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https://carb.sharepoint.com/sites/STCD/CIB/CIIS/Web_Posting_Materials/"/>
    </mc:Choice>
  </mc:AlternateContent>
  <xr:revisionPtr revIDLastSave="0" documentId="8_{12E8D566-11A7-4DC7-84ED-0110B77DD3A5}" xr6:coauthVersionLast="47" xr6:coauthVersionMax="47" xr10:uidLastSave="{00000000-0000-0000-0000-000000000000}"/>
  <bookViews>
    <workbookView xWindow="-110" yWindow="-110" windowWidth="19420" windowHeight="10420" tabRatio="840" firstSheet="1" activeTab="1" xr2:uid="{00000000-000D-0000-FFFF-FFFF00000000}"/>
  </bookViews>
  <sheets>
    <sheet name="Read Me" sheetId="17" r:id="rId1"/>
    <sheet name="Project Info" sheetId="24" r:id="rId2"/>
    <sheet name="Inputs" sheetId="27" r:id="rId3"/>
    <sheet name="Results" sheetId="22" r:id="rId4"/>
    <sheet name="Definitions" sheetId="29" r:id="rId5"/>
    <sheet name="Calculations" sheetId="34" state="hidden" r:id="rId6"/>
    <sheet name="RIMS II Codes" sheetId="35" state="hidden" r:id="rId7"/>
    <sheet name="RIMS II FTE Multipliers" sheetId="36" state="hidden" r:id="rId8"/>
    <sheet name="Equation 3 FTE Conversion" sheetId="48" state="hidden" r:id="rId9"/>
    <sheet name="Equation 4 Type I FTE" sheetId="45" state="hidden" r:id="rId10"/>
    <sheet name="Equation 4 Type II FTE" sheetId="43" state="hidden" r:id="rId11"/>
    <sheet name="Equation 5 Direct FTE" sheetId="39" state="hidden" r:id="rId12"/>
    <sheet name="Equation 6 Indirect FTE" sheetId="40" state="hidden" r:id="rId13"/>
    <sheet name="Equation 7 Induced FTE " sheetId="41" state="hidden" r:id="rId14"/>
    <sheet name="Equation 8 Retail Adjustments" sheetId="47" state="hidden" r:id="rId15"/>
    <sheet name="RIMS II Type I Employment" sheetId="44" state="hidden" r:id="rId16"/>
    <sheet name="RIMS II Type II Employment" sheetId="42" state="hidden" r:id="rId17"/>
  </sheets>
  <externalReferences>
    <externalReference r:id="rId18"/>
  </externalReferences>
  <definedNames>
    <definedName name="Agencies" localSheetId="8">[1]Programs!$B$9:$T$9</definedName>
    <definedName name="Agencies">Inputs!$F$10:$AA$10</definedName>
    <definedName name="AHSC">Inputs!$AR$21:$AR$37</definedName>
    <definedName name="AirGrants">Inputs!$F$21:$F$24</definedName>
    <definedName name="AMMPDDRDP">Inputs!$P$21:$P$30</definedName>
    <definedName name="Apprenticeships">Inputs!$AM$21:$AM$23</definedName>
    <definedName name="ATP">Inputs!$Y$21:$Y$22</definedName>
    <definedName name="BaseIndex">Calculations!$C$38</definedName>
    <definedName name="Bay">Inputs!$AQ$21</definedName>
    <definedName name="BCDC">Inputs!$Z$12</definedName>
    <definedName name="Budget">Inputs!$C$20</definedName>
    <definedName name="CalEPA">Inputs!$Q$12</definedName>
    <definedName name="CALFIRE">Inputs!$L$12:$L$16</definedName>
    <definedName name="CalOES">Inputs!$X$12:$X$13</definedName>
    <definedName name="CalRecycle">Inputs!$M$12</definedName>
    <definedName name="CalSTA">Inputs!$T$12</definedName>
    <definedName name="Caltrans">Inputs!$N$12:$N$13</definedName>
    <definedName name="CAP">Inputs!$G$21:$G$44</definedName>
    <definedName name="CARB">Inputs!$F$12:$F$17</definedName>
    <definedName name="CCC">Inputs!$H$12</definedName>
    <definedName name="CDFA">Inputs!$K$12:$K$14</definedName>
    <definedName name="CEC">Inputs!$P$12:$P$14</definedName>
    <definedName name="ClimateAdaptation">Inputs!$AL$21:$AL$29</definedName>
    <definedName name="ClimateReady">Inputs!$AI$21:$AI$35</definedName>
    <definedName name="CNeutral">Inputs!$AF$21</definedName>
    <definedName name="CNRA">Inputs!$R$12:$R$13</definedName>
    <definedName name="CoastalComm">Inputs!$G$12</definedName>
    <definedName name="CoastalResilience">Inputs!$L$21:$L$24</definedName>
    <definedName name="CommunityFire">Inputs!$S$21:$S$29</definedName>
    <definedName name="CSD">Inputs!$I$12</definedName>
    <definedName name="CWDB">Inputs!$W$12</definedName>
    <definedName name="DeflatedBudget">Calculations!$F$10</definedName>
    <definedName name="Deflator">Calculations!$E$10</definedName>
    <definedName name="DFW">Inputs!$J$12</definedName>
    <definedName name="DWR">Inputs!$O$12:$O$13</definedName>
    <definedName name="FARMER">Inputs!$H$21:$H$25</definedName>
    <definedName name="FireEngine">Inputs!$AN$21:$AN$22</definedName>
    <definedName name="FirePrevention">Inputs!$T$21:$T$29</definedName>
    <definedName name="ForestHealth">Inputs!$U$21:$U$31</definedName>
    <definedName name="FPIP">Inputs!$AC$21:$AC$27</definedName>
    <definedName name="GGRFDirectJobs">IF(Calculations!$G$14="","",SUM(Calculations!$G$14:$G$17))</definedName>
    <definedName name="GGRFfunds">Inputs!$C$21</definedName>
    <definedName name="GGRFIndirectJobs">IF(Calculations!$G$19="","",SUM(Calculations!$G$19:$G$22))</definedName>
    <definedName name="GGRFInducedJobs">IF(Calculations!$G$24="","",SUM(Calculations!$G$24:$G$27))</definedName>
    <definedName name="GGRFTotalJobs">GGRFDirectJobs+GGRFIndirectJobs+GGRFInducedJobs</definedName>
    <definedName name="HealthySoils">Inputs!$Q$21:$Q$24</definedName>
    <definedName name="HSR">Inputs!$AP$21:$AP$25</definedName>
    <definedName name="HSRA">Inputs!$Y$12</definedName>
    <definedName name="IndexYear1">IF(Year1&lt;2020,VLOOKUP(Year1,Calculations!$B$32:$C$39,2,FALSE),Calculations!$C$39)</definedName>
    <definedName name="LCFP">Inputs!$AD$21:$AD$25</definedName>
    <definedName name="LCT">Inputs!$I$21:$I$48</definedName>
    <definedName name="LCTOP">Inputs!$Z$21:$Z$40</definedName>
    <definedName name="LIWP">Inputs!$N$21:$N$30</definedName>
    <definedName name="Name">'Project Info'!$E$15</definedName>
    <definedName name="OtherPercent">Inputs!$C$28</definedName>
    <definedName name="PrimaryActivity">Inputs!$C$22</definedName>
    <definedName name="PrimaryPercent">Inputs!$C$23</definedName>
    <definedName name="_xlnm.Print_Area" localSheetId="5">Calculations!$A$1:$H$41</definedName>
    <definedName name="_xlnm.Print_Area" localSheetId="4">Definitions!$A$1:$D$29</definedName>
    <definedName name="_xlnm.Print_Area" localSheetId="8">'Equation 3 FTE Conversion'!$A$1:$F$35</definedName>
    <definedName name="_xlnm.Print_Area" localSheetId="9">'Equation 4 Type I FTE'!$A$1:$NJ$33</definedName>
    <definedName name="_xlnm.Print_Area" localSheetId="10">'Equation 4 Type II FTE'!$A$1:$NJ$33</definedName>
    <definedName name="_xlnm.Print_Area" localSheetId="11">'Equation 5 Direct FTE'!$A$1:$I$381</definedName>
    <definedName name="_xlnm.Print_Area" localSheetId="12">'Equation 6 Indirect FTE'!$1:$12</definedName>
    <definedName name="_xlnm.Print_Area" localSheetId="13">'Equation 7 Induced FTE '!$1:$33</definedName>
    <definedName name="_xlnm.Print_Area" localSheetId="14">'Equation 8 Retail Adjustments'!$A$1:$E$15</definedName>
    <definedName name="_xlnm.Print_Area" localSheetId="2">Inputs!$A$1:$D$33</definedName>
    <definedName name="_xlnm.Print_Area" localSheetId="1">'Project Info'!$A$1:$F$26</definedName>
    <definedName name="_xlnm.Print_Area" localSheetId="0">'Read Me'!$A$1:$C$21</definedName>
    <definedName name="_xlnm.Print_Area" localSheetId="3">Results!$A$1:$G$19</definedName>
    <definedName name="_xlnm.Print_Area" localSheetId="6">'RIMS II Codes'!$A$1:$D$177</definedName>
    <definedName name="_xlnm.Print_Area" localSheetId="15">'RIMS II Type I Employment'!$A$1:$NJ$34</definedName>
    <definedName name="_xlnm.Print_Area" localSheetId="16">'RIMS II Type II Employment'!$A$1:$NJ$33</definedName>
    <definedName name="_xlnm.Print_Titles" localSheetId="11">'Equation 5 Direct FTE'!$9:$9</definedName>
    <definedName name="_xlnm.Print_Titles" localSheetId="14">'Equation 8 Retail Adjustments'!$9:$9</definedName>
    <definedName name="_xlnm.Print_Titles" localSheetId="6">'RIMS II Codes'!$9:$9</definedName>
    <definedName name="_xlnm.Print_Titles" localSheetId="7">'RIMS II FTE Multipliers'!$9:$9</definedName>
    <definedName name="REAP">Inputs!$AE$21:$AE$26</definedName>
    <definedName name="Research">Inputs!$AS$21</definedName>
    <definedName name="RFFC">Inputs!$AG$21:$AG$36</definedName>
    <definedName name="RxFire">Inputs!$V$21:$V$29</definedName>
    <definedName name="SAFER">Inputs!$AK$21:$AK$39</definedName>
    <definedName name="SALC">Inputs!$AT$21:$AT$27</definedName>
    <definedName name="SCC">Inputs!$S$12</definedName>
    <definedName name="SecondaryActivity">Inputs!$C$24</definedName>
    <definedName name="SecondaryPercent">Inputs!$C$25</definedName>
    <definedName name="SGC">Inputs!$AA$12:$AA$16</definedName>
    <definedName name="SmokeMonitoring">Inputs!$J$21:$J$27</definedName>
    <definedName name="SWEEP">Inputs!$R$21:$R$28</definedName>
    <definedName name="SWRCB">Inputs!$U$12</definedName>
    <definedName name="TA">Inputs!$AU$21:$AU$22</definedName>
    <definedName name="TCC">Inputs!$AV$21:$AV$73</definedName>
    <definedName name="TertiaryActivity">Inputs!$C$26</definedName>
    <definedName name="TertiaryPercent">Inputs!$C$27</definedName>
    <definedName name="TIRCP">Inputs!$AJ$21:$AJ$34</definedName>
    <definedName name="TotalJobs">IF(Calculations!$F$24="","",SUM(Calculations!$F$14:$F$17,Calculations!$F$19:$F$22,Calculations!$F$24:$F$27))</definedName>
    <definedName name="Turbines">Inputs!$AA$21:$AA$22</definedName>
    <definedName name="TWDP">Inputs!$M$21:$M$28</definedName>
    <definedName name="UCF">Inputs!$W$21:$W$31</definedName>
    <definedName name="UG">Inputs!$AH$21:$AH$27</definedName>
    <definedName name="Urban_Greening_Program">Inputs!$R$13</definedName>
    <definedName name="Waste">Inputs!$X$21:$X$39</definedName>
    <definedName name="WaterEnergy">Inputs!$AB$21:$AB$31</definedName>
    <definedName name="WCB">Inputs!$V$12</definedName>
    <definedName name="Wetlands">Inputs!$O$21:$O$25</definedName>
    <definedName name="WildfireResponse">Inputs!$AO$21:$AO$22</definedName>
    <definedName name="Woodsmoke">Inputs!$K$21:$K$23</definedName>
    <definedName name="Year1">Inputs!$C$15</definedName>
  </definedNames>
  <calcPr calcId="191028"/>
  <customWorkbookViews>
    <customWorkbookView name="Jimmy Steele - Personal View" guid="{DEDCE137-B42D-4581-9621-E878B14CB7C9}" mergeInterval="0" personalView="1" maximized="1" xWindow="-8" yWindow="-8" windowWidth="1936" windowHeight="117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27" l="1"/>
  <c r="E379" i="36"/>
  <c r="E380" i="36"/>
  <c r="D381" i="36"/>
  <c r="C13" i="27" l="1"/>
  <c r="E9" i="22"/>
  <c r="G25" i="39" l="1"/>
  <c r="G376" i="39"/>
  <c r="G377" i="39"/>
  <c r="G378" i="39"/>
  <c r="C16" i="34" l="1"/>
  <c r="C15" i="34"/>
  <c r="B16" i="34"/>
  <c r="B15" i="34"/>
  <c r="B14" i="34"/>
  <c r="C14" i="34"/>
  <c r="D10" i="34"/>
  <c r="B10" i="34"/>
  <c r="C10" i="34"/>
  <c r="C21" i="34" l="1"/>
  <c r="C25" i="34"/>
  <c r="D15" i="34"/>
  <c r="C19" i="34"/>
  <c r="C26" i="34"/>
  <c r="C20" i="34"/>
  <c r="C24" i="34"/>
  <c r="E10" i="34"/>
  <c r="F10" i="34" s="1"/>
  <c r="E14" i="34" l="1"/>
  <c r="E15" i="34"/>
  <c r="E16" i="34"/>
  <c r="E17" i="34"/>
  <c r="B21" i="34"/>
  <c r="B25" i="34"/>
  <c r="B19" i="34"/>
  <c r="B24" i="34" l="1"/>
  <c r="B26" i="34"/>
  <c r="B20" i="34"/>
  <c r="E10" i="48" l="1"/>
  <c r="E11" i="48"/>
  <c r="E12" i="48"/>
  <c r="E13" i="48"/>
  <c r="E14" i="48"/>
  <c r="E15" i="48"/>
  <c r="E16" i="48"/>
  <c r="E17" i="48"/>
  <c r="E18" i="48"/>
  <c r="E19" i="48"/>
  <c r="AW20" i="45" s="1"/>
  <c r="E20" i="48"/>
  <c r="E21" i="48"/>
  <c r="E22" i="48"/>
  <c r="E23" i="48"/>
  <c r="E24" i="48"/>
  <c r="E25" i="48"/>
  <c r="E26" i="48"/>
  <c r="E27" i="48"/>
  <c r="E28" i="48"/>
  <c r="E29" i="48"/>
  <c r="E30" i="48"/>
  <c r="E31" i="48"/>
  <c r="NJ32" i="43" l="1"/>
  <c r="NJ32" i="41" s="1"/>
  <c r="NI32" i="43"/>
  <c r="NI32" i="41" s="1"/>
  <c r="NH32" i="43"/>
  <c r="NH32" i="41" s="1"/>
  <c r="NH31" i="45"/>
  <c r="NI31" i="45"/>
  <c r="NH31" i="43"/>
  <c r="NI31" i="43"/>
  <c r="NI30" i="45"/>
  <c r="NH30" i="45"/>
  <c r="NH30" i="43"/>
  <c r="NI30" i="43"/>
  <c r="NH29" i="45"/>
  <c r="NH29" i="43"/>
  <c r="NI29" i="45"/>
  <c r="NI29" i="43"/>
  <c r="NH28" i="45"/>
  <c r="NH28" i="43"/>
  <c r="NI28" i="45"/>
  <c r="NI28" i="43"/>
  <c r="NI27" i="45"/>
  <c r="NH27" i="45"/>
  <c r="NH27" i="43"/>
  <c r="NI27" i="43"/>
  <c r="NH26" i="45"/>
  <c r="NI26" i="45"/>
  <c r="NH26" i="43"/>
  <c r="NI26" i="43"/>
  <c r="NH25" i="45"/>
  <c r="NI25" i="43"/>
  <c r="NI25" i="45"/>
  <c r="NH25" i="43"/>
  <c r="NH24" i="45"/>
  <c r="NH24" i="43"/>
  <c r="NI24" i="45"/>
  <c r="NI24" i="43"/>
  <c r="NI23" i="45"/>
  <c r="NH23" i="43"/>
  <c r="NI23" i="43"/>
  <c r="NH23" i="45"/>
  <c r="NH22" i="45"/>
  <c r="NI22" i="45"/>
  <c r="NH22" i="43"/>
  <c r="NI22" i="43"/>
  <c r="NH21" i="43"/>
  <c r="NI21" i="43"/>
  <c r="NH21" i="45"/>
  <c r="NI21" i="45"/>
  <c r="NE20" i="45"/>
  <c r="NI20" i="45"/>
  <c r="NI20" i="43"/>
  <c r="NH20" i="45"/>
  <c r="NH20" i="43"/>
  <c r="JP19" i="45"/>
  <c r="NH19" i="45"/>
  <c r="NI19" i="45"/>
  <c r="NH19" i="43"/>
  <c r="NI19" i="43"/>
  <c r="NI18" i="45"/>
  <c r="NH18" i="43"/>
  <c r="NI18" i="43"/>
  <c r="NH18" i="45"/>
  <c r="NI17" i="45"/>
  <c r="NI17" i="43"/>
  <c r="NH17" i="45"/>
  <c r="NH17" i="43"/>
  <c r="FI16" i="45"/>
  <c r="NH16" i="45"/>
  <c r="NH16" i="43"/>
  <c r="NI16" i="45"/>
  <c r="NI16" i="43"/>
  <c r="NH15" i="45"/>
  <c r="NI15" i="45"/>
  <c r="NH15" i="43"/>
  <c r="NI15" i="43"/>
  <c r="MV14" i="45"/>
  <c r="NH14" i="45"/>
  <c r="NH14" i="43"/>
  <c r="NI14" i="45"/>
  <c r="NI14" i="43"/>
  <c r="AD14" i="45"/>
  <c r="FL14" i="45"/>
  <c r="NI13" i="43"/>
  <c r="NH13" i="45"/>
  <c r="NH13" i="43"/>
  <c r="NI13" i="45"/>
  <c r="BO12" i="45"/>
  <c r="NH12" i="45"/>
  <c r="NH12" i="43"/>
  <c r="NI12" i="45"/>
  <c r="NI12" i="43"/>
  <c r="C12" i="45"/>
  <c r="V12" i="45"/>
  <c r="CP12" i="45"/>
  <c r="NH11" i="43"/>
  <c r="NI11" i="43"/>
  <c r="NH11" i="45"/>
  <c r="NI11" i="45"/>
  <c r="AE11" i="45"/>
  <c r="LP11" i="43"/>
  <c r="NF11" i="45"/>
  <c r="NG11" i="45"/>
  <c r="NJ11" i="43"/>
  <c r="NJ11" i="45"/>
  <c r="IA27" i="45"/>
  <c r="NF27" i="45"/>
  <c r="NG27" i="45"/>
  <c r="NJ27" i="43"/>
  <c r="NJ27" i="45"/>
  <c r="KR18" i="45"/>
  <c r="NF18" i="45"/>
  <c r="NG18" i="45"/>
  <c r="NJ18" i="45"/>
  <c r="NJ18" i="43"/>
  <c r="EI25" i="45"/>
  <c r="NJ25" i="45"/>
  <c r="NJ25" i="43"/>
  <c r="NF25" i="45"/>
  <c r="NG25" i="45"/>
  <c r="BE17" i="45"/>
  <c r="NJ17" i="43"/>
  <c r="NF17" i="45"/>
  <c r="NG17" i="45"/>
  <c r="NJ17" i="45"/>
  <c r="DI20" i="45"/>
  <c r="BU16" i="45"/>
  <c r="FU20" i="45"/>
  <c r="NG31" i="45"/>
  <c r="NJ31" i="45"/>
  <c r="NJ31" i="43"/>
  <c r="NF31" i="45"/>
  <c r="H378" i="39"/>
  <c r="D378" i="36" s="1"/>
  <c r="H377" i="39"/>
  <c r="D377" i="36" s="1"/>
  <c r="D16" i="34" s="1"/>
  <c r="H376" i="39"/>
  <c r="D376" i="36" s="1"/>
  <c r="NG23" i="45"/>
  <c r="NJ23" i="43"/>
  <c r="NJ23" i="45"/>
  <c r="NF23" i="45"/>
  <c r="JV15" i="45"/>
  <c r="NG15" i="45"/>
  <c r="NJ15" i="43"/>
  <c r="NJ15" i="45"/>
  <c r="NF15" i="45"/>
  <c r="AR12" i="45"/>
  <c r="IG20" i="45"/>
  <c r="JO24" i="45"/>
  <c r="NJ24" i="43"/>
  <c r="NF24" i="45"/>
  <c r="NG24" i="45"/>
  <c r="NJ24" i="45"/>
  <c r="NA16" i="45"/>
  <c r="NJ16" i="43"/>
  <c r="NF16" i="45"/>
  <c r="NG16" i="45"/>
  <c r="NJ16" i="45"/>
  <c r="NJ30" i="43"/>
  <c r="NF30" i="45"/>
  <c r="NJ30" i="45"/>
  <c r="NG30" i="45"/>
  <c r="HB22" i="45"/>
  <c r="NJ22" i="43"/>
  <c r="NF22" i="45"/>
  <c r="NG22" i="45"/>
  <c r="NJ22" i="45"/>
  <c r="EC14" i="45"/>
  <c r="NJ14" i="43"/>
  <c r="NF14" i="45"/>
  <c r="NG14" i="45"/>
  <c r="NJ14" i="45"/>
  <c r="M18" i="45"/>
  <c r="KS20" i="45"/>
  <c r="JW26" i="45"/>
  <c r="NF26" i="45"/>
  <c r="NG26" i="45"/>
  <c r="NJ26" i="45"/>
  <c r="NJ26" i="43"/>
  <c r="MZ13" i="45"/>
  <c r="NF13" i="45"/>
  <c r="NG13" i="45"/>
  <c r="NJ13" i="45"/>
  <c r="NJ13" i="43"/>
  <c r="FI18" i="45"/>
  <c r="LS19" i="45"/>
  <c r="NF19" i="45"/>
  <c r="NG19" i="45"/>
  <c r="NJ19" i="43"/>
  <c r="NJ19" i="45"/>
  <c r="NF29" i="45"/>
  <c r="NG29" i="45"/>
  <c r="NJ29" i="45"/>
  <c r="NJ29" i="43"/>
  <c r="LR21" i="45"/>
  <c r="NF21" i="45"/>
  <c r="NG21" i="45"/>
  <c r="NJ21" i="45"/>
  <c r="NJ21" i="43"/>
  <c r="NJ28" i="45"/>
  <c r="NF28" i="45"/>
  <c r="NJ28" i="43"/>
  <c r="NG28" i="45"/>
  <c r="MY20" i="45"/>
  <c r="NJ20" i="45"/>
  <c r="NJ20" i="43"/>
  <c r="NF20" i="45"/>
  <c r="NG20" i="45"/>
  <c r="KN12" i="45"/>
  <c r="NJ12" i="45"/>
  <c r="NJ12" i="43"/>
  <c r="NF12" i="45"/>
  <c r="NG12" i="45"/>
  <c r="IB12" i="45"/>
  <c r="AC19" i="45"/>
  <c r="JN22" i="45"/>
  <c r="AF13" i="45"/>
  <c r="LR13" i="45"/>
  <c r="DY21" i="45"/>
  <c r="AA12" i="45"/>
  <c r="BP12" i="45"/>
  <c r="IR12" i="45"/>
  <c r="AG13" i="45"/>
  <c r="BV13" i="45"/>
  <c r="DP13" i="45"/>
  <c r="FT13" i="45"/>
  <c r="HQ13" i="45"/>
  <c r="KB13" i="45"/>
  <c r="MK13" i="45"/>
  <c r="HF14" i="45"/>
  <c r="CR16" i="45"/>
  <c r="AH18" i="45"/>
  <c r="AS19" i="45"/>
  <c r="LH19" i="45"/>
  <c r="BE20" i="45"/>
  <c r="DQ20" i="45"/>
  <c r="GC20" i="45"/>
  <c r="IO20" i="45"/>
  <c r="LA20" i="45"/>
  <c r="I21" i="45"/>
  <c r="BU21" i="45"/>
  <c r="EG21" i="45"/>
  <c r="JV21" i="45"/>
  <c r="LZ22" i="45"/>
  <c r="FE13" i="45"/>
  <c r="BM21" i="45"/>
  <c r="AB12" i="45"/>
  <c r="BR12" i="45"/>
  <c r="KF12" i="45"/>
  <c r="AH13" i="45"/>
  <c r="CB13" i="45"/>
  <c r="DQ13" i="45"/>
  <c r="FV13" i="45"/>
  <c r="IF13" i="45"/>
  <c r="KC13" i="45"/>
  <c r="MV13" i="45"/>
  <c r="JA14" i="45"/>
  <c r="DN16" i="45"/>
  <c r="BD18" i="45"/>
  <c r="BI19" i="45"/>
  <c r="MY19" i="45"/>
  <c r="BM20" i="45"/>
  <c r="DY20" i="45"/>
  <c r="GK20" i="45"/>
  <c r="IW20" i="45"/>
  <c r="LI20" i="45"/>
  <c r="Q21" i="45"/>
  <c r="CC21" i="45"/>
  <c r="EO21" i="45"/>
  <c r="KQ21" i="45"/>
  <c r="AX24" i="45"/>
  <c r="HP13" i="45"/>
  <c r="IZ21" i="45"/>
  <c r="AL12" i="45"/>
  <c r="CI12" i="45"/>
  <c r="MZ12" i="45"/>
  <c r="AV13" i="45"/>
  <c r="CK13" i="45"/>
  <c r="DZ13" i="45"/>
  <c r="GB13" i="45"/>
  <c r="IH13" i="45"/>
  <c r="KR13" i="45"/>
  <c r="MX13" i="45"/>
  <c r="KN14" i="45"/>
  <c r="EG16" i="45"/>
  <c r="CL18" i="45"/>
  <c r="BZ19" i="45"/>
  <c r="I20" i="45"/>
  <c r="BU20" i="45"/>
  <c r="EG20" i="45"/>
  <c r="GS20" i="45"/>
  <c r="JE20" i="45"/>
  <c r="LQ20" i="45"/>
  <c r="Y21" i="45"/>
  <c r="CK21" i="45"/>
  <c r="EZ21" i="45"/>
  <c r="LO21" i="45"/>
  <c r="DJ24" i="45"/>
  <c r="DJ13" i="45"/>
  <c r="AX13" i="45"/>
  <c r="IN13" i="45"/>
  <c r="DD19" i="45"/>
  <c r="Q20" i="45"/>
  <c r="CC20" i="45"/>
  <c r="EO20" i="45"/>
  <c r="HA20" i="45"/>
  <c r="JM20" i="45"/>
  <c r="LY20" i="45"/>
  <c r="AG21" i="45"/>
  <c r="CS21" i="45"/>
  <c r="FS21" i="45"/>
  <c r="R22" i="45"/>
  <c r="LS25" i="45"/>
  <c r="BU13" i="45"/>
  <c r="I13" i="45"/>
  <c r="GL13" i="45"/>
  <c r="D12" i="45"/>
  <c r="AT12" i="45"/>
  <c r="DD12" i="45"/>
  <c r="J13" i="45"/>
  <c r="BD13" i="45"/>
  <c r="CS13" i="45"/>
  <c r="EH13" i="45"/>
  <c r="GS13" i="45"/>
  <c r="IX13" i="45"/>
  <c r="KZ13" i="45"/>
  <c r="BH14" i="45"/>
  <c r="I16" i="45"/>
  <c r="IC16" i="45"/>
  <c r="IS18" i="45"/>
  <c r="ER19" i="45"/>
  <c r="Y20" i="45"/>
  <c r="CK20" i="45"/>
  <c r="EW20" i="45"/>
  <c r="HI20" i="45"/>
  <c r="JU20" i="45"/>
  <c r="MG20" i="45"/>
  <c r="AO21" i="45"/>
  <c r="DA21" i="45"/>
  <c r="GN21" i="45"/>
  <c r="CD22" i="45"/>
  <c r="DC27" i="45"/>
  <c r="JU13" i="45"/>
  <c r="CR13" i="45"/>
  <c r="KT13" i="45"/>
  <c r="F12" i="45"/>
  <c r="AY12" i="45"/>
  <c r="DF12" i="45"/>
  <c r="P13" i="45"/>
  <c r="BE13" i="45"/>
  <c r="CT13" i="45"/>
  <c r="EW13" i="45"/>
  <c r="GT13" i="45"/>
  <c r="JE13" i="45"/>
  <c r="LJ13" i="45"/>
  <c r="CR14" i="45"/>
  <c r="AF16" i="45"/>
  <c r="Q17" i="45"/>
  <c r="LX18" i="45"/>
  <c r="GJ19" i="45"/>
  <c r="AG20" i="45"/>
  <c r="CS20" i="45"/>
  <c r="FE20" i="45"/>
  <c r="HQ20" i="45"/>
  <c r="KC20" i="45"/>
  <c r="MO20" i="45"/>
  <c r="AW21" i="45"/>
  <c r="DI21" i="45"/>
  <c r="HJ21" i="45"/>
  <c r="EP22" i="45"/>
  <c r="EG13" i="45"/>
  <c r="S12" i="45"/>
  <c r="BH12" i="45"/>
  <c r="GF12" i="45"/>
  <c r="Y13" i="45"/>
  <c r="BN13" i="45"/>
  <c r="DH13" i="45"/>
  <c r="FD13" i="45"/>
  <c r="HI13" i="45"/>
  <c r="JF13" i="45"/>
  <c r="LQ13" i="45"/>
  <c r="BB16" i="45"/>
  <c r="CM17" i="45"/>
  <c r="M19" i="45"/>
  <c r="IA19" i="45"/>
  <c r="AO20" i="45"/>
  <c r="DA20" i="45"/>
  <c r="FM20" i="45"/>
  <c r="HY20" i="45"/>
  <c r="KK20" i="45"/>
  <c r="MW20" i="45"/>
  <c r="BE21" i="45"/>
  <c r="DQ21" i="45"/>
  <c r="IE21" i="45"/>
  <c r="NE23" i="43"/>
  <c r="MW23" i="43"/>
  <c r="MO23" i="43"/>
  <c r="MG23" i="43"/>
  <c r="LY23" i="43"/>
  <c r="LQ23" i="43"/>
  <c r="LI23" i="43"/>
  <c r="LA23" i="43"/>
  <c r="KS23" i="43"/>
  <c r="KK23" i="43"/>
  <c r="KC23" i="43"/>
  <c r="JU23" i="43"/>
  <c r="JM23" i="43"/>
  <c r="JE23" i="43"/>
  <c r="IW23" i="43"/>
  <c r="IO23" i="43"/>
  <c r="IG23" i="43"/>
  <c r="HY23" i="43"/>
  <c r="HQ23" i="43"/>
  <c r="HI23" i="43"/>
  <c r="HA23" i="43"/>
  <c r="GS23" i="43"/>
  <c r="GK23" i="43"/>
  <c r="GC23" i="43"/>
  <c r="FU23" i="43"/>
  <c r="FM23" i="43"/>
  <c r="FE23" i="43"/>
  <c r="EW23" i="43"/>
  <c r="EO23" i="43"/>
  <c r="EG23" i="43"/>
  <c r="DY23" i="43"/>
  <c r="DQ23" i="43"/>
  <c r="DI23" i="43"/>
  <c r="DA23" i="43"/>
  <c r="CS23" i="43"/>
  <c r="CK23" i="43"/>
  <c r="CC23" i="43"/>
  <c r="ND23" i="43"/>
  <c r="MV23" i="43"/>
  <c r="MN23" i="43"/>
  <c r="MF23" i="43"/>
  <c r="LX23" i="43"/>
  <c r="LP23" i="43"/>
  <c r="LH23" i="43"/>
  <c r="KZ23" i="43"/>
  <c r="KR23" i="43"/>
  <c r="KJ23" i="43"/>
  <c r="KB23" i="43"/>
  <c r="JT23" i="43"/>
  <c r="JL23" i="43"/>
  <c r="JD23" i="43"/>
  <c r="IV23" i="43"/>
  <c r="IN23" i="43"/>
  <c r="IF23" i="43"/>
  <c r="HX23" i="43"/>
  <c r="HP23" i="43"/>
  <c r="HH23" i="43"/>
  <c r="GZ23" i="43"/>
  <c r="GR23" i="43"/>
  <c r="GJ23" i="43"/>
  <c r="GB23" i="43"/>
  <c r="FT23" i="43"/>
  <c r="FL23" i="43"/>
  <c r="FD23" i="43"/>
  <c r="EV23" i="43"/>
  <c r="EN23" i="43"/>
  <c r="EF23" i="43"/>
  <c r="DX23" i="43"/>
  <c r="DP23" i="43"/>
  <c r="DH23" i="43"/>
  <c r="CZ23" i="43"/>
  <c r="CR23" i="43"/>
  <c r="CJ23" i="43"/>
  <c r="CB23" i="43"/>
  <c r="BT23" i="43"/>
  <c r="NC23" i="43"/>
  <c r="MU23" i="43"/>
  <c r="MM23" i="43"/>
  <c r="ME23" i="43"/>
  <c r="LW23" i="43"/>
  <c r="LO23" i="43"/>
  <c r="LG23" i="43"/>
  <c r="KY23" i="43"/>
  <c r="KQ23" i="43"/>
  <c r="KI23" i="43"/>
  <c r="KA23" i="43"/>
  <c r="JS23" i="43"/>
  <c r="JK23" i="43"/>
  <c r="JC23" i="43"/>
  <c r="IU23" i="43"/>
  <c r="IM23" i="43"/>
  <c r="IE23" i="43"/>
  <c r="HW23" i="43"/>
  <c r="HO23" i="43"/>
  <c r="HG23" i="43"/>
  <c r="GY23" i="43"/>
  <c r="GQ23" i="43"/>
  <c r="GI23" i="43"/>
  <c r="GA23" i="43"/>
  <c r="FS23" i="43"/>
  <c r="FK23" i="43"/>
  <c r="FC23" i="43"/>
  <c r="EU23" i="43"/>
  <c r="EM23" i="43"/>
  <c r="EE23" i="43"/>
  <c r="DW23" i="43"/>
  <c r="DO23" i="43"/>
  <c r="DG23" i="43"/>
  <c r="CY23" i="43"/>
  <c r="NB23" i="43"/>
  <c r="MT23" i="43"/>
  <c r="ML23" i="43"/>
  <c r="MD23" i="43"/>
  <c r="LV23" i="43"/>
  <c r="LN23" i="43"/>
  <c r="LF23" i="43"/>
  <c r="KX23" i="43"/>
  <c r="KP23" i="43"/>
  <c r="KH23" i="43"/>
  <c r="JZ23" i="43"/>
  <c r="JR23" i="43"/>
  <c r="JJ23" i="43"/>
  <c r="JB23" i="43"/>
  <c r="IT23" i="43"/>
  <c r="IL23" i="43"/>
  <c r="ID23" i="43"/>
  <c r="HV23" i="43"/>
  <c r="HN23" i="43"/>
  <c r="HF23" i="43"/>
  <c r="GX23" i="43"/>
  <c r="GP23" i="43"/>
  <c r="GH23" i="43"/>
  <c r="FZ23" i="43"/>
  <c r="FR23" i="43"/>
  <c r="FJ23" i="43"/>
  <c r="FB23" i="43"/>
  <c r="ET23" i="43"/>
  <c r="EL23" i="43"/>
  <c r="ED23" i="43"/>
  <c r="DV23" i="43"/>
  <c r="DN23" i="43"/>
  <c r="DF23" i="43"/>
  <c r="CX23" i="43"/>
  <c r="CP23" i="43"/>
  <c r="CH23" i="43"/>
  <c r="BZ23" i="43"/>
  <c r="BR23" i="43"/>
  <c r="NA23" i="43"/>
  <c r="MS23" i="43"/>
  <c r="MK23" i="43"/>
  <c r="MC23" i="43"/>
  <c r="LU23" i="43"/>
  <c r="LM23" i="43"/>
  <c r="LE23" i="43"/>
  <c r="KW23" i="43"/>
  <c r="KO23" i="43"/>
  <c r="KG23" i="43"/>
  <c r="JY23" i="43"/>
  <c r="JQ23" i="43"/>
  <c r="JI23" i="43"/>
  <c r="JA23" i="43"/>
  <c r="IS23" i="43"/>
  <c r="IK23" i="43"/>
  <c r="IC23" i="43"/>
  <c r="HU23" i="43"/>
  <c r="HM23" i="43"/>
  <c r="HE23" i="43"/>
  <c r="GW23" i="43"/>
  <c r="GO23" i="43"/>
  <c r="GG23" i="43"/>
  <c r="FY23" i="43"/>
  <c r="FQ23" i="43"/>
  <c r="FI23" i="43"/>
  <c r="FA23" i="43"/>
  <c r="ES23" i="43"/>
  <c r="EK23" i="43"/>
  <c r="EC23" i="43"/>
  <c r="DU23" i="43"/>
  <c r="DM23" i="43"/>
  <c r="DE23" i="43"/>
  <c r="CW23" i="43"/>
  <c r="CO23" i="43"/>
  <c r="CG23" i="43"/>
  <c r="BY23" i="43"/>
  <c r="BQ23" i="43"/>
  <c r="NG23" i="43"/>
  <c r="MY23" i="43"/>
  <c r="MQ23" i="43"/>
  <c r="MI23" i="43"/>
  <c r="MA23" i="43"/>
  <c r="LS23" i="43"/>
  <c r="LK23" i="43"/>
  <c r="LC23" i="43"/>
  <c r="KU23" i="43"/>
  <c r="KM23" i="43"/>
  <c r="KE23" i="43"/>
  <c r="JW23" i="43"/>
  <c r="JO23" i="43"/>
  <c r="JG23" i="43"/>
  <c r="IY23" i="43"/>
  <c r="IQ23" i="43"/>
  <c r="II23" i="43"/>
  <c r="IA23" i="43"/>
  <c r="HS23" i="43"/>
  <c r="HK23" i="43"/>
  <c r="HC23" i="43"/>
  <c r="GU23" i="43"/>
  <c r="GM23" i="43"/>
  <c r="GE23" i="43"/>
  <c r="FW23" i="43"/>
  <c r="FO23" i="43"/>
  <c r="FG23" i="43"/>
  <c r="EY23" i="43"/>
  <c r="EQ23" i="43"/>
  <c r="EI23" i="43"/>
  <c r="EA23" i="43"/>
  <c r="DS23" i="43"/>
  <c r="DK23" i="43"/>
  <c r="DC23" i="43"/>
  <c r="CU23" i="43"/>
  <c r="CM23" i="43"/>
  <c r="CE23" i="43"/>
  <c r="BW23" i="43"/>
  <c r="BO23" i="43"/>
  <c r="MZ23" i="43"/>
  <c r="LT23" i="43"/>
  <c r="KN23" i="43"/>
  <c r="JH23" i="43"/>
  <c r="IB23" i="43"/>
  <c r="GV23" i="43"/>
  <c r="FP23" i="43"/>
  <c r="EJ23" i="43"/>
  <c r="DD23" i="43"/>
  <c r="CF23" i="43"/>
  <c r="BN23" i="43"/>
  <c r="BF23" i="43"/>
  <c r="AX23" i="43"/>
  <c r="AP23" i="43"/>
  <c r="AH23" i="43"/>
  <c r="Z23" i="43"/>
  <c r="R23" i="43"/>
  <c r="J23" i="43"/>
  <c r="MX23" i="43"/>
  <c r="LR23" i="43"/>
  <c r="KL23" i="43"/>
  <c r="JF23" i="43"/>
  <c r="HZ23" i="43"/>
  <c r="GT23" i="43"/>
  <c r="FN23" i="43"/>
  <c r="EH23" i="43"/>
  <c r="DB23" i="43"/>
  <c r="CD23" i="43"/>
  <c r="BM23" i="43"/>
  <c r="BE23" i="43"/>
  <c r="AW23" i="43"/>
  <c r="AO23" i="43"/>
  <c r="AG23" i="43"/>
  <c r="Y23" i="43"/>
  <c r="Q23" i="43"/>
  <c r="I23" i="43"/>
  <c r="MR23" i="43"/>
  <c r="LL23" i="43"/>
  <c r="KF23" i="43"/>
  <c r="IZ23" i="43"/>
  <c r="HT23" i="43"/>
  <c r="GN23" i="43"/>
  <c r="FH23" i="43"/>
  <c r="EB23" i="43"/>
  <c r="CV23" i="43"/>
  <c r="CA23" i="43"/>
  <c r="BL23" i="43"/>
  <c r="BD23" i="43"/>
  <c r="AV23" i="43"/>
  <c r="AN23" i="43"/>
  <c r="AF23" i="43"/>
  <c r="X23" i="43"/>
  <c r="P23" i="43"/>
  <c r="H23" i="43"/>
  <c r="MP23" i="43"/>
  <c r="LJ23" i="43"/>
  <c r="KD23" i="43"/>
  <c r="IX23" i="43"/>
  <c r="HR23" i="43"/>
  <c r="GL23" i="43"/>
  <c r="FF23" i="43"/>
  <c r="DZ23" i="43"/>
  <c r="CT23" i="43"/>
  <c r="BX23" i="43"/>
  <c r="BK23" i="43"/>
  <c r="BC23" i="43"/>
  <c r="AU23" i="43"/>
  <c r="AM23" i="43"/>
  <c r="AE23" i="43"/>
  <c r="W23" i="43"/>
  <c r="O23" i="43"/>
  <c r="G23" i="43"/>
  <c r="MJ23" i="43"/>
  <c r="LD23" i="43"/>
  <c r="JX23" i="43"/>
  <c r="IR23" i="43"/>
  <c r="HL23" i="43"/>
  <c r="GF23" i="43"/>
  <c r="EZ23" i="43"/>
  <c r="DT23" i="43"/>
  <c r="CQ23" i="43"/>
  <c r="BV23" i="43"/>
  <c r="BJ23" i="43"/>
  <c r="BB23" i="43"/>
  <c r="AT23" i="43"/>
  <c r="AL23" i="43"/>
  <c r="AD23" i="43"/>
  <c r="V23" i="43"/>
  <c r="N23" i="43"/>
  <c r="F23" i="43"/>
  <c r="MB23" i="43"/>
  <c r="KV23" i="43"/>
  <c r="JP23" i="43"/>
  <c r="IJ23" i="43"/>
  <c r="HD23" i="43"/>
  <c r="FX23" i="43"/>
  <c r="ER23" i="43"/>
  <c r="DL23" i="43"/>
  <c r="CL23" i="43"/>
  <c r="BS23" i="43"/>
  <c r="BH23" i="43"/>
  <c r="AZ23" i="43"/>
  <c r="AR23" i="43"/>
  <c r="AJ23" i="43"/>
  <c r="AB23" i="43"/>
  <c r="T23" i="43"/>
  <c r="L23" i="43"/>
  <c r="D23" i="43"/>
  <c r="JV23" i="43"/>
  <c r="EX23" i="43"/>
  <c r="BI23" i="43"/>
  <c r="AC23" i="43"/>
  <c r="JN23" i="43"/>
  <c r="EP23" i="43"/>
  <c r="BG23" i="43"/>
  <c r="AA23" i="43"/>
  <c r="IP23" i="43"/>
  <c r="DR23" i="43"/>
  <c r="BA23" i="43"/>
  <c r="U23" i="43"/>
  <c r="NF23" i="43"/>
  <c r="IH23" i="43"/>
  <c r="DJ23" i="43"/>
  <c r="AY23" i="43"/>
  <c r="S23" i="43"/>
  <c r="MH23" i="43"/>
  <c r="HJ23" i="43"/>
  <c r="CN23" i="43"/>
  <c r="AS23" i="43"/>
  <c r="M23" i="43"/>
  <c r="LB23" i="43"/>
  <c r="GD23" i="43"/>
  <c r="BU23" i="43"/>
  <c r="AK23" i="43"/>
  <c r="E23" i="43"/>
  <c r="KT23" i="43"/>
  <c r="FV23" i="43"/>
  <c r="BP23" i="43"/>
  <c r="AI23" i="43"/>
  <c r="C23" i="43"/>
  <c r="AQ23" i="43"/>
  <c r="K23" i="43"/>
  <c r="HB23" i="43"/>
  <c r="CI23" i="43"/>
  <c r="LZ23" i="43"/>
  <c r="NC23" i="45"/>
  <c r="MU23" i="45"/>
  <c r="MM23" i="45"/>
  <c r="ME23" i="45"/>
  <c r="LW23" i="45"/>
  <c r="LO23" i="45"/>
  <c r="LG23" i="45"/>
  <c r="KY23" i="45"/>
  <c r="KQ23" i="45"/>
  <c r="KI23" i="45"/>
  <c r="KA23" i="45"/>
  <c r="JS23" i="45"/>
  <c r="JK23" i="45"/>
  <c r="JC23" i="45"/>
  <c r="IU23" i="45"/>
  <c r="IM23" i="45"/>
  <c r="IE23" i="45"/>
  <c r="HW23" i="45"/>
  <c r="HO23" i="45"/>
  <c r="HG23" i="45"/>
  <c r="GY23" i="45"/>
  <c r="GQ23" i="45"/>
  <c r="GI23" i="45"/>
  <c r="GA23" i="45"/>
  <c r="FS23" i="45"/>
  <c r="FK23" i="45"/>
  <c r="FC23" i="45"/>
  <c r="EU23" i="45"/>
  <c r="EM23" i="45"/>
  <c r="EE23" i="45"/>
  <c r="DW23" i="45"/>
  <c r="DO23" i="45"/>
  <c r="DG23" i="45"/>
  <c r="CY23" i="45"/>
  <c r="CQ23" i="45"/>
  <c r="CI23" i="45"/>
  <c r="CA23" i="45"/>
  <c r="BS23" i="45"/>
  <c r="BK23" i="45"/>
  <c r="BC23" i="45"/>
  <c r="AU23" i="45"/>
  <c r="AM23" i="45"/>
  <c r="AE23" i="45"/>
  <c r="W23" i="45"/>
  <c r="O23" i="45"/>
  <c r="G23" i="45"/>
  <c r="NB23" i="45"/>
  <c r="MT23" i="45"/>
  <c r="ML23" i="45"/>
  <c r="MD23" i="45"/>
  <c r="LV23" i="45"/>
  <c r="LN23" i="45"/>
  <c r="LF23" i="45"/>
  <c r="KX23" i="45"/>
  <c r="KP23" i="45"/>
  <c r="KH23" i="45"/>
  <c r="JZ23" i="45"/>
  <c r="JR23" i="45"/>
  <c r="JJ23" i="45"/>
  <c r="JB23" i="45"/>
  <c r="IT23" i="45"/>
  <c r="IL23" i="45"/>
  <c r="ID23" i="45"/>
  <c r="HV23" i="45"/>
  <c r="HN23" i="45"/>
  <c r="HF23" i="45"/>
  <c r="GX23" i="45"/>
  <c r="GP23" i="45"/>
  <c r="GH23" i="45"/>
  <c r="FZ23" i="45"/>
  <c r="FR23" i="45"/>
  <c r="FJ23" i="45"/>
  <c r="FB23" i="45"/>
  <c r="ET23" i="45"/>
  <c r="EL23" i="45"/>
  <c r="ED23" i="45"/>
  <c r="DV23" i="45"/>
  <c r="DN23" i="45"/>
  <c r="DF23" i="45"/>
  <c r="CX23" i="45"/>
  <c r="CP23" i="45"/>
  <c r="CH23" i="45"/>
  <c r="BZ23" i="45"/>
  <c r="BR23" i="45"/>
  <c r="BJ23" i="45"/>
  <c r="BB23" i="45"/>
  <c r="AT23" i="45"/>
  <c r="AL23" i="45"/>
  <c r="AD23" i="45"/>
  <c r="V23" i="45"/>
  <c r="N23" i="45"/>
  <c r="F23" i="45"/>
  <c r="NA23" i="45"/>
  <c r="MS23" i="45"/>
  <c r="MK23" i="45"/>
  <c r="MC23" i="45"/>
  <c r="LU23" i="45"/>
  <c r="LM23" i="45"/>
  <c r="LE23" i="45"/>
  <c r="KW23" i="45"/>
  <c r="KO23" i="45"/>
  <c r="KG23" i="45"/>
  <c r="JY23" i="45"/>
  <c r="JQ23" i="45"/>
  <c r="JI23" i="45"/>
  <c r="JA23" i="45"/>
  <c r="IS23" i="45"/>
  <c r="IK23" i="45"/>
  <c r="IC23" i="45"/>
  <c r="HU23" i="45"/>
  <c r="HM23" i="45"/>
  <c r="HE23" i="45"/>
  <c r="GW23" i="45"/>
  <c r="GO23" i="45"/>
  <c r="GG23" i="45"/>
  <c r="FY23" i="45"/>
  <c r="FQ23" i="45"/>
  <c r="FI23" i="45"/>
  <c r="FA23" i="45"/>
  <c r="ES23" i="45"/>
  <c r="EK23" i="45"/>
  <c r="EC23" i="45"/>
  <c r="DU23" i="45"/>
  <c r="DM23" i="45"/>
  <c r="DE23" i="45"/>
  <c r="CW23" i="45"/>
  <c r="CO23" i="45"/>
  <c r="CG23" i="45"/>
  <c r="BY23" i="45"/>
  <c r="BQ23" i="45"/>
  <c r="BI23" i="45"/>
  <c r="BA23" i="45"/>
  <c r="AS23" i="45"/>
  <c r="AK23" i="45"/>
  <c r="AC23" i="45"/>
  <c r="U23" i="45"/>
  <c r="M23" i="45"/>
  <c r="E23" i="45"/>
  <c r="MZ23" i="45"/>
  <c r="MR23" i="45"/>
  <c r="MJ23" i="45"/>
  <c r="MB23" i="45"/>
  <c r="LT23" i="45"/>
  <c r="LL23" i="45"/>
  <c r="LD23" i="45"/>
  <c r="KV23" i="45"/>
  <c r="KN23" i="45"/>
  <c r="KF23" i="45"/>
  <c r="JX23" i="45"/>
  <c r="JP23" i="45"/>
  <c r="JH23" i="45"/>
  <c r="IZ23" i="45"/>
  <c r="IR23" i="45"/>
  <c r="IJ23" i="45"/>
  <c r="IB23" i="45"/>
  <c r="HT23" i="45"/>
  <c r="HL23" i="45"/>
  <c r="HD23" i="45"/>
  <c r="GV23" i="45"/>
  <c r="GN23" i="45"/>
  <c r="GF23" i="45"/>
  <c r="FX23" i="45"/>
  <c r="FP23" i="45"/>
  <c r="FH23" i="45"/>
  <c r="EZ23" i="45"/>
  <c r="ER23" i="45"/>
  <c r="EJ23" i="45"/>
  <c r="EB23" i="45"/>
  <c r="DT23" i="45"/>
  <c r="DL23" i="45"/>
  <c r="DD23" i="45"/>
  <c r="CV23" i="45"/>
  <c r="CN23" i="45"/>
  <c r="CF23" i="45"/>
  <c r="BX23" i="45"/>
  <c r="BP23" i="45"/>
  <c r="BH23" i="45"/>
  <c r="AZ23" i="45"/>
  <c r="AR23" i="45"/>
  <c r="AJ23" i="45"/>
  <c r="AB23" i="45"/>
  <c r="T23" i="45"/>
  <c r="L23" i="45"/>
  <c r="D23" i="45"/>
  <c r="MY23" i="45"/>
  <c r="MQ23" i="45"/>
  <c r="MI23" i="45"/>
  <c r="MA23" i="45"/>
  <c r="LS23" i="45"/>
  <c r="LK23" i="45"/>
  <c r="LC23" i="45"/>
  <c r="KU23" i="45"/>
  <c r="KM23" i="45"/>
  <c r="KE23" i="45"/>
  <c r="JW23" i="45"/>
  <c r="JO23" i="45"/>
  <c r="JG23" i="45"/>
  <c r="IY23" i="45"/>
  <c r="IQ23" i="45"/>
  <c r="II23" i="45"/>
  <c r="IA23" i="45"/>
  <c r="HS23" i="45"/>
  <c r="HK23" i="45"/>
  <c r="HC23" i="45"/>
  <c r="GU23" i="45"/>
  <c r="GM23" i="45"/>
  <c r="GE23" i="45"/>
  <c r="FW23" i="45"/>
  <c r="FO23" i="45"/>
  <c r="FG23" i="45"/>
  <c r="EY23" i="45"/>
  <c r="EQ23" i="45"/>
  <c r="EI23" i="45"/>
  <c r="EA23" i="45"/>
  <c r="DS23" i="45"/>
  <c r="DK23" i="45"/>
  <c r="DC23" i="45"/>
  <c r="CU23" i="45"/>
  <c r="CM23" i="45"/>
  <c r="CE23" i="45"/>
  <c r="BW23" i="45"/>
  <c r="BO23" i="45"/>
  <c r="BG23" i="45"/>
  <c r="AY23" i="45"/>
  <c r="AQ23" i="45"/>
  <c r="AI23" i="45"/>
  <c r="AA23" i="45"/>
  <c r="S23" i="45"/>
  <c r="K23" i="45"/>
  <c r="C23" i="45"/>
  <c r="NE23" i="45"/>
  <c r="MW23" i="45"/>
  <c r="MO23" i="45"/>
  <c r="MG23" i="45"/>
  <c r="LY23" i="45"/>
  <c r="LQ23" i="45"/>
  <c r="LI23" i="45"/>
  <c r="LA23" i="45"/>
  <c r="KS23" i="45"/>
  <c r="KK23" i="45"/>
  <c r="KC23" i="45"/>
  <c r="JU23" i="45"/>
  <c r="JM23" i="45"/>
  <c r="JE23" i="45"/>
  <c r="IW23" i="45"/>
  <c r="IO23" i="45"/>
  <c r="IG23" i="45"/>
  <c r="HY23" i="45"/>
  <c r="HQ23" i="45"/>
  <c r="HI23" i="45"/>
  <c r="HA23" i="45"/>
  <c r="GS23" i="45"/>
  <c r="GK23" i="45"/>
  <c r="GC23" i="45"/>
  <c r="FU23" i="45"/>
  <c r="FM23" i="45"/>
  <c r="FE23" i="45"/>
  <c r="EW23" i="45"/>
  <c r="EO23" i="45"/>
  <c r="EG23" i="45"/>
  <c r="DY23" i="45"/>
  <c r="DQ23" i="45"/>
  <c r="DI23" i="45"/>
  <c r="DA23" i="45"/>
  <c r="CS23" i="45"/>
  <c r="CK23" i="45"/>
  <c r="CC23" i="45"/>
  <c r="BU23" i="45"/>
  <c r="BM23" i="45"/>
  <c r="BE23" i="45"/>
  <c r="AW23" i="45"/>
  <c r="AO23" i="45"/>
  <c r="AG23" i="45"/>
  <c r="Y23" i="45"/>
  <c r="Q23" i="45"/>
  <c r="I23" i="45"/>
  <c r="ND23" i="45"/>
  <c r="MV23" i="45"/>
  <c r="MN23" i="45"/>
  <c r="MF23" i="45"/>
  <c r="LX23" i="45"/>
  <c r="LP23" i="45"/>
  <c r="LH23" i="45"/>
  <c r="KZ23" i="45"/>
  <c r="KR23" i="45"/>
  <c r="KJ23" i="45"/>
  <c r="KB23" i="45"/>
  <c r="JT23" i="45"/>
  <c r="JL23" i="45"/>
  <c r="JD23" i="45"/>
  <c r="IV23" i="45"/>
  <c r="IN23" i="45"/>
  <c r="IF23" i="45"/>
  <c r="HX23" i="45"/>
  <c r="HP23" i="45"/>
  <c r="HH23" i="45"/>
  <c r="GZ23" i="45"/>
  <c r="GR23" i="45"/>
  <c r="GJ23" i="45"/>
  <c r="GB23" i="45"/>
  <c r="FT23" i="45"/>
  <c r="FL23" i="45"/>
  <c r="FD23" i="45"/>
  <c r="EV23" i="45"/>
  <c r="EN23" i="45"/>
  <c r="EF23" i="45"/>
  <c r="DX23" i="45"/>
  <c r="DP23" i="45"/>
  <c r="DH23" i="45"/>
  <c r="CZ23" i="45"/>
  <c r="CR23" i="45"/>
  <c r="CJ23" i="45"/>
  <c r="CB23" i="45"/>
  <c r="BT23" i="45"/>
  <c r="BL23" i="45"/>
  <c r="BD23" i="45"/>
  <c r="AV23" i="45"/>
  <c r="AN23" i="45"/>
  <c r="AF23" i="45"/>
  <c r="X23" i="45"/>
  <c r="P23" i="45"/>
  <c r="H23" i="45"/>
  <c r="DV15" i="45"/>
  <c r="FF23" i="45"/>
  <c r="MP23" i="45"/>
  <c r="NG22" i="43"/>
  <c r="MY22" i="43"/>
  <c r="MQ22" i="43"/>
  <c r="MI22" i="43"/>
  <c r="MA22" i="43"/>
  <c r="LS22" i="43"/>
  <c r="LK22" i="43"/>
  <c r="LC22" i="43"/>
  <c r="KU22" i="43"/>
  <c r="KM22" i="43"/>
  <c r="KE22" i="43"/>
  <c r="JW22" i="43"/>
  <c r="JO22" i="43"/>
  <c r="JG22" i="43"/>
  <c r="IY22" i="43"/>
  <c r="IQ22" i="43"/>
  <c r="II22" i="43"/>
  <c r="IA22" i="43"/>
  <c r="HS22" i="43"/>
  <c r="HK22" i="43"/>
  <c r="HC22" i="43"/>
  <c r="GU22" i="43"/>
  <c r="GM22" i="43"/>
  <c r="GE22" i="43"/>
  <c r="FW22" i="43"/>
  <c r="FO22" i="43"/>
  <c r="FG22" i="43"/>
  <c r="EY22" i="43"/>
  <c r="EQ22" i="43"/>
  <c r="EI22" i="43"/>
  <c r="EA22" i="43"/>
  <c r="DS22" i="43"/>
  <c r="DK22" i="43"/>
  <c r="DC22" i="43"/>
  <c r="CU22" i="43"/>
  <c r="CM22" i="43"/>
  <c r="CE22" i="43"/>
  <c r="BW22" i="43"/>
  <c r="BO22" i="43"/>
  <c r="BG22" i="43"/>
  <c r="AY22" i="43"/>
  <c r="AQ22" i="43"/>
  <c r="AI22" i="43"/>
  <c r="AA22" i="43"/>
  <c r="S22" i="43"/>
  <c r="K22" i="43"/>
  <c r="C22" i="43"/>
  <c r="NF22" i="43"/>
  <c r="MX22" i="43"/>
  <c r="MP22" i="43"/>
  <c r="MH22" i="43"/>
  <c r="LZ22" i="43"/>
  <c r="LZ22" i="41" s="1"/>
  <c r="LR22" i="43"/>
  <c r="LJ22" i="43"/>
  <c r="LB22" i="43"/>
  <c r="KT22" i="43"/>
  <c r="KL22" i="43"/>
  <c r="KD22" i="43"/>
  <c r="JV22" i="43"/>
  <c r="JN22" i="43"/>
  <c r="JF22" i="43"/>
  <c r="IX22" i="43"/>
  <c r="IP22" i="43"/>
  <c r="IH22" i="43"/>
  <c r="HZ22" i="43"/>
  <c r="HR22" i="43"/>
  <c r="HJ22" i="43"/>
  <c r="HB22" i="43"/>
  <c r="GT22" i="43"/>
  <c r="GL22" i="43"/>
  <c r="GD22" i="43"/>
  <c r="FV22" i="43"/>
  <c r="FN22" i="43"/>
  <c r="FF22" i="43"/>
  <c r="EX22" i="43"/>
  <c r="EP22" i="43"/>
  <c r="EH22" i="43"/>
  <c r="DZ22" i="43"/>
  <c r="DR22" i="43"/>
  <c r="DJ22" i="43"/>
  <c r="DB22" i="43"/>
  <c r="CT22" i="43"/>
  <c r="CL22" i="43"/>
  <c r="CD22" i="43"/>
  <c r="BV22" i="43"/>
  <c r="BN22" i="43"/>
  <c r="BF22" i="43"/>
  <c r="AX22" i="43"/>
  <c r="AP22" i="43"/>
  <c r="AH22" i="43"/>
  <c r="Z22" i="43"/>
  <c r="R22" i="43"/>
  <c r="J22" i="43"/>
  <c r="NE22" i="43"/>
  <c r="MW22" i="43"/>
  <c r="MO22" i="43"/>
  <c r="MG22" i="43"/>
  <c r="LY22" i="43"/>
  <c r="LQ22" i="43"/>
  <c r="LI22" i="43"/>
  <c r="LA22" i="43"/>
  <c r="KS22" i="43"/>
  <c r="KK22" i="43"/>
  <c r="KC22" i="43"/>
  <c r="JU22" i="43"/>
  <c r="JM22" i="43"/>
  <c r="JE22" i="43"/>
  <c r="IW22" i="43"/>
  <c r="IO22" i="43"/>
  <c r="IG22" i="43"/>
  <c r="HY22" i="43"/>
  <c r="HQ22" i="43"/>
  <c r="HI22" i="43"/>
  <c r="HA22" i="43"/>
  <c r="GS22" i="43"/>
  <c r="GK22" i="43"/>
  <c r="GC22" i="43"/>
  <c r="FU22" i="43"/>
  <c r="FM22" i="43"/>
  <c r="FE22" i="43"/>
  <c r="EW22" i="43"/>
  <c r="EO22" i="43"/>
  <c r="EG22" i="43"/>
  <c r="DY22" i="43"/>
  <c r="DQ22" i="43"/>
  <c r="DI22" i="43"/>
  <c r="DA22" i="43"/>
  <c r="CS22" i="43"/>
  <c r="CK22" i="43"/>
  <c r="CC22" i="43"/>
  <c r="BU22" i="43"/>
  <c r="BM22" i="43"/>
  <c r="BE22" i="43"/>
  <c r="AW22" i="43"/>
  <c r="AO22" i="43"/>
  <c r="AG22" i="43"/>
  <c r="Y22" i="43"/>
  <c r="Q22" i="43"/>
  <c r="I22" i="43"/>
  <c r="ND22" i="43"/>
  <c r="MV22" i="43"/>
  <c r="MN22" i="43"/>
  <c r="MF22" i="43"/>
  <c r="LX22" i="43"/>
  <c r="LP22" i="43"/>
  <c r="LH22" i="43"/>
  <c r="KZ22" i="43"/>
  <c r="KR22" i="43"/>
  <c r="KJ22" i="43"/>
  <c r="KB22" i="43"/>
  <c r="JT22" i="43"/>
  <c r="JL22" i="43"/>
  <c r="JD22" i="43"/>
  <c r="IV22" i="43"/>
  <c r="IN22" i="43"/>
  <c r="IF22" i="43"/>
  <c r="HX22" i="43"/>
  <c r="HP22" i="43"/>
  <c r="HH22" i="43"/>
  <c r="GZ22" i="43"/>
  <c r="GR22" i="43"/>
  <c r="GJ22" i="43"/>
  <c r="GB22" i="43"/>
  <c r="FT22" i="43"/>
  <c r="FL22" i="43"/>
  <c r="FD22" i="43"/>
  <c r="EV22" i="43"/>
  <c r="EN22" i="43"/>
  <c r="EF22" i="43"/>
  <c r="DX22" i="43"/>
  <c r="DP22" i="43"/>
  <c r="DH22" i="43"/>
  <c r="CZ22" i="43"/>
  <c r="CR22" i="43"/>
  <c r="CJ22" i="43"/>
  <c r="CB22" i="43"/>
  <c r="BT22" i="43"/>
  <c r="BL22" i="43"/>
  <c r="BD22" i="43"/>
  <c r="AV22" i="43"/>
  <c r="AN22" i="43"/>
  <c r="AF22" i="43"/>
  <c r="X22" i="43"/>
  <c r="P22" i="43"/>
  <c r="H22" i="43"/>
  <c r="NC22" i="43"/>
  <c r="MU22" i="43"/>
  <c r="MM22" i="43"/>
  <c r="ME22" i="43"/>
  <c r="LW22" i="43"/>
  <c r="LO22" i="43"/>
  <c r="LG22" i="43"/>
  <c r="KY22" i="43"/>
  <c r="KQ22" i="43"/>
  <c r="KI22" i="43"/>
  <c r="KA22" i="43"/>
  <c r="JS22" i="43"/>
  <c r="JK22" i="43"/>
  <c r="JC22" i="43"/>
  <c r="IU22" i="43"/>
  <c r="IM22" i="43"/>
  <c r="IE22" i="43"/>
  <c r="HW22" i="43"/>
  <c r="HO22" i="43"/>
  <c r="HG22" i="43"/>
  <c r="GY22" i="43"/>
  <c r="GQ22" i="43"/>
  <c r="GI22" i="43"/>
  <c r="GA22" i="43"/>
  <c r="FS22" i="43"/>
  <c r="FK22" i="43"/>
  <c r="FC22" i="43"/>
  <c r="EU22" i="43"/>
  <c r="EM22" i="43"/>
  <c r="EE22" i="43"/>
  <c r="DW22" i="43"/>
  <c r="DO22" i="43"/>
  <c r="DG22" i="43"/>
  <c r="CY22" i="43"/>
  <c r="CQ22" i="43"/>
  <c r="CI22" i="43"/>
  <c r="CA22" i="43"/>
  <c r="BS22" i="43"/>
  <c r="BK22" i="43"/>
  <c r="BC22" i="43"/>
  <c r="AU22" i="43"/>
  <c r="AM22" i="43"/>
  <c r="AE22" i="43"/>
  <c r="W22" i="43"/>
  <c r="O22" i="43"/>
  <c r="G22" i="43"/>
  <c r="NA22" i="43"/>
  <c r="MS22" i="43"/>
  <c r="MK22" i="43"/>
  <c r="MC22" i="43"/>
  <c r="LU22" i="43"/>
  <c r="LM22" i="43"/>
  <c r="LE22" i="43"/>
  <c r="KW22" i="43"/>
  <c r="KO22" i="43"/>
  <c r="KG22" i="43"/>
  <c r="JY22" i="43"/>
  <c r="JQ22" i="43"/>
  <c r="JI22" i="43"/>
  <c r="JA22" i="43"/>
  <c r="IS22" i="43"/>
  <c r="IK22" i="43"/>
  <c r="IC22" i="43"/>
  <c r="HU22" i="43"/>
  <c r="HM22" i="43"/>
  <c r="HE22" i="43"/>
  <c r="GW22" i="43"/>
  <c r="GO22" i="43"/>
  <c r="GG22" i="43"/>
  <c r="FY22" i="43"/>
  <c r="FQ22" i="43"/>
  <c r="FI22" i="43"/>
  <c r="FA22" i="43"/>
  <c r="ES22" i="43"/>
  <c r="EK22" i="43"/>
  <c r="EC22" i="43"/>
  <c r="DU22" i="43"/>
  <c r="DM22" i="43"/>
  <c r="DE22" i="43"/>
  <c r="CW22" i="43"/>
  <c r="CO22" i="43"/>
  <c r="CG22" i="43"/>
  <c r="BY22" i="43"/>
  <c r="BQ22" i="43"/>
  <c r="BI22" i="43"/>
  <c r="BA22" i="43"/>
  <c r="AS22" i="43"/>
  <c r="AK22" i="43"/>
  <c r="AC22" i="43"/>
  <c r="U22" i="43"/>
  <c r="M22" i="43"/>
  <c r="E22" i="43"/>
  <c r="NB22" i="43"/>
  <c r="LV22" i="43"/>
  <c r="KP22" i="43"/>
  <c r="JJ22" i="43"/>
  <c r="ID22" i="43"/>
  <c r="GX22" i="43"/>
  <c r="FR22" i="43"/>
  <c r="EL22" i="43"/>
  <c r="DF22" i="43"/>
  <c r="BZ22" i="43"/>
  <c r="AT22" i="43"/>
  <c r="N22" i="43"/>
  <c r="MZ22" i="43"/>
  <c r="LT22" i="43"/>
  <c r="KN22" i="43"/>
  <c r="JH22" i="43"/>
  <c r="IB22" i="43"/>
  <c r="GV22" i="43"/>
  <c r="FP22" i="43"/>
  <c r="EJ22" i="43"/>
  <c r="DD22" i="43"/>
  <c r="BX22" i="43"/>
  <c r="AR22" i="43"/>
  <c r="L22" i="43"/>
  <c r="MT22" i="43"/>
  <c r="LN22" i="43"/>
  <c r="KH22" i="43"/>
  <c r="JB22" i="43"/>
  <c r="HV22" i="43"/>
  <c r="GP22" i="43"/>
  <c r="FJ22" i="43"/>
  <c r="ED22" i="43"/>
  <c r="CX22" i="43"/>
  <c r="BR22" i="43"/>
  <c r="AL22" i="43"/>
  <c r="F22" i="43"/>
  <c r="MR22" i="43"/>
  <c r="LL22" i="43"/>
  <c r="KF22" i="43"/>
  <c r="IZ22" i="43"/>
  <c r="HT22" i="43"/>
  <c r="GN22" i="43"/>
  <c r="FH22" i="43"/>
  <c r="EB22" i="43"/>
  <c r="CV22" i="43"/>
  <c r="BP22" i="43"/>
  <c r="AJ22" i="43"/>
  <c r="D22" i="43"/>
  <c r="ML22" i="43"/>
  <c r="LF22" i="43"/>
  <c r="JZ22" i="43"/>
  <c r="IT22" i="43"/>
  <c r="HN22" i="43"/>
  <c r="GH22" i="43"/>
  <c r="FB22" i="43"/>
  <c r="DV22" i="43"/>
  <c r="CP22" i="43"/>
  <c r="BJ22" i="43"/>
  <c r="AD22" i="43"/>
  <c r="MD22" i="43"/>
  <c r="KX22" i="43"/>
  <c r="JR22" i="43"/>
  <c r="IL22" i="43"/>
  <c r="HF22" i="43"/>
  <c r="FZ22" i="43"/>
  <c r="ET22" i="43"/>
  <c r="DN22" i="43"/>
  <c r="CH22" i="43"/>
  <c r="BB22" i="43"/>
  <c r="V22" i="43"/>
  <c r="MB22" i="43"/>
  <c r="KV22" i="43"/>
  <c r="JP22" i="43"/>
  <c r="IJ22" i="43"/>
  <c r="HD22" i="43"/>
  <c r="FX22" i="43"/>
  <c r="ER22" i="43"/>
  <c r="DL22" i="43"/>
  <c r="CF22" i="43"/>
  <c r="AZ22" i="43"/>
  <c r="T22" i="43"/>
  <c r="EZ22" i="43"/>
  <c r="DT22" i="43"/>
  <c r="MJ22" i="43"/>
  <c r="CN22" i="43"/>
  <c r="LD22" i="43"/>
  <c r="BH22" i="43"/>
  <c r="JX22" i="43"/>
  <c r="AB22" i="43"/>
  <c r="HL22" i="43"/>
  <c r="GF22" i="43"/>
  <c r="IR22" i="43"/>
  <c r="NC22" i="45"/>
  <c r="MU22" i="45"/>
  <c r="MM22" i="45"/>
  <c r="ME22" i="45"/>
  <c r="LW22" i="45"/>
  <c r="LO22" i="45"/>
  <c r="LG22" i="45"/>
  <c r="KY22" i="45"/>
  <c r="KQ22" i="45"/>
  <c r="KI22" i="45"/>
  <c r="KA22" i="45"/>
  <c r="JS22" i="45"/>
  <c r="JK22" i="45"/>
  <c r="JC22" i="45"/>
  <c r="IU22" i="45"/>
  <c r="IM22" i="45"/>
  <c r="IE22" i="45"/>
  <c r="HW22" i="45"/>
  <c r="HO22" i="45"/>
  <c r="HG22" i="45"/>
  <c r="GY22" i="45"/>
  <c r="GQ22" i="45"/>
  <c r="GI22" i="45"/>
  <c r="GA22" i="45"/>
  <c r="FS22" i="45"/>
  <c r="FK22" i="45"/>
  <c r="FC22" i="45"/>
  <c r="EU22" i="45"/>
  <c r="EM22" i="45"/>
  <c r="EE22" i="45"/>
  <c r="DW22" i="45"/>
  <c r="DO22" i="45"/>
  <c r="DG22" i="45"/>
  <c r="CY22" i="45"/>
  <c r="CQ22" i="45"/>
  <c r="CI22" i="45"/>
  <c r="CA22" i="45"/>
  <c r="BS22" i="45"/>
  <c r="BK22" i="45"/>
  <c r="BC22" i="45"/>
  <c r="AU22" i="45"/>
  <c r="AM22" i="45"/>
  <c r="AE22" i="45"/>
  <c r="W22" i="45"/>
  <c r="O22" i="45"/>
  <c r="G22" i="45"/>
  <c r="NB22" i="45"/>
  <c r="MT22" i="45"/>
  <c r="ML22" i="45"/>
  <c r="MD22" i="45"/>
  <c r="LV22" i="45"/>
  <c r="LN22" i="45"/>
  <c r="LF22" i="45"/>
  <c r="KX22" i="45"/>
  <c r="KP22" i="45"/>
  <c r="KH22" i="45"/>
  <c r="JZ22" i="45"/>
  <c r="JR22" i="45"/>
  <c r="JJ22" i="45"/>
  <c r="JB22" i="45"/>
  <c r="IT22" i="45"/>
  <c r="IL22" i="45"/>
  <c r="ID22" i="45"/>
  <c r="HV22" i="45"/>
  <c r="HN22" i="45"/>
  <c r="HF22" i="45"/>
  <c r="GX22" i="45"/>
  <c r="GP22" i="45"/>
  <c r="GH22" i="45"/>
  <c r="FZ22" i="45"/>
  <c r="FR22" i="45"/>
  <c r="FJ22" i="45"/>
  <c r="FB22" i="45"/>
  <c r="ET22" i="45"/>
  <c r="EL22" i="45"/>
  <c r="ED22" i="45"/>
  <c r="DV22" i="45"/>
  <c r="DN22" i="45"/>
  <c r="DF22" i="45"/>
  <c r="CX22" i="45"/>
  <c r="CP22" i="45"/>
  <c r="CH22" i="45"/>
  <c r="BZ22" i="45"/>
  <c r="BR22" i="45"/>
  <c r="BJ22" i="45"/>
  <c r="BB22" i="45"/>
  <c r="AT22" i="45"/>
  <c r="AL22" i="45"/>
  <c r="AD22" i="45"/>
  <c r="V22" i="45"/>
  <c r="N22" i="45"/>
  <c r="F22" i="45"/>
  <c r="NA22" i="45"/>
  <c r="MS22" i="45"/>
  <c r="MK22" i="45"/>
  <c r="MC22" i="45"/>
  <c r="LU22" i="45"/>
  <c r="LM22" i="45"/>
  <c r="LE22" i="45"/>
  <c r="KW22" i="45"/>
  <c r="KO22" i="45"/>
  <c r="KG22" i="45"/>
  <c r="JY22" i="45"/>
  <c r="JQ22" i="45"/>
  <c r="JI22" i="45"/>
  <c r="JA22" i="45"/>
  <c r="IS22" i="45"/>
  <c r="IK22" i="45"/>
  <c r="IC22" i="45"/>
  <c r="HU22" i="45"/>
  <c r="HM22" i="45"/>
  <c r="HE22" i="45"/>
  <c r="GW22" i="45"/>
  <c r="GO22" i="45"/>
  <c r="GG22" i="45"/>
  <c r="FY22" i="45"/>
  <c r="FQ22" i="45"/>
  <c r="FI22" i="45"/>
  <c r="FA22" i="45"/>
  <c r="ES22" i="45"/>
  <c r="EK22" i="45"/>
  <c r="EC22" i="45"/>
  <c r="DU22" i="45"/>
  <c r="DM22" i="45"/>
  <c r="DE22" i="45"/>
  <c r="CW22" i="45"/>
  <c r="CO22" i="45"/>
  <c r="CG22" i="45"/>
  <c r="BY22" i="45"/>
  <c r="BQ22" i="45"/>
  <c r="BI22" i="45"/>
  <c r="BA22" i="45"/>
  <c r="AS22" i="45"/>
  <c r="AK22" i="45"/>
  <c r="AC22" i="45"/>
  <c r="U22" i="45"/>
  <c r="M22" i="45"/>
  <c r="E22" i="45"/>
  <c r="MZ22" i="45"/>
  <c r="MR22" i="45"/>
  <c r="MJ22" i="45"/>
  <c r="MB22" i="45"/>
  <c r="LT22" i="45"/>
  <c r="LL22" i="45"/>
  <c r="LD22" i="45"/>
  <c r="KV22" i="45"/>
  <c r="KN22" i="45"/>
  <c r="KF22" i="45"/>
  <c r="JX22" i="45"/>
  <c r="JP22" i="45"/>
  <c r="JH22" i="45"/>
  <c r="IZ22" i="45"/>
  <c r="IR22" i="45"/>
  <c r="IJ22" i="45"/>
  <c r="IB22" i="45"/>
  <c r="HT22" i="45"/>
  <c r="HL22" i="45"/>
  <c r="HD22" i="45"/>
  <c r="GV22" i="45"/>
  <c r="GN22" i="45"/>
  <c r="GF22" i="45"/>
  <c r="FX22" i="45"/>
  <c r="FP22" i="45"/>
  <c r="FH22" i="45"/>
  <c r="EZ22" i="45"/>
  <c r="ER22" i="45"/>
  <c r="EJ22" i="45"/>
  <c r="EB22" i="45"/>
  <c r="DT22" i="45"/>
  <c r="DL22" i="45"/>
  <c r="DD22" i="45"/>
  <c r="CV22" i="45"/>
  <c r="CN22" i="45"/>
  <c r="CF22" i="45"/>
  <c r="BX22" i="45"/>
  <c r="BP22" i="45"/>
  <c r="BH22" i="45"/>
  <c r="AZ22" i="45"/>
  <c r="AR22" i="45"/>
  <c r="AJ22" i="45"/>
  <c r="AB22" i="45"/>
  <c r="T22" i="45"/>
  <c r="L22" i="45"/>
  <c r="D22" i="45"/>
  <c r="MY22" i="45"/>
  <c r="MQ22" i="45"/>
  <c r="MI22" i="45"/>
  <c r="MA22" i="45"/>
  <c r="LS22" i="45"/>
  <c r="LK22" i="45"/>
  <c r="LC22" i="45"/>
  <c r="KU22" i="45"/>
  <c r="KM22" i="45"/>
  <c r="KE22" i="45"/>
  <c r="JW22" i="45"/>
  <c r="JO22" i="45"/>
  <c r="JG22" i="45"/>
  <c r="IY22" i="45"/>
  <c r="IQ22" i="45"/>
  <c r="II22" i="45"/>
  <c r="IA22" i="45"/>
  <c r="HS22" i="45"/>
  <c r="HK22" i="45"/>
  <c r="HC22" i="45"/>
  <c r="GU22" i="45"/>
  <c r="GM22" i="45"/>
  <c r="GE22" i="45"/>
  <c r="FW22" i="45"/>
  <c r="FO22" i="45"/>
  <c r="FG22" i="45"/>
  <c r="EY22" i="45"/>
  <c r="EQ22" i="45"/>
  <c r="EI22" i="45"/>
  <c r="EA22" i="45"/>
  <c r="DS22" i="45"/>
  <c r="DK22" i="45"/>
  <c r="DC22" i="45"/>
  <c r="CU22" i="45"/>
  <c r="CM22" i="45"/>
  <c r="CE22" i="45"/>
  <c r="BW22" i="45"/>
  <c r="BO22" i="45"/>
  <c r="BG22" i="45"/>
  <c r="AY22" i="45"/>
  <c r="AQ22" i="45"/>
  <c r="AI22" i="45"/>
  <c r="AA22" i="45"/>
  <c r="S22" i="45"/>
  <c r="K22" i="45"/>
  <c r="C22" i="45"/>
  <c r="NE22" i="45"/>
  <c r="MW22" i="45"/>
  <c r="MO22" i="45"/>
  <c r="MG22" i="45"/>
  <c r="LY22" i="45"/>
  <c r="LQ22" i="45"/>
  <c r="LI22" i="45"/>
  <c r="LA22" i="45"/>
  <c r="KS22" i="45"/>
  <c r="KK22" i="45"/>
  <c r="KC22" i="45"/>
  <c r="JU22" i="45"/>
  <c r="JM22" i="45"/>
  <c r="JE22" i="45"/>
  <c r="IW22" i="45"/>
  <c r="IO22" i="45"/>
  <c r="IG22" i="45"/>
  <c r="HY22" i="45"/>
  <c r="HQ22" i="45"/>
  <c r="HI22" i="45"/>
  <c r="HA22" i="45"/>
  <c r="GS22" i="45"/>
  <c r="GK22" i="45"/>
  <c r="GC22" i="45"/>
  <c r="FU22" i="45"/>
  <c r="FM22" i="45"/>
  <c r="FE22" i="45"/>
  <c r="EW22" i="45"/>
  <c r="EO22" i="45"/>
  <c r="EG22" i="45"/>
  <c r="DY22" i="45"/>
  <c r="DQ22" i="45"/>
  <c r="DI22" i="45"/>
  <c r="DA22" i="45"/>
  <c r="CS22" i="45"/>
  <c r="CK22" i="45"/>
  <c r="CC22" i="45"/>
  <c r="BU22" i="45"/>
  <c r="BM22" i="45"/>
  <c r="BE22" i="45"/>
  <c r="AW22" i="45"/>
  <c r="AO22" i="45"/>
  <c r="AG22" i="45"/>
  <c r="Y22" i="45"/>
  <c r="Q22" i="45"/>
  <c r="I22" i="45"/>
  <c r="ND22" i="45"/>
  <c r="MV22" i="45"/>
  <c r="MN22" i="45"/>
  <c r="MF22" i="45"/>
  <c r="LX22" i="45"/>
  <c r="LP22" i="45"/>
  <c r="LH22" i="45"/>
  <c r="KZ22" i="45"/>
  <c r="KR22" i="45"/>
  <c r="KJ22" i="45"/>
  <c r="KB22" i="45"/>
  <c r="JT22" i="45"/>
  <c r="JL22" i="45"/>
  <c r="JD22" i="45"/>
  <c r="IV22" i="45"/>
  <c r="IN22" i="45"/>
  <c r="IF22" i="45"/>
  <c r="HX22" i="45"/>
  <c r="HP22" i="45"/>
  <c r="HH22" i="45"/>
  <c r="GZ22" i="45"/>
  <c r="GR22" i="45"/>
  <c r="GJ22" i="45"/>
  <c r="GB22" i="45"/>
  <c r="FT22" i="45"/>
  <c r="FL22" i="45"/>
  <c r="FD22" i="45"/>
  <c r="EV22" i="45"/>
  <c r="EN22" i="45"/>
  <c r="EF22" i="45"/>
  <c r="DX22" i="45"/>
  <c r="DP22" i="45"/>
  <c r="DH22" i="45"/>
  <c r="CZ22" i="45"/>
  <c r="CR22" i="45"/>
  <c r="CJ22" i="45"/>
  <c r="CB22" i="45"/>
  <c r="BT22" i="45"/>
  <c r="BL22" i="45"/>
  <c r="BD22" i="45"/>
  <c r="AV22" i="45"/>
  <c r="AN22" i="45"/>
  <c r="AF22" i="45"/>
  <c r="X22" i="45"/>
  <c r="P22" i="45"/>
  <c r="H22" i="45"/>
  <c r="HD14" i="43"/>
  <c r="DL14" i="43"/>
  <c r="CF14" i="43"/>
  <c r="MB14" i="43"/>
  <c r="EN13" i="45"/>
  <c r="FF13" i="45"/>
  <c r="GC13" i="45"/>
  <c r="GZ13" i="45"/>
  <c r="HR13" i="45"/>
  <c r="IO13" i="45"/>
  <c r="JL13" i="45"/>
  <c r="KD13" i="45"/>
  <c r="LA13" i="45"/>
  <c r="LY13" i="45"/>
  <c r="AF14" i="45"/>
  <c r="BQ14" i="45"/>
  <c r="CT14" i="45"/>
  <c r="ED14" i="45"/>
  <c r="FY14" i="45"/>
  <c r="HH14" i="45"/>
  <c r="JB14" i="45"/>
  <c r="LD14" i="45"/>
  <c r="MZ14" i="45"/>
  <c r="AF15" i="45"/>
  <c r="BL15" i="45"/>
  <c r="CR15" i="45"/>
  <c r="DX15" i="45"/>
  <c r="FD15" i="45"/>
  <c r="GJ15" i="45"/>
  <c r="HR15" i="45"/>
  <c r="JK15" i="45"/>
  <c r="N16" i="45"/>
  <c r="AG16" i="45"/>
  <c r="BD16" i="45"/>
  <c r="BZ16" i="45"/>
  <c r="CS16" i="45"/>
  <c r="DP16" i="45"/>
  <c r="EL16" i="45"/>
  <c r="FJ16" i="45"/>
  <c r="IS16" i="45"/>
  <c r="Y17" i="45"/>
  <c r="EG17" i="45"/>
  <c r="P18" i="45"/>
  <c r="AK18" i="45"/>
  <c r="BF18" i="45"/>
  <c r="CR18" i="45"/>
  <c r="FT18" i="45"/>
  <c r="JA18" i="45"/>
  <c r="MK18" i="45"/>
  <c r="O19" i="45"/>
  <c r="AE19" i="45"/>
  <c r="AU19" i="45"/>
  <c r="BK19" i="45"/>
  <c r="CD19" i="45"/>
  <c r="DJ19" i="45"/>
  <c r="EY19" i="45"/>
  <c r="GN19" i="45"/>
  <c r="IF19" i="45"/>
  <c r="JW19" i="45"/>
  <c r="LL19" i="45"/>
  <c r="ND19" i="45"/>
  <c r="J20" i="45"/>
  <c r="R20" i="45"/>
  <c r="Z20" i="45"/>
  <c r="AH20" i="45"/>
  <c r="AP20" i="45"/>
  <c r="AX20" i="45"/>
  <c r="BF20" i="45"/>
  <c r="BN20" i="45"/>
  <c r="BV20" i="45"/>
  <c r="CD20" i="45"/>
  <c r="CL20" i="45"/>
  <c r="CT20" i="45"/>
  <c r="DB20" i="45"/>
  <c r="DJ20" i="45"/>
  <c r="DR20" i="45"/>
  <c r="DZ20" i="45"/>
  <c r="EH20" i="45"/>
  <c r="EP20" i="45"/>
  <c r="EX20" i="45"/>
  <c r="FF20" i="45"/>
  <c r="FN20" i="45"/>
  <c r="FV20" i="45"/>
  <c r="GD20" i="45"/>
  <c r="GL20" i="45"/>
  <c r="GT20" i="45"/>
  <c r="HB20" i="45"/>
  <c r="HJ20" i="45"/>
  <c r="HR20" i="45"/>
  <c r="HZ20" i="45"/>
  <c r="IH20" i="45"/>
  <c r="IP20" i="45"/>
  <c r="IX20" i="45"/>
  <c r="JF20" i="45"/>
  <c r="JN20" i="45"/>
  <c r="JV20" i="45"/>
  <c r="KD20" i="45"/>
  <c r="KL20" i="45"/>
  <c r="KT20" i="45"/>
  <c r="LB20" i="45"/>
  <c r="LJ20" i="45"/>
  <c r="LR20" i="45"/>
  <c r="LZ20" i="45"/>
  <c r="MH20" i="45"/>
  <c r="MP20" i="45"/>
  <c r="MX20" i="45"/>
  <c r="J21" i="45"/>
  <c r="R21" i="45"/>
  <c r="Z21" i="45"/>
  <c r="AH21" i="45"/>
  <c r="AP21" i="45"/>
  <c r="AX21" i="45"/>
  <c r="BF21" i="45"/>
  <c r="BN21" i="45"/>
  <c r="BV21" i="45"/>
  <c r="CD21" i="45"/>
  <c r="CL21" i="45"/>
  <c r="CT21" i="45"/>
  <c r="DB21" i="45"/>
  <c r="DJ21" i="45"/>
  <c r="DR21" i="45"/>
  <c r="DZ21" i="45"/>
  <c r="EH21" i="45"/>
  <c r="EP21" i="45"/>
  <c r="FA21" i="45"/>
  <c r="FV21" i="45"/>
  <c r="GQ21" i="45"/>
  <c r="HL21" i="45"/>
  <c r="IH21" i="45"/>
  <c r="JC21" i="45"/>
  <c r="JX21" i="45"/>
  <c r="KT21" i="45"/>
  <c r="Z22" i="45"/>
  <c r="CL22" i="45"/>
  <c r="EX22" i="45"/>
  <c r="HJ22" i="45"/>
  <c r="JV22" i="45"/>
  <c r="MH22" i="45"/>
  <c r="AP23" i="45"/>
  <c r="DB23" i="45"/>
  <c r="FN23" i="45"/>
  <c r="HZ23" i="45"/>
  <c r="KL23" i="45"/>
  <c r="MX23" i="45"/>
  <c r="BF24" i="45"/>
  <c r="DR24" i="45"/>
  <c r="GD24" i="45"/>
  <c r="MA24" i="45"/>
  <c r="AA26" i="45"/>
  <c r="FO27" i="45"/>
  <c r="BJ15" i="45"/>
  <c r="AH23" i="45"/>
  <c r="HR23" i="45"/>
  <c r="LE24" i="45"/>
  <c r="NG30" i="43"/>
  <c r="MY30" i="43"/>
  <c r="MQ30" i="43"/>
  <c r="MI30" i="43"/>
  <c r="MA30" i="43"/>
  <c r="LS30" i="43"/>
  <c r="LK30" i="43"/>
  <c r="LC30" i="43"/>
  <c r="KU30" i="43"/>
  <c r="KM30" i="43"/>
  <c r="KE30" i="43"/>
  <c r="JW30" i="43"/>
  <c r="JO30" i="43"/>
  <c r="JG30" i="43"/>
  <c r="IY30" i="43"/>
  <c r="IQ30" i="43"/>
  <c r="II30" i="43"/>
  <c r="IA30" i="43"/>
  <c r="HS30" i="43"/>
  <c r="HK30" i="43"/>
  <c r="HC30" i="43"/>
  <c r="GU30" i="43"/>
  <c r="GM30" i="43"/>
  <c r="GE30" i="43"/>
  <c r="FW30" i="43"/>
  <c r="FO30" i="43"/>
  <c r="FG30" i="43"/>
  <c r="EY30" i="43"/>
  <c r="EQ30" i="43"/>
  <c r="EI30" i="43"/>
  <c r="EA30" i="43"/>
  <c r="DS30" i="43"/>
  <c r="DK30" i="43"/>
  <c r="DC30" i="43"/>
  <c r="CU30" i="43"/>
  <c r="CM30" i="43"/>
  <c r="CE30" i="43"/>
  <c r="BW30" i="43"/>
  <c r="BO30" i="43"/>
  <c r="BG30" i="43"/>
  <c r="AY30" i="43"/>
  <c r="AQ30" i="43"/>
  <c r="AI30" i="43"/>
  <c r="AA30" i="43"/>
  <c r="NF30" i="43"/>
  <c r="MX30" i="43"/>
  <c r="MP30" i="43"/>
  <c r="MH30" i="43"/>
  <c r="LZ30" i="43"/>
  <c r="LR30" i="43"/>
  <c r="LJ30" i="43"/>
  <c r="LB30" i="43"/>
  <c r="KT30" i="43"/>
  <c r="KL30" i="43"/>
  <c r="KD30" i="43"/>
  <c r="JV30" i="43"/>
  <c r="JN30" i="43"/>
  <c r="JF30" i="43"/>
  <c r="IX30" i="43"/>
  <c r="IP30" i="43"/>
  <c r="IH30" i="43"/>
  <c r="HZ30" i="43"/>
  <c r="HR30" i="43"/>
  <c r="HJ30" i="43"/>
  <c r="HB30" i="43"/>
  <c r="GT30" i="43"/>
  <c r="GL30" i="43"/>
  <c r="GD30" i="43"/>
  <c r="FV30" i="43"/>
  <c r="FN30" i="43"/>
  <c r="FF30" i="43"/>
  <c r="EX30" i="43"/>
  <c r="EP30" i="43"/>
  <c r="EH30" i="43"/>
  <c r="DZ30" i="43"/>
  <c r="DR30" i="43"/>
  <c r="DJ30" i="43"/>
  <c r="DB30" i="43"/>
  <c r="CT30" i="43"/>
  <c r="CL30" i="43"/>
  <c r="CD30" i="43"/>
  <c r="BV30" i="43"/>
  <c r="BN30" i="43"/>
  <c r="BF30" i="43"/>
  <c r="AX30" i="43"/>
  <c r="AP30" i="43"/>
  <c r="AH30" i="43"/>
  <c r="Z30" i="43"/>
  <c r="R30" i="43"/>
  <c r="NE30" i="43"/>
  <c r="MW30" i="43"/>
  <c r="MO30" i="43"/>
  <c r="MG30" i="43"/>
  <c r="LY30" i="43"/>
  <c r="LQ30" i="43"/>
  <c r="LI30" i="43"/>
  <c r="LA30" i="43"/>
  <c r="KS30" i="43"/>
  <c r="KK30" i="43"/>
  <c r="KC30" i="43"/>
  <c r="JU30" i="43"/>
  <c r="JM30" i="43"/>
  <c r="JE30" i="43"/>
  <c r="IW30" i="43"/>
  <c r="IO30" i="43"/>
  <c r="IG30" i="43"/>
  <c r="HY30" i="43"/>
  <c r="HQ30" i="43"/>
  <c r="HI30" i="43"/>
  <c r="HA30" i="43"/>
  <c r="GS30" i="43"/>
  <c r="GK30" i="43"/>
  <c r="GC30" i="43"/>
  <c r="FU30" i="43"/>
  <c r="FM30" i="43"/>
  <c r="FE30" i="43"/>
  <c r="EW30" i="43"/>
  <c r="EO30" i="43"/>
  <c r="EG30" i="43"/>
  <c r="DY30" i="43"/>
  <c r="DQ30" i="43"/>
  <c r="DI30" i="43"/>
  <c r="DA30" i="43"/>
  <c r="CS30" i="43"/>
  <c r="CK30" i="43"/>
  <c r="CC30" i="43"/>
  <c r="BU30" i="43"/>
  <c r="BM30" i="43"/>
  <c r="BE30" i="43"/>
  <c r="AW30" i="43"/>
  <c r="AO30" i="43"/>
  <c r="ND30" i="43"/>
  <c r="MV30" i="43"/>
  <c r="MN30" i="43"/>
  <c r="MF30" i="43"/>
  <c r="LX30" i="43"/>
  <c r="LP30" i="43"/>
  <c r="LH30" i="43"/>
  <c r="KZ30" i="43"/>
  <c r="KR30" i="43"/>
  <c r="KJ30" i="43"/>
  <c r="KB30" i="43"/>
  <c r="JT30" i="43"/>
  <c r="JL30" i="43"/>
  <c r="JD30" i="43"/>
  <c r="IV30" i="43"/>
  <c r="IN30" i="43"/>
  <c r="IF30" i="43"/>
  <c r="HX30" i="43"/>
  <c r="HP30" i="43"/>
  <c r="HH30" i="43"/>
  <c r="GZ30" i="43"/>
  <c r="GR30" i="43"/>
  <c r="GJ30" i="43"/>
  <c r="GB30" i="43"/>
  <c r="FT30" i="43"/>
  <c r="FL30" i="43"/>
  <c r="FD30" i="43"/>
  <c r="EV30" i="43"/>
  <c r="EN30" i="43"/>
  <c r="EF30" i="43"/>
  <c r="DX30" i="43"/>
  <c r="DP30" i="43"/>
  <c r="DH30" i="43"/>
  <c r="CZ30" i="43"/>
  <c r="CR30" i="43"/>
  <c r="CJ30" i="43"/>
  <c r="CB30" i="43"/>
  <c r="BT30" i="43"/>
  <c r="BL30" i="43"/>
  <c r="BD30" i="43"/>
  <c r="AV30" i="43"/>
  <c r="AN30" i="43"/>
  <c r="AF30" i="43"/>
  <c r="X30" i="43"/>
  <c r="NC30" i="43"/>
  <c r="MU30" i="43"/>
  <c r="MM30" i="43"/>
  <c r="ME30" i="43"/>
  <c r="LW30" i="43"/>
  <c r="LO30" i="43"/>
  <c r="LG30" i="43"/>
  <c r="KY30" i="43"/>
  <c r="KQ30" i="43"/>
  <c r="KI30" i="43"/>
  <c r="KA30" i="43"/>
  <c r="JS30" i="43"/>
  <c r="JK30" i="43"/>
  <c r="JC30" i="43"/>
  <c r="IU30" i="43"/>
  <c r="IM30" i="43"/>
  <c r="IE30" i="43"/>
  <c r="HW30" i="43"/>
  <c r="HO30" i="43"/>
  <c r="HG30" i="43"/>
  <c r="GY30" i="43"/>
  <c r="GQ30" i="43"/>
  <c r="GI30" i="43"/>
  <c r="GA30" i="43"/>
  <c r="FS30" i="43"/>
  <c r="FK30" i="43"/>
  <c r="FC30" i="43"/>
  <c r="EU30" i="43"/>
  <c r="EM30" i="43"/>
  <c r="EE30" i="43"/>
  <c r="DW30" i="43"/>
  <c r="DO30" i="43"/>
  <c r="DG30" i="43"/>
  <c r="CY30" i="43"/>
  <c r="CQ30" i="43"/>
  <c r="CI30" i="43"/>
  <c r="CA30" i="43"/>
  <c r="BS30" i="43"/>
  <c r="BK30" i="43"/>
  <c r="BC30" i="43"/>
  <c r="AU30" i="43"/>
  <c r="AM30" i="43"/>
  <c r="AE30" i="43"/>
  <c r="W30" i="43"/>
  <c r="NB30" i="43"/>
  <c r="MT30" i="43"/>
  <c r="ML30" i="43"/>
  <c r="MD30" i="43"/>
  <c r="LV30" i="43"/>
  <c r="LN30" i="43"/>
  <c r="LF30" i="43"/>
  <c r="KX30" i="43"/>
  <c r="KP30" i="43"/>
  <c r="KH30" i="43"/>
  <c r="JZ30" i="43"/>
  <c r="JR30" i="43"/>
  <c r="JJ30" i="43"/>
  <c r="JB30" i="43"/>
  <c r="IT30" i="43"/>
  <c r="IL30" i="43"/>
  <c r="ID30" i="43"/>
  <c r="HV30" i="43"/>
  <c r="HN30" i="43"/>
  <c r="HF30" i="43"/>
  <c r="GX30" i="43"/>
  <c r="GP30" i="43"/>
  <c r="GH30" i="43"/>
  <c r="FZ30" i="43"/>
  <c r="FR30" i="43"/>
  <c r="FJ30" i="43"/>
  <c r="FB30" i="43"/>
  <c r="ET30" i="43"/>
  <c r="EL30" i="43"/>
  <c r="ED30" i="43"/>
  <c r="DV30" i="43"/>
  <c r="DN30" i="43"/>
  <c r="DF30" i="43"/>
  <c r="CX30" i="43"/>
  <c r="CP30" i="43"/>
  <c r="CH30" i="43"/>
  <c r="BZ30" i="43"/>
  <c r="BR30" i="43"/>
  <c r="BJ30" i="43"/>
  <c r="BB30" i="43"/>
  <c r="AT30" i="43"/>
  <c r="MK30" i="43"/>
  <c r="LE30" i="43"/>
  <c r="JY30" i="43"/>
  <c r="IS30" i="43"/>
  <c r="HM30" i="43"/>
  <c r="GG30" i="43"/>
  <c r="FA30" i="43"/>
  <c r="DU30" i="43"/>
  <c r="CO30" i="43"/>
  <c r="BI30" i="43"/>
  <c r="AJ30" i="43"/>
  <c r="T30" i="43"/>
  <c r="K30" i="43"/>
  <c r="C30" i="43"/>
  <c r="MJ30" i="43"/>
  <c r="LD30" i="43"/>
  <c r="JX30" i="43"/>
  <c r="IR30" i="43"/>
  <c r="HL30" i="43"/>
  <c r="GF30" i="43"/>
  <c r="EZ30" i="43"/>
  <c r="DT30" i="43"/>
  <c r="CN30" i="43"/>
  <c r="BH30" i="43"/>
  <c r="AG30" i="43"/>
  <c r="S30" i="43"/>
  <c r="J30" i="43"/>
  <c r="MC30" i="43"/>
  <c r="KW30" i="43"/>
  <c r="JQ30" i="43"/>
  <c r="IK30" i="43"/>
  <c r="HE30" i="43"/>
  <c r="FY30" i="43"/>
  <c r="ES30" i="43"/>
  <c r="DM30" i="43"/>
  <c r="CG30" i="43"/>
  <c r="BA30" i="43"/>
  <c r="AD30" i="43"/>
  <c r="Q30" i="43"/>
  <c r="I30" i="43"/>
  <c r="MB30" i="43"/>
  <c r="KV30" i="43"/>
  <c r="JP30" i="43"/>
  <c r="IJ30" i="43"/>
  <c r="HD30" i="43"/>
  <c r="FX30" i="43"/>
  <c r="ER30" i="43"/>
  <c r="DL30" i="43"/>
  <c r="CF30" i="43"/>
  <c r="AZ30" i="43"/>
  <c r="AC30" i="43"/>
  <c r="P30" i="43"/>
  <c r="H30" i="43"/>
  <c r="NA30" i="43"/>
  <c r="LU30" i="43"/>
  <c r="KO30" i="43"/>
  <c r="JI30" i="43"/>
  <c r="IC30" i="43"/>
  <c r="GW30" i="43"/>
  <c r="FQ30" i="43"/>
  <c r="EK30" i="43"/>
  <c r="DE30" i="43"/>
  <c r="BY30" i="43"/>
  <c r="AS30" i="43"/>
  <c r="AB30" i="43"/>
  <c r="O30" i="43"/>
  <c r="G30" i="43"/>
  <c r="MS30" i="43"/>
  <c r="LM30" i="43"/>
  <c r="KG30" i="43"/>
  <c r="JA30" i="43"/>
  <c r="HU30" i="43"/>
  <c r="GO30" i="43"/>
  <c r="FI30" i="43"/>
  <c r="EC30" i="43"/>
  <c r="CW30" i="43"/>
  <c r="BQ30" i="43"/>
  <c r="AL30" i="43"/>
  <c r="V30" i="43"/>
  <c r="M30" i="43"/>
  <c r="E30" i="43"/>
  <c r="LT30" i="43"/>
  <c r="GV30" i="43"/>
  <c r="BX30" i="43"/>
  <c r="F30" i="43"/>
  <c r="LL30" i="43"/>
  <c r="GN30" i="43"/>
  <c r="BP30" i="43"/>
  <c r="D30" i="43"/>
  <c r="KN30" i="43"/>
  <c r="FP30" i="43"/>
  <c r="AR30" i="43"/>
  <c r="KF30" i="43"/>
  <c r="FH30" i="43"/>
  <c r="AK30" i="43"/>
  <c r="JH30" i="43"/>
  <c r="EJ30" i="43"/>
  <c r="Y30" i="43"/>
  <c r="MZ30" i="43"/>
  <c r="IB30" i="43"/>
  <c r="DD30" i="43"/>
  <c r="N30" i="43"/>
  <c r="IZ30" i="43"/>
  <c r="HT30" i="43"/>
  <c r="EB30" i="43"/>
  <c r="CV30" i="43"/>
  <c r="U30" i="43"/>
  <c r="MR30" i="43"/>
  <c r="L30" i="43"/>
  <c r="NB30" i="45"/>
  <c r="MT30" i="45"/>
  <c r="ML30" i="45"/>
  <c r="MD30" i="45"/>
  <c r="LV30" i="45"/>
  <c r="LN30" i="45"/>
  <c r="LF30" i="45"/>
  <c r="KX30" i="45"/>
  <c r="KP30" i="45"/>
  <c r="KH30" i="45"/>
  <c r="JZ30" i="45"/>
  <c r="JR30" i="45"/>
  <c r="JJ30" i="45"/>
  <c r="JB30" i="45"/>
  <c r="IT30" i="45"/>
  <c r="IL30" i="45"/>
  <c r="ID30" i="45"/>
  <c r="HV30" i="45"/>
  <c r="HN30" i="45"/>
  <c r="HF30" i="45"/>
  <c r="GX30" i="45"/>
  <c r="GP30" i="45"/>
  <c r="GH30" i="45"/>
  <c r="FZ30" i="45"/>
  <c r="FR30" i="45"/>
  <c r="FJ30" i="45"/>
  <c r="FB30" i="45"/>
  <c r="ET30" i="45"/>
  <c r="EL30" i="45"/>
  <c r="ED30" i="45"/>
  <c r="DV30" i="45"/>
  <c r="DN30" i="45"/>
  <c r="DF30" i="45"/>
  <c r="CX30" i="45"/>
  <c r="CP30" i="45"/>
  <c r="CH30" i="45"/>
  <c r="BZ30" i="45"/>
  <c r="BR30" i="45"/>
  <c r="BJ30" i="45"/>
  <c r="BB30" i="45"/>
  <c r="AT30" i="45"/>
  <c r="AL30" i="45"/>
  <c r="AD30" i="45"/>
  <c r="V30" i="45"/>
  <c r="N30" i="45"/>
  <c r="F30" i="45"/>
  <c r="NA30" i="45"/>
  <c r="MS30" i="45"/>
  <c r="MK30" i="45"/>
  <c r="MC30" i="45"/>
  <c r="LU30" i="45"/>
  <c r="LM30" i="45"/>
  <c r="LE30" i="45"/>
  <c r="KW30" i="45"/>
  <c r="KO30" i="45"/>
  <c r="KG30" i="45"/>
  <c r="JY30" i="45"/>
  <c r="JQ30" i="45"/>
  <c r="JI30" i="45"/>
  <c r="JA30" i="45"/>
  <c r="IS30" i="45"/>
  <c r="IK30" i="45"/>
  <c r="IC30" i="45"/>
  <c r="HU30" i="45"/>
  <c r="HM30" i="45"/>
  <c r="HE30" i="45"/>
  <c r="GW30" i="45"/>
  <c r="GO30" i="45"/>
  <c r="GG30" i="45"/>
  <c r="FY30" i="45"/>
  <c r="FQ30" i="45"/>
  <c r="FI30" i="45"/>
  <c r="FA30" i="45"/>
  <c r="ES30" i="45"/>
  <c r="EK30" i="45"/>
  <c r="EC30" i="45"/>
  <c r="DU30" i="45"/>
  <c r="DM30" i="45"/>
  <c r="DE30" i="45"/>
  <c r="CW30" i="45"/>
  <c r="CO30" i="45"/>
  <c r="CG30" i="45"/>
  <c r="BY30" i="45"/>
  <c r="BQ30" i="45"/>
  <c r="BI30" i="45"/>
  <c r="BA30" i="45"/>
  <c r="AS30" i="45"/>
  <c r="AK30" i="45"/>
  <c r="AC30" i="45"/>
  <c r="U30" i="45"/>
  <c r="M30" i="45"/>
  <c r="E30" i="45"/>
  <c r="MZ30" i="45"/>
  <c r="MR30" i="45"/>
  <c r="MJ30" i="45"/>
  <c r="MB30" i="45"/>
  <c r="LT30" i="45"/>
  <c r="LL30" i="45"/>
  <c r="LD30" i="45"/>
  <c r="KV30" i="45"/>
  <c r="KN30" i="45"/>
  <c r="KF30" i="45"/>
  <c r="JX30" i="45"/>
  <c r="JP30" i="45"/>
  <c r="JH30" i="45"/>
  <c r="IZ30" i="45"/>
  <c r="IR30" i="45"/>
  <c r="IJ30" i="45"/>
  <c r="IB30" i="45"/>
  <c r="HT30" i="45"/>
  <c r="HL30" i="45"/>
  <c r="HD30" i="45"/>
  <c r="GV30" i="45"/>
  <c r="GN30" i="45"/>
  <c r="GF30" i="45"/>
  <c r="FX30" i="45"/>
  <c r="FP30" i="45"/>
  <c r="FH30" i="45"/>
  <c r="EZ30" i="45"/>
  <c r="ER30" i="45"/>
  <c r="EJ30" i="45"/>
  <c r="EB30" i="45"/>
  <c r="DT30" i="45"/>
  <c r="DL30" i="45"/>
  <c r="DD30" i="45"/>
  <c r="CV30" i="45"/>
  <c r="CN30" i="45"/>
  <c r="CF30" i="45"/>
  <c r="BX30" i="45"/>
  <c r="BP30" i="45"/>
  <c r="BH30" i="45"/>
  <c r="AZ30" i="45"/>
  <c r="AR30" i="45"/>
  <c r="AJ30" i="45"/>
  <c r="AB30" i="45"/>
  <c r="T30" i="45"/>
  <c r="L30" i="45"/>
  <c r="D30" i="45"/>
  <c r="MY30" i="45"/>
  <c r="MQ30" i="45"/>
  <c r="MI30" i="45"/>
  <c r="MA30" i="45"/>
  <c r="LS30" i="45"/>
  <c r="LK30" i="45"/>
  <c r="LC30" i="45"/>
  <c r="KU30" i="45"/>
  <c r="KM30" i="45"/>
  <c r="KE30" i="45"/>
  <c r="JW30" i="45"/>
  <c r="JO30" i="45"/>
  <c r="JG30" i="45"/>
  <c r="IY30" i="45"/>
  <c r="IQ30" i="45"/>
  <c r="II30" i="45"/>
  <c r="IA30" i="45"/>
  <c r="HS30" i="45"/>
  <c r="HK30" i="45"/>
  <c r="HC30" i="45"/>
  <c r="GU30" i="45"/>
  <c r="GM30" i="45"/>
  <c r="GE30" i="45"/>
  <c r="FW30" i="45"/>
  <c r="FO30" i="45"/>
  <c r="FG30" i="45"/>
  <c r="EY30" i="45"/>
  <c r="EQ30" i="45"/>
  <c r="EI30" i="45"/>
  <c r="EA30" i="45"/>
  <c r="DS30" i="45"/>
  <c r="DK30" i="45"/>
  <c r="DC30" i="45"/>
  <c r="CU30" i="45"/>
  <c r="CM30" i="45"/>
  <c r="CE30" i="45"/>
  <c r="BW30" i="45"/>
  <c r="BO30" i="45"/>
  <c r="BG30" i="45"/>
  <c r="AY30" i="45"/>
  <c r="AQ30" i="45"/>
  <c r="AI30" i="45"/>
  <c r="AA30" i="45"/>
  <c r="S30" i="45"/>
  <c r="K30" i="45"/>
  <c r="C30" i="45"/>
  <c r="MX30" i="45"/>
  <c r="MP30" i="45"/>
  <c r="MH30" i="45"/>
  <c r="LZ30" i="45"/>
  <c r="LR30" i="45"/>
  <c r="LJ30" i="45"/>
  <c r="LB30" i="45"/>
  <c r="KT30" i="45"/>
  <c r="KL30" i="45"/>
  <c r="KD30" i="45"/>
  <c r="JV30" i="45"/>
  <c r="JN30" i="45"/>
  <c r="JF30" i="45"/>
  <c r="IX30" i="45"/>
  <c r="IP30" i="45"/>
  <c r="IH30" i="45"/>
  <c r="HZ30" i="45"/>
  <c r="HR30" i="45"/>
  <c r="HJ30" i="45"/>
  <c r="HB30" i="45"/>
  <c r="GT30" i="45"/>
  <c r="GL30" i="45"/>
  <c r="GD30" i="45"/>
  <c r="FV30" i="45"/>
  <c r="FN30" i="45"/>
  <c r="FF30" i="45"/>
  <c r="EX30" i="45"/>
  <c r="EP30" i="45"/>
  <c r="EH30" i="45"/>
  <c r="DZ30" i="45"/>
  <c r="DR30" i="45"/>
  <c r="DJ30" i="45"/>
  <c r="DB30" i="45"/>
  <c r="CT30" i="45"/>
  <c r="CL30" i="45"/>
  <c r="CD30" i="45"/>
  <c r="BV30" i="45"/>
  <c r="BN30" i="45"/>
  <c r="BF30" i="45"/>
  <c r="AX30" i="45"/>
  <c r="AP30" i="45"/>
  <c r="AH30" i="45"/>
  <c r="Z30" i="45"/>
  <c r="R30" i="45"/>
  <c r="J30" i="45"/>
  <c r="ND30" i="45"/>
  <c r="MV30" i="45"/>
  <c r="MN30" i="45"/>
  <c r="MF30" i="45"/>
  <c r="LX30" i="45"/>
  <c r="LP30" i="45"/>
  <c r="LH30" i="45"/>
  <c r="KZ30" i="45"/>
  <c r="KR30" i="45"/>
  <c r="KJ30" i="45"/>
  <c r="KB30" i="45"/>
  <c r="JT30" i="45"/>
  <c r="JL30" i="45"/>
  <c r="JD30" i="45"/>
  <c r="IV30" i="45"/>
  <c r="IN30" i="45"/>
  <c r="IF30" i="45"/>
  <c r="HX30" i="45"/>
  <c r="HP30" i="45"/>
  <c r="HH30" i="45"/>
  <c r="GZ30" i="45"/>
  <c r="GR30" i="45"/>
  <c r="GJ30" i="45"/>
  <c r="GB30" i="45"/>
  <c r="FT30" i="45"/>
  <c r="FL30" i="45"/>
  <c r="FD30" i="45"/>
  <c r="EV30" i="45"/>
  <c r="EN30" i="45"/>
  <c r="EF30" i="45"/>
  <c r="DX30" i="45"/>
  <c r="DP30" i="45"/>
  <c r="DH30" i="45"/>
  <c r="CZ30" i="45"/>
  <c r="CR30" i="45"/>
  <c r="CJ30" i="45"/>
  <c r="CB30" i="45"/>
  <c r="BT30" i="45"/>
  <c r="BL30" i="45"/>
  <c r="BD30" i="45"/>
  <c r="AV30" i="45"/>
  <c r="AN30" i="45"/>
  <c r="AF30" i="45"/>
  <c r="X30" i="45"/>
  <c r="P30" i="45"/>
  <c r="H30" i="45"/>
  <c r="NC30" i="45"/>
  <c r="MU30" i="45"/>
  <c r="MM30" i="45"/>
  <c r="ME30" i="45"/>
  <c r="LW30" i="45"/>
  <c r="LO30" i="45"/>
  <c r="LG30" i="45"/>
  <c r="KY30" i="45"/>
  <c r="KQ30" i="45"/>
  <c r="KI30" i="45"/>
  <c r="KA30" i="45"/>
  <c r="JS30" i="45"/>
  <c r="JK30" i="45"/>
  <c r="JC30" i="45"/>
  <c r="IU30" i="45"/>
  <c r="IM30" i="45"/>
  <c r="IE30" i="45"/>
  <c r="HW30" i="45"/>
  <c r="HO30" i="45"/>
  <c r="HG30" i="45"/>
  <c r="GY30" i="45"/>
  <c r="GQ30" i="45"/>
  <c r="GI30" i="45"/>
  <c r="GA30" i="45"/>
  <c r="FS30" i="45"/>
  <c r="FK30" i="45"/>
  <c r="FC30" i="45"/>
  <c r="EU30" i="45"/>
  <c r="EM30" i="45"/>
  <c r="EE30" i="45"/>
  <c r="DW30" i="45"/>
  <c r="DO30" i="45"/>
  <c r="DG30" i="45"/>
  <c r="CY30" i="45"/>
  <c r="CQ30" i="45"/>
  <c r="CI30" i="45"/>
  <c r="CA30" i="45"/>
  <c r="BS30" i="45"/>
  <c r="BK30" i="45"/>
  <c r="BC30" i="45"/>
  <c r="AU30" i="45"/>
  <c r="AM30" i="45"/>
  <c r="AE30" i="45"/>
  <c r="W30" i="45"/>
  <c r="O30" i="45"/>
  <c r="G30" i="45"/>
  <c r="LQ30" i="45"/>
  <c r="JE30" i="45"/>
  <c r="GS30" i="45"/>
  <c r="EG30" i="45"/>
  <c r="BU30" i="45"/>
  <c r="I30" i="45"/>
  <c r="LI30" i="45"/>
  <c r="IW30" i="45"/>
  <c r="GK30" i="45"/>
  <c r="DY30" i="45"/>
  <c r="BM30" i="45"/>
  <c r="LA30" i="45"/>
  <c r="IO30" i="45"/>
  <c r="GC30" i="45"/>
  <c r="DQ30" i="45"/>
  <c r="BE30" i="45"/>
  <c r="NE30" i="45"/>
  <c r="KS30" i="45"/>
  <c r="IG30" i="45"/>
  <c r="FU30" i="45"/>
  <c r="DI30" i="45"/>
  <c r="AW30" i="45"/>
  <c r="MW30" i="45"/>
  <c r="KK30" i="45"/>
  <c r="HY30" i="45"/>
  <c r="FM30" i="45"/>
  <c r="DA30" i="45"/>
  <c r="AO30" i="45"/>
  <c r="MG30" i="45"/>
  <c r="JU30" i="45"/>
  <c r="HI30" i="45"/>
  <c r="EW30" i="45"/>
  <c r="CK30" i="45"/>
  <c r="Y30" i="45"/>
  <c r="LY30" i="45"/>
  <c r="JM30" i="45"/>
  <c r="HA30" i="45"/>
  <c r="EO30" i="45"/>
  <c r="CC30" i="45"/>
  <c r="Q30" i="45"/>
  <c r="CS30" i="45"/>
  <c r="AG30" i="45"/>
  <c r="MO30" i="45"/>
  <c r="HQ30" i="45"/>
  <c r="FE30" i="45"/>
  <c r="MZ29" i="43"/>
  <c r="MR29" i="43"/>
  <c r="MJ29" i="43"/>
  <c r="MB29" i="43"/>
  <c r="LT29" i="43"/>
  <c r="LL29" i="43"/>
  <c r="LD29" i="43"/>
  <c r="KV29" i="43"/>
  <c r="KN29" i="43"/>
  <c r="KF29" i="43"/>
  <c r="JX29" i="43"/>
  <c r="JP29" i="43"/>
  <c r="JH29" i="43"/>
  <c r="IZ29" i="43"/>
  <c r="IR29" i="43"/>
  <c r="IJ29" i="43"/>
  <c r="IB29" i="43"/>
  <c r="HT29" i="43"/>
  <c r="HL29" i="43"/>
  <c r="HD29" i="43"/>
  <c r="GV29" i="43"/>
  <c r="GN29" i="43"/>
  <c r="GF29" i="43"/>
  <c r="FX29" i="43"/>
  <c r="FP29" i="43"/>
  <c r="FH29" i="43"/>
  <c r="EZ29" i="43"/>
  <c r="ER29" i="43"/>
  <c r="EJ29" i="43"/>
  <c r="EB29" i="43"/>
  <c r="DT29" i="43"/>
  <c r="DL29" i="43"/>
  <c r="DD29" i="43"/>
  <c r="CV29" i="43"/>
  <c r="CN29" i="43"/>
  <c r="CF29" i="43"/>
  <c r="BX29" i="43"/>
  <c r="BP29" i="43"/>
  <c r="BH29" i="43"/>
  <c r="AZ29" i="43"/>
  <c r="AR29" i="43"/>
  <c r="AJ29" i="43"/>
  <c r="AB29" i="43"/>
  <c r="T29" i="43"/>
  <c r="L29" i="43"/>
  <c r="D29" i="43"/>
  <c r="NG29" i="43"/>
  <c r="MY29" i="43"/>
  <c r="MQ29" i="43"/>
  <c r="MI29" i="43"/>
  <c r="MA29" i="43"/>
  <c r="LS29" i="43"/>
  <c r="LK29" i="43"/>
  <c r="LC29" i="43"/>
  <c r="KU29" i="43"/>
  <c r="KM29" i="43"/>
  <c r="KE29" i="43"/>
  <c r="JW29" i="43"/>
  <c r="JO29" i="43"/>
  <c r="JG29" i="43"/>
  <c r="IY29" i="43"/>
  <c r="IQ29" i="43"/>
  <c r="II29" i="43"/>
  <c r="IA29" i="43"/>
  <c r="HS29" i="43"/>
  <c r="HK29" i="43"/>
  <c r="HC29" i="43"/>
  <c r="GU29" i="43"/>
  <c r="GM29" i="43"/>
  <c r="GE29" i="43"/>
  <c r="FW29" i="43"/>
  <c r="FO29" i="43"/>
  <c r="FG29" i="43"/>
  <c r="EY29" i="43"/>
  <c r="EQ29" i="43"/>
  <c r="EI29" i="43"/>
  <c r="EA29" i="43"/>
  <c r="DS29" i="43"/>
  <c r="DK29" i="43"/>
  <c r="DC29" i="43"/>
  <c r="CU29" i="43"/>
  <c r="CM29" i="43"/>
  <c r="CE29" i="43"/>
  <c r="BW29" i="43"/>
  <c r="BO29" i="43"/>
  <c r="BG29" i="43"/>
  <c r="AY29" i="43"/>
  <c r="AQ29" i="43"/>
  <c r="AI29" i="43"/>
  <c r="AA29" i="43"/>
  <c r="S29" i="43"/>
  <c r="K29" i="43"/>
  <c r="C29" i="43"/>
  <c r="NF29" i="43"/>
  <c r="MX29" i="43"/>
  <c r="MP29" i="43"/>
  <c r="MH29" i="43"/>
  <c r="LZ29" i="43"/>
  <c r="LR29" i="43"/>
  <c r="LJ29" i="43"/>
  <c r="LB29" i="43"/>
  <c r="KT29" i="43"/>
  <c r="KL29" i="43"/>
  <c r="KD29" i="43"/>
  <c r="JV29" i="43"/>
  <c r="JN29" i="43"/>
  <c r="JF29" i="43"/>
  <c r="IX29" i="43"/>
  <c r="IP29" i="43"/>
  <c r="IH29" i="43"/>
  <c r="HZ29" i="43"/>
  <c r="HR29" i="43"/>
  <c r="HJ29" i="43"/>
  <c r="HB29" i="43"/>
  <c r="GT29" i="43"/>
  <c r="GL29" i="43"/>
  <c r="GD29" i="43"/>
  <c r="FV29" i="43"/>
  <c r="FN29" i="43"/>
  <c r="FF29" i="43"/>
  <c r="EX29" i="43"/>
  <c r="EP29" i="43"/>
  <c r="EH29" i="43"/>
  <c r="DZ29" i="43"/>
  <c r="DR29" i="43"/>
  <c r="DJ29" i="43"/>
  <c r="DB29" i="43"/>
  <c r="CT29" i="43"/>
  <c r="CL29" i="43"/>
  <c r="CD29" i="43"/>
  <c r="BV29" i="43"/>
  <c r="BN29" i="43"/>
  <c r="BF29" i="43"/>
  <c r="AX29" i="43"/>
  <c r="AP29" i="43"/>
  <c r="AH29" i="43"/>
  <c r="Z29" i="43"/>
  <c r="R29" i="43"/>
  <c r="J29" i="43"/>
  <c r="NE29" i="43"/>
  <c r="MW29" i="43"/>
  <c r="MO29" i="43"/>
  <c r="MG29" i="43"/>
  <c r="LY29" i="43"/>
  <c r="LQ29" i="43"/>
  <c r="LI29" i="43"/>
  <c r="LA29" i="43"/>
  <c r="KS29" i="43"/>
  <c r="KK29" i="43"/>
  <c r="KC29" i="43"/>
  <c r="JU29" i="43"/>
  <c r="JM29" i="43"/>
  <c r="JE29" i="43"/>
  <c r="IW29" i="43"/>
  <c r="IO29" i="43"/>
  <c r="IG29" i="43"/>
  <c r="HY29" i="43"/>
  <c r="HQ29" i="43"/>
  <c r="HI29" i="43"/>
  <c r="HA29" i="43"/>
  <c r="GS29" i="43"/>
  <c r="GK29" i="43"/>
  <c r="GC29" i="43"/>
  <c r="FU29" i="43"/>
  <c r="FM29" i="43"/>
  <c r="FE29" i="43"/>
  <c r="EW29" i="43"/>
  <c r="EO29" i="43"/>
  <c r="EG29" i="43"/>
  <c r="DY29" i="43"/>
  <c r="DQ29" i="43"/>
  <c r="DI29" i="43"/>
  <c r="DA29" i="43"/>
  <c r="CS29" i="43"/>
  <c r="CK29" i="43"/>
  <c r="CC29" i="43"/>
  <c r="BU29" i="43"/>
  <c r="BM29" i="43"/>
  <c r="BE29" i="43"/>
  <c r="AW29" i="43"/>
  <c r="AO29" i="43"/>
  <c r="AG29" i="43"/>
  <c r="Y29" i="43"/>
  <c r="Q29" i="43"/>
  <c r="I29" i="43"/>
  <c r="ND29" i="43"/>
  <c r="MV29" i="43"/>
  <c r="MN29" i="43"/>
  <c r="MF29" i="43"/>
  <c r="LX29" i="43"/>
  <c r="LP29" i="43"/>
  <c r="LH29" i="43"/>
  <c r="KZ29" i="43"/>
  <c r="KR29" i="43"/>
  <c r="KJ29" i="43"/>
  <c r="KB29" i="43"/>
  <c r="JT29" i="43"/>
  <c r="JL29" i="43"/>
  <c r="JD29" i="43"/>
  <c r="IV29" i="43"/>
  <c r="IN29" i="43"/>
  <c r="IF29" i="43"/>
  <c r="HX29" i="43"/>
  <c r="HP29" i="43"/>
  <c r="HH29" i="43"/>
  <c r="GZ29" i="43"/>
  <c r="GR29" i="43"/>
  <c r="GJ29" i="43"/>
  <c r="GB29" i="43"/>
  <c r="FT29" i="43"/>
  <c r="FL29" i="43"/>
  <c r="FD29" i="43"/>
  <c r="EV29" i="43"/>
  <c r="EN29" i="43"/>
  <c r="EF29" i="43"/>
  <c r="DX29" i="43"/>
  <c r="DP29" i="43"/>
  <c r="DH29" i="43"/>
  <c r="CZ29" i="43"/>
  <c r="CR29" i="43"/>
  <c r="CJ29" i="43"/>
  <c r="CB29" i="43"/>
  <c r="BT29" i="43"/>
  <c r="BL29" i="43"/>
  <c r="BD29" i="43"/>
  <c r="AV29" i="43"/>
  <c r="AN29" i="43"/>
  <c r="AF29" i="43"/>
  <c r="X29" i="43"/>
  <c r="P29" i="43"/>
  <c r="H29" i="43"/>
  <c r="NB29" i="43"/>
  <c r="MT29" i="43"/>
  <c r="ML29" i="43"/>
  <c r="MD29" i="43"/>
  <c r="LV29" i="43"/>
  <c r="LN29" i="43"/>
  <c r="LF29" i="43"/>
  <c r="KX29" i="43"/>
  <c r="KP29" i="43"/>
  <c r="KH29" i="43"/>
  <c r="JZ29" i="43"/>
  <c r="JR29" i="43"/>
  <c r="JJ29" i="43"/>
  <c r="JB29" i="43"/>
  <c r="IT29" i="43"/>
  <c r="IL29" i="43"/>
  <c r="ID29" i="43"/>
  <c r="HV29" i="43"/>
  <c r="HN29" i="43"/>
  <c r="HF29" i="43"/>
  <c r="GX29" i="43"/>
  <c r="GP29" i="43"/>
  <c r="GH29" i="43"/>
  <c r="FZ29" i="43"/>
  <c r="FR29" i="43"/>
  <c r="FJ29" i="43"/>
  <c r="FB29" i="43"/>
  <c r="ET29" i="43"/>
  <c r="EL29" i="43"/>
  <c r="ED29" i="43"/>
  <c r="DV29" i="43"/>
  <c r="DN29" i="43"/>
  <c r="DF29" i="43"/>
  <c r="CX29" i="43"/>
  <c r="CP29" i="43"/>
  <c r="CH29" i="43"/>
  <c r="BZ29" i="43"/>
  <c r="BR29" i="43"/>
  <c r="BJ29" i="43"/>
  <c r="BB29" i="43"/>
  <c r="AT29" i="43"/>
  <c r="AL29" i="43"/>
  <c r="AD29" i="43"/>
  <c r="V29" i="43"/>
  <c r="N29" i="43"/>
  <c r="F29" i="43"/>
  <c r="ME29" i="43"/>
  <c r="KY29" i="43"/>
  <c r="JS29" i="43"/>
  <c r="IM29" i="43"/>
  <c r="HG29" i="43"/>
  <c r="GA29" i="43"/>
  <c r="EU29" i="43"/>
  <c r="DO29" i="43"/>
  <c r="CI29" i="43"/>
  <c r="BC29" i="43"/>
  <c r="W29" i="43"/>
  <c r="MC29" i="43"/>
  <c r="KW29" i="43"/>
  <c r="JQ29" i="43"/>
  <c r="IK29" i="43"/>
  <c r="HE29" i="43"/>
  <c r="FY29" i="43"/>
  <c r="ES29" i="43"/>
  <c r="DM29" i="43"/>
  <c r="CG29" i="43"/>
  <c r="BA29" i="43"/>
  <c r="U29" i="43"/>
  <c r="NC29" i="43"/>
  <c r="LW29" i="43"/>
  <c r="KQ29" i="43"/>
  <c r="JK29" i="43"/>
  <c r="IE29" i="43"/>
  <c r="GY29" i="43"/>
  <c r="FS29" i="43"/>
  <c r="EM29" i="43"/>
  <c r="DG29" i="43"/>
  <c r="CA29" i="43"/>
  <c r="AU29" i="43"/>
  <c r="O29" i="43"/>
  <c r="NA29" i="43"/>
  <c r="LU29" i="43"/>
  <c r="KO29" i="43"/>
  <c r="JI29" i="43"/>
  <c r="IC29" i="43"/>
  <c r="GW29" i="43"/>
  <c r="FQ29" i="43"/>
  <c r="EK29" i="43"/>
  <c r="DE29" i="43"/>
  <c r="BY29" i="43"/>
  <c r="AS29" i="43"/>
  <c r="M29" i="43"/>
  <c r="MU29" i="43"/>
  <c r="LO29" i="43"/>
  <c r="KI29" i="43"/>
  <c r="JC29" i="43"/>
  <c r="HW29" i="43"/>
  <c r="GQ29" i="43"/>
  <c r="FK29" i="43"/>
  <c r="EE29" i="43"/>
  <c r="CY29" i="43"/>
  <c r="BS29" i="43"/>
  <c r="AM29" i="43"/>
  <c r="G29" i="43"/>
  <c r="MM29" i="43"/>
  <c r="LG29" i="43"/>
  <c r="KA29" i="43"/>
  <c r="IU29" i="43"/>
  <c r="HO29" i="43"/>
  <c r="GI29" i="43"/>
  <c r="FC29" i="43"/>
  <c r="DW29" i="43"/>
  <c r="CQ29" i="43"/>
  <c r="BK29" i="43"/>
  <c r="AE29" i="43"/>
  <c r="LM29" i="43"/>
  <c r="GO29" i="43"/>
  <c r="BQ29" i="43"/>
  <c r="LE29" i="43"/>
  <c r="GG29" i="43"/>
  <c r="BI29" i="43"/>
  <c r="KG29" i="43"/>
  <c r="FI29" i="43"/>
  <c r="AK29" i="43"/>
  <c r="JY29" i="43"/>
  <c r="FA29" i="43"/>
  <c r="AC29" i="43"/>
  <c r="JA29" i="43"/>
  <c r="EC29" i="43"/>
  <c r="E29" i="43"/>
  <c r="MS29" i="43"/>
  <c r="HU29" i="43"/>
  <c r="CW29" i="43"/>
  <c r="DU29" i="43"/>
  <c r="CO29" i="43"/>
  <c r="IS29" i="43"/>
  <c r="MK29" i="43"/>
  <c r="HM29" i="43"/>
  <c r="NB29" i="45"/>
  <c r="MT29" i="45"/>
  <c r="ML29" i="45"/>
  <c r="MD29" i="45"/>
  <c r="LV29" i="45"/>
  <c r="LN29" i="45"/>
  <c r="LF29" i="45"/>
  <c r="KX29" i="45"/>
  <c r="KP29" i="45"/>
  <c r="KH29" i="45"/>
  <c r="JZ29" i="45"/>
  <c r="JR29" i="45"/>
  <c r="JJ29" i="45"/>
  <c r="JB29" i="45"/>
  <c r="IT29" i="45"/>
  <c r="IL29" i="45"/>
  <c r="ID29" i="45"/>
  <c r="HV29" i="45"/>
  <c r="HN29" i="45"/>
  <c r="HF29" i="45"/>
  <c r="GX29" i="45"/>
  <c r="GP29" i="45"/>
  <c r="GH29" i="45"/>
  <c r="FZ29" i="45"/>
  <c r="FR29" i="45"/>
  <c r="FJ29" i="45"/>
  <c r="FB29" i="45"/>
  <c r="ET29" i="45"/>
  <c r="EL29" i="45"/>
  <c r="ED29" i="45"/>
  <c r="DV29" i="45"/>
  <c r="DN29" i="45"/>
  <c r="DF29" i="45"/>
  <c r="CX29" i="45"/>
  <c r="CP29" i="45"/>
  <c r="CH29" i="45"/>
  <c r="BZ29" i="45"/>
  <c r="BR29" i="45"/>
  <c r="BJ29" i="45"/>
  <c r="BB29" i="45"/>
  <c r="AT29" i="45"/>
  <c r="AL29" i="45"/>
  <c r="AD29" i="45"/>
  <c r="V29" i="45"/>
  <c r="N29" i="45"/>
  <c r="F29" i="45"/>
  <c r="NA29" i="45"/>
  <c r="MS29" i="45"/>
  <c r="MK29" i="45"/>
  <c r="MC29" i="45"/>
  <c r="LU29" i="45"/>
  <c r="LM29" i="45"/>
  <c r="LE29" i="45"/>
  <c r="KW29" i="45"/>
  <c r="KO29" i="45"/>
  <c r="KG29" i="45"/>
  <c r="JY29" i="45"/>
  <c r="JQ29" i="45"/>
  <c r="JI29" i="45"/>
  <c r="JA29" i="45"/>
  <c r="IS29" i="45"/>
  <c r="IK29" i="45"/>
  <c r="IC29" i="45"/>
  <c r="HU29" i="45"/>
  <c r="HM29" i="45"/>
  <c r="HE29" i="45"/>
  <c r="GW29" i="45"/>
  <c r="GO29" i="45"/>
  <c r="GG29" i="45"/>
  <c r="FY29" i="45"/>
  <c r="FQ29" i="45"/>
  <c r="FI29" i="45"/>
  <c r="FA29" i="45"/>
  <c r="ES29" i="45"/>
  <c r="EK29" i="45"/>
  <c r="EC29" i="45"/>
  <c r="DU29" i="45"/>
  <c r="DM29" i="45"/>
  <c r="DE29" i="45"/>
  <c r="CW29" i="45"/>
  <c r="CO29" i="45"/>
  <c r="CG29" i="45"/>
  <c r="BY29" i="45"/>
  <c r="BQ29" i="45"/>
  <c r="BI29" i="45"/>
  <c r="BA29" i="45"/>
  <c r="AS29" i="45"/>
  <c r="AK29" i="45"/>
  <c r="AC29" i="45"/>
  <c r="U29" i="45"/>
  <c r="M29" i="45"/>
  <c r="E29" i="45"/>
  <c r="MZ29" i="45"/>
  <c r="MR29" i="45"/>
  <c r="MJ29" i="45"/>
  <c r="MB29" i="45"/>
  <c r="LT29" i="45"/>
  <c r="LL29" i="45"/>
  <c r="LD29" i="45"/>
  <c r="KV29" i="45"/>
  <c r="KN29" i="45"/>
  <c r="KF29" i="45"/>
  <c r="JX29" i="45"/>
  <c r="JP29" i="45"/>
  <c r="JH29" i="45"/>
  <c r="IZ29" i="45"/>
  <c r="IR29" i="45"/>
  <c r="IJ29" i="45"/>
  <c r="IB29" i="45"/>
  <c r="HT29" i="45"/>
  <c r="HL29" i="45"/>
  <c r="HD29" i="45"/>
  <c r="GV29" i="45"/>
  <c r="GN29" i="45"/>
  <c r="GF29" i="45"/>
  <c r="FX29" i="45"/>
  <c r="FP29" i="45"/>
  <c r="FH29" i="45"/>
  <c r="EZ29" i="45"/>
  <c r="ER29" i="45"/>
  <c r="EJ29" i="45"/>
  <c r="EB29" i="45"/>
  <c r="DT29" i="45"/>
  <c r="DL29" i="45"/>
  <c r="DD29" i="45"/>
  <c r="CV29" i="45"/>
  <c r="CN29" i="45"/>
  <c r="CF29" i="45"/>
  <c r="BX29" i="45"/>
  <c r="BP29" i="45"/>
  <c r="BH29" i="45"/>
  <c r="AZ29" i="45"/>
  <c r="AR29" i="45"/>
  <c r="AJ29" i="45"/>
  <c r="AB29" i="45"/>
  <c r="T29" i="45"/>
  <c r="L29" i="45"/>
  <c r="D29" i="45"/>
  <c r="MY29" i="45"/>
  <c r="MQ29" i="45"/>
  <c r="MI29" i="45"/>
  <c r="MA29" i="45"/>
  <c r="LS29" i="45"/>
  <c r="LK29" i="45"/>
  <c r="LC29" i="45"/>
  <c r="KU29" i="45"/>
  <c r="KM29" i="45"/>
  <c r="KE29" i="45"/>
  <c r="JW29" i="45"/>
  <c r="JO29" i="45"/>
  <c r="JG29" i="45"/>
  <c r="IY29" i="45"/>
  <c r="IQ29" i="45"/>
  <c r="II29" i="45"/>
  <c r="IA29" i="45"/>
  <c r="HS29" i="45"/>
  <c r="HK29" i="45"/>
  <c r="HC29" i="45"/>
  <c r="GU29" i="45"/>
  <c r="GM29" i="45"/>
  <c r="GE29" i="45"/>
  <c r="FW29" i="45"/>
  <c r="FO29" i="45"/>
  <c r="FG29" i="45"/>
  <c r="EY29" i="45"/>
  <c r="EQ29" i="45"/>
  <c r="EI29" i="45"/>
  <c r="EA29" i="45"/>
  <c r="DS29" i="45"/>
  <c r="DK29" i="45"/>
  <c r="DC29" i="45"/>
  <c r="CU29" i="45"/>
  <c r="CM29" i="45"/>
  <c r="CE29" i="45"/>
  <c r="BW29" i="45"/>
  <c r="BO29" i="45"/>
  <c r="BG29" i="45"/>
  <c r="AY29" i="45"/>
  <c r="AQ29" i="45"/>
  <c r="AI29" i="45"/>
  <c r="AA29" i="45"/>
  <c r="S29" i="45"/>
  <c r="K29" i="45"/>
  <c r="C29" i="45"/>
  <c r="MX29" i="45"/>
  <c r="MP29" i="45"/>
  <c r="MH29" i="45"/>
  <c r="LZ29" i="45"/>
  <c r="LR29" i="45"/>
  <c r="LJ29" i="45"/>
  <c r="LB29" i="45"/>
  <c r="KT29" i="45"/>
  <c r="KL29" i="45"/>
  <c r="KD29" i="45"/>
  <c r="JV29" i="45"/>
  <c r="JN29" i="45"/>
  <c r="JF29" i="45"/>
  <c r="IX29" i="45"/>
  <c r="IP29" i="45"/>
  <c r="IH29" i="45"/>
  <c r="HZ29" i="45"/>
  <c r="HR29" i="45"/>
  <c r="HJ29" i="45"/>
  <c r="HB29" i="45"/>
  <c r="GT29" i="45"/>
  <c r="GL29" i="45"/>
  <c r="GD29" i="45"/>
  <c r="FV29" i="45"/>
  <c r="FN29" i="45"/>
  <c r="FF29" i="45"/>
  <c r="EX29" i="45"/>
  <c r="EP29" i="45"/>
  <c r="EH29" i="45"/>
  <c r="DZ29" i="45"/>
  <c r="DR29" i="45"/>
  <c r="DJ29" i="45"/>
  <c r="DB29" i="45"/>
  <c r="CT29" i="45"/>
  <c r="CL29" i="45"/>
  <c r="CD29" i="45"/>
  <c r="BV29" i="45"/>
  <c r="BN29" i="45"/>
  <c r="BF29" i="45"/>
  <c r="AX29" i="45"/>
  <c r="AP29" i="45"/>
  <c r="AH29" i="45"/>
  <c r="Z29" i="45"/>
  <c r="R29" i="45"/>
  <c r="J29" i="45"/>
  <c r="ND29" i="45"/>
  <c r="MV29" i="45"/>
  <c r="MN29" i="45"/>
  <c r="MF29" i="45"/>
  <c r="LX29" i="45"/>
  <c r="LP29" i="45"/>
  <c r="LH29" i="45"/>
  <c r="KZ29" i="45"/>
  <c r="KR29" i="45"/>
  <c r="KJ29" i="45"/>
  <c r="KB29" i="45"/>
  <c r="JT29" i="45"/>
  <c r="JL29" i="45"/>
  <c r="JD29" i="45"/>
  <c r="IV29" i="45"/>
  <c r="IN29" i="45"/>
  <c r="IF29" i="45"/>
  <c r="HX29" i="45"/>
  <c r="HP29" i="45"/>
  <c r="HH29" i="45"/>
  <c r="GZ29" i="45"/>
  <c r="GR29" i="45"/>
  <c r="GJ29" i="45"/>
  <c r="GB29" i="45"/>
  <c r="FT29" i="45"/>
  <c r="FL29" i="45"/>
  <c r="FD29" i="45"/>
  <c r="EV29" i="45"/>
  <c r="EN29" i="45"/>
  <c r="EF29" i="45"/>
  <c r="DX29" i="45"/>
  <c r="DP29" i="45"/>
  <c r="DH29" i="45"/>
  <c r="CZ29" i="45"/>
  <c r="CR29" i="45"/>
  <c r="CJ29" i="45"/>
  <c r="CB29" i="45"/>
  <c r="BT29" i="45"/>
  <c r="BL29" i="45"/>
  <c r="BD29" i="45"/>
  <c r="AV29" i="45"/>
  <c r="AN29" i="45"/>
  <c r="AF29" i="45"/>
  <c r="X29" i="45"/>
  <c r="P29" i="45"/>
  <c r="H29" i="45"/>
  <c r="NC29" i="45"/>
  <c r="MU29" i="45"/>
  <c r="MM29" i="45"/>
  <c r="ME29" i="45"/>
  <c r="LW29" i="45"/>
  <c r="LO29" i="45"/>
  <c r="LG29" i="45"/>
  <c r="KY29" i="45"/>
  <c r="KQ29" i="45"/>
  <c r="KI29" i="45"/>
  <c r="KA29" i="45"/>
  <c r="JS29" i="45"/>
  <c r="JK29" i="45"/>
  <c r="JC29" i="45"/>
  <c r="IU29" i="45"/>
  <c r="IM29" i="45"/>
  <c r="IE29" i="45"/>
  <c r="HW29" i="45"/>
  <c r="HO29" i="45"/>
  <c r="HG29" i="45"/>
  <c r="GY29" i="45"/>
  <c r="GQ29" i="45"/>
  <c r="GI29" i="45"/>
  <c r="GA29" i="45"/>
  <c r="FS29" i="45"/>
  <c r="FK29" i="45"/>
  <c r="FC29" i="45"/>
  <c r="EU29" i="45"/>
  <c r="EM29" i="45"/>
  <c r="EE29" i="45"/>
  <c r="DW29" i="45"/>
  <c r="DO29" i="45"/>
  <c r="DG29" i="45"/>
  <c r="CY29" i="45"/>
  <c r="CQ29" i="45"/>
  <c r="CI29" i="45"/>
  <c r="CA29" i="45"/>
  <c r="BS29" i="45"/>
  <c r="BK29" i="45"/>
  <c r="BC29" i="45"/>
  <c r="AU29" i="45"/>
  <c r="AM29" i="45"/>
  <c r="AE29" i="45"/>
  <c r="W29" i="45"/>
  <c r="O29" i="45"/>
  <c r="G29" i="45"/>
  <c r="LA29" i="45"/>
  <c r="IO29" i="45"/>
  <c r="GC29" i="45"/>
  <c r="DQ29" i="45"/>
  <c r="BE29" i="45"/>
  <c r="NE29" i="45"/>
  <c r="KS29" i="45"/>
  <c r="IG29" i="45"/>
  <c r="FU29" i="45"/>
  <c r="DI29" i="45"/>
  <c r="AW29" i="45"/>
  <c r="MW29" i="45"/>
  <c r="KK29" i="45"/>
  <c r="HY29" i="45"/>
  <c r="FM29" i="45"/>
  <c r="DA29" i="45"/>
  <c r="AO29" i="45"/>
  <c r="MO29" i="45"/>
  <c r="KC29" i="45"/>
  <c r="HQ29" i="45"/>
  <c r="FE29" i="45"/>
  <c r="CS29" i="45"/>
  <c r="AG29" i="45"/>
  <c r="MG29" i="45"/>
  <c r="JU29" i="45"/>
  <c r="HI29" i="45"/>
  <c r="EW29" i="45"/>
  <c r="CK29" i="45"/>
  <c r="Y29" i="45"/>
  <c r="LQ29" i="45"/>
  <c r="JE29" i="45"/>
  <c r="GS29" i="45"/>
  <c r="EG29" i="45"/>
  <c r="BU29" i="45"/>
  <c r="I29" i="45"/>
  <c r="LI29" i="45"/>
  <c r="IW29" i="45"/>
  <c r="GK29" i="45"/>
  <c r="DY29" i="45"/>
  <c r="BM29" i="45"/>
  <c r="LY29" i="45"/>
  <c r="JM29" i="45"/>
  <c r="HA29" i="45"/>
  <c r="CC29" i="45"/>
  <c r="Q29" i="45"/>
  <c r="MZ21" i="43"/>
  <c r="MR21" i="43"/>
  <c r="MJ21" i="43"/>
  <c r="MB21" i="43"/>
  <c r="LT21" i="43"/>
  <c r="LL21" i="43"/>
  <c r="LD21" i="43"/>
  <c r="KV21" i="43"/>
  <c r="KN21" i="43"/>
  <c r="KF21" i="43"/>
  <c r="JX21" i="43"/>
  <c r="JX21" i="41" s="1"/>
  <c r="JP21" i="43"/>
  <c r="JH21" i="43"/>
  <c r="IZ21" i="43"/>
  <c r="IZ21" i="41" s="1"/>
  <c r="IR21" i="43"/>
  <c r="IJ21" i="43"/>
  <c r="IB21" i="43"/>
  <c r="HT21" i="43"/>
  <c r="HL21" i="43"/>
  <c r="HD21" i="43"/>
  <c r="GV21" i="43"/>
  <c r="GN21" i="43"/>
  <c r="GF21" i="43"/>
  <c r="FX21" i="43"/>
  <c r="FP21" i="43"/>
  <c r="FH21" i="43"/>
  <c r="EZ21" i="43"/>
  <c r="ER21" i="43"/>
  <c r="EJ21" i="43"/>
  <c r="EB21" i="43"/>
  <c r="DT21" i="43"/>
  <c r="DL21" i="43"/>
  <c r="DD21" i="43"/>
  <c r="CV21" i="43"/>
  <c r="CN21" i="43"/>
  <c r="CF21" i="43"/>
  <c r="BX21" i="43"/>
  <c r="BP21" i="43"/>
  <c r="BH21" i="43"/>
  <c r="AZ21" i="43"/>
  <c r="AR21" i="43"/>
  <c r="AJ21" i="43"/>
  <c r="AB21" i="43"/>
  <c r="T21" i="43"/>
  <c r="L21" i="43"/>
  <c r="D21" i="43"/>
  <c r="NG21" i="43"/>
  <c r="MY21" i="43"/>
  <c r="MQ21" i="43"/>
  <c r="MI21" i="43"/>
  <c r="MA21" i="43"/>
  <c r="LS21" i="43"/>
  <c r="LK21" i="43"/>
  <c r="LC21" i="43"/>
  <c r="KU21" i="43"/>
  <c r="KM21" i="43"/>
  <c r="KE21" i="43"/>
  <c r="JW21" i="43"/>
  <c r="JO21" i="43"/>
  <c r="JG21" i="43"/>
  <c r="IY21" i="43"/>
  <c r="IQ21" i="43"/>
  <c r="II21" i="43"/>
  <c r="IA21" i="43"/>
  <c r="HS21" i="43"/>
  <c r="HK21" i="43"/>
  <c r="HC21" i="43"/>
  <c r="GU21" i="43"/>
  <c r="GM21" i="43"/>
  <c r="GE21" i="43"/>
  <c r="FW21" i="43"/>
  <c r="FO21" i="43"/>
  <c r="FG21" i="43"/>
  <c r="EY21" i="43"/>
  <c r="EQ21" i="43"/>
  <c r="EI21" i="43"/>
  <c r="EA21" i="43"/>
  <c r="DS21" i="43"/>
  <c r="DK21" i="43"/>
  <c r="DC21" i="43"/>
  <c r="CU21" i="43"/>
  <c r="CM21" i="43"/>
  <c r="CE21" i="43"/>
  <c r="BW21" i="43"/>
  <c r="BO21" i="43"/>
  <c r="BG21" i="43"/>
  <c r="AY21" i="43"/>
  <c r="AQ21" i="43"/>
  <c r="AI21" i="43"/>
  <c r="AA21" i="43"/>
  <c r="S21" i="43"/>
  <c r="K21" i="43"/>
  <c r="C21" i="43"/>
  <c r="NF21" i="43"/>
  <c r="MX21" i="43"/>
  <c r="MP21" i="43"/>
  <c r="MH21" i="43"/>
  <c r="LZ21" i="43"/>
  <c r="LR21" i="43"/>
  <c r="LJ21" i="43"/>
  <c r="LB21" i="43"/>
  <c r="KT21" i="43"/>
  <c r="KL21" i="43"/>
  <c r="KD21" i="43"/>
  <c r="JV21" i="43"/>
  <c r="JN21" i="43"/>
  <c r="JF21" i="43"/>
  <c r="IX21" i="43"/>
  <c r="IP21" i="43"/>
  <c r="IH21" i="43"/>
  <c r="HZ21" i="43"/>
  <c r="HR21" i="43"/>
  <c r="HJ21" i="43"/>
  <c r="HB21" i="43"/>
  <c r="GT21" i="43"/>
  <c r="GL21" i="43"/>
  <c r="GD21" i="43"/>
  <c r="FV21" i="43"/>
  <c r="FV21" i="41" s="1"/>
  <c r="FN21" i="43"/>
  <c r="FF21" i="43"/>
  <c r="EX21" i="43"/>
  <c r="EP21" i="43"/>
  <c r="EH21" i="43"/>
  <c r="EH21" i="41" s="1"/>
  <c r="DZ21" i="43"/>
  <c r="DR21" i="43"/>
  <c r="DJ21" i="43"/>
  <c r="DB21" i="43"/>
  <c r="DB21" i="41" s="1"/>
  <c r="CT21" i="43"/>
  <c r="CL21" i="43"/>
  <c r="CD21" i="43"/>
  <c r="BV21" i="43"/>
  <c r="BV21" i="41" s="1"/>
  <c r="BN21" i="43"/>
  <c r="BF21" i="43"/>
  <c r="AX21" i="43"/>
  <c r="AP21" i="43"/>
  <c r="AP21" i="41" s="1"/>
  <c r="AH21" i="43"/>
  <c r="Z21" i="43"/>
  <c r="R21" i="43"/>
  <c r="J21" i="43"/>
  <c r="J21" i="41" s="1"/>
  <c r="NE21" i="43"/>
  <c r="MW21" i="43"/>
  <c r="MO21" i="43"/>
  <c r="MG21" i="43"/>
  <c r="LY21" i="43"/>
  <c r="LQ21" i="43"/>
  <c r="LI21" i="43"/>
  <c r="LA21" i="43"/>
  <c r="KS21" i="43"/>
  <c r="KK21" i="43"/>
  <c r="KC21" i="43"/>
  <c r="JU21" i="43"/>
  <c r="JM21" i="43"/>
  <c r="JE21" i="43"/>
  <c r="IW21" i="43"/>
  <c r="IO21" i="43"/>
  <c r="IG21" i="43"/>
  <c r="HY21" i="43"/>
  <c r="HQ21" i="43"/>
  <c r="HI21" i="43"/>
  <c r="HA21" i="43"/>
  <c r="GS21" i="43"/>
  <c r="GK21" i="43"/>
  <c r="GC21" i="43"/>
  <c r="FU21" i="43"/>
  <c r="FM21" i="43"/>
  <c r="FE21" i="43"/>
  <c r="EW21" i="43"/>
  <c r="EO21" i="43"/>
  <c r="EG21" i="43"/>
  <c r="DY21" i="43"/>
  <c r="DQ21" i="43"/>
  <c r="DI21" i="43"/>
  <c r="DA21" i="43"/>
  <c r="CS21" i="43"/>
  <c r="CK21" i="43"/>
  <c r="CC21" i="43"/>
  <c r="BU21" i="43"/>
  <c r="BM21" i="43"/>
  <c r="BE21" i="43"/>
  <c r="AW21" i="43"/>
  <c r="AW21" i="41" s="1"/>
  <c r="AO21" i="43"/>
  <c r="AG21" i="43"/>
  <c r="Y21" i="43"/>
  <c r="Q21" i="43"/>
  <c r="Q21" i="41" s="1"/>
  <c r="I21" i="43"/>
  <c r="ND21" i="43"/>
  <c r="MV21" i="43"/>
  <c r="MN21" i="43"/>
  <c r="MF21" i="43"/>
  <c r="LX21" i="43"/>
  <c r="LP21" i="43"/>
  <c r="LH21" i="43"/>
  <c r="KZ21" i="43"/>
  <c r="KR21" i="43"/>
  <c r="KJ21" i="43"/>
  <c r="KB21" i="43"/>
  <c r="JT21" i="43"/>
  <c r="JL21" i="43"/>
  <c r="JD21" i="43"/>
  <c r="IV21" i="43"/>
  <c r="IN21" i="43"/>
  <c r="IF21" i="43"/>
  <c r="HX21" i="43"/>
  <c r="HP21" i="43"/>
  <c r="HH21" i="43"/>
  <c r="GZ21" i="43"/>
  <c r="GR21" i="43"/>
  <c r="GJ21" i="43"/>
  <c r="GB21" i="43"/>
  <c r="FT21" i="43"/>
  <c r="FL21" i="43"/>
  <c r="FD21" i="43"/>
  <c r="EV21" i="43"/>
  <c r="EN21" i="43"/>
  <c r="EF21" i="43"/>
  <c r="DX21" i="43"/>
  <c r="DP21" i="43"/>
  <c r="DH21" i="43"/>
  <c r="CZ21" i="43"/>
  <c r="CR21" i="43"/>
  <c r="CJ21" i="43"/>
  <c r="CB21" i="43"/>
  <c r="BT21" i="43"/>
  <c r="BL21" i="43"/>
  <c r="BD21" i="43"/>
  <c r="AV21" i="43"/>
  <c r="AN21" i="43"/>
  <c r="AF21" i="43"/>
  <c r="X21" i="43"/>
  <c r="P21" i="43"/>
  <c r="H21" i="43"/>
  <c r="NB21" i="43"/>
  <c r="MT21" i="43"/>
  <c r="ML21" i="43"/>
  <c r="MD21" i="43"/>
  <c r="LV21" i="43"/>
  <c r="LN21" i="43"/>
  <c r="LF21" i="43"/>
  <c r="KX21" i="43"/>
  <c r="KP21" i="43"/>
  <c r="KH21" i="43"/>
  <c r="JZ21" i="43"/>
  <c r="JR21" i="43"/>
  <c r="JJ21" i="43"/>
  <c r="JB21" i="43"/>
  <c r="IT21" i="43"/>
  <c r="IL21" i="43"/>
  <c r="ID21" i="43"/>
  <c r="HV21" i="43"/>
  <c r="HN21" i="43"/>
  <c r="HF21" i="43"/>
  <c r="GX21" i="43"/>
  <c r="GP21" i="43"/>
  <c r="GH21" i="43"/>
  <c r="FZ21" i="43"/>
  <c r="FR21" i="43"/>
  <c r="FJ21" i="43"/>
  <c r="FB21" i="43"/>
  <c r="ET21" i="43"/>
  <c r="EL21" i="43"/>
  <c r="ED21" i="43"/>
  <c r="DV21" i="43"/>
  <c r="DN21" i="43"/>
  <c r="DF21" i="43"/>
  <c r="CX21" i="43"/>
  <c r="CP21" i="43"/>
  <c r="CH21" i="43"/>
  <c r="BZ21" i="43"/>
  <c r="BR21" i="43"/>
  <c r="BJ21" i="43"/>
  <c r="BB21" i="43"/>
  <c r="AT21" i="43"/>
  <c r="AL21" i="43"/>
  <c r="AD21" i="43"/>
  <c r="V21" i="43"/>
  <c r="N21" i="43"/>
  <c r="F21" i="43"/>
  <c r="MM21" i="43"/>
  <c r="LG21" i="43"/>
  <c r="KA21" i="43"/>
  <c r="IU21" i="43"/>
  <c r="HO21" i="43"/>
  <c r="GI21" i="43"/>
  <c r="FC21" i="43"/>
  <c r="DW21" i="43"/>
  <c r="CQ21" i="43"/>
  <c r="BK21" i="43"/>
  <c r="AE21" i="43"/>
  <c r="MK21" i="43"/>
  <c r="LE21" i="43"/>
  <c r="JY21" i="43"/>
  <c r="IS21" i="43"/>
  <c r="HM21" i="43"/>
  <c r="GG21" i="43"/>
  <c r="FA21" i="43"/>
  <c r="DU21" i="43"/>
  <c r="CO21" i="43"/>
  <c r="BI21" i="43"/>
  <c r="AC21" i="43"/>
  <c r="ME21" i="43"/>
  <c r="KY21" i="43"/>
  <c r="JS21" i="43"/>
  <c r="IM21" i="43"/>
  <c r="HG21" i="43"/>
  <c r="GA21" i="43"/>
  <c r="EU21" i="43"/>
  <c r="DO21" i="43"/>
  <c r="CI21" i="43"/>
  <c r="BC21" i="43"/>
  <c r="W21" i="43"/>
  <c r="MC21" i="43"/>
  <c r="KW21" i="43"/>
  <c r="JQ21" i="43"/>
  <c r="IK21" i="43"/>
  <c r="HE21" i="43"/>
  <c r="FY21" i="43"/>
  <c r="ES21" i="43"/>
  <c r="DM21" i="43"/>
  <c r="CG21" i="43"/>
  <c r="BA21" i="43"/>
  <c r="U21" i="43"/>
  <c r="NC21" i="43"/>
  <c r="LW21" i="43"/>
  <c r="KQ21" i="43"/>
  <c r="JK21" i="43"/>
  <c r="IE21" i="43"/>
  <c r="GY21" i="43"/>
  <c r="FS21" i="43"/>
  <c r="EM21" i="43"/>
  <c r="DG21" i="43"/>
  <c r="CA21" i="43"/>
  <c r="AU21" i="43"/>
  <c r="O21" i="43"/>
  <c r="MU21" i="43"/>
  <c r="LO21" i="43"/>
  <c r="KI21" i="43"/>
  <c r="JC21" i="43"/>
  <c r="HW21" i="43"/>
  <c r="GQ21" i="43"/>
  <c r="FK21" i="43"/>
  <c r="EE21" i="43"/>
  <c r="CY21" i="43"/>
  <c r="BS21" i="43"/>
  <c r="AM21" i="43"/>
  <c r="G21" i="43"/>
  <c r="MS21" i="43"/>
  <c r="LM21" i="43"/>
  <c r="KG21" i="43"/>
  <c r="JA21" i="43"/>
  <c r="HU21" i="43"/>
  <c r="GO21" i="43"/>
  <c r="FI21" i="43"/>
  <c r="EC21" i="43"/>
  <c r="CW21" i="43"/>
  <c r="BQ21" i="43"/>
  <c r="AK21" i="43"/>
  <c r="E21" i="43"/>
  <c r="JI21" i="43"/>
  <c r="M21" i="43"/>
  <c r="IC21" i="43"/>
  <c r="GW21" i="43"/>
  <c r="FQ21" i="43"/>
  <c r="EK21" i="43"/>
  <c r="LU21" i="43"/>
  <c r="BY21" i="43"/>
  <c r="KO21" i="43"/>
  <c r="AS21" i="43"/>
  <c r="NA21" i="43"/>
  <c r="NC21" i="45"/>
  <c r="MU21" i="45"/>
  <c r="MM21" i="45"/>
  <c r="ME21" i="45"/>
  <c r="LW21" i="45"/>
  <c r="NB21" i="45"/>
  <c r="MT21" i="45"/>
  <c r="ML21" i="45"/>
  <c r="MD21" i="45"/>
  <c r="LV21" i="45"/>
  <c r="LN21" i="45"/>
  <c r="LF21" i="45"/>
  <c r="KX21" i="45"/>
  <c r="KP21" i="45"/>
  <c r="KH21" i="45"/>
  <c r="JZ21" i="45"/>
  <c r="JR21" i="45"/>
  <c r="JJ21" i="45"/>
  <c r="JB21" i="45"/>
  <c r="IT21" i="45"/>
  <c r="IL21" i="45"/>
  <c r="ID21" i="45"/>
  <c r="HV21" i="45"/>
  <c r="HN21" i="45"/>
  <c r="HF21" i="45"/>
  <c r="GX21" i="45"/>
  <c r="GP21" i="45"/>
  <c r="GH21" i="45"/>
  <c r="FZ21" i="45"/>
  <c r="FR21" i="45"/>
  <c r="FJ21" i="45"/>
  <c r="FB21" i="45"/>
  <c r="ET21" i="45"/>
  <c r="DE21" i="43"/>
  <c r="NA21" i="45"/>
  <c r="MS21" i="45"/>
  <c r="MK21" i="45"/>
  <c r="MC21" i="45"/>
  <c r="LU21" i="45"/>
  <c r="LM21" i="45"/>
  <c r="LE21" i="45"/>
  <c r="KW21" i="45"/>
  <c r="KO21" i="45"/>
  <c r="KG21" i="45"/>
  <c r="JY21" i="45"/>
  <c r="JQ21" i="45"/>
  <c r="JI21" i="45"/>
  <c r="JA21" i="45"/>
  <c r="IS21" i="45"/>
  <c r="IK21" i="45"/>
  <c r="IC21" i="45"/>
  <c r="HU21" i="45"/>
  <c r="HM21" i="45"/>
  <c r="HE21" i="45"/>
  <c r="GW21" i="45"/>
  <c r="GO21" i="45"/>
  <c r="GG21" i="45"/>
  <c r="FY21" i="45"/>
  <c r="FQ21" i="45"/>
  <c r="FI21" i="45"/>
  <c r="MZ21" i="45"/>
  <c r="MR21" i="45"/>
  <c r="MJ21" i="45"/>
  <c r="MB21" i="45"/>
  <c r="LT21" i="45"/>
  <c r="LL21" i="45"/>
  <c r="MY21" i="45"/>
  <c r="MQ21" i="45"/>
  <c r="MI21" i="45"/>
  <c r="MA21" i="45"/>
  <c r="LS21" i="45"/>
  <c r="LK21" i="45"/>
  <c r="LC21" i="45"/>
  <c r="KU21" i="45"/>
  <c r="KM21" i="45"/>
  <c r="KE21" i="45"/>
  <c r="JW21" i="45"/>
  <c r="JO21" i="45"/>
  <c r="JG21" i="45"/>
  <c r="IY21" i="45"/>
  <c r="IQ21" i="45"/>
  <c r="II21" i="45"/>
  <c r="IA21" i="45"/>
  <c r="HS21" i="45"/>
  <c r="HK21" i="45"/>
  <c r="HC21" i="45"/>
  <c r="GU21" i="45"/>
  <c r="GM21" i="45"/>
  <c r="GE21" i="45"/>
  <c r="FW21" i="45"/>
  <c r="FO21" i="45"/>
  <c r="FG21" i="45"/>
  <c r="NE21" i="45"/>
  <c r="MW21" i="45"/>
  <c r="MO21" i="45"/>
  <c r="MG21" i="45"/>
  <c r="LY21" i="45"/>
  <c r="LQ21" i="45"/>
  <c r="LI21" i="45"/>
  <c r="LA21" i="45"/>
  <c r="KS21" i="45"/>
  <c r="KK21" i="45"/>
  <c r="KC21" i="45"/>
  <c r="JU21" i="45"/>
  <c r="JM21" i="45"/>
  <c r="JE21" i="45"/>
  <c r="IW21" i="45"/>
  <c r="IO21" i="45"/>
  <c r="IG21" i="45"/>
  <c r="HY21" i="45"/>
  <c r="HQ21" i="45"/>
  <c r="HI21" i="45"/>
  <c r="HA21" i="45"/>
  <c r="GS21" i="45"/>
  <c r="GK21" i="45"/>
  <c r="GC21" i="45"/>
  <c r="FU21" i="45"/>
  <c r="FM21" i="45"/>
  <c r="FE21" i="45"/>
  <c r="EW21" i="45"/>
  <c r="ND21" i="45"/>
  <c r="MV21" i="45"/>
  <c r="MN21" i="45"/>
  <c r="MF21" i="45"/>
  <c r="LX21" i="45"/>
  <c r="LP21" i="45"/>
  <c r="LH21" i="45"/>
  <c r="KZ21" i="45"/>
  <c r="KR21" i="45"/>
  <c r="KJ21" i="45"/>
  <c r="KB21" i="45"/>
  <c r="JT21" i="45"/>
  <c r="JL21" i="45"/>
  <c r="JD21" i="45"/>
  <c r="IV21" i="45"/>
  <c r="IN21" i="45"/>
  <c r="IF21" i="45"/>
  <c r="HX21" i="45"/>
  <c r="HP21" i="45"/>
  <c r="HH21" i="45"/>
  <c r="GZ21" i="45"/>
  <c r="GR21" i="45"/>
  <c r="GJ21" i="45"/>
  <c r="GB21" i="45"/>
  <c r="FT21" i="45"/>
  <c r="FL21" i="45"/>
  <c r="FD21" i="45"/>
  <c r="EV21" i="45"/>
  <c r="MS13" i="43"/>
  <c r="IS13" i="43"/>
  <c r="HX13" i="43"/>
  <c r="DB13" i="43"/>
  <c r="CO13" i="43"/>
  <c r="AB13" i="43"/>
  <c r="T13" i="43"/>
  <c r="K12" i="45"/>
  <c r="AD12" i="45"/>
  <c r="AZ12" i="45"/>
  <c r="BX12" i="45"/>
  <c r="DT12" i="45"/>
  <c r="Q13" i="45"/>
  <c r="AN13" i="45"/>
  <c r="BF13" i="45"/>
  <c r="CC13" i="45"/>
  <c r="CZ13" i="45"/>
  <c r="DR13" i="45"/>
  <c r="EO13" i="45"/>
  <c r="FL13" i="45"/>
  <c r="GD13" i="45"/>
  <c r="HA13" i="45"/>
  <c r="HX13" i="45"/>
  <c r="IP13" i="45"/>
  <c r="JM13" i="45"/>
  <c r="KJ13" i="45"/>
  <c r="LB13" i="45"/>
  <c r="LZ13" i="45"/>
  <c r="E14" i="45"/>
  <c r="AH14" i="45"/>
  <c r="BR14" i="45"/>
  <c r="DD14" i="45"/>
  <c r="EF14" i="45"/>
  <c r="FZ14" i="45"/>
  <c r="HU14" i="45"/>
  <c r="JD14" i="45"/>
  <c r="LF14" i="45"/>
  <c r="F15" i="45"/>
  <c r="AL15" i="45"/>
  <c r="BR15" i="45"/>
  <c r="CX15" i="45"/>
  <c r="ED15" i="45"/>
  <c r="FJ15" i="45"/>
  <c r="GP15" i="45"/>
  <c r="HZ15" i="45"/>
  <c r="P16" i="45"/>
  <c r="AL16" i="45"/>
  <c r="BE16" i="45"/>
  <c r="CB16" i="45"/>
  <c r="CX16" i="45"/>
  <c r="DQ16" i="45"/>
  <c r="EN16" i="45"/>
  <c r="FS16" i="45"/>
  <c r="JA16" i="45"/>
  <c r="AG17" i="45"/>
  <c r="GS17" i="45"/>
  <c r="R18" i="45"/>
  <c r="AN18" i="45"/>
  <c r="BI18" i="45"/>
  <c r="CW18" i="45"/>
  <c r="GG18" i="45"/>
  <c r="JL18" i="45"/>
  <c r="MS18" i="45"/>
  <c r="P19" i="45"/>
  <c r="AF19" i="45"/>
  <c r="AV19" i="45"/>
  <c r="BL19" i="45"/>
  <c r="CE19" i="45"/>
  <c r="DK19" i="45"/>
  <c r="EZ19" i="45"/>
  <c r="GR19" i="45"/>
  <c r="II19" i="45"/>
  <c r="JX19" i="45"/>
  <c r="LP19" i="45"/>
  <c r="C20" i="45"/>
  <c r="K20" i="45"/>
  <c r="S20" i="45"/>
  <c r="AA20" i="45"/>
  <c r="AI20" i="45"/>
  <c r="AQ20" i="45"/>
  <c r="AY20" i="45"/>
  <c r="BG20" i="45"/>
  <c r="BO20" i="45"/>
  <c r="BW20" i="45"/>
  <c r="CE20" i="45"/>
  <c r="CM20" i="45"/>
  <c r="CU20" i="45"/>
  <c r="DC20" i="45"/>
  <c r="DK20" i="45"/>
  <c r="DS20" i="45"/>
  <c r="EA20" i="45"/>
  <c r="EI20" i="45"/>
  <c r="EQ20" i="45"/>
  <c r="EY20" i="45"/>
  <c r="FG20" i="45"/>
  <c r="FO20" i="45"/>
  <c r="FW20" i="45"/>
  <c r="GE20" i="45"/>
  <c r="GM20" i="45"/>
  <c r="GU20" i="45"/>
  <c r="HC20" i="45"/>
  <c r="HK20" i="45"/>
  <c r="HS20" i="45"/>
  <c r="IA20" i="45"/>
  <c r="II20" i="45"/>
  <c r="IQ20" i="45"/>
  <c r="IY20" i="45"/>
  <c r="JG20" i="45"/>
  <c r="JO20" i="45"/>
  <c r="JW20" i="45"/>
  <c r="KE20" i="45"/>
  <c r="KM20" i="45"/>
  <c r="KU20" i="45"/>
  <c r="LC20" i="45"/>
  <c r="LK20" i="45"/>
  <c r="LS20" i="45"/>
  <c r="MA20" i="45"/>
  <c r="MI20" i="45"/>
  <c r="MQ20" i="45"/>
  <c r="C21" i="45"/>
  <c r="K21" i="45"/>
  <c r="S21" i="45"/>
  <c r="AA21" i="45"/>
  <c r="AI21" i="45"/>
  <c r="AQ21" i="45"/>
  <c r="AY21" i="45"/>
  <c r="BG21" i="45"/>
  <c r="BO21" i="45"/>
  <c r="BW21" i="45"/>
  <c r="CE21" i="45"/>
  <c r="CM21" i="45"/>
  <c r="CU21" i="45"/>
  <c r="DC21" i="45"/>
  <c r="DK21" i="45"/>
  <c r="DS21" i="45"/>
  <c r="EA21" i="45"/>
  <c r="EI21" i="45"/>
  <c r="EQ21" i="45"/>
  <c r="FC21" i="45"/>
  <c r="FX21" i="45"/>
  <c r="GT21" i="45"/>
  <c r="HO21" i="45"/>
  <c r="IJ21" i="45"/>
  <c r="JF21" i="45"/>
  <c r="KA21" i="45"/>
  <c r="KV21" i="45"/>
  <c r="LZ21" i="45"/>
  <c r="AH22" i="45"/>
  <c r="CT22" i="45"/>
  <c r="FF22" i="45"/>
  <c r="HR22" i="45"/>
  <c r="KD22" i="45"/>
  <c r="MP22" i="45"/>
  <c r="AX23" i="45"/>
  <c r="DJ23" i="45"/>
  <c r="FV23" i="45"/>
  <c r="IH23" i="45"/>
  <c r="KT23" i="45"/>
  <c r="BN24" i="45"/>
  <c r="DZ24" i="45"/>
  <c r="GM24" i="45"/>
  <c r="MV24" i="45"/>
  <c r="CM26" i="45"/>
  <c r="NA15" i="43"/>
  <c r="EK15" i="43"/>
  <c r="DU15" i="43"/>
  <c r="LU15" i="43"/>
  <c r="BY15" i="43"/>
  <c r="LE15" i="43"/>
  <c r="BI15" i="43"/>
  <c r="JI15" i="43"/>
  <c r="M15" i="43"/>
  <c r="GW15" i="43"/>
  <c r="GG15" i="43"/>
  <c r="IS15" i="43"/>
  <c r="CP15" i="45"/>
  <c r="FV24" i="45"/>
  <c r="NA28" i="43"/>
  <c r="MS28" i="43"/>
  <c r="MK28" i="43"/>
  <c r="MC28" i="43"/>
  <c r="LU28" i="43"/>
  <c r="LM28" i="43"/>
  <c r="LE28" i="43"/>
  <c r="KW28" i="43"/>
  <c r="MZ28" i="43"/>
  <c r="MR28" i="43"/>
  <c r="MJ28" i="43"/>
  <c r="MB28" i="43"/>
  <c r="LT28" i="43"/>
  <c r="LL28" i="43"/>
  <c r="LD28" i="43"/>
  <c r="KV28" i="43"/>
  <c r="KN28" i="43"/>
  <c r="KF28" i="43"/>
  <c r="JX28" i="43"/>
  <c r="JP28" i="43"/>
  <c r="JH28" i="43"/>
  <c r="IZ28" i="43"/>
  <c r="IR28" i="43"/>
  <c r="NG28" i="43"/>
  <c r="MY28" i="43"/>
  <c r="MQ28" i="43"/>
  <c r="MI28" i="43"/>
  <c r="MA28" i="43"/>
  <c r="NF28" i="43"/>
  <c r="MX28" i="43"/>
  <c r="MP28" i="43"/>
  <c r="MH28" i="43"/>
  <c r="LZ28" i="43"/>
  <c r="LR28" i="43"/>
  <c r="LJ28" i="43"/>
  <c r="NE28" i="43"/>
  <c r="MW28" i="43"/>
  <c r="MO28" i="43"/>
  <c r="MG28" i="43"/>
  <c r="LY28" i="43"/>
  <c r="LQ28" i="43"/>
  <c r="LI28" i="43"/>
  <c r="NC28" i="43"/>
  <c r="MU28" i="43"/>
  <c r="MM28" i="43"/>
  <c r="ME28" i="43"/>
  <c r="LW28" i="43"/>
  <c r="LO28" i="43"/>
  <c r="LG28" i="43"/>
  <c r="KY28" i="43"/>
  <c r="MV28" i="43"/>
  <c r="LS28" i="43"/>
  <c r="LA28" i="43"/>
  <c r="KP28" i="43"/>
  <c r="KG28" i="43"/>
  <c r="JW28" i="43"/>
  <c r="JN28" i="43"/>
  <c r="JE28" i="43"/>
  <c r="IV28" i="43"/>
  <c r="IM28" i="43"/>
  <c r="IE28" i="43"/>
  <c r="HW28" i="43"/>
  <c r="HO28" i="43"/>
  <c r="HG28" i="43"/>
  <c r="GY28" i="43"/>
  <c r="GQ28" i="43"/>
  <c r="GI28" i="43"/>
  <c r="GA28" i="43"/>
  <c r="FS28" i="43"/>
  <c r="FK28" i="43"/>
  <c r="FC28" i="43"/>
  <c r="EU28" i="43"/>
  <c r="EM28" i="43"/>
  <c r="EE28" i="43"/>
  <c r="DW28" i="43"/>
  <c r="DO28" i="43"/>
  <c r="DG28" i="43"/>
  <c r="CY28" i="43"/>
  <c r="CQ28" i="43"/>
  <c r="CI28" i="43"/>
  <c r="CA28" i="43"/>
  <c r="BS28" i="43"/>
  <c r="BK28" i="43"/>
  <c r="BC28" i="43"/>
  <c r="AU28" i="43"/>
  <c r="AM28" i="43"/>
  <c r="AE28" i="43"/>
  <c r="W28" i="43"/>
  <c r="O28" i="43"/>
  <c r="G28" i="43"/>
  <c r="MT28" i="43"/>
  <c r="LP28" i="43"/>
  <c r="KZ28" i="43"/>
  <c r="KO28" i="43"/>
  <c r="KE28" i="43"/>
  <c r="JV28" i="43"/>
  <c r="JM28" i="43"/>
  <c r="JD28" i="43"/>
  <c r="IU28" i="43"/>
  <c r="IL28" i="43"/>
  <c r="ID28" i="43"/>
  <c r="HV28" i="43"/>
  <c r="HN28" i="43"/>
  <c r="HF28" i="43"/>
  <c r="GX28" i="43"/>
  <c r="GP28" i="43"/>
  <c r="GH28" i="43"/>
  <c r="FZ28" i="43"/>
  <c r="FR28" i="43"/>
  <c r="FJ28" i="43"/>
  <c r="FB28" i="43"/>
  <c r="ET28" i="43"/>
  <c r="EL28" i="43"/>
  <c r="ED28" i="43"/>
  <c r="DV28" i="43"/>
  <c r="DN28" i="43"/>
  <c r="DF28" i="43"/>
  <c r="CX28" i="43"/>
  <c r="CP28" i="43"/>
  <c r="CH28" i="43"/>
  <c r="BZ28" i="43"/>
  <c r="BR28" i="43"/>
  <c r="BJ28" i="43"/>
  <c r="BB28" i="43"/>
  <c r="AT28" i="43"/>
  <c r="AL28" i="43"/>
  <c r="AD28" i="43"/>
  <c r="V28" i="43"/>
  <c r="N28" i="43"/>
  <c r="F28" i="43"/>
  <c r="MN28" i="43"/>
  <c r="LN28" i="43"/>
  <c r="KX28" i="43"/>
  <c r="KM28" i="43"/>
  <c r="KD28" i="43"/>
  <c r="JU28" i="43"/>
  <c r="JL28" i="43"/>
  <c r="JC28" i="43"/>
  <c r="IT28" i="43"/>
  <c r="IK28" i="43"/>
  <c r="IC28" i="43"/>
  <c r="HU28" i="43"/>
  <c r="HM28" i="43"/>
  <c r="HE28" i="43"/>
  <c r="GW28" i="43"/>
  <c r="GO28" i="43"/>
  <c r="GG28" i="43"/>
  <c r="FY28" i="43"/>
  <c r="FQ28" i="43"/>
  <c r="FI28" i="43"/>
  <c r="FA28" i="43"/>
  <c r="ES28" i="43"/>
  <c r="EK28" i="43"/>
  <c r="EC28" i="43"/>
  <c r="DU28" i="43"/>
  <c r="DM28" i="43"/>
  <c r="DE28" i="43"/>
  <c r="CW28" i="43"/>
  <c r="CO28" i="43"/>
  <c r="CG28" i="43"/>
  <c r="BY28" i="43"/>
  <c r="BQ28" i="43"/>
  <c r="BI28" i="43"/>
  <c r="BA28" i="43"/>
  <c r="AS28" i="43"/>
  <c r="AK28" i="43"/>
  <c r="AC28" i="43"/>
  <c r="U28" i="43"/>
  <c r="M28" i="43"/>
  <c r="E28" i="43"/>
  <c r="ML28" i="43"/>
  <c r="LK28" i="43"/>
  <c r="KU28" i="43"/>
  <c r="KL28" i="43"/>
  <c r="KC28" i="43"/>
  <c r="JT28" i="43"/>
  <c r="JK28" i="43"/>
  <c r="JB28" i="43"/>
  <c r="IS28" i="43"/>
  <c r="IJ28" i="43"/>
  <c r="IB28" i="43"/>
  <c r="HT28" i="43"/>
  <c r="HL28" i="43"/>
  <c r="HD28" i="43"/>
  <c r="GV28" i="43"/>
  <c r="GN28" i="43"/>
  <c r="GF28" i="43"/>
  <c r="FX28" i="43"/>
  <c r="FP28" i="43"/>
  <c r="FH28" i="43"/>
  <c r="EZ28" i="43"/>
  <c r="ER28" i="43"/>
  <c r="EJ28" i="43"/>
  <c r="EB28" i="43"/>
  <c r="DT28" i="43"/>
  <c r="DL28" i="43"/>
  <c r="DD28" i="43"/>
  <c r="CV28" i="43"/>
  <c r="CN28" i="43"/>
  <c r="CF28" i="43"/>
  <c r="BX28" i="43"/>
  <c r="BP28" i="43"/>
  <c r="BH28" i="43"/>
  <c r="AZ28" i="43"/>
  <c r="AR28" i="43"/>
  <c r="AJ28" i="43"/>
  <c r="AB28" i="43"/>
  <c r="T28" i="43"/>
  <c r="L28" i="43"/>
  <c r="D28" i="43"/>
  <c r="MF28" i="43"/>
  <c r="LH28" i="43"/>
  <c r="KT28" i="43"/>
  <c r="KK28" i="43"/>
  <c r="KB28" i="43"/>
  <c r="JS28" i="43"/>
  <c r="JJ28" i="43"/>
  <c r="JA28" i="43"/>
  <c r="IQ28" i="43"/>
  <c r="II28" i="43"/>
  <c r="IA28" i="43"/>
  <c r="HS28" i="43"/>
  <c r="HK28" i="43"/>
  <c r="HC28" i="43"/>
  <c r="GU28" i="43"/>
  <c r="GM28" i="43"/>
  <c r="GE28" i="43"/>
  <c r="FW28" i="43"/>
  <c r="FO28" i="43"/>
  <c r="FG28" i="43"/>
  <c r="EY28" i="43"/>
  <c r="EQ28" i="43"/>
  <c r="EI28" i="43"/>
  <c r="EA28" i="43"/>
  <c r="DS28" i="43"/>
  <c r="DK28" i="43"/>
  <c r="DC28" i="43"/>
  <c r="CU28" i="43"/>
  <c r="CM28" i="43"/>
  <c r="CE28" i="43"/>
  <c r="BW28" i="43"/>
  <c r="BO28" i="43"/>
  <c r="BG28" i="43"/>
  <c r="AY28" i="43"/>
  <c r="AQ28" i="43"/>
  <c r="AI28" i="43"/>
  <c r="AA28" i="43"/>
  <c r="S28" i="43"/>
  <c r="K28" i="43"/>
  <c r="C28" i="43"/>
  <c r="ND28" i="43"/>
  <c r="LX28" i="43"/>
  <c r="LC28" i="43"/>
  <c r="KR28" i="43"/>
  <c r="KI28" i="43"/>
  <c r="JZ28" i="43"/>
  <c r="JQ28" i="43"/>
  <c r="JG28" i="43"/>
  <c r="IX28" i="43"/>
  <c r="IO28" i="43"/>
  <c r="IG28" i="43"/>
  <c r="HY28" i="43"/>
  <c r="HQ28" i="43"/>
  <c r="HI28" i="43"/>
  <c r="HA28" i="43"/>
  <c r="GS28" i="43"/>
  <c r="GK28" i="43"/>
  <c r="GC28" i="43"/>
  <c r="FU28" i="43"/>
  <c r="FM28" i="43"/>
  <c r="FE28" i="43"/>
  <c r="EW28" i="43"/>
  <c r="EO28" i="43"/>
  <c r="EG28" i="43"/>
  <c r="DY28" i="43"/>
  <c r="DQ28" i="43"/>
  <c r="DI28" i="43"/>
  <c r="DA28" i="43"/>
  <c r="CS28" i="43"/>
  <c r="CK28" i="43"/>
  <c r="CC28" i="43"/>
  <c r="BU28" i="43"/>
  <c r="BM28" i="43"/>
  <c r="BE28" i="43"/>
  <c r="AW28" i="43"/>
  <c r="AO28" i="43"/>
  <c r="AG28" i="43"/>
  <c r="Y28" i="43"/>
  <c r="Q28" i="43"/>
  <c r="I28" i="43"/>
  <c r="LF28" i="43"/>
  <c r="JR28" i="43"/>
  <c r="IH28" i="43"/>
  <c r="HB28" i="43"/>
  <c r="FV28" i="43"/>
  <c r="EP28" i="43"/>
  <c r="DJ28" i="43"/>
  <c r="CD28" i="43"/>
  <c r="AX28" i="43"/>
  <c r="R28" i="43"/>
  <c r="LB28" i="43"/>
  <c r="JO28" i="43"/>
  <c r="IF28" i="43"/>
  <c r="GZ28" i="43"/>
  <c r="FT28" i="43"/>
  <c r="EN28" i="43"/>
  <c r="DH28" i="43"/>
  <c r="CB28" i="43"/>
  <c r="AV28" i="43"/>
  <c r="P28" i="43"/>
  <c r="KS28" i="43"/>
  <c r="JI28" i="43"/>
  <c r="HZ28" i="43"/>
  <c r="GT28" i="43"/>
  <c r="FN28" i="43"/>
  <c r="EH28" i="43"/>
  <c r="DB28" i="43"/>
  <c r="BV28" i="43"/>
  <c r="AP28" i="43"/>
  <c r="J28" i="43"/>
  <c r="KQ28" i="43"/>
  <c r="JF28" i="43"/>
  <c r="HX28" i="43"/>
  <c r="GR28" i="43"/>
  <c r="FL28" i="43"/>
  <c r="EF28" i="43"/>
  <c r="CZ28" i="43"/>
  <c r="BT28" i="43"/>
  <c r="AN28" i="43"/>
  <c r="H28" i="43"/>
  <c r="KJ28" i="43"/>
  <c r="IY28" i="43"/>
  <c r="HR28" i="43"/>
  <c r="GL28" i="43"/>
  <c r="FF28" i="43"/>
  <c r="DZ28" i="43"/>
  <c r="CT28" i="43"/>
  <c r="BN28" i="43"/>
  <c r="AH28" i="43"/>
  <c r="MD28" i="43"/>
  <c r="KA28" i="43"/>
  <c r="IP28" i="43"/>
  <c r="HJ28" i="43"/>
  <c r="GD28" i="43"/>
  <c r="EX28" i="43"/>
  <c r="DR28" i="43"/>
  <c r="CL28" i="43"/>
  <c r="BF28" i="43"/>
  <c r="Z28" i="43"/>
  <c r="HP28" i="43"/>
  <c r="CR28" i="43"/>
  <c r="HH28" i="43"/>
  <c r="CJ28" i="43"/>
  <c r="NB28" i="43"/>
  <c r="GJ28" i="43"/>
  <c r="BL28" i="43"/>
  <c r="LV28" i="43"/>
  <c r="GB28" i="43"/>
  <c r="BD28" i="43"/>
  <c r="KH28" i="43"/>
  <c r="FD28" i="43"/>
  <c r="AF28" i="43"/>
  <c r="IW28" i="43"/>
  <c r="DX28" i="43"/>
  <c r="X28" i="43"/>
  <c r="JY28" i="43"/>
  <c r="EV28" i="43"/>
  <c r="IN28" i="43"/>
  <c r="DP28" i="43"/>
  <c r="NB28" i="45"/>
  <c r="MT28" i="45"/>
  <c r="ML28" i="45"/>
  <c r="MD28" i="45"/>
  <c r="LV28" i="45"/>
  <c r="LN28" i="45"/>
  <c r="LF28" i="45"/>
  <c r="KX28" i="45"/>
  <c r="KP28" i="45"/>
  <c r="KH28" i="45"/>
  <c r="JZ28" i="45"/>
  <c r="JR28" i="45"/>
  <c r="JJ28" i="45"/>
  <c r="JB28" i="45"/>
  <c r="IT28" i="45"/>
  <c r="IL28" i="45"/>
  <c r="ID28" i="45"/>
  <c r="HV28" i="45"/>
  <c r="HN28" i="45"/>
  <c r="HF28" i="45"/>
  <c r="GX28" i="45"/>
  <c r="GP28" i="45"/>
  <c r="GH28" i="45"/>
  <c r="FZ28" i="45"/>
  <c r="FR28" i="45"/>
  <c r="FJ28" i="45"/>
  <c r="FB28" i="45"/>
  <c r="ET28" i="45"/>
  <c r="EL28" i="45"/>
  <c r="ED28" i="45"/>
  <c r="DV28" i="45"/>
  <c r="DN28" i="45"/>
  <c r="DF28" i="45"/>
  <c r="CX28" i="45"/>
  <c r="CP28" i="45"/>
  <c r="CH28" i="45"/>
  <c r="BZ28" i="45"/>
  <c r="BR28" i="45"/>
  <c r="BJ28" i="45"/>
  <c r="BB28" i="45"/>
  <c r="AT28" i="45"/>
  <c r="AL28" i="45"/>
  <c r="AD28" i="45"/>
  <c r="V28" i="45"/>
  <c r="NA28" i="45"/>
  <c r="MS28" i="45"/>
  <c r="MK28" i="45"/>
  <c r="MC28" i="45"/>
  <c r="LU28" i="45"/>
  <c r="LM28" i="45"/>
  <c r="LE28" i="45"/>
  <c r="KW28" i="45"/>
  <c r="KO28" i="45"/>
  <c r="KG28" i="45"/>
  <c r="JY28" i="45"/>
  <c r="JQ28" i="45"/>
  <c r="JI28" i="45"/>
  <c r="JA28" i="45"/>
  <c r="IS28" i="45"/>
  <c r="IK28" i="45"/>
  <c r="IC28" i="45"/>
  <c r="HU28" i="45"/>
  <c r="HM28" i="45"/>
  <c r="HE28" i="45"/>
  <c r="GW28" i="45"/>
  <c r="GO28" i="45"/>
  <c r="GG28" i="45"/>
  <c r="FY28" i="45"/>
  <c r="FQ28" i="45"/>
  <c r="FI28" i="45"/>
  <c r="FA28" i="45"/>
  <c r="ES28" i="45"/>
  <c r="EK28" i="45"/>
  <c r="EC28" i="45"/>
  <c r="DU28" i="45"/>
  <c r="DM28" i="45"/>
  <c r="DE28" i="45"/>
  <c r="CW28" i="45"/>
  <c r="CO28" i="45"/>
  <c r="CG28" i="45"/>
  <c r="BY28" i="45"/>
  <c r="BQ28" i="45"/>
  <c r="BI28" i="45"/>
  <c r="BA28" i="45"/>
  <c r="AS28" i="45"/>
  <c r="AK28" i="45"/>
  <c r="AC28" i="45"/>
  <c r="U28" i="45"/>
  <c r="M28" i="45"/>
  <c r="E28" i="45"/>
  <c r="MZ28" i="45"/>
  <c r="MR28" i="45"/>
  <c r="MJ28" i="45"/>
  <c r="MB28" i="45"/>
  <c r="LT28" i="45"/>
  <c r="LL28" i="45"/>
  <c r="LD28" i="45"/>
  <c r="KV28" i="45"/>
  <c r="KN28" i="45"/>
  <c r="KF28" i="45"/>
  <c r="JX28" i="45"/>
  <c r="JP28" i="45"/>
  <c r="JH28" i="45"/>
  <c r="IZ28" i="45"/>
  <c r="IR28" i="45"/>
  <c r="IJ28" i="45"/>
  <c r="IB28" i="45"/>
  <c r="HT28" i="45"/>
  <c r="HL28" i="45"/>
  <c r="HD28" i="45"/>
  <c r="GV28" i="45"/>
  <c r="GN28" i="45"/>
  <c r="GF28" i="45"/>
  <c r="FX28" i="45"/>
  <c r="FP28" i="45"/>
  <c r="FH28" i="45"/>
  <c r="EZ28" i="45"/>
  <c r="ER28" i="45"/>
  <c r="EJ28" i="45"/>
  <c r="EB28" i="45"/>
  <c r="DT28" i="45"/>
  <c r="DL28" i="45"/>
  <c r="DD28" i="45"/>
  <c r="CV28" i="45"/>
  <c r="CN28" i="45"/>
  <c r="CF28" i="45"/>
  <c r="BX28" i="45"/>
  <c r="BP28" i="45"/>
  <c r="BH28" i="45"/>
  <c r="AZ28" i="45"/>
  <c r="AR28" i="45"/>
  <c r="AJ28" i="45"/>
  <c r="AB28" i="45"/>
  <c r="T28" i="45"/>
  <c r="L28" i="45"/>
  <c r="D28" i="45"/>
  <c r="MY28" i="45"/>
  <c r="MQ28" i="45"/>
  <c r="MI28" i="45"/>
  <c r="MA28" i="45"/>
  <c r="LS28" i="45"/>
  <c r="LK28" i="45"/>
  <c r="LC28" i="45"/>
  <c r="KU28" i="45"/>
  <c r="KM28" i="45"/>
  <c r="KE28" i="45"/>
  <c r="JW28" i="45"/>
  <c r="JO28" i="45"/>
  <c r="JG28" i="45"/>
  <c r="IY28" i="45"/>
  <c r="IQ28" i="45"/>
  <c r="II28" i="45"/>
  <c r="IA28" i="45"/>
  <c r="HS28" i="45"/>
  <c r="HK28" i="45"/>
  <c r="HC28" i="45"/>
  <c r="GU28" i="45"/>
  <c r="GM28" i="45"/>
  <c r="GE28" i="45"/>
  <c r="FW28" i="45"/>
  <c r="FO28" i="45"/>
  <c r="FG28" i="45"/>
  <c r="EY28" i="45"/>
  <c r="EQ28" i="45"/>
  <c r="EI28" i="45"/>
  <c r="EA28" i="45"/>
  <c r="DS28" i="45"/>
  <c r="DK28" i="45"/>
  <c r="DC28" i="45"/>
  <c r="CU28" i="45"/>
  <c r="CM28" i="45"/>
  <c r="CE28" i="45"/>
  <c r="BW28" i="45"/>
  <c r="BO28" i="45"/>
  <c r="BG28" i="45"/>
  <c r="AY28" i="45"/>
  <c r="AQ28" i="45"/>
  <c r="AI28" i="45"/>
  <c r="AA28" i="45"/>
  <c r="S28" i="45"/>
  <c r="K28" i="45"/>
  <c r="C28" i="45"/>
  <c r="MX28" i="45"/>
  <c r="MP28" i="45"/>
  <c r="MH28" i="45"/>
  <c r="LZ28" i="45"/>
  <c r="LR28" i="45"/>
  <c r="LJ28" i="45"/>
  <c r="LB28" i="45"/>
  <c r="KT28" i="45"/>
  <c r="KL28" i="45"/>
  <c r="KD28" i="45"/>
  <c r="JV28" i="45"/>
  <c r="JN28" i="45"/>
  <c r="JF28" i="45"/>
  <c r="IX28" i="45"/>
  <c r="IP28" i="45"/>
  <c r="IH28" i="45"/>
  <c r="HZ28" i="45"/>
  <c r="HR28" i="45"/>
  <c r="HJ28" i="45"/>
  <c r="HB28" i="45"/>
  <c r="GT28" i="45"/>
  <c r="GL28" i="45"/>
  <c r="GD28" i="45"/>
  <c r="FV28" i="45"/>
  <c r="FN28" i="45"/>
  <c r="FF28" i="45"/>
  <c r="EX28" i="45"/>
  <c r="EP28" i="45"/>
  <c r="EH28" i="45"/>
  <c r="DZ28" i="45"/>
  <c r="DR28" i="45"/>
  <c r="DJ28" i="45"/>
  <c r="DB28" i="45"/>
  <c r="CT28" i="45"/>
  <c r="CL28" i="45"/>
  <c r="CD28" i="45"/>
  <c r="BV28" i="45"/>
  <c r="BN28" i="45"/>
  <c r="BF28" i="45"/>
  <c r="AX28" i="45"/>
  <c r="AP28" i="45"/>
  <c r="AH28" i="45"/>
  <c r="Z28" i="45"/>
  <c r="R28" i="45"/>
  <c r="J28" i="45"/>
  <c r="ND28" i="45"/>
  <c r="MV28" i="45"/>
  <c r="MN28" i="45"/>
  <c r="MF28" i="45"/>
  <c r="LX28" i="45"/>
  <c r="LP28" i="45"/>
  <c r="LH28" i="45"/>
  <c r="KZ28" i="45"/>
  <c r="KR28" i="45"/>
  <c r="KJ28" i="45"/>
  <c r="KB28" i="45"/>
  <c r="JT28" i="45"/>
  <c r="JL28" i="45"/>
  <c r="JD28" i="45"/>
  <c r="IV28" i="45"/>
  <c r="IN28" i="45"/>
  <c r="IF28" i="45"/>
  <c r="HX28" i="45"/>
  <c r="HP28" i="45"/>
  <c r="HH28" i="45"/>
  <c r="GZ28" i="45"/>
  <c r="GR28" i="45"/>
  <c r="GJ28" i="45"/>
  <c r="GB28" i="45"/>
  <c r="FT28" i="45"/>
  <c r="FL28" i="45"/>
  <c r="FD28" i="45"/>
  <c r="EV28" i="45"/>
  <c r="EN28" i="45"/>
  <c r="EF28" i="45"/>
  <c r="DX28" i="45"/>
  <c r="DP28" i="45"/>
  <c r="DH28" i="45"/>
  <c r="CZ28" i="45"/>
  <c r="CR28" i="45"/>
  <c r="CJ28" i="45"/>
  <c r="CB28" i="45"/>
  <c r="BT28" i="45"/>
  <c r="BL28" i="45"/>
  <c r="BD28" i="45"/>
  <c r="AV28" i="45"/>
  <c r="AN28" i="45"/>
  <c r="AF28" i="45"/>
  <c r="X28" i="45"/>
  <c r="P28" i="45"/>
  <c r="H28" i="45"/>
  <c r="NC28" i="45"/>
  <c r="MU28" i="45"/>
  <c r="MM28" i="45"/>
  <c r="ME28" i="45"/>
  <c r="LW28" i="45"/>
  <c r="LO28" i="45"/>
  <c r="LG28" i="45"/>
  <c r="KY28" i="45"/>
  <c r="KQ28" i="45"/>
  <c r="KI28" i="45"/>
  <c r="KA28" i="45"/>
  <c r="JS28" i="45"/>
  <c r="JK28" i="45"/>
  <c r="JC28" i="45"/>
  <c r="IU28" i="45"/>
  <c r="IM28" i="45"/>
  <c r="IE28" i="45"/>
  <c r="HW28" i="45"/>
  <c r="HO28" i="45"/>
  <c r="HG28" i="45"/>
  <c r="GY28" i="45"/>
  <c r="GQ28" i="45"/>
  <c r="GI28" i="45"/>
  <c r="GA28" i="45"/>
  <c r="FS28" i="45"/>
  <c r="FK28" i="45"/>
  <c r="FC28" i="45"/>
  <c r="EU28" i="45"/>
  <c r="EM28" i="45"/>
  <c r="EE28" i="45"/>
  <c r="DW28" i="45"/>
  <c r="DO28" i="45"/>
  <c r="DG28" i="45"/>
  <c r="CY28" i="45"/>
  <c r="CQ28" i="45"/>
  <c r="CI28" i="45"/>
  <c r="CA28" i="45"/>
  <c r="BS28" i="45"/>
  <c r="BK28" i="45"/>
  <c r="BC28" i="45"/>
  <c r="AU28" i="45"/>
  <c r="AM28" i="45"/>
  <c r="AE28" i="45"/>
  <c r="W28" i="45"/>
  <c r="O28" i="45"/>
  <c r="G28" i="45"/>
  <c r="MW28" i="45"/>
  <c r="KK28" i="45"/>
  <c r="HY28" i="45"/>
  <c r="FM28" i="45"/>
  <c r="DA28" i="45"/>
  <c r="AO28" i="45"/>
  <c r="MO28" i="45"/>
  <c r="KC28" i="45"/>
  <c r="HQ28" i="45"/>
  <c r="FE28" i="45"/>
  <c r="CS28" i="45"/>
  <c r="AG28" i="45"/>
  <c r="MG28" i="45"/>
  <c r="JU28" i="45"/>
  <c r="HI28" i="45"/>
  <c r="EW28" i="45"/>
  <c r="CK28" i="45"/>
  <c r="Y28" i="45"/>
  <c r="LY28" i="45"/>
  <c r="JM28" i="45"/>
  <c r="HA28" i="45"/>
  <c r="EO28" i="45"/>
  <c r="CC28" i="45"/>
  <c r="Q28" i="45"/>
  <c r="LQ28" i="45"/>
  <c r="JE28" i="45"/>
  <c r="GS28" i="45"/>
  <c r="EG28" i="45"/>
  <c r="BU28" i="45"/>
  <c r="N28" i="45"/>
  <c r="LA28" i="45"/>
  <c r="IO28" i="45"/>
  <c r="GC28" i="45"/>
  <c r="DQ28" i="45"/>
  <c r="BE28" i="45"/>
  <c r="F28" i="45"/>
  <c r="NE28" i="45"/>
  <c r="KS28" i="45"/>
  <c r="IG28" i="45"/>
  <c r="FU28" i="45"/>
  <c r="DI28" i="45"/>
  <c r="AW28" i="45"/>
  <c r="LI28" i="45"/>
  <c r="IW28" i="45"/>
  <c r="GK28" i="45"/>
  <c r="DY28" i="45"/>
  <c r="BM28" i="45"/>
  <c r="NA20" i="43"/>
  <c r="MS20" i="43"/>
  <c r="MK20" i="43"/>
  <c r="MC20" i="43"/>
  <c r="LU20" i="43"/>
  <c r="LM20" i="43"/>
  <c r="LE20" i="43"/>
  <c r="KW20" i="43"/>
  <c r="KO20" i="43"/>
  <c r="KG20" i="43"/>
  <c r="JY20" i="43"/>
  <c r="JQ20" i="43"/>
  <c r="JI20" i="43"/>
  <c r="JA20" i="43"/>
  <c r="IS20" i="43"/>
  <c r="IK20" i="43"/>
  <c r="IC20" i="43"/>
  <c r="HU20" i="43"/>
  <c r="HM20" i="43"/>
  <c r="HE20" i="43"/>
  <c r="GW20" i="43"/>
  <c r="GO20" i="43"/>
  <c r="GG20" i="43"/>
  <c r="FY20" i="43"/>
  <c r="FQ20" i="43"/>
  <c r="FI20" i="43"/>
  <c r="FA20" i="43"/>
  <c r="ES20" i="43"/>
  <c r="EK20" i="43"/>
  <c r="EC20" i="43"/>
  <c r="DU20" i="43"/>
  <c r="DM20" i="43"/>
  <c r="DE20" i="43"/>
  <c r="CW20" i="43"/>
  <c r="CO20" i="43"/>
  <c r="CG20" i="43"/>
  <c r="BY20" i="43"/>
  <c r="BQ20" i="43"/>
  <c r="BI20" i="43"/>
  <c r="BA20" i="43"/>
  <c r="AS20" i="43"/>
  <c r="AK20" i="43"/>
  <c r="AC20" i="43"/>
  <c r="U20" i="43"/>
  <c r="M20" i="43"/>
  <c r="MZ20" i="43"/>
  <c r="MR20" i="43"/>
  <c r="MJ20" i="43"/>
  <c r="MB20" i="43"/>
  <c r="LT20" i="43"/>
  <c r="LL20" i="43"/>
  <c r="LD20" i="43"/>
  <c r="KV20" i="43"/>
  <c r="KN20" i="43"/>
  <c r="KF20" i="43"/>
  <c r="JX20" i="43"/>
  <c r="JP20" i="43"/>
  <c r="JH20" i="43"/>
  <c r="IZ20" i="43"/>
  <c r="IR20" i="43"/>
  <c r="IJ20" i="43"/>
  <c r="IB20" i="43"/>
  <c r="HT20" i="43"/>
  <c r="HL20" i="43"/>
  <c r="HD20" i="43"/>
  <c r="GV20" i="43"/>
  <c r="GN20" i="43"/>
  <c r="GF20" i="43"/>
  <c r="FX20" i="43"/>
  <c r="FP20" i="43"/>
  <c r="FH20" i="43"/>
  <c r="EZ20" i="43"/>
  <c r="ER20" i="43"/>
  <c r="EJ20" i="43"/>
  <c r="EB20" i="43"/>
  <c r="DT20" i="43"/>
  <c r="DL20" i="43"/>
  <c r="DD20" i="43"/>
  <c r="CV20" i="43"/>
  <c r="CN20" i="43"/>
  <c r="CF20" i="43"/>
  <c r="BX20" i="43"/>
  <c r="BP20" i="43"/>
  <c r="BH20" i="43"/>
  <c r="AZ20" i="43"/>
  <c r="AR20" i="43"/>
  <c r="AJ20" i="43"/>
  <c r="AB20" i="43"/>
  <c r="T20" i="43"/>
  <c r="L20" i="43"/>
  <c r="D20" i="43"/>
  <c r="NG20" i="43"/>
  <c r="MY20" i="43"/>
  <c r="MY20" i="41" s="1"/>
  <c r="MQ20" i="43"/>
  <c r="MI20" i="43"/>
  <c r="MA20" i="43"/>
  <c r="LS20" i="43"/>
  <c r="LK20" i="43"/>
  <c r="LC20" i="43"/>
  <c r="KU20" i="43"/>
  <c r="KM20" i="43"/>
  <c r="KE20" i="43"/>
  <c r="JW20" i="43"/>
  <c r="JO20" i="43"/>
  <c r="JG20" i="43"/>
  <c r="IY20" i="43"/>
  <c r="IQ20" i="43"/>
  <c r="II20" i="43"/>
  <c r="IA20" i="43"/>
  <c r="HS20" i="43"/>
  <c r="HK20" i="43"/>
  <c r="HC20" i="43"/>
  <c r="GU20" i="43"/>
  <c r="GM20" i="43"/>
  <c r="GE20" i="43"/>
  <c r="FW20" i="43"/>
  <c r="FO20" i="43"/>
  <c r="FG20" i="43"/>
  <c r="EY20" i="43"/>
  <c r="EQ20" i="43"/>
  <c r="EI20" i="43"/>
  <c r="EA20" i="43"/>
  <c r="DS20" i="43"/>
  <c r="DK20" i="43"/>
  <c r="DC20" i="43"/>
  <c r="CU20" i="43"/>
  <c r="CM20" i="43"/>
  <c r="CE20" i="43"/>
  <c r="BW20" i="43"/>
  <c r="BO20" i="43"/>
  <c r="BG20" i="43"/>
  <c r="AY20" i="43"/>
  <c r="AQ20" i="43"/>
  <c r="AI20" i="43"/>
  <c r="AA20" i="43"/>
  <c r="S20" i="43"/>
  <c r="K20" i="43"/>
  <c r="C20" i="43"/>
  <c r="NF20" i="43"/>
  <c r="MX20" i="43"/>
  <c r="MP20" i="43"/>
  <c r="MP20" i="41" s="1"/>
  <c r="MH20" i="43"/>
  <c r="LZ20" i="43"/>
  <c r="LR20" i="43"/>
  <c r="LJ20" i="43"/>
  <c r="LJ20" i="41" s="1"/>
  <c r="LB20" i="43"/>
  <c r="KT20" i="43"/>
  <c r="KL20" i="43"/>
  <c r="KD20" i="43"/>
  <c r="KD20" i="41" s="1"/>
  <c r="JV20" i="43"/>
  <c r="JN20" i="43"/>
  <c r="JF20" i="43"/>
  <c r="IX20" i="43"/>
  <c r="IX20" i="41" s="1"/>
  <c r="IP20" i="43"/>
  <c r="IH20" i="43"/>
  <c r="HZ20" i="43"/>
  <c r="HR20" i="43"/>
  <c r="HR20" i="41" s="1"/>
  <c r="HJ20" i="43"/>
  <c r="HB20" i="43"/>
  <c r="GT20" i="43"/>
  <c r="GL20" i="43"/>
  <c r="GL20" i="41" s="1"/>
  <c r="GD20" i="43"/>
  <c r="FV20" i="43"/>
  <c r="FN20" i="43"/>
  <c r="FF20" i="43"/>
  <c r="FF20" i="41" s="1"/>
  <c r="EX20" i="43"/>
  <c r="EP20" i="43"/>
  <c r="EH20" i="43"/>
  <c r="DZ20" i="43"/>
  <c r="DZ20" i="41" s="1"/>
  <c r="DR20" i="43"/>
  <c r="DJ20" i="43"/>
  <c r="DB20" i="43"/>
  <c r="CT20" i="43"/>
  <c r="CT20" i="41" s="1"/>
  <c r="CL20" i="43"/>
  <c r="CD20" i="43"/>
  <c r="BV20" i="43"/>
  <c r="BN20" i="43"/>
  <c r="BN20" i="41" s="1"/>
  <c r="BF20" i="43"/>
  <c r="AX20" i="43"/>
  <c r="AP20" i="43"/>
  <c r="AH20" i="43"/>
  <c r="AH20" i="41" s="1"/>
  <c r="Z20" i="43"/>
  <c r="R20" i="43"/>
  <c r="J20" i="43"/>
  <c r="NE20" i="43"/>
  <c r="MW20" i="43"/>
  <c r="MO20" i="43"/>
  <c r="MG20" i="43"/>
  <c r="LY20" i="43"/>
  <c r="LY20" i="41" s="1"/>
  <c r="LQ20" i="43"/>
  <c r="LQ20" i="41" s="1"/>
  <c r="LI20" i="43"/>
  <c r="LA20" i="43"/>
  <c r="LA20" i="41" s="1"/>
  <c r="KS20" i="43"/>
  <c r="KK20" i="43"/>
  <c r="KC20" i="43"/>
  <c r="JU20" i="43"/>
  <c r="JM20" i="43"/>
  <c r="JE20" i="43"/>
  <c r="IW20" i="43"/>
  <c r="IO20" i="43"/>
  <c r="IG20" i="43"/>
  <c r="HY20" i="43"/>
  <c r="HQ20" i="43"/>
  <c r="HI20" i="43"/>
  <c r="HA20" i="43"/>
  <c r="GS20" i="43"/>
  <c r="GK20" i="43"/>
  <c r="GC20" i="43"/>
  <c r="FU20" i="43"/>
  <c r="FM20" i="43"/>
  <c r="FE20" i="43"/>
  <c r="EW20" i="43"/>
  <c r="EO20" i="43"/>
  <c r="EG20" i="43"/>
  <c r="DY20" i="43"/>
  <c r="DQ20" i="43"/>
  <c r="DI20" i="43"/>
  <c r="DI20" i="41" s="1"/>
  <c r="DA20" i="43"/>
  <c r="CS20" i="43"/>
  <c r="CS20" i="41" s="1"/>
  <c r="CK20" i="43"/>
  <c r="CC20" i="43"/>
  <c r="BU20" i="43"/>
  <c r="BM20" i="43"/>
  <c r="BM20" i="41" s="1"/>
  <c r="BE20" i="43"/>
  <c r="AW20" i="43"/>
  <c r="AW20" i="41" s="1"/>
  <c r="AO20" i="43"/>
  <c r="AG20" i="43"/>
  <c r="Y20" i="43"/>
  <c r="Q20" i="43"/>
  <c r="I20" i="43"/>
  <c r="NC20" i="43"/>
  <c r="MU20" i="43"/>
  <c r="MM20" i="43"/>
  <c r="ME20" i="43"/>
  <c r="LW20" i="43"/>
  <c r="LO20" i="43"/>
  <c r="LG20" i="43"/>
  <c r="KY20" i="43"/>
  <c r="KQ20" i="43"/>
  <c r="KI20" i="43"/>
  <c r="KA20" i="43"/>
  <c r="JS20" i="43"/>
  <c r="JK20" i="43"/>
  <c r="JC20" i="43"/>
  <c r="IU20" i="43"/>
  <c r="IM20" i="43"/>
  <c r="IE20" i="43"/>
  <c r="HW20" i="43"/>
  <c r="HO20" i="43"/>
  <c r="HG20" i="43"/>
  <c r="GY20" i="43"/>
  <c r="GQ20" i="43"/>
  <c r="GI20" i="43"/>
  <c r="GA20" i="43"/>
  <c r="FS20" i="43"/>
  <c r="FK20" i="43"/>
  <c r="FC20" i="43"/>
  <c r="EU20" i="43"/>
  <c r="EM20" i="43"/>
  <c r="EE20" i="43"/>
  <c r="DW20" i="43"/>
  <c r="DO20" i="43"/>
  <c r="DG20" i="43"/>
  <c r="CY20" i="43"/>
  <c r="CQ20" i="43"/>
  <c r="CI20" i="43"/>
  <c r="CA20" i="43"/>
  <c r="BS20" i="43"/>
  <c r="BK20" i="43"/>
  <c r="BC20" i="43"/>
  <c r="AU20" i="43"/>
  <c r="AM20" i="43"/>
  <c r="AE20" i="43"/>
  <c r="W20" i="43"/>
  <c r="O20" i="43"/>
  <c r="G20" i="43"/>
  <c r="ND20" i="43"/>
  <c r="LX20" i="43"/>
  <c r="KR20" i="43"/>
  <c r="JL20" i="43"/>
  <c r="IF20" i="43"/>
  <c r="GZ20" i="43"/>
  <c r="FT20" i="43"/>
  <c r="EN20" i="43"/>
  <c r="DH20" i="43"/>
  <c r="CB20" i="43"/>
  <c r="AV20" i="43"/>
  <c r="P20" i="43"/>
  <c r="NB20" i="43"/>
  <c r="LV20" i="43"/>
  <c r="KP20" i="43"/>
  <c r="JJ20" i="43"/>
  <c r="ID20" i="43"/>
  <c r="GX20" i="43"/>
  <c r="FR20" i="43"/>
  <c r="EL20" i="43"/>
  <c r="DF20" i="43"/>
  <c r="BZ20" i="43"/>
  <c r="AT20" i="43"/>
  <c r="N20" i="43"/>
  <c r="MV20" i="43"/>
  <c r="LP20" i="43"/>
  <c r="KJ20" i="43"/>
  <c r="JD20" i="43"/>
  <c r="HX20" i="43"/>
  <c r="GR20" i="43"/>
  <c r="FL20" i="43"/>
  <c r="EF20" i="43"/>
  <c r="CZ20" i="43"/>
  <c r="BT20" i="43"/>
  <c r="AN20" i="43"/>
  <c r="H20" i="43"/>
  <c r="MT20" i="43"/>
  <c r="LN20" i="43"/>
  <c r="KH20" i="43"/>
  <c r="JB20" i="43"/>
  <c r="HV20" i="43"/>
  <c r="GP20" i="43"/>
  <c r="FJ20" i="43"/>
  <c r="ED20" i="43"/>
  <c r="CX20" i="43"/>
  <c r="BR20" i="43"/>
  <c r="AL20" i="43"/>
  <c r="F20" i="43"/>
  <c r="MN20" i="43"/>
  <c r="LH20" i="43"/>
  <c r="KB20" i="43"/>
  <c r="IV20" i="43"/>
  <c r="HP20" i="43"/>
  <c r="GJ20" i="43"/>
  <c r="FD20" i="43"/>
  <c r="DX20" i="43"/>
  <c r="CR20" i="43"/>
  <c r="BL20" i="43"/>
  <c r="AF20" i="43"/>
  <c r="E20" i="43"/>
  <c r="MF20" i="43"/>
  <c r="KZ20" i="43"/>
  <c r="JT20" i="43"/>
  <c r="IN20" i="43"/>
  <c r="HH20" i="43"/>
  <c r="GB20" i="43"/>
  <c r="EV20" i="43"/>
  <c r="DP20" i="43"/>
  <c r="CJ20" i="43"/>
  <c r="BD20" i="43"/>
  <c r="X20" i="43"/>
  <c r="MD20" i="43"/>
  <c r="KX20" i="43"/>
  <c r="JR20" i="43"/>
  <c r="IL20" i="43"/>
  <c r="HF20" i="43"/>
  <c r="FZ20" i="43"/>
  <c r="ET20" i="43"/>
  <c r="DN20" i="43"/>
  <c r="CH20" i="43"/>
  <c r="BB20" i="43"/>
  <c r="V20" i="43"/>
  <c r="DV20" i="43"/>
  <c r="ML20" i="43"/>
  <c r="CP20" i="43"/>
  <c r="LF20" i="43"/>
  <c r="BJ20" i="43"/>
  <c r="JZ20" i="43"/>
  <c r="AD20" i="43"/>
  <c r="IT20" i="43"/>
  <c r="GH20" i="43"/>
  <c r="FB20" i="43"/>
  <c r="HN20" i="43"/>
  <c r="MR12" i="43"/>
  <c r="IR12" i="43"/>
  <c r="IJ12" i="43"/>
  <c r="GF12" i="43"/>
  <c r="FX12" i="43"/>
  <c r="DT12" i="43"/>
  <c r="LD12" i="43"/>
  <c r="BH12" i="43"/>
  <c r="KV12" i="43"/>
  <c r="AZ12" i="43"/>
  <c r="DL12" i="43"/>
  <c r="L12" i="45"/>
  <c r="AI12" i="45"/>
  <c r="BB12" i="45"/>
  <c r="BY12" i="45"/>
  <c r="FH12" i="45"/>
  <c r="LD12" i="45"/>
  <c r="R13" i="45"/>
  <c r="AO13" i="45"/>
  <c r="BL13" i="45"/>
  <c r="CD13" i="45"/>
  <c r="DA13" i="45"/>
  <c r="DX13" i="45"/>
  <c r="EP13" i="45"/>
  <c r="FM13" i="45"/>
  <c r="GJ13" i="45"/>
  <c r="HB13" i="45"/>
  <c r="HY13" i="45"/>
  <c r="IV13" i="45"/>
  <c r="JN13" i="45"/>
  <c r="KK13" i="45"/>
  <c r="LH13" i="45"/>
  <c r="MA13" i="45"/>
  <c r="F14" i="45"/>
  <c r="AR14" i="45"/>
  <c r="BT14" i="45"/>
  <c r="DE14" i="45"/>
  <c r="ES14" i="45"/>
  <c r="GB14" i="45"/>
  <c r="HV14" i="45"/>
  <c r="JQ14" i="45"/>
  <c r="LH14" i="45"/>
  <c r="H15" i="45"/>
  <c r="AN15" i="45"/>
  <c r="BT15" i="45"/>
  <c r="CZ15" i="45"/>
  <c r="EF15" i="45"/>
  <c r="FL15" i="45"/>
  <c r="GR15" i="45"/>
  <c r="IC15" i="45"/>
  <c r="KB15" i="45"/>
  <c r="Q16" i="45"/>
  <c r="AN16" i="45"/>
  <c r="BJ16" i="45"/>
  <c r="CC16" i="45"/>
  <c r="CZ16" i="45"/>
  <c r="DV16" i="45"/>
  <c r="EO16" i="45"/>
  <c r="FY16" i="45"/>
  <c r="KO16" i="45"/>
  <c r="AO17" i="45"/>
  <c r="JE17" i="45"/>
  <c r="U18" i="45"/>
  <c r="AP18" i="45"/>
  <c r="BL18" i="45"/>
  <c r="DH18" i="45"/>
  <c r="GO18" i="45"/>
  <c r="JY18" i="45"/>
  <c r="ND18" i="45"/>
  <c r="Q19" i="45"/>
  <c r="AG19" i="45"/>
  <c r="AW19" i="45"/>
  <c r="BM19" i="45"/>
  <c r="CF19" i="45"/>
  <c r="DL19" i="45"/>
  <c r="FD19" i="45"/>
  <c r="GU19" i="45"/>
  <c r="IJ19" i="45"/>
  <c r="KB19" i="45"/>
  <c r="D20" i="45"/>
  <c r="L20" i="45"/>
  <c r="T20" i="45"/>
  <c r="AB20" i="45"/>
  <c r="AJ20" i="45"/>
  <c r="AR20" i="45"/>
  <c r="AZ20" i="45"/>
  <c r="BH20" i="45"/>
  <c r="BP20" i="45"/>
  <c r="BX20" i="45"/>
  <c r="CF20" i="45"/>
  <c r="CN20" i="45"/>
  <c r="CV20" i="45"/>
  <c r="DD20" i="45"/>
  <c r="DL20" i="45"/>
  <c r="DT20" i="45"/>
  <c r="EB20" i="45"/>
  <c r="EJ20" i="45"/>
  <c r="ER20" i="45"/>
  <c r="EZ20" i="45"/>
  <c r="FH20" i="45"/>
  <c r="FP20" i="45"/>
  <c r="FX20" i="45"/>
  <c r="GF20" i="45"/>
  <c r="GN20" i="45"/>
  <c r="GV20" i="45"/>
  <c r="HD20" i="45"/>
  <c r="HL20" i="45"/>
  <c r="HT20" i="45"/>
  <c r="IB20" i="45"/>
  <c r="IJ20" i="45"/>
  <c r="IR20" i="45"/>
  <c r="IZ20" i="45"/>
  <c r="JH20" i="45"/>
  <c r="JP20" i="45"/>
  <c r="JX20" i="45"/>
  <c r="KF20" i="45"/>
  <c r="KN20" i="45"/>
  <c r="KV20" i="45"/>
  <c r="LD20" i="45"/>
  <c r="LL20" i="45"/>
  <c r="LT20" i="45"/>
  <c r="MB20" i="45"/>
  <c r="MJ20" i="45"/>
  <c r="MR20" i="45"/>
  <c r="MZ20" i="45"/>
  <c r="D21" i="45"/>
  <c r="L21" i="45"/>
  <c r="T21" i="45"/>
  <c r="AB21" i="45"/>
  <c r="AJ21" i="45"/>
  <c r="AR21" i="45"/>
  <c r="AZ21" i="45"/>
  <c r="BH21" i="45"/>
  <c r="BP21" i="45"/>
  <c r="BX21" i="45"/>
  <c r="CF21" i="45"/>
  <c r="CN21" i="45"/>
  <c r="CV21" i="45"/>
  <c r="DD21" i="45"/>
  <c r="DL21" i="45"/>
  <c r="DT21" i="45"/>
  <c r="EB21" i="45"/>
  <c r="EJ21" i="45"/>
  <c r="ER21" i="45"/>
  <c r="FF21" i="45"/>
  <c r="GA21" i="45"/>
  <c r="GV21" i="45"/>
  <c r="HR21" i="45"/>
  <c r="IM21" i="45"/>
  <c r="JH21" i="45"/>
  <c r="KD21" i="45"/>
  <c r="KY21" i="45"/>
  <c r="MH21" i="45"/>
  <c r="AP22" i="45"/>
  <c r="DB22" i="45"/>
  <c r="FN22" i="45"/>
  <c r="HZ22" i="45"/>
  <c r="KL22" i="45"/>
  <c r="MX22" i="45"/>
  <c r="BF23" i="45"/>
  <c r="DR23" i="45"/>
  <c r="GD23" i="45"/>
  <c r="IP23" i="45"/>
  <c r="LB23" i="45"/>
  <c r="J24" i="45"/>
  <c r="BV24" i="45"/>
  <c r="EH24" i="45"/>
  <c r="HC24" i="45"/>
  <c r="X25" i="45"/>
  <c r="EY26" i="45"/>
  <c r="I28" i="45"/>
  <c r="NF31" i="43"/>
  <c r="MX31" i="43"/>
  <c r="MP31" i="43"/>
  <c r="MH31" i="43"/>
  <c r="LZ31" i="43"/>
  <c r="LR31" i="43"/>
  <c r="LJ31" i="43"/>
  <c r="LB31" i="43"/>
  <c r="KT31" i="43"/>
  <c r="KL31" i="43"/>
  <c r="KD31" i="43"/>
  <c r="JV31" i="43"/>
  <c r="JN31" i="43"/>
  <c r="JF31" i="43"/>
  <c r="IX31" i="43"/>
  <c r="IP31" i="43"/>
  <c r="IH31" i="43"/>
  <c r="HZ31" i="43"/>
  <c r="HR31" i="43"/>
  <c r="HJ31" i="43"/>
  <c r="HB31" i="43"/>
  <c r="GT31" i="43"/>
  <c r="GL31" i="43"/>
  <c r="GD31" i="43"/>
  <c r="FV31" i="43"/>
  <c r="FN31" i="43"/>
  <c r="NE31" i="43"/>
  <c r="MW31" i="43"/>
  <c r="MO31" i="43"/>
  <c r="MG31" i="43"/>
  <c r="LY31" i="43"/>
  <c r="LQ31" i="43"/>
  <c r="LI31" i="43"/>
  <c r="LA31" i="43"/>
  <c r="KS31" i="43"/>
  <c r="KK31" i="43"/>
  <c r="KC31" i="43"/>
  <c r="JU31" i="43"/>
  <c r="JM31" i="43"/>
  <c r="JE31" i="43"/>
  <c r="IW31" i="43"/>
  <c r="IO31" i="43"/>
  <c r="IG31" i="43"/>
  <c r="HY31" i="43"/>
  <c r="HQ31" i="43"/>
  <c r="HI31" i="43"/>
  <c r="HA31" i="43"/>
  <c r="GS31" i="43"/>
  <c r="GK31" i="43"/>
  <c r="GC31" i="43"/>
  <c r="FU31" i="43"/>
  <c r="FM31" i="43"/>
  <c r="FE31" i="43"/>
  <c r="EW31" i="43"/>
  <c r="ND31" i="43"/>
  <c r="MV31" i="43"/>
  <c r="MN31" i="43"/>
  <c r="MF31" i="43"/>
  <c r="LX31" i="43"/>
  <c r="LP31" i="43"/>
  <c r="LH31" i="43"/>
  <c r="KZ31" i="43"/>
  <c r="KR31" i="43"/>
  <c r="KJ31" i="43"/>
  <c r="KB31" i="43"/>
  <c r="JT31" i="43"/>
  <c r="JL31" i="43"/>
  <c r="JD31" i="43"/>
  <c r="IV31" i="43"/>
  <c r="IN31" i="43"/>
  <c r="IF31" i="43"/>
  <c r="HX31" i="43"/>
  <c r="HP31" i="43"/>
  <c r="HH31" i="43"/>
  <c r="GZ31" i="43"/>
  <c r="GR31" i="43"/>
  <c r="GJ31" i="43"/>
  <c r="GB31" i="43"/>
  <c r="FT31" i="43"/>
  <c r="FL31" i="43"/>
  <c r="NC31" i="43"/>
  <c r="MU31" i="43"/>
  <c r="MM31" i="43"/>
  <c r="ME31" i="43"/>
  <c r="LW31" i="43"/>
  <c r="LO31" i="43"/>
  <c r="LG31" i="43"/>
  <c r="KY31" i="43"/>
  <c r="KQ31" i="43"/>
  <c r="KI31" i="43"/>
  <c r="KA31" i="43"/>
  <c r="JS31" i="43"/>
  <c r="JK31" i="43"/>
  <c r="JC31" i="43"/>
  <c r="IU31" i="43"/>
  <c r="IM31" i="43"/>
  <c r="IE31" i="43"/>
  <c r="HW31" i="43"/>
  <c r="HO31" i="43"/>
  <c r="HG31" i="43"/>
  <c r="GY31" i="43"/>
  <c r="GQ31" i="43"/>
  <c r="GI31" i="43"/>
  <c r="GA31" i="43"/>
  <c r="FS31" i="43"/>
  <c r="NB31" i="43"/>
  <c r="MT31" i="43"/>
  <c r="ML31" i="43"/>
  <c r="MD31" i="43"/>
  <c r="LV31" i="43"/>
  <c r="LN31" i="43"/>
  <c r="LF31" i="43"/>
  <c r="KX31" i="43"/>
  <c r="KP31" i="43"/>
  <c r="KH31" i="43"/>
  <c r="JZ31" i="43"/>
  <c r="JR31" i="43"/>
  <c r="JJ31" i="43"/>
  <c r="JB31" i="43"/>
  <c r="IT31" i="43"/>
  <c r="IL31" i="43"/>
  <c r="ID31" i="43"/>
  <c r="HV31" i="43"/>
  <c r="HN31" i="43"/>
  <c r="HF31" i="43"/>
  <c r="GX31" i="43"/>
  <c r="GP31" i="43"/>
  <c r="GH31" i="43"/>
  <c r="FZ31" i="43"/>
  <c r="FR31" i="43"/>
  <c r="FJ31" i="43"/>
  <c r="NA31" i="43"/>
  <c r="MS31" i="43"/>
  <c r="MK31" i="43"/>
  <c r="MC31" i="43"/>
  <c r="LU31" i="43"/>
  <c r="LM31" i="43"/>
  <c r="LE31" i="43"/>
  <c r="KW31" i="43"/>
  <c r="KO31" i="43"/>
  <c r="KG31" i="43"/>
  <c r="JY31" i="43"/>
  <c r="JQ31" i="43"/>
  <c r="JI31" i="43"/>
  <c r="JA31" i="43"/>
  <c r="IS31" i="43"/>
  <c r="IK31" i="43"/>
  <c r="IC31" i="43"/>
  <c r="HU31" i="43"/>
  <c r="HM31" i="43"/>
  <c r="HE31" i="43"/>
  <c r="GW31" i="43"/>
  <c r="GO31" i="43"/>
  <c r="GG31" i="43"/>
  <c r="FY31" i="43"/>
  <c r="FQ31" i="43"/>
  <c r="FI31" i="43"/>
  <c r="FA31" i="43"/>
  <c r="MR31" i="43"/>
  <c r="LL31" i="43"/>
  <c r="KF31" i="43"/>
  <c r="IZ31" i="43"/>
  <c r="HT31" i="43"/>
  <c r="GN31" i="43"/>
  <c r="FK31" i="43"/>
  <c r="EY31" i="43"/>
  <c r="EP31" i="43"/>
  <c r="EH31" i="43"/>
  <c r="DZ31" i="43"/>
  <c r="DR31" i="43"/>
  <c r="DJ31" i="43"/>
  <c r="DB31" i="43"/>
  <c r="CT31" i="43"/>
  <c r="CL31" i="43"/>
  <c r="CD31" i="43"/>
  <c r="BV31" i="43"/>
  <c r="BN31" i="43"/>
  <c r="BF31" i="43"/>
  <c r="AX31" i="43"/>
  <c r="AP31" i="43"/>
  <c r="AH31" i="43"/>
  <c r="Z31" i="43"/>
  <c r="R31" i="43"/>
  <c r="J31" i="43"/>
  <c r="MQ31" i="43"/>
  <c r="LK31" i="43"/>
  <c r="KE31" i="43"/>
  <c r="IY31" i="43"/>
  <c r="HS31" i="43"/>
  <c r="GM31" i="43"/>
  <c r="FH31" i="43"/>
  <c r="EX31" i="43"/>
  <c r="EO31" i="43"/>
  <c r="EG31" i="43"/>
  <c r="DY31" i="43"/>
  <c r="DQ31" i="43"/>
  <c r="DI31" i="43"/>
  <c r="DA31" i="43"/>
  <c r="CS31" i="43"/>
  <c r="CK31" i="43"/>
  <c r="CC31" i="43"/>
  <c r="BU31" i="43"/>
  <c r="BM31" i="43"/>
  <c r="BE31" i="43"/>
  <c r="AW31" i="43"/>
  <c r="AO31" i="43"/>
  <c r="AG31" i="43"/>
  <c r="Y31" i="43"/>
  <c r="Q31" i="43"/>
  <c r="I31" i="43"/>
  <c r="MJ31" i="43"/>
  <c r="LD31" i="43"/>
  <c r="JX31" i="43"/>
  <c r="IR31" i="43"/>
  <c r="HL31" i="43"/>
  <c r="GF31" i="43"/>
  <c r="FG31" i="43"/>
  <c r="EV31" i="43"/>
  <c r="EN31" i="43"/>
  <c r="EF31" i="43"/>
  <c r="DX31" i="43"/>
  <c r="DP31" i="43"/>
  <c r="DH31" i="43"/>
  <c r="CZ31" i="43"/>
  <c r="CR31" i="43"/>
  <c r="CJ31" i="43"/>
  <c r="CB31" i="43"/>
  <c r="BT31" i="43"/>
  <c r="BL31" i="43"/>
  <c r="BD31" i="43"/>
  <c r="AV31" i="43"/>
  <c r="AN31" i="43"/>
  <c r="AF31" i="43"/>
  <c r="X31" i="43"/>
  <c r="P31" i="43"/>
  <c r="H31" i="43"/>
  <c r="MI31" i="43"/>
  <c r="LC31" i="43"/>
  <c r="JW31" i="43"/>
  <c r="IQ31" i="43"/>
  <c r="HK31" i="43"/>
  <c r="GE31" i="43"/>
  <c r="FF31" i="43"/>
  <c r="EU31" i="43"/>
  <c r="EM31" i="43"/>
  <c r="EE31" i="43"/>
  <c r="DW31" i="43"/>
  <c r="DO31" i="43"/>
  <c r="DG31" i="43"/>
  <c r="CY31" i="43"/>
  <c r="CQ31" i="43"/>
  <c r="CI31" i="43"/>
  <c r="CA31" i="43"/>
  <c r="BS31" i="43"/>
  <c r="BK31" i="43"/>
  <c r="BC31" i="43"/>
  <c r="AU31" i="43"/>
  <c r="AM31" i="43"/>
  <c r="AE31" i="43"/>
  <c r="W31" i="43"/>
  <c r="O31" i="43"/>
  <c r="G31" i="43"/>
  <c r="MB31" i="43"/>
  <c r="KV31" i="43"/>
  <c r="JP31" i="43"/>
  <c r="IJ31" i="43"/>
  <c r="HD31" i="43"/>
  <c r="FX31" i="43"/>
  <c r="FD31" i="43"/>
  <c r="ET31" i="43"/>
  <c r="EL31" i="43"/>
  <c r="ED31" i="43"/>
  <c r="DV31" i="43"/>
  <c r="DN31" i="43"/>
  <c r="DF31" i="43"/>
  <c r="CX31" i="43"/>
  <c r="CP31" i="43"/>
  <c r="CH31" i="43"/>
  <c r="BZ31" i="43"/>
  <c r="BR31" i="43"/>
  <c r="BJ31" i="43"/>
  <c r="BB31" i="43"/>
  <c r="AT31" i="43"/>
  <c r="AL31" i="43"/>
  <c r="AD31" i="43"/>
  <c r="V31" i="43"/>
  <c r="N31" i="43"/>
  <c r="F31" i="43"/>
  <c r="NG31" i="43"/>
  <c r="MA31" i="43"/>
  <c r="KU31" i="43"/>
  <c r="JO31" i="43"/>
  <c r="II31" i="43"/>
  <c r="HC31" i="43"/>
  <c r="FW31" i="43"/>
  <c r="FC31" i="43"/>
  <c r="ES31" i="43"/>
  <c r="EK31" i="43"/>
  <c r="EC31" i="43"/>
  <c r="DU31" i="43"/>
  <c r="DM31" i="43"/>
  <c r="DE31" i="43"/>
  <c r="CW31" i="43"/>
  <c r="CO31" i="43"/>
  <c r="CG31" i="43"/>
  <c r="BY31" i="43"/>
  <c r="BQ31" i="43"/>
  <c r="BI31" i="43"/>
  <c r="BA31" i="43"/>
  <c r="AS31" i="43"/>
  <c r="AK31" i="43"/>
  <c r="AC31" i="43"/>
  <c r="U31" i="43"/>
  <c r="M31" i="43"/>
  <c r="E31" i="43"/>
  <c r="LT31" i="43"/>
  <c r="GV31" i="43"/>
  <c r="EJ31" i="43"/>
  <c r="DD31" i="43"/>
  <c r="BX31" i="43"/>
  <c r="AR31" i="43"/>
  <c r="L31" i="43"/>
  <c r="LS31" i="43"/>
  <c r="GU31" i="43"/>
  <c r="EI31" i="43"/>
  <c r="DC31" i="43"/>
  <c r="BW31" i="43"/>
  <c r="AQ31" i="43"/>
  <c r="K31" i="43"/>
  <c r="KN31" i="43"/>
  <c r="FP31" i="43"/>
  <c r="EB31" i="43"/>
  <c r="CV31" i="43"/>
  <c r="BP31" i="43"/>
  <c r="AJ31" i="43"/>
  <c r="D31" i="43"/>
  <c r="KM31" i="43"/>
  <c r="FO31" i="43"/>
  <c r="EA31" i="43"/>
  <c r="CU31" i="43"/>
  <c r="BO31" i="43"/>
  <c r="AI31" i="43"/>
  <c r="C31" i="43"/>
  <c r="JH31" i="43"/>
  <c r="FB31" i="43"/>
  <c r="DT31" i="43"/>
  <c r="CN31" i="43"/>
  <c r="BH31" i="43"/>
  <c r="AB31" i="43"/>
  <c r="MZ31" i="43"/>
  <c r="IB31" i="43"/>
  <c r="ER31" i="43"/>
  <c r="DL31" i="43"/>
  <c r="CF31" i="43"/>
  <c r="AZ31" i="43"/>
  <c r="T31" i="43"/>
  <c r="CM31" i="43"/>
  <c r="MY31" i="43"/>
  <c r="CE31" i="43"/>
  <c r="JG31" i="43"/>
  <c r="BG31" i="43"/>
  <c r="IA31" i="43"/>
  <c r="AY31" i="43"/>
  <c r="EZ31" i="43"/>
  <c r="AA31" i="43"/>
  <c r="DS31" i="43"/>
  <c r="EQ31" i="43"/>
  <c r="S31" i="43"/>
  <c r="DK31" i="43"/>
  <c r="MX31" i="45"/>
  <c r="MP31" i="45"/>
  <c r="MH31" i="45"/>
  <c r="LZ31" i="45"/>
  <c r="LR31" i="45"/>
  <c r="LJ31" i="45"/>
  <c r="LB31" i="45"/>
  <c r="KT31" i="45"/>
  <c r="KL31" i="45"/>
  <c r="KD31" i="45"/>
  <c r="JV31" i="45"/>
  <c r="JN31" i="45"/>
  <c r="JF31" i="45"/>
  <c r="IX31" i="45"/>
  <c r="IP31" i="45"/>
  <c r="IH31" i="45"/>
  <c r="HZ31" i="45"/>
  <c r="HR31" i="45"/>
  <c r="HJ31" i="45"/>
  <c r="HB31" i="45"/>
  <c r="GT31" i="45"/>
  <c r="GL31" i="45"/>
  <c r="GD31" i="45"/>
  <c r="FV31" i="45"/>
  <c r="FN31" i="45"/>
  <c r="FF31" i="45"/>
  <c r="EX31" i="45"/>
  <c r="EP31" i="45"/>
  <c r="EH31" i="45"/>
  <c r="DZ31" i="45"/>
  <c r="DR31" i="45"/>
  <c r="DJ31" i="45"/>
  <c r="DB31" i="45"/>
  <c r="CT31" i="45"/>
  <c r="CL31" i="45"/>
  <c r="CD31" i="45"/>
  <c r="BV31" i="45"/>
  <c r="BN31" i="45"/>
  <c r="BF31" i="45"/>
  <c r="AX31" i="45"/>
  <c r="NE31" i="45"/>
  <c r="MW31" i="45"/>
  <c r="MO31" i="45"/>
  <c r="MG31" i="45"/>
  <c r="LY31" i="45"/>
  <c r="LQ31" i="45"/>
  <c r="LI31" i="45"/>
  <c r="LA31" i="45"/>
  <c r="KS31" i="45"/>
  <c r="KK31" i="45"/>
  <c r="KC31" i="45"/>
  <c r="JU31" i="45"/>
  <c r="JM31" i="45"/>
  <c r="JE31" i="45"/>
  <c r="IW31" i="45"/>
  <c r="IO31" i="45"/>
  <c r="IG31" i="45"/>
  <c r="HY31" i="45"/>
  <c r="HQ31" i="45"/>
  <c r="HI31" i="45"/>
  <c r="HA31" i="45"/>
  <c r="GS31" i="45"/>
  <c r="GK31" i="45"/>
  <c r="GC31" i="45"/>
  <c r="FU31" i="45"/>
  <c r="FM31" i="45"/>
  <c r="FE31" i="45"/>
  <c r="EW31" i="45"/>
  <c r="EO31" i="45"/>
  <c r="EG31" i="45"/>
  <c r="DY31" i="45"/>
  <c r="DQ31" i="45"/>
  <c r="DI31" i="45"/>
  <c r="DA31" i="45"/>
  <c r="CS31" i="45"/>
  <c r="CK31" i="45"/>
  <c r="CC31" i="45"/>
  <c r="BU31" i="45"/>
  <c r="BM31" i="45"/>
  <c r="BE31" i="45"/>
  <c r="AW31" i="45"/>
  <c r="AO31" i="45"/>
  <c r="ND31" i="45"/>
  <c r="MV31" i="45"/>
  <c r="MN31" i="45"/>
  <c r="MF31" i="45"/>
  <c r="LX31" i="45"/>
  <c r="LP31" i="45"/>
  <c r="LH31" i="45"/>
  <c r="KZ31" i="45"/>
  <c r="KR31" i="45"/>
  <c r="KJ31" i="45"/>
  <c r="KB31" i="45"/>
  <c r="JT31" i="45"/>
  <c r="JL31" i="45"/>
  <c r="JD31" i="45"/>
  <c r="IV31" i="45"/>
  <c r="IN31" i="45"/>
  <c r="IF31" i="45"/>
  <c r="HX31" i="45"/>
  <c r="HP31" i="45"/>
  <c r="HH31" i="45"/>
  <c r="GZ31" i="45"/>
  <c r="GR31" i="45"/>
  <c r="GJ31" i="45"/>
  <c r="GB31" i="45"/>
  <c r="FT31" i="45"/>
  <c r="FL31" i="45"/>
  <c r="FD31" i="45"/>
  <c r="EV31" i="45"/>
  <c r="EN31" i="45"/>
  <c r="EF31" i="45"/>
  <c r="DX31" i="45"/>
  <c r="DP31" i="45"/>
  <c r="DH31" i="45"/>
  <c r="CZ31" i="45"/>
  <c r="CR31" i="45"/>
  <c r="CJ31" i="45"/>
  <c r="CB31" i="45"/>
  <c r="BT31" i="45"/>
  <c r="BL31" i="45"/>
  <c r="BD31" i="45"/>
  <c r="AV31" i="45"/>
  <c r="NC31" i="45"/>
  <c r="MU31" i="45"/>
  <c r="MM31" i="45"/>
  <c r="ME31" i="45"/>
  <c r="LW31" i="45"/>
  <c r="LO31" i="45"/>
  <c r="LG31" i="45"/>
  <c r="KY31" i="45"/>
  <c r="KQ31" i="45"/>
  <c r="KI31" i="45"/>
  <c r="KA31" i="45"/>
  <c r="JS31" i="45"/>
  <c r="JK31" i="45"/>
  <c r="JC31" i="45"/>
  <c r="IU31" i="45"/>
  <c r="IM31" i="45"/>
  <c r="IE31" i="45"/>
  <c r="HW31" i="45"/>
  <c r="HO31" i="45"/>
  <c r="HG31" i="45"/>
  <c r="GY31" i="45"/>
  <c r="GQ31" i="45"/>
  <c r="GI31" i="45"/>
  <c r="GA31" i="45"/>
  <c r="FS31" i="45"/>
  <c r="FK31" i="45"/>
  <c r="FC31" i="45"/>
  <c r="EU31" i="45"/>
  <c r="EM31" i="45"/>
  <c r="EE31" i="45"/>
  <c r="DW31" i="45"/>
  <c r="DO31" i="45"/>
  <c r="DG31" i="45"/>
  <c r="CY31" i="45"/>
  <c r="CQ31" i="45"/>
  <c r="CI31" i="45"/>
  <c r="CA31" i="45"/>
  <c r="BS31" i="45"/>
  <c r="BK31" i="45"/>
  <c r="BC31" i="45"/>
  <c r="AU31" i="45"/>
  <c r="NB31" i="45"/>
  <c r="MT31" i="45"/>
  <c r="ML31" i="45"/>
  <c r="MD31" i="45"/>
  <c r="LV31" i="45"/>
  <c r="LN31" i="45"/>
  <c r="LF31" i="45"/>
  <c r="KX31" i="45"/>
  <c r="KP31" i="45"/>
  <c r="KH31" i="45"/>
  <c r="JZ31" i="45"/>
  <c r="JR31" i="45"/>
  <c r="JJ31" i="45"/>
  <c r="JB31" i="45"/>
  <c r="IT31" i="45"/>
  <c r="IL31" i="45"/>
  <c r="ID31" i="45"/>
  <c r="HV31" i="45"/>
  <c r="HN31" i="45"/>
  <c r="HF31" i="45"/>
  <c r="GX31" i="45"/>
  <c r="GP31" i="45"/>
  <c r="GH31" i="45"/>
  <c r="FZ31" i="45"/>
  <c r="FR31" i="45"/>
  <c r="FJ31" i="45"/>
  <c r="FB31" i="45"/>
  <c r="ET31" i="45"/>
  <c r="EL31" i="45"/>
  <c r="ED31" i="45"/>
  <c r="DV31" i="45"/>
  <c r="DN31" i="45"/>
  <c r="DF31" i="45"/>
  <c r="CX31" i="45"/>
  <c r="CP31" i="45"/>
  <c r="CH31" i="45"/>
  <c r="BZ31" i="45"/>
  <c r="BR31" i="45"/>
  <c r="BJ31" i="45"/>
  <c r="BB31" i="45"/>
  <c r="AT31" i="45"/>
  <c r="MZ31" i="45"/>
  <c r="MR31" i="45"/>
  <c r="MJ31" i="45"/>
  <c r="MB31" i="45"/>
  <c r="LT31" i="45"/>
  <c r="LL31" i="45"/>
  <c r="LD31" i="45"/>
  <c r="KV31" i="45"/>
  <c r="KN31" i="45"/>
  <c r="KF31" i="45"/>
  <c r="JX31" i="45"/>
  <c r="JP31" i="45"/>
  <c r="JH31" i="45"/>
  <c r="IZ31" i="45"/>
  <c r="IR31" i="45"/>
  <c r="IJ31" i="45"/>
  <c r="IB31" i="45"/>
  <c r="HT31" i="45"/>
  <c r="HL31" i="45"/>
  <c r="HD31" i="45"/>
  <c r="GV31" i="45"/>
  <c r="GN31" i="45"/>
  <c r="GF31" i="45"/>
  <c r="FX31" i="45"/>
  <c r="FP31" i="45"/>
  <c r="FH31" i="45"/>
  <c r="EZ31" i="45"/>
  <c r="ER31" i="45"/>
  <c r="EJ31" i="45"/>
  <c r="EB31" i="45"/>
  <c r="DT31" i="45"/>
  <c r="DL31" i="45"/>
  <c r="DD31" i="45"/>
  <c r="CV31" i="45"/>
  <c r="CN31" i="45"/>
  <c r="CF31" i="45"/>
  <c r="BX31" i="45"/>
  <c r="BP31" i="45"/>
  <c r="BH31" i="45"/>
  <c r="AZ31" i="45"/>
  <c r="AR31" i="45"/>
  <c r="MY31" i="45"/>
  <c r="MQ31" i="45"/>
  <c r="MI31" i="45"/>
  <c r="MA31" i="45"/>
  <c r="LS31" i="45"/>
  <c r="LK31" i="45"/>
  <c r="LC31" i="45"/>
  <c r="KU31" i="45"/>
  <c r="KM31" i="45"/>
  <c r="KE31" i="45"/>
  <c r="JW31" i="45"/>
  <c r="JO31" i="45"/>
  <c r="JG31" i="45"/>
  <c r="IY31" i="45"/>
  <c r="IQ31" i="45"/>
  <c r="II31" i="45"/>
  <c r="IA31" i="45"/>
  <c r="HS31" i="45"/>
  <c r="HK31" i="45"/>
  <c r="HC31" i="45"/>
  <c r="GU31" i="45"/>
  <c r="GM31" i="45"/>
  <c r="GE31" i="45"/>
  <c r="FW31" i="45"/>
  <c r="FO31" i="45"/>
  <c r="FG31" i="45"/>
  <c r="EY31" i="45"/>
  <c r="EQ31" i="45"/>
  <c r="EI31" i="45"/>
  <c r="EA31" i="45"/>
  <c r="DS31" i="45"/>
  <c r="DK31" i="45"/>
  <c r="DC31" i="45"/>
  <c r="CU31" i="45"/>
  <c r="MC31" i="45"/>
  <c r="JQ31" i="45"/>
  <c r="HE31" i="45"/>
  <c r="ES31" i="45"/>
  <c r="CM31" i="45"/>
  <c r="BG31" i="45"/>
  <c r="AL31" i="45"/>
  <c r="AD31" i="45"/>
  <c r="V31" i="45"/>
  <c r="N31" i="45"/>
  <c r="F31" i="45"/>
  <c r="LU31" i="45"/>
  <c r="JI31" i="45"/>
  <c r="GW31" i="45"/>
  <c r="EK31" i="45"/>
  <c r="CG31" i="45"/>
  <c r="BA31" i="45"/>
  <c r="AK31" i="45"/>
  <c r="AC31" i="45"/>
  <c r="U31" i="45"/>
  <c r="M31" i="45"/>
  <c r="E31" i="45"/>
  <c r="LM31" i="45"/>
  <c r="JA31" i="45"/>
  <c r="GO31" i="45"/>
  <c r="EC31" i="45"/>
  <c r="CE31" i="45"/>
  <c r="AY31" i="45"/>
  <c r="AJ31" i="45"/>
  <c r="AB31" i="45"/>
  <c r="T31" i="45"/>
  <c r="L31" i="45"/>
  <c r="D31" i="45"/>
  <c r="LE31" i="45"/>
  <c r="IS31" i="45"/>
  <c r="GG31" i="45"/>
  <c r="DU31" i="45"/>
  <c r="BY31" i="45"/>
  <c r="AS31" i="45"/>
  <c r="AI31" i="45"/>
  <c r="AA31" i="45"/>
  <c r="S31" i="45"/>
  <c r="K31" i="45"/>
  <c r="C31" i="45"/>
  <c r="KW31" i="45"/>
  <c r="IK31" i="45"/>
  <c r="FY31" i="45"/>
  <c r="DM31" i="45"/>
  <c r="BW31" i="45"/>
  <c r="AQ31" i="45"/>
  <c r="AH31" i="45"/>
  <c r="Z31" i="45"/>
  <c r="R31" i="45"/>
  <c r="J31" i="45"/>
  <c r="MS31" i="45"/>
  <c r="KG31" i="45"/>
  <c r="HU31" i="45"/>
  <c r="FI31" i="45"/>
  <c r="CW31" i="45"/>
  <c r="BO31" i="45"/>
  <c r="AN31" i="45"/>
  <c r="AF31" i="45"/>
  <c r="X31" i="45"/>
  <c r="P31" i="45"/>
  <c r="H31" i="45"/>
  <c r="MK31" i="45"/>
  <c r="JY31" i="45"/>
  <c r="HM31" i="45"/>
  <c r="FA31" i="45"/>
  <c r="CO31" i="45"/>
  <c r="BI31" i="45"/>
  <c r="AM31" i="45"/>
  <c r="AE31" i="45"/>
  <c r="W31" i="45"/>
  <c r="O31" i="45"/>
  <c r="G31" i="45"/>
  <c r="NA31" i="45"/>
  <c r="Y31" i="45"/>
  <c r="KO31" i="45"/>
  <c r="Q31" i="45"/>
  <c r="IC31" i="45"/>
  <c r="I31" i="45"/>
  <c r="FQ31" i="45"/>
  <c r="DE31" i="45"/>
  <c r="AP31" i="45"/>
  <c r="AG31" i="45"/>
  <c r="BQ31" i="45"/>
  <c r="FB15" i="45"/>
  <c r="CT23" i="45"/>
  <c r="KD23" i="45"/>
  <c r="ND27" i="43"/>
  <c r="MV27" i="43"/>
  <c r="MN27" i="43"/>
  <c r="MF27" i="43"/>
  <c r="LX27" i="43"/>
  <c r="LP27" i="43"/>
  <c r="LH27" i="43"/>
  <c r="KZ27" i="43"/>
  <c r="KR27" i="43"/>
  <c r="KJ27" i="43"/>
  <c r="KB27" i="43"/>
  <c r="JT27" i="43"/>
  <c r="JL27" i="43"/>
  <c r="JD27" i="43"/>
  <c r="IV27" i="43"/>
  <c r="IN27" i="43"/>
  <c r="IF27" i="43"/>
  <c r="HX27" i="43"/>
  <c r="HP27" i="43"/>
  <c r="HH27" i="43"/>
  <c r="GZ27" i="43"/>
  <c r="GR27" i="43"/>
  <c r="GJ27" i="43"/>
  <c r="GB27" i="43"/>
  <c r="FT27" i="43"/>
  <c r="FL27" i="43"/>
  <c r="FD27" i="43"/>
  <c r="NC27" i="43"/>
  <c r="MU27" i="43"/>
  <c r="MM27" i="43"/>
  <c r="ME27" i="43"/>
  <c r="LW27" i="43"/>
  <c r="LO27" i="43"/>
  <c r="LG27" i="43"/>
  <c r="KY27" i="43"/>
  <c r="KQ27" i="43"/>
  <c r="KI27" i="43"/>
  <c r="KA27" i="43"/>
  <c r="JS27" i="43"/>
  <c r="JK27" i="43"/>
  <c r="JC27" i="43"/>
  <c r="IU27" i="43"/>
  <c r="IM27" i="43"/>
  <c r="IE27" i="43"/>
  <c r="HW27" i="43"/>
  <c r="HO27" i="43"/>
  <c r="HG27" i="43"/>
  <c r="GY27" i="43"/>
  <c r="GQ27" i="43"/>
  <c r="GI27" i="43"/>
  <c r="GA27" i="43"/>
  <c r="FS27" i="43"/>
  <c r="FK27" i="43"/>
  <c r="FC27" i="43"/>
  <c r="EU27" i="43"/>
  <c r="NB27" i="43"/>
  <c r="MT27" i="43"/>
  <c r="ML27" i="43"/>
  <c r="MD27" i="43"/>
  <c r="LV27" i="43"/>
  <c r="LN27" i="43"/>
  <c r="LF27" i="43"/>
  <c r="KX27" i="43"/>
  <c r="KP27" i="43"/>
  <c r="KH27" i="43"/>
  <c r="JZ27" i="43"/>
  <c r="JR27" i="43"/>
  <c r="JJ27" i="43"/>
  <c r="JB27" i="43"/>
  <c r="IT27" i="43"/>
  <c r="IL27" i="43"/>
  <c r="ID27" i="43"/>
  <c r="HV27" i="43"/>
  <c r="HN27" i="43"/>
  <c r="HF27" i="43"/>
  <c r="GX27" i="43"/>
  <c r="GP27" i="43"/>
  <c r="GH27" i="43"/>
  <c r="FZ27" i="43"/>
  <c r="FR27" i="43"/>
  <c r="FJ27" i="43"/>
  <c r="FB27" i="43"/>
  <c r="NA27" i="43"/>
  <c r="MS27" i="43"/>
  <c r="MK27" i="43"/>
  <c r="MC27" i="43"/>
  <c r="LU27" i="43"/>
  <c r="LM27" i="43"/>
  <c r="LE27" i="43"/>
  <c r="KW27" i="43"/>
  <c r="KO27" i="43"/>
  <c r="KG27" i="43"/>
  <c r="JY27" i="43"/>
  <c r="JQ27" i="43"/>
  <c r="JI27" i="43"/>
  <c r="JA27" i="43"/>
  <c r="IS27" i="43"/>
  <c r="IK27" i="43"/>
  <c r="IC27" i="43"/>
  <c r="HU27" i="43"/>
  <c r="HM27" i="43"/>
  <c r="HE27" i="43"/>
  <c r="GW27" i="43"/>
  <c r="GO27" i="43"/>
  <c r="GG27" i="43"/>
  <c r="FY27" i="43"/>
  <c r="FQ27" i="43"/>
  <c r="FI27" i="43"/>
  <c r="FA27" i="43"/>
  <c r="ES27" i="43"/>
  <c r="MZ27" i="43"/>
  <c r="MR27" i="43"/>
  <c r="MJ27" i="43"/>
  <c r="MB27" i="43"/>
  <c r="LT27" i="43"/>
  <c r="LL27" i="43"/>
  <c r="LD27" i="43"/>
  <c r="KV27" i="43"/>
  <c r="KN27" i="43"/>
  <c r="KF27" i="43"/>
  <c r="JX27" i="43"/>
  <c r="JP27" i="43"/>
  <c r="JH27" i="43"/>
  <c r="IZ27" i="43"/>
  <c r="IR27" i="43"/>
  <c r="IJ27" i="43"/>
  <c r="IB27" i="43"/>
  <c r="HT27" i="43"/>
  <c r="HL27" i="43"/>
  <c r="HD27" i="43"/>
  <c r="GV27" i="43"/>
  <c r="GN27" i="43"/>
  <c r="GF27" i="43"/>
  <c r="FX27" i="43"/>
  <c r="FP27" i="43"/>
  <c r="FH27" i="43"/>
  <c r="EZ27" i="43"/>
  <c r="NF27" i="43"/>
  <c r="MX27" i="43"/>
  <c r="MP27" i="43"/>
  <c r="MH27" i="43"/>
  <c r="LZ27" i="43"/>
  <c r="LR27" i="43"/>
  <c r="LJ27" i="43"/>
  <c r="LB27" i="43"/>
  <c r="KT27" i="43"/>
  <c r="KL27" i="43"/>
  <c r="KD27" i="43"/>
  <c r="JV27" i="43"/>
  <c r="JN27" i="43"/>
  <c r="JF27" i="43"/>
  <c r="IX27" i="43"/>
  <c r="IP27" i="43"/>
  <c r="IH27" i="43"/>
  <c r="HZ27" i="43"/>
  <c r="HR27" i="43"/>
  <c r="HJ27" i="43"/>
  <c r="HB27" i="43"/>
  <c r="GT27" i="43"/>
  <c r="GL27" i="43"/>
  <c r="GD27" i="43"/>
  <c r="FV27" i="43"/>
  <c r="FN27" i="43"/>
  <c r="FF27" i="43"/>
  <c r="EX27" i="43"/>
  <c r="MQ27" i="43"/>
  <c r="LK27" i="43"/>
  <c r="KE27" i="43"/>
  <c r="IY27" i="43"/>
  <c r="HS27" i="43"/>
  <c r="GM27" i="43"/>
  <c r="FG27" i="43"/>
  <c r="EP27" i="43"/>
  <c r="EH27" i="43"/>
  <c r="DZ27" i="43"/>
  <c r="DR27" i="43"/>
  <c r="DJ27" i="43"/>
  <c r="DB27" i="43"/>
  <c r="CT27" i="43"/>
  <c r="CL27" i="43"/>
  <c r="CD27" i="43"/>
  <c r="BV27" i="43"/>
  <c r="BN27" i="43"/>
  <c r="BF27" i="43"/>
  <c r="AX27" i="43"/>
  <c r="AP27" i="43"/>
  <c r="AH27" i="43"/>
  <c r="Z27" i="43"/>
  <c r="R27" i="43"/>
  <c r="J27" i="43"/>
  <c r="MO27" i="43"/>
  <c r="LI27" i="43"/>
  <c r="KC27" i="43"/>
  <c r="IW27" i="43"/>
  <c r="HQ27" i="43"/>
  <c r="GK27" i="43"/>
  <c r="FE27" i="43"/>
  <c r="EO27" i="43"/>
  <c r="EG27" i="43"/>
  <c r="DY27" i="43"/>
  <c r="DQ27" i="43"/>
  <c r="DI27" i="43"/>
  <c r="DA27" i="43"/>
  <c r="CS27" i="43"/>
  <c r="CK27" i="43"/>
  <c r="CC27" i="43"/>
  <c r="BU27" i="43"/>
  <c r="BM27" i="43"/>
  <c r="BE27" i="43"/>
  <c r="AW27" i="43"/>
  <c r="AO27" i="43"/>
  <c r="AG27" i="43"/>
  <c r="Y27" i="43"/>
  <c r="Q27" i="43"/>
  <c r="I27" i="43"/>
  <c r="MI27" i="43"/>
  <c r="LC27" i="43"/>
  <c r="JW27" i="43"/>
  <c r="IQ27" i="43"/>
  <c r="HK27" i="43"/>
  <c r="GE27" i="43"/>
  <c r="EY27" i="43"/>
  <c r="EN27" i="43"/>
  <c r="EF27" i="43"/>
  <c r="DX27" i="43"/>
  <c r="DP27" i="43"/>
  <c r="DH27" i="43"/>
  <c r="CZ27" i="43"/>
  <c r="CR27" i="43"/>
  <c r="CJ27" i="43"/>
  <c r="CB27" i="43"/>
  <c r="BT27" i="43"/>
  <c r="BL27" i="43"/>
  <c r="BD27" i="43"/>
  <c r="AV27" i="43"/>
  <c r="AN27" i="43"/>
  <c r="AF27" i="43"/>
  <c r="X27" i="43"/>
  <c r="P27" i="43"/>
  <c r="H27" i="43"/>
  <c r="MG27" i="43"/>
  <c r="LA27" i="43"/>
  <c r="JU27" i="43"/>
  <c r="IO27" i="43"/>
  <c r="HI27" i="43"/>
  <c r="GC27" i="43"/>
  <c r="EW27" i="43"/>
  <c r="EM27" i="43"/>
  <c r="EE27" i="43"/>
  <c r="DW27" i="43"/>
  <c r="DO27" i="43"/>
  <c r="DG27" i="43"/>
  <c r="CY27" i="43"/>
  <c r="CQ27" i="43"/>
  <c r="CI27" i="43"/>
  <c r="CA27" i="43"/>
  <c r="BS27" i="43"/>
  <c r="BK27" i="43"/>
  <c r="BC27" i="43"/>
  <c r="AU27" i="43"/>
  <c r="AM27" i="43"/>
  <c r="AE27" i="43"/>
  <c r="W27" i="43"/>
  <c r="O27" i="43"/>
  <c r="G27" i="43"/>
  <c r="NG27" i="43"/>
  <c r="MA27" i="43"/>
  <c r="KU27" i="43"/>
  <c r="JO27" i="43"/>
  <c r="II27" i="43"/>
  <c r="HC27" i="43"/>
  <c r="FW27" i="43"/>
  <c r="EV27" i="43"/>
  <c r="EL27" i="43"/>
  <c r="ED27" i="43"/>
  <c r="DV27" i="43"/>
  <c r="DN27" i="43"/>
  <c r="DF27" i="43"/>
  <c r="CX27" i="43"/>
  <c r="CP27" i="43"/>
  <c r="CH27" i="43"/>
  <c r="BZ27" i="43"/>
  <c r="BR27" i="43"/>
  <c r="BJ27" i="43"/>
  <c r="BB27" i="43"/>
  <c r="AT27" i="43"/>
  <c r="AL27" i="43"/>
  <c r="AD27" i="43"/>
  <c r="V27" i="43"/>
  <c r="N27" i="43"/>
  <c r="F27" i="43"/>
  <c r="MY27" i="43"/>
  <c r="LS27" i="43"/>
  <c r="KM27" i="43"/>
  <c r="JG27" i="43"/>
  <c r="IA27" i="43"/>
  <c r="GU27" i="43"/>
  <c r="FO27" i="43"/>
  <c r="ER27" i="43"/>
  <c r="EJ27" i="43"/>
  <c r="EB27" i="43"/>
  <c r="DT27" i="43"/>
  <c r="DL27" i="43"/>
  <c r="DD27" i="43"/>
  <c r="CV27" i="43"/>
  <c r="CN27" i="43"/>
  <c r="CF27" i="43"/>
  <c r="BX27" i="43"/>
  <c r="BP27" i="43"/>
  <c r="BH27" i="43"/>
  <c r="AZ27" i="43"/>
  <c r="AR27" i="43"/>
  <c r="AJ27" i="43"/>
  <c r="AB27" i="43"/>
  <c r="T27" i="43"/>
  <c r="L27" i="43"/>
  <c r="D27" i="43"/>
  <c r="LY27" i="43"/>
  <c r="HA27" i="43"/>
  <c r="EC27" i="43"/>
  <c r="CW27" i="43"/>
  <c r="BQ27" i="43"/>
  <c r="AK27" i="43"/>
  <c r="E27" i="43"/>
  <c r="LQ27" i="43"/>
  <c r="GS27" i="43"/>
  <c r="EA27" i="43"/>
  <c r="CU27" i="43"/>
  <c r="BO27" i="43"/>
  <c r="AI27" i="43"/>
  <c r="C27" i="43"/>
  <c r="KS27" i="43"/>
  <c r="FU27" i="43"/>
  <c r="DU27" i="43"/>
  <c r="CO27" i="43"/>
  <c r="BI27" i="43"/>
  <c r="AC27" i="43"/>
  <c r="KK27" i="43"/>
  <c r="FM27" i="43"/>
  <c r="DS27" i="43"/>
  <c r="CM27" i="43"/>
  <c r="BG27" i="43"/>
  <c r="AA27" i="43"/>
  <c r="JM27" i="43"/>
  <c r="ET27" i="43"/>
  <c r="DM27" i="43"/>
  <c r="CG27" i="43"/>
  <c r="BA27" i="43"/>
  <c r="U27" i="43"/>
  <c r="NE27" i="43"/>
  <c r="IG27" i="43"/>
  <c r="EK27" i="43"/>
  <c r="DE27" i="43"/>
  <c r="BY27" i="43"/>
  <c r="AS27" i="43"/>
  <c r="M27" i="43"/>
  <c r="CE27" i="43"/>
  <c r="MW27" i="43"/>
  <c r="BW27" i="43"/>
  <c r="JE27" i="43"/>
  <c r="AY27" i="43"/>
  <c r="HY27" i="43"/>
  <c r="AQ27" i="43"/>
  <c r="EQ27" i="43"/>
  <c r="S27" i="43"/>
  <c r="DK27" i="43"/>
  <c r="EI27" i="43"/>
  <c r="K27" i="43"/>
  <c r="DC27" i="43"/>
  <c r="NA27" i="45"/>
  <c r="MS27" i="45"/>
  <c r="MK27" i="45"/>
  <c r="MC27" i="45"/>
  <c r="LU27" i="45"/>
  <c r="LM27" i="45"/>
  <c r="LE27" i="45"/>
  <c r="KW27" i="45"/>
  <c r="KO27" i="45"/>
  <c r="KG27" i="45"/>
  <c r="JY27" i="45"/>
  <c r="JQ27" i="45"/>
  <c r="JI27" i="45"/>
  <c r="JA27" i="45"/>
  <c r="IS27" i="45"/>
  <c r="MZ27" i="45"/>
  <c r="MR27" i="45"/>
  <c r="MJ27" i="45"/>
  <c r="MB27" i="45"/>
  <c r="LT27" i="45"/>
  <c r="LL27" i="45"/>
  <c r="LD27" i="45"/>
  <c r="KV27" i="45"/>
  <c r="KN27" i="45"/>
  <c r="KF27" i="45"/>
  <c r="JX27" i="45"/>
  <c r="JP27" i="45"/>
  <c r="JH27" i="45"/>
  <c r="MY27" i="45"/>
  <c r="MX27" i="45"/>
  <c r="MP27" i="45"/>
  <c r="MH27" i="45"/>
  <c r="LZ27" i="45"/>
  <c r="LR27" i="45"/>
  <c r="LJ27" i="45"/>
  <c r="LB27" i="45"/>
  <c r="KT27" i="45"/>
  <c r="KL27" i="45"/>
  <c r="KD27" i="45"/>
  <c r="JV27" i="45"/>
  <c r="JN27" i="45"/>
  <c r="JF27" i="45"/>
  <c r="ND27" i="45"/>
  <c r="MV27" i="45"/>
  <c r="MN27" i="45"/>
  <c r="MF27" i="45"/>
  <c r="LX27" i="45"/>
  <c r="LP27" i="45"/>
  <c r="LH27" i="45"/>
  <c r="KZ27" i="45"/>
  <c r="KR27" i="45"/>
  <c r="KJ27" i="45"/>
  <c r="KB27" i="45"/>
  <c r="JT27" i="45"/>
  <c r="JL27" i="45"/>
  <c r="JD27" i="45"/>
  <c r="IV27" i="45"/>
  <c r="NC27" i="45"/>
  <c r="MU27" i="45"/>
  <c r="MM27" i="45"/>
  <c r="ME27" i="45"/>
  <c r="LW27" i="45"/>
  <c r="LO27" i="45"/>
  <c r="LG27" i="45"/>
  <c r="KY27" i="45"/>
  <c r="KQ27" i="45"/>
  <c r="KI27" i="45"/>
  <c r="KA27" i="45"/>
  <c r="JS27" i="45"/>
  <c r="JK27" i="45"/>
  <c r="JC27" i="45"/>
  <c r="IU27" i="45"/>
  <c r="NB27" i="45"/>
  <c r="MD27" i="45"/>
  <c r="LI27" i="45"/>
  <c r="KM27" i="45"/>
  <c r="JR27" i="45"/>
  <c r="IY27" i="45"/>
  <c r="IN27" i="45"/>
  <c r="IF27" i="45"/>
  <c r="HX27" i="45"/>
  <c r="HP27" i="45"/>
  <c r="HH27" i="45"/>
  <c r="GZ27" i="45"/>
  <c r="GR27" i="45"/>
  <c r="GJ27" i="45"/>
  <c r="GB27" i="45"/>
  <c r="FT27" i="45"/>
  <c r="FL27" i="45"/>
  <c r="FD27" i="45"/>
  <c r="EV27" i="45"/>
  <c r="EN27" i="45"/>
  <c r="EF27" i="45"/>
  <c r="DX27" i="45"/>
  <c r="DP27" i="45"/>
  <c r="DH27" i="45"/>
  <c r="CZ27" i="45"/>
  <c r="CR27" i="45"/>
  <c r="CJ27" i="45"/>
  <c r="CB27" i="45"/>
  <c r="BT27" i="45"/>
  <c r="BL27" i="45"/>
  <c r="BD27" i="45"/>
  <c r="AV27" i="45"/>
  <c r="AN27" i="45"/>
  <c r="AF27" i="45"/>
  <c r="X27" i="45"/>
  <c r="P27" i="45"/>
  <c r="H27" i="45"/>
  <c r="MW27" i="45"/>
  <c r="MA27" i="45"/>
  <c r="LF27" i="45"/>
  <c r="KK27" i="45"/>
  <c r="JO27" i="45"/>
  <c r="IX27" i="45"/>
  <c r="IM27" i="45"/>
  <c r="IE27" i="45"/>
  <c r="HW27" i="45"/>
  <c r="HO27" i="45"/>
  <c r="HG27" i="45"/>
  <c r="GY27" i="45"/>
  <c r="GQ27" i="45"/>
  <c r="GI27" i="45"/>
  <c r="GA27" i="45"/>
  <c r="FS27" i="45"/>
  <c r="FK27" i="45"/>
  <c r="FC27" i="45"/>
  <c r="EU27" i="45"/>
  <c r="EM27" i="45"/>
  <c r="EE27" i="45"/>
  <c r="DW27" i="45"/>
  <c r="DO27" i="45"/>
  <c r="DG27" i="45"/>
  <c r="CY27" i="45"/>
  <c r="CQ27" i="45"/>
  <c r="CI27" i="45"/>
  <c r="CA27" i="45"/>
  <c r="BS27" i="45"/>
  <c r="BK27" i="45"/>
  <c r="BC27" i="45"/>
  <c r="AU27" i="45"/>
  <c r="AM27" i="45"/>
  <c r="AE27" i="45"/>
  <c r="W27" i="45"/>
  <c r="O27" i="45"/>
  <c r="G27" i="45"/>
  <c r="MT27" i="45"/>
  <c r="LY27" i="45"/>
  <c r="LC27" i="45"/>
  <c r="KH27" i="45"/>
  <c r="JM27" i="45"/>
  <c r="IW27" i="45"/>
  <c r="IL27" i="45"/>
  <c r="ID27" i="45"/>
  <c r="HV27" i="45"/>
  <c r="HN27" i="45"/>
  <c r="HF27" i="45"/>
  <c r="GX27" i="45"/>
  <c r="GP27" i="45"/>
  <c r="GH27" i="45"/>
  <c r="FZ27" i="45"/>
  <c r="FR27" i="45"/>
  <c r="FJ27" i="45"/>
  <c r="FB27" i="45"/>
  <c r="ET27" i="45"/>
  <c r="EL27" i="45"/>
  <c r="ED27" i="45"/>
  <c r="DV27" i="45"/>
  <c r="DN27" i="45"/>
  <c r="DF27" i="45"/>
  <c r="CX27" i="45"/>
  <c r="CP27" i="45"/>
  <c r="CH27" i="45"/>
  <c r="BZ27" i="45"/>
  <c r="BR27" i="45"/>
  <c r="BJ27" i="45"/>
  <c r="BB27" i="45"/>
  <c r="AT27" i="45"/>
  <c r="AL27" i="45"/>
  <c r="AD27" i="45"/>
  <c r="V27" i="45"/>
  <c r="N27" i="45"/>
  <c r="F27" i="45"/>
  <c r="MQ27" i="45"/>
  <c r="LV27" i="45"/>
  <c r="LA27" i="45"/>
  <c r="KE27" i="45"/>
  <c r="JJ27" i="45"/>
  <c r="IT27" i="45"/>
  <c r="IK27" i="45"/>
  <c r="IC27" i="45"/>
  <c r="HU27" i="45"/>
  <c r="HM27" i="45"/>
  <c r="HE27" i="45"/>
  <c r="GW27" i="45"/>
  <c r="GO27" i="45"/>
  <c r="GG27" i="45"/>
  <c r="FY27" i="45"/>
  <c r="FQ27" i="45"/>
  <c r="FI27" i="45"/>
  <c r="FA27" i="45"/>
  <c r="ES27" i="45"/>
  <c r="EK27" i="45"/>
  <c r="EC27" i="45"/>
  <c r="DU27" i="45"/>
  <c r="DM27" i="45"/>
  <c r="DE27" i="45"/>
  <c r="CW27" i="45"/>
  <c r="CO27" i="45"/>
  <c r="CG27" i="45"/>
  <c r="BY27" i="45"/>
  <c r="BQ27" i="45"/>
  <c r="BI27" i="45"/>
  <c r="BA27" i="45"/>
  <c r="AS27" i="45"/>
  <c r="AK27" i="45"/>
  <c r="AC27" i="45"/>
  <c r="U27" i="45"/>
  <c r="M27" i="45"/>
  <c r="E27" i="45"/>
  <c r="MO27" i="45"/>
  <c r="LS27" i="45"/>
  <c r="KX27" i="45"/>
  <c r="KC27" i="45"/>
  <c r="JG27" i="45"/>
  <c r="IR27" i="45"/>
  <c r="IJ27" i="45"/>
  <c r="IB27" i="45"/>
  <c r="HT27" i="45"/>
  <c r="HL27" i="45"/>
  <c r="HD27" i="45"/>
  <c r="GV27" i="45"/>
  <c r="GN27" i="45"/>
  <c r="GF27" i="45"/>
  <c r="FX27" i="45"/>
  <c r="FP27" i="45"/>
  <c r="FH27" i="45"/>
  <c r="EZ27" i="45"/>
  <c r="ER27" i="45"/>
  <c r="EJ27" i="45"/>
  <c r="EB27" i="45"/>
  <c r="DT27" i="45"/>
  <c r="DL27" i="45"/>
  <c r="DD27" i="45"/>
  <c r="CV27" i="45"/>
  <c r="CN27" i="45"/>
  <c r="CF27" i="45"/>
  <c r="BX27" i="45"/>
  <c r="BP27" i="45"/>
  <c r="BH27" i="45"/>
  <c r="AZ27" i="45"/>
  <c r="AR27" i="45"/>
  <c r="AJ27" i="45"/>
  <c r="AB27" i="45"/>
  <c r="T27" i="45"/>
  <c r="L27" i="45"/>
  <c r="D27" i="45"/>
  <c r="MI27" i="45"/>
  <c r="LN27" i="45"/>
  <c r="KS27" i="45"/>
  <c r="JW27" i="45"/>
  <c r="JB27" i="45"/>
  <c r="IP27" i="45"/>
  <c r="IH27" i="45"/>
  <c r="HZ27" i="45"/>
  <c r="HR27" i="45"/>
  <c r="HJ27" i="45"/>
  <c r="HB27" i="45"/>
  <c r="GT27" i="45"/>
  <c r="GL27" i="45"/>
  <c r="GD27" i="45"/>
  <c r="FV27" i="45"/>
  <c r="FN27" i="45"/>
  <c r="FF27" i="45"/>
  <c r="EX27" i="45"/>
  <c r="EP27" i="45"/>
  <c r="EH27" i="45"/>
  <c r="DZ27" i="45"/>
  <c r="DR27" i="45"/>
  <c r="DJ27" i="45"/>
  <c r="DB27" i="45"/>
  <c r="CT27" i="45"/>
  <c r="CL27" i="45"/>
  <c r="CD27" i="45"/>
  <c r="BV27" i="45"/>
  <c r="BN27" i="45"/>
  <c r="BF27" i="45"/>
  <c r="AX27" i="45"/>
  <c r="AP27" i="45"/>
  <c r="AH27" i="45"/>
  <c r="Z27" i="45"/>
  <c r="R27" i="45"/>
  <c r="J27" i="45"/>
  <c r="NE27" i="45"/>
  <c r="MG27" i="45"/>
  <c r="LK27" i="45"/>
  <c r="KP27" i="45"/>
  <c r="JU27" i="45"/>
  <c r="IZ27" i="45"/>
  <c r="IO27" i="45"/>
  <c r="IG27" i="45"/>
  <c r="HY27" i="45"/>
  <c r="HQ27" i="45"/>
  <c r="HI27" i="45"/>
  <c r="HA27" i="45"/>
  <c r="GS27" i="45"/>
  <c r="GK27" i="45"/>
  <c r="GC27" i="45"/>
  <c r="FU27" i="45"/>
  <c r="FM27" i="45"/>
  <c r="FE27" i="45"/>
  <c r="EW27" i="45"/>
  <c r="EO27" i="45"/>
  <c r="EG27" i="45"/>
  <c r="DY27" i="45"/>
  <c r="DQ27" i="45"/>
  <c r="DI27" i="45"/>
  <c r="DA27" i="45"/>
  <c r="CS27" i="45"/>
  <c r="CK27" i="45"/>
  <c r="CC27" i="45"/>
  <c r="BU27" i="45"/>
  <c r="BM27" i="45"/>
  <c r="BE27" i="45"/>
  <c r="AW27" i="45"/>
  <c r="AO27" i="45"/>
  <c r="AG27" i="45"/>
  <c r="Y27" i="45"/>
  <c r="Q27" i="45"/>
  <c r="I27" i="45"/>
  <c r="KU27" i="45"/>
  <c r="HC27" i="45"/>
  <c r="EQ27" i="45"/>
  <c r="CE27" i="45"/>
  <c r="S27" i="45"/>
  <c r="JZ27" i="45"/>
  <c r="GU27" i="45"/>
  <c r="EI27" i="45"/>
  <c r="BW27" i="45"/>
  <c r="K27" i="45"/>
  <c r="JE27" i="45"/>
  <c r="GM27" i="45"/>
  <c r="EA27" i="45"/>
  <c r="BO27" i="45"/>
  <c r="C27" i="45"/>
  <c r="IQ27" i="45"/>
  <c r="GE27" i="45"/>
  <c r="DS27" i="45"/>
  <c r="BG27" i="45"/>
  <c r="II27" i="45"/>
  <c r="FW27" i="45"/>
  <c r="DK27" i="45"/>
  <c r="AY27" i="45"/>
  <c r="ML27" i="45"/>
  <c r="HS27" i="45"/>
  <c r="FG27" i="45"/>
  <c r="CU27" i="45"/>
  <c r="AI27" i="45"/>
  <c r="LQ27" i="45"/>
  <c r="HK27" i="45"/>
  <c r="EY27" i="45"/>
  <c r="CM27" i="45"/>
  <c r="AA27" i="45"/>
  <c r="LH19" i="43"/>
  <c r="FL19" i="43"/>
  <c r="MV19" i="43"/>
  <c r="MF19" i="43"/>
  <c r="JT19" i="43"/>
  <c r="EV19" i="43"/>
  <c r="CZ19" i="43"/>
  <c r="CJ19" i="43"/>
  <c r="AN19" i="43"/>
  <c r="X19" i="43"/>
  <c r="HX19" i="43"/>
  <c r="HH19" i="43"/>
  <c r="KJ19" i="43"/>
  <c r="N12" i="45"/>
  <c r="AJ12" i="45"/>
  <c r="BG12" i="45"/>
  <c r="CA12" i="45"/>
  <c r="FP12" i="45"/>
  <c r="MR12" i="45"/>
  <c r="X13" i="45"/>
  <c r="AP13" i="45"/>
  <c r="BM13" i="45"/>
  <c r="CJ13" i="45"/>
  <c r="DB13" i="45"/>
  <c r="DY13" i="45"/>
  <c r="EV13" i="45"/>
  <c r="FN13" i="45"/>
  <c r="GK13" i="45"/>
  <c r="HH13" i="45"/>
  <c r="HZ13" i="45"/>
  <c r="IW13" i="45"/>
  <c r="JT13" i="45"/>
  <c r="KL13" i="45"/>
  <c r="LI13" i="45"/>
  <c r="MJ13" i="45"/>
  <c r="H14" i="45"/>
  <c r="AS14" i="45"/>
  <c r="CD14" i="45"/>
  <c r="DF14" i="45"/>
  <c r="ET14" i="45"/>
  <c r="GO14" i="45"/>
  <c r="HX14" i="45"/>
  <c r="JR14" i="45"/>
  <c r="LX14" i="45"/>
  <c r="N15" i="45"/>
  <c r="AT15" i="45"/>
  <c r="BZ15" i="45"/>
  <c r="DF15" i="45"/>
  <c r="EL15" i="45"/>
  <c r="FR15" i="45"/>
  <c r="GX15" i="45"/>
  <c r="IK15" i="45"/>
  <c r="LP15" i="45"/>
  <c r="V16" i="45"/>
  <c r="AO16" i="45"/>
  <c r="BL16" i="45"/>
  <c r="CH16" i="45"/>
  <c r="DA16" i="45"/>
  <c r="DX16" i="45"/>
  <c r="EU16" i="45"/>
  <c r="FZ16" i="45"/>
  <c r="LE16" i="45"/>
  <c r="AW17" i="45"/>
  <c r="LQ17" i="45"/>
  <c r="X18" i="45"/>
  <c r="AS18" i="45"/>
  <c r="BP18" i="45"/>
  <c r="DU18" i="45"/>
  <c r="GZ18" i="45"/>
  <c r="KG18" i="45"/>
  <c r="E19" i="45"/>
  <c r="U19" i="45"/>
  <c r="AK19" i="45"/>
  <c r="BA19" i="45"/>
  <c r="BQ19" i="45"/>
  <c r="CN19" i="45"/>
  <c r="DX19" i="45"/>
  <c r="FO19" i="45"/>
  <c r="HD19" i="45"/>
  <c r="IV19" i="45"/>
  <c r="KM19" i="45"/>
  <c r="MB19" i="45"/>
  <c r="E20" i="45"/>
  <c r="M20" i="45"/>
  <c r="U20" i="45"/>
  <c r="AC20" i="45"/>
  <c r="AK20" i="45"/>
  <c r="AS20" i="45"/>
  <c r="BA20" i="45"/>
  <c r="BI20" i="45"/>
  <c r="BQ20" i="45"/>
  <c r="BY20" i="45"/>
  <c r="CG20" i="45"/>
  <c r="CO20" i="45"/>
  <c r="CW20" i="45"/>
  <c r="DE20" i="45"/>
  <c r="DM20" i="45"/>
  <c r="DU20" i="45"/>
  <c r="EC20" i="45"/>
  <c r="EK20" i="45"/>
  <c r="ES20" i="45"/>
  <c r="FA20" i="45"/>
  <c r="FI20" i="45"/>
  <c r="FQ20" i="45"/>
  <c r="FY20" i="45"/>
  <c r="GG20" i="45"/>
  <c r="GO20" i="45"/>
  <c r="GW20" i="45"/>
  <c r="HE20" i="45"/>
  <c r="HM20" i="45"/>
  <c r="HU20" i="45"/>
  <c r="IC20" i="45"/>
  <c r="IK20" i="45"/>
  <c r="IS20" i="45"/>
  <c r="JA20" i="45"/>
  <c r="JI20" i="45"/>
  <c r="JQ20" i="45"/>
  <c r="JY20" i="45"/>
  <c r="KG20" i="45"/>
  <c r="KO20" i="45"/>
  <c r="KW20" i="45"/>
  <c r="LE20" i="45"/>
  <c r="LM20" i="45"/>
  <c r="LU20" i="45"/>
  <c r="MC20" i="45"/>
  <c r="MK20" i="45"/>
  <c r="MS20" i="45"/>
  <c r="NA20" i="45"/>
  <c r="E21" i="45"/>
  <c r="M21" i="45"/>
  <c r="U21" i="45"/>
  <c r="AC21" i="45"/>
  <c r="AK21" i="45"/>
  <c r="AS21" i="45"/>
  <c r="BA21" i="45"/>
  <c r="BI21" i="45"/>
  <c r="BQ21" i="45"/>
  <c r="BY21" i="45"/>
  <c r="CG21" i="45"/>
  <c r="CO21" i="45"/>
  <c r="CW21" i="45"/>
  <c r="DE21" i="45"/>
  <c r="DM21" i="45"/>
  <c r="DU21" i="45"/>
  <c r="EC21" i="45"/>
  <c r="EK21" i="45"/>
  <c r="ES21" i="45"/>
  <c r="FH21" i="45"/>
  <c r="GD21" i="45"/>
  <c r="GY21" i="45"/>
  <c r="HT21" i="45"/>
  <c r="IP21" i="45"/>
  <c r="JK21" i="45"/>
  <c r="KF21" i="45"/>
  <c r="LB21" i="45"/>
  <c r="MP21" i="45"/>
  <c r="AX22" i="45"/>
  <c r="DJ22" i="45"/>
  <c r="FV22" i="45"/>
  <c r="IH22" i="45"/>
  <c r="KT22" i="45"/>
  <c r="BN23" i="45"/>
  <c r="DZ23" i="45"/>
  <c r="GL23" i="45"/>
  <c r="IX23" i="45"/>
  <c r="LJ23" i="45"/>
  <c r="R24" i="45"/>
  <c r="CD24" i="45"/>
  <c r="EP24" i="45"/>
  <c r="HX24" i="45"/>
  <c r="BW25" i="45"/>
  <c r="HK26" i="45"/>
  <c r="EO29" i="45"/>
  <c r="HO15" i="45"/>
  <c r="R14" i="45"/>
  <c r="AT14" i="45"/>
  <c r="CF14" i="45"/>
  <c r="DP14" i="45"/>
  <c r="EV14" i="45"/>
  <c r="GP14" i="45"/>
  <c r="IK14" i="45"/>
  <c r="JT14" i="45"/>
  <c r="MB14" i="45"/>
  <c r="P15" i="45"/>
  <c r="AV15" i="45"/>
  <c r="CB15" i="45"/>
  <c r="DH15" i="45"/>
  <c r="EN15" i="45"/>
  <c r="FT15" i="45"/>
  <c r="GZ15" i="45"/>
  <c r="IM15" i="45"/>
  <c r="MF15" i="45"/>
  <c r="X16" i="45"/>
  <c r="AT16" i="45"/>
  <c r="BM16" i="45"/>
  <c r="CJ16" i="45"/>
  <c r="DF16" i="45"/>
  <c r="DY16" i="45"/>
  <c r="EX16" i="45"/>
  <c r="GO16" i="45"/>
  <c r="LM16" i="45"/>
  <c r="E18" i="45"/>
  <c r="Z18" i="45"/>
  <c r="AV18" i="45"/>
  <c r="BV18" i="45"/>
  <c r="EC18" i="45"/>
  <c r="HM18" i="45"/>
  <c r="G19" i="45"/>
  <c r="W19" i="45"/>
  <c r="AM19" i="45"/>
  <c r="BC19" i="45"/>
  <c r="BS19" i="45"/>
  <c r="CT19" i="45"/>
  <c r="EB19" i="45"/>
  <c r="FT19" i="45"/>
  <c r="HK19" i="45"/>
  <c r="IZ19" i="45"/>
  <c r="KR19" i="45"/>
  <c r="MI19" i="45"/>
  <c r="F20" i="45"/>
  <c r="N20" i="45"/>
  <c r="V20" i="45"/>
  <c r="AD20" i="45"/>
  <c r="AL20" i="45"/>
  <c r="AT20" i="45"/>
  <c r="BB20" i="45"/>
  <c r="BJ20" i="45"/>
  <c r="BR20" i="45"/>
  <c r="BZ20" i="45"/>
  <c r="CH20" i="45"/>
  <c r="CP20" i="45"/>
  <c r="CX20" i="45"/>
  <c r="DF20" i="45"/>
  <c r="DN20" i="45"/>
  <c r="DV20" i="45"/>
  <c r="ED20" i="45"/>
  <c r="EL20" i="45"/>
  <c r="ET20" i="45"/>
  <c r="FB20" i="45"/>
  <c r="FJ20" i="45"/>
  <c r="FR20" i="45"/>
  <c r="FZ20" i="45"/>
  <c r="GH20" i="45"/>
  <c r="GP20" i="45"/>
  <c r="GX20" i="45"/>
  <c r="HF20" i="45"/>
  <c r="HN20" i="45"/>
  <c r="HV20" i="45"/>
  <c r="ID20" i="45"/>
  <c r="IL20" i="45"/>
  <c r="IT20" i="45"/>
  <c r="JB20" i="45"/>
  <c r="JJ20" i="45"/>
  <c r="JR20" i="45"/>
  <c r="JZ20" i="45"/>
  <c r="KH20" i="45"/>
  <c r="KP20" i="45"/>
  <c r="KX20" i="45"/>
  <c r="LF20" i="45"/>
  <c r="LN20" i="45"/>
  <c r="LV20" i="45"/>
  <c r="MD20" i="45"/>
  <c r="ML20" i="45"/>
  <c r="MT20" i="45"/>
  <c r="NB20" i="45"/>
  <c r="F21" i="45"/>
  <c r="N21" i="45"/>
  <c r="V21" i="45"/>
  <c r="AD21" i="45"/>
  <c r="AL21" i="45"/>
  <c r="AT21" i="45"/>
  <c r="BB21" i="45"/>
  <c r="BJ21" i="45"/>
  <c r="BR21" i="45"/>
  <c r="BZ21" i="45"/>
  <c r="CH21" i="45"/>
  <c r="CP21" i="45"/>
  <c r="CX21" i="45"/>
  <c r="DF21" i="45"/>
  <c r="DN21" i="45"/>
  <c r="DV21" i="45"/>
  <c r="ED21" i="45"/>
  <c r="EL21" i="45"/>
  <c r="EU21" i="45"/>
  <c r="FK21" i="45"/>
  <c r="GF21" i="45"/>
  <c r="HB21" i="45"/>
  <c r="HW21" i="45"/>
  <c r="IR21" i="45"/>
  <c r="JN21" i="45"/>
  <c r="KI21" i="45"/>
  <c r="LD21" i="45"/>
  <c r="MX21" i="45"/>
  <c r="BF22" i="45"/>
  <c r="DR22" i="45"/>
  <c r="GD22" i="45"/>
  <c r="IP22" i="45"/>
  <c r="LB22" i="45"/>
  <c r="J23" i="45"/>
  <c r="BV23" i="45"/>
  <c r="EH23" i="45"/>
  <c r="GT23" i="45"/>
  <c r="JF23" i="45"/>
  <c r="LR23" i="45"/>
  <c r="Z24" i="45"/>
  <c r="CL24" i="45"/>
  <c r="EX24" i="45"/>
  <c r="IS24" i="45"/>
  <c r="KC30" i="45"/>
  <c r="GH15" i="45"/>
  <c r="NG26" i="43"/>
  <c r="NG26" i="41" s="1"/>
  <c r="MY26" i="43"/>
  <c r="MQ26" i="43"/>
  <c r="MI26" i="43"/>
  <c r="MA26" i="43"/>
  <c r="LS26" i="43"/>
  <c r="LK26" i="43"/>
  <c r="LC26" i="43"/>
  <c r="KU26" i="43"/>
  <c r="KM26" i="43"/>
  <c r="KE26" i="43"/>
  <c r="JW26" i="43"/>
  <c r="JO26" i="43"/>
  <c r="JG26" i="43"/>
  <c r="IY26" i="43"/>
  <c r="IQ26" i="43"/>
  <c r="II26" i="43"/>
  <c r="IA26" i="43"/>
  <c r="HS26" i="43"/>
  <c r="HK26" i="43"/>
  <c r="HC26" i="43"/>
  <c r="GU26" i="43"/>
  <c r="GM26" i="43"/>
  <c r="GE26" i="43"/>
  <c r="FW26" i="43"/>
  <c r="FO26" i="43"/>
  <c r="FG26" i="43"/>
  <c r="EY26" i="43"/>
  <c r="EQ26" i="43"/>
  <c r="EI26" i="43"/>
  <c r="EA26" i="43"/>
  <c r="DS26" i="43"/>
  <c r="DK26" i="43"/>
  <c r="DC26" i="43"/>
  <c r="CU26" i="43"/>
  <c r="CM26" i="43"/>
  <c r="CE26" i="43"/>
  <c r="BW26" i="43"/>
  <c r="BO26" i="43"/>
  <c r="BG26" i="43"/>
  <c r="AY26" i="43"/>
  <c r="AQ26" i="43"/>
  <c r="AI26" i="43"/>
  <c r="AA26" i="43"/>
  <c r="S26" i="43"/>
  <c r="NF26" i="43"/>
  <c r="MX26" i="43"/>
  <c r="MP26" i="43"/>
  <c r="MH26" i="43"/>
  <c r="LZ26" i="43"/>
  <c r="LR26" i="43"/>
  <c r="LJ26" i="43"/>
  <c r="LB26" i="43"/>
  <c r="KT26" i="43"/>
  <c r="KL26" i="43"/>
  <c r="KD26" i="43"/>
  <c r="JV26" i="43"/>
  <c r="JN26" i="43"/>
  <c r="JF26" i="43"/>
  <c r="IX26" i="43"/>
  <c r="IP26" i="43"/>
  <c r="IH26" i="43"/>
  <c r="HZ26" i="43"/>
  <c r="HR26" i="43"/>
  <c r="HJ26" i="43"/>
  <c r="HB26" i="43"/>
  <c r="GT26" i="43"/>
  <c r="GL26" i="43"/>
  <c r="GD26" i="43"/>
  <c r="FV26" i="43"/>
  <c r="FN26" i="43"/>
  <c r="FF26" i="43"/>
  <c r="EX26" i="43"/>
  <c r="EP26" i="43"/>
  <c r="EH26" i="43"/>
  <c r="DZ26" i="43"/>
  <c r="DR26" i="43"/>
  <c r="DJ26" i="43"/>
  <c r="DB26" i="43"/>
  <c r="CT26" i="43"/>
  <c r="CL26" i="43"/>
  <c r="CD26" i="43"/>
  <c r="BV26" i="43"/>
  <c r="BN26" i="43"/>
  <c r="BF26" i="43"/>
  <c r="AX26" i="43"/>
  <c r="AP26" i="43"/>
  <c r="AH26" i="43"/>
  <c r="Z26" i="43"/>
  <c r="R26" i="43"/>
  <c r="J26" i="43"/>
  <c r="NE26" i="43"/>
  <c r="MW26" i="43"/>
  <c r="MO26" i="43"/>
  <c r="MG26" i="43"/>
  <c r="LY26" i="43"/>
  <c r="LQ26" i="43"/>
  <c r="LI26" i="43"/>
  <c r="LA26" i="43"/>
  <c r="KS26" i="43"/>
  <c r="KK26" i="43"/>
  <c r="KC26" i="43"/>
  <c r="JU26" i="43"/>
  <c r="JM26" i="43"/>
  <c r="JE26" i="43"/>
  <c r="IW26" i="43"/>
  <c r="IO26" i="43"/>
  <c r="IG26" i="43"/>
  <c r="HY26" i="43"/>
  <c r="HQ26" i="43"/>
  <c r="HI26" i="43"/>
  <c r="HA26" i="43"/>
  <c r="GS26" i="43"/>
  <c r="GK26" i="43"/>
  <c r="GC26" i="43"/>
  <c r="FU26" i="43"/>
  <c r="FM26" i="43"/>
  <c r="FE26" i="43"/>
  <c r="EW26" i="43"/>
  <c r="EO26" i="43"/>
  <c r="EG26" i="43"/>
  <c r="DY26" i="43"/>
  <c r="DQ26" i="43"/>
  <c r="DI26" i="43"/>
  <c r="DA26" i="43"/>
  <c r="CS26" i="43"/>
  <c r="CK26" i="43"/>
  <c r="CC26" i="43"/>
  <c r="BU26" i="43"/>
  <c r="BM26" i="43"/>
  <c r="BE26" i="43"/>
  <c r="AW26" i="43"/>
  <c r="AO26" i="43"/>
  <c r="ND26" i="43"/>
  <c r="MV26" i="43"/>
  <c r="MN26" i="43"/>
  <c r="MF26" i="43"/>
  <c r="LX26" i="43"/>
  <c r="LP26" i="43"/>
  <c r="LH26" i="43"/>
  <c r="KZ26" i="43"/>
  <c r="KR26" i="43"/>
  <c r="KJ26" i="43"/>
  <c r="KB26" i="43"/>
  <c r="JT26" i="43"/>
  <c r="JL26" i="43"/>
  <c r="JD26" i="43"/>
  <c r="IV26" i="43"/>
  <c r="IN26" i="43"/>
  <c r="IF26" i="43"/>
  <c r="HX26" i="43"/>
  <c r="HP26" i="43"/>
  <c r="HH26" i="43"/>
  <c r="GZ26" i="43"/>
  <c r="GR26" i="43"/>
  <c r="GJ26" i="43"/>
  <c r="GB26" i="43"/>
  <c r="FT26" i="43"/>
  <c r="FL26" i="43"/>
  <c r="FD26" i="43"/>
  <c r="EV26" i="43"/>
  <c r="EN26" i="43"/>
  <c r="EF26" i="43"/>
  <c r="DX26" i="43"/>
  <c r="DP26" i="43"/>
  <c r="DH26" i="43"/>
  <c r="CZ26" i="43"/>
  <c r="CR26" i="43"/>
  <c r="CJ26" i="43"/>
  <c r="CB26" i="43"/>
  <c r="BT26" i="43"/>
  <c r="BL26" i="43"/>
  <c r="BD26" i="43"/>
  <c r="AV26" i="43"/>
  <c r="AN26" i="43"/>
  <c r="AF26" i="43"/>
  <c r="X26" i="43"/>
  <c r="NC26" i="43"/>
  <c r="MU26" i="43"/>
  <c r="MM26" i="43"/>
  <c r="ME26" i="43"/>
  <c r="LW26" i="43"/>
  <c r="LO26" i="43"/>
  <c r="LG26" i="43"/>
  <c r="KY26" i="43"/>
  <c r="KQ26" i="43"/>
  <c r="KI26" i="43"/>
  <c r="KA26" i="43"/>
  <c r="JS26" i="43"/>
  <c r="JK26" i="43"/>
  <c r="JC26" i="43"/>
  <c r="IU26" i="43"/>
  <c r="IM26" i="43"/>
  <c r="IE26" i="43"/>
  <c r="HW26" i="43"/>
  <c r="HO26" i="43"/>
  <c r="HG26" i="43"/>
  <c r="GY26" i="43"/>
  <c r="GQ26" i="43"/>
  <c r="GI26" i="43"/>
  <c r="GA26" i="43"/>
  <c r="FS26" i="43"/>
  <c r="FK26" i="43"/>
  <c r="FC26" i="43"/>
  <c r="EU26" i="43"/>
  <c r="EM26" i="43"/>
  <c r="EE26" i="43"/>
  <c r="DW26" i="43"/>
  <c r="DO26" i="43"/>
  <c r="DG26" i="43"/>
  <c r="CY26" i="43"/>
  <c r="CQ26" i="43"/>
  <c r="CI26" i="43"/>
  <c r="CA26" i="43"/>
  <c r="BS26" i="43"/>
  <c r="BK26" i="43"/>
  <c r="BC26" i="43"/>
  <c r="AU26" i="43"/>
  <c r="AM26" i="43"/>
  <c r="AE26" i="43"/>
  <c r="W26" i="43"/>
  <c r="NA26" i="43"/>
  <c r="MS26" i="43"/>
  <c r="MK26" i="43"/>
  <c r="MC26" i="43"/>
  <c r="LU26" i="43"/>
  <c r="LM26" i="43"/>
  <c r="LE26" i="43"/>
  <c r="KW26" i="43"/>
  <c r="KO26" i="43"/>
  <c r="KG26" i="43"/>
  <c r="JY26" i="43"/>
  <c r="JQ26" i="43"/>
  <c r="JI26" i="43"/>
  <c r="JA26" i="43"/>
  <c r="IS26" i="43"/>
  <c r="IK26" i="43"/>
  <c r="IC26" i="43"/>
  <c r="HU26" i="43"/>
  <c r="HM26" i="43"/>
  <c r="HE26" i="43"/>
  <c r="GW26" i="43"/>
  <c r="GO26" i="43"/>
  <c r="GG26" i="43"/>
  <c r="FY26" i="43"/>
  <c r="FQ26" i="43"/>
  <c r="FI26" i="43"/>
  <c r="FA26" i="43"/>
  <c r="ES26" i="43"/>
  <c r="EK26" i="43"/>
  <c r="EC26" i="43"/>
  <c r="DU26" i="43"/>
  <c r="DM26" i="43"/>
  <c r="DE26" i="43"/>
  <c r="CW26" i="43"/>
  <c r="CO26" i="43"/>
  <c r="CG26" i="43"/>
  <c r="BY26" i="43"/>
  <c r="BQ26" i="43"/>
  <c r="BI26" i="43"/>
  <c r="BA26" i="43"/>
  <c r="AS26" i="43"/>
  <c r="AK26" i="43"/>
  <c r="AC26" i="43"/>
  <c r="U26" i="43"/>
  <c r="M26" i="43"/>
  <c r="MD26" i="43"/>
  <c r="KX26" i="43"/>
  <c r="JR26" i="43"/>
  <c r="IL26" i="43"/>
  <c r="HF26" i="43"/>
  <c r="FZ26" i="43"/>
  <c r="ET26" i="43"/>
  <c r="DN26" i="43"/>
  <c r="CH26" i="43"/>
  <c r="BB26" i="43"/>
  <c r="AB26" i="43"/>
  <c r="L26" i="43"/>
  <c r="C26" i="43"/>
  <c r="MB26" i="43"/>
  <c r="KV26" i="43"/>
  <c r="JP26" i="43"/>
  <c r="IJ26" i="43"/>
  <c r="HD26" i="43"/>
  <c r="FX26" i="43"/>
  <c r="ER26" i="43"/>
  <c r="DL26" i="43"/>
  <c r="CF26" i="43"/>
  <c r="AZ26" i="43"/>
  <c r="Y26" i="43"/>
  <c r="K26" i="43"/>
  <c r="NB26" i="43"/>
  <c r="LV26" i="43"/>
  <c r="KP26" i="43"/>
  <c r="JJ26" i="43"/>
  <c r="ID26" i="43"/>
  <c r="GX26" i="43"/>
  <c r="FR26" i="43"/>
  <c r="EL26" i="43"/>
  <c r="DF26" i="43"/>
  <c r="BZ26" i="43"/>
  <c r="AT26" i="43"/>
  <c r="V26" i="43"/>
  <c r="I26" i="43"/>
  <c r="MZ26" i="43"/>
  <c r="LT26" i="43"/>
  <c r="KN26" i="43"/>
  <c r="JH26" i="43"/>
  <c r="IB26" i="43"/>
  <c r="GV26" i="43"/>
  <c r="FP26" i="43"/>
  <c r="EJ26" i="43"/>
  <c r="DD26" i="43"/>
  <c r="BX26" i="43"/>
  <c r="AR26" i="43"/>
  <c r="T26" i="43"/>
  <c r="H26" i="43"/>
  <c r="MT26" i="43"/>
  <c r="LN26" i="43"/>
  <c r="KH26" i="43"/>
  <c r="JB26" i="43"/>
  <c r="HV26" i="43"/>
  <c r="GP26" i="43"/>
  <c r="FJ26" i="43"/>
  <c r="ED26" i="43"/>
  <c r="CX26" i="43"/>
  <c r="BR26" i="43"/>
  <c r="AL26" i="43"/>
  <c r="Q26" i="43"/>
  <c r="G26" i="43"/>
  <c r="ML26" i="43"/>
  <c r="LF26" i="43"/>
  <c r="JZ26" i="43"/>
  <c r="IT26" i="43"/>
  <c r="HN26" i="43"/>
  <c r="GH26" i="43"/>
  <c r="FB26" i="43"/>
  <c r="DV26" i="43"/>
  <c r="CP26" i="43"/>
  <c r="BJ26" i="43"/>
  <c r="AG26" i="43"/>
  <c r="O26" i="43"/>
  <c r="E26" i="43"/>
  <c r="LL26" i="43"/>
  <c r="GN26" i="43"/>
  <c r="BP26" i="43"/>
  <c r="LD26" i="43"/>
  <c r="GF26" i="43"/>
  <c r="BH26" i="43"/>
  <c r="KF26" i="43"/>
  <c r="FH26" i="43"/>
  <c r="AJ26" i="43"/>
  <c r="JX26" i="43"/>
  <c r="EZ26" i="43"/>
  <c r="AD26" i="43"/>
  <c r="IZ26" i="43"/>
  <c r="EB26" i="43"/>
  <c r="P26" i="43"/>
  <c r="MR26" i="43"/>
  <c r="HT26" i="43"/>
  <c r="CV26" i="43"/>
  <c r="F26" i="43"/>
  <c r="IR26" i="43"/>
  <c r="HL26" i="43"/>
  <c r="DT26" i="43"/>
  <c r="CN26" i="43"/>
  <c r="N26" i="43"/>
  <c r="MJ26" i="43"/>
  <c r="D26" i="43"/>
  <c r="ND26" i="45"/>
  <c r="MV26" i="45"/>
  <c r="MN26" i="45"/>
  <c r="MF26" i="45"/>
  <c r="LX26" i="45"/>
  <c r="LP26" i="45"/>
  <c r="LH26" i="45"/>
  <c r="KZ26" i="45"/>
  <c r="KR26" i="45"/>
  <c r="KJ26" i="45"/>
  <c r="KB26" i="45"/>
  <c r="JT26" i="45"/>
  <c r="JL26" i="45"/>
  <c r="JD26" i="45"/>
  <c r="IV26" i="45"/>
  <c r="IN26" i="45"/>
  <c r="IF26" i="45"/>
  <c r="HX26" i="45"/>
  <c r="HP26" i="45"/>
  <c r="HH26" i="45"/>
  <c r="GZ26" i="45"/>
  <c r="GR26" i="45"/>
  <c r="GJ26" i="45"/>
  <c r="GB26" i="45"/>
  <c r="FT26" i="45"/>
  <c r="FL26" i="45"/>
  <c r="FD26" i="45"/>
  <c r="EV26" i="45"/>
  <c r="EN26" i="45"/>
  <c r="EF26" i="45"/>
  <c r="DX26" i="45"/>
  <c r="DP26" i="45"/>
  <c r="DH26" i="45"/>
  <c r="CZ26" i="45"/>
  <c r="CR26" i="45"/>
  <c r="CJ26" i="45"/>
  <c r="CB26" i="45"/>
  <c r="BT26" i="45"/>
  <c r="BL26" i="45"/>
  <c r="BD26" i="45"/>
  <c r="AV26" i="45"/>
  <c r="AN26" i="45"/>
  <c r="AF26" i="45"/>
  <c r="X26" i="45"/>
  <c r="P26" i="45"/>
  <c r="H26" i="45"/>
  <c r="NC26" i="45"/>
  <c r="MU26" i="45"/>
  <c r="MM26" i="45"/>
  <c r="ME26" i="45"/>
  <c r="LW26" i="45"/>
  <c r="LO26" i="45"/>
  <c r="LG26" i="45"/>
  <c r="KY26" i="45"/>
  <c r="KQ26" i="45"/>
  <c r="KI26" i="45"/>
  <c r="KA26" i="45"/>
  <c r="JS26" i="45"/>
  <c r="JK26" i="45"/>
  <c r="JC26" i="45"/>
  <c r="IU26" i="45"/>
  <c r="IM26" i="45"/>
  <c r="IE26" i="45"/>
  <c r="HW26" i="45"/>
  <c r="HO26" i="45"/>
  <c r="HG26" i="45"/>
  <c r="GY26" i="45"/>
  <c r="GQ26" i="45"/>
  <c r="GI26" i="45"/>
  <c r="GA26" i="45"/>
  <c r="FS26" i="45"/>
  <c r="FK26" i="45"/>
  <c r="FC26" i="45"/>
  <c r="EU26" i="45"/>
  <c r="EM26" i="45"/>
  <c r="EE26" i="45"/>
  <c r="DW26" i="45"/>
  <c r="DO26" i="45"/>
  <c r="DG26" i="45"/>
  <c r="CY26" i="45"/>
  <c r="CQ26" i="45"/>
  <c r="CI26" i="45"/>
  <c r="CA26" i="45"/>
  <c r="BS26" i="45"/>
  <c r="BK26" i="45"/>
  <c r="BC26" i="45"/>
  <c r="AU26" i="45"/>
  <c r="AM26" i="45"/>
  <c r="AE26" i="45"/>
  <c r="W26" i="45"/>
  <c r="O26" i="45"/>
  <c r="G26" i="45"/>
  <c r="NB26" i="45"/>
  <c r="MT26" i="45"/>
  <c r="ML26" i="45"/>
  <c r="MD26" i="45"/>
  <c r="LV26" i="45"/>
  <c r="LN26" i="45"/>
  <c r="LF26" i="45"/>
  <c r="KX26" i="45"/>
  <c r="KP26" i="45"/>
  <c r="KH26" i="45"/>
  <c r="JZ26" i="45"/>
  <c r="JR26" i="45"/>
  <c r="JJ26" i="45"/>
  <c r="JB26" i="45"/>
  <c r="IT26" i="45"/>
  <c r="IL26" i="45"/>
  <c r="ID26" i="45"/>
  <c r="HV26" i="45"/>
  <c r="HN26" i="45"/>
  <c r="HF26" i="45"/>
  <c r="GX26" i="45"/>
  <c r="GP26" i="45"/>
  <c r="GH26" i="45"/>
  <c r="FZ26" i="45"/>
  <c r="FR26" i="45"/>
  <c r="FJ26" i="45"/>
  <c r="FB26" i="45"/>
  <c r="ET26" i="45"/>
  <c r="EL26" i="45"/>
  <c r="ED26" i="45"/>
  <c r="DV26" i="45"/>
  <c r="DN26" i="45"/>
  <c r="DF26" i="45"/>
  <c r="CX26" i="45"/>
  <c r="CP26" i="45"/>
  <c r="CH26" i="45"/>
  <c r="BZ26" i="45"/>
  <c r="BR26" i="45"/>
  <c r="BJ26" i="45"/>
  <c r="BB26" i="45"/>
  <c r="AT26" i="45"/>
  <c r="AL26" i="45"/>
  <c r="AD26" i="45"/>
  <c r="V26" i="45"/>
  <c r="N26" i="45"/>
  <c r="F26" i="45"/>
  <c r="NA26" i="45"/>
  <c r="MS26" i="45"/>
  <c r="MK26" i="45"/>
  <c r="MC26" i="45"/>
  <c r="LU26" i="45"/>
  <c r="LM26" i="45"/>
  <c r="LE26" i="45"/>
  <c r="KW26" i="45"/>
  <c r="KO26" i="45"/>
  <c r="KG26" i="45"/>
  <c r="JY26" i="45"/>
  <c r="JQ26" i="45"/>
  <c r="JI26" i="45"/>
  <c r="JA26" i="45"/>
  <c r="IS26" i="45"/>
  <c r="IK26" i="45"/>
  <c r="IC26" i="45"/>
  <c r="HU26" i="45"/>
  <c r="HM26" i="45"/>
  <c r="HE26" i="45"/>
  <c r="GW26" i="45"/>
  <c r="GO26" i="45"/>
  <c r="GG26" i="45"/>
  <c r="FY26" i="45"/>
  <c r="FQ26" i="45"/>
  <c r="FI26" i="45"/>
  <c r="FA26" i="45"/>
  <c r="ES26" i="45"/>
  <c r="EK26" i="45"/>
  <c r="EC26" i="45"/>
  <c r="DU26" i="45"/>
  <c r="DM26" i="45"/>
  <c r="DE26" i="45"/>
  <c r="CW26" i="45"/>
  <c r="CO26" i="45"/>
  <c r="CG26" i="45"/>
  <c r="BY26" i="45"/>
  <c r="BQ26" i="45"/>
  <c r="BI26" i="45"/>
  <c r="BA26" i="45"/>
  <c r="AS26" i="45"/>
  <c r="AK26" i="45"/>
  <c r="AC26" i="45"/>
  <c r="U26" i="45"/>
  <c r="M26" i="45"/>
  <c r="E26" i="45"/>
  <c r="MZ26" i="45"/>
  <c r="MR26" i="45"/>
  <c r="MJ26" i="45"/>
  <c r="MB26" i="45"/>
  <c r="LT26" i="45"/>
  <c r="LL26" i="45"/>
  <c r="LD26" i="45"/>
  <c r="KV26" i="45"/>
  <c r="KN26" i="45"/>
  <c r="KF26" i="45"/>
  <c r="JX26" i="45"/>
  <c r="JP26" i="45"/>
  <c r="JH26" i="45"/>
  <c r="IZ26" i="45"/>
  <c r="IR26" i="45"/>
  <c r="IJ26" i="45"/>
  <c r="IB26" i="45"/>
  <c r="HT26" i="45"/>
  <c r="HL26" i="45"/>
  <c r="HD26" i="45"/>
  <c r="GV26" i="45"/>
  <c r="GN26" i="45"/>
  <c r="GF26" i="45"/>
  <c r="FX26" i="45"/>
  <c r="FP26" i="45"/>
  <c r="FH26" i="45"/>
  <c r="EZ26" i="45"/>
  <c r="ER26" i="45"/>
  <c r="EJ26" i="45"/>
  <c r="EB26" i="45"/>
  <c r="DT26" i="45"/>
  <c r="DL26" i="45"/>
  <c r="DD26" i="45"/>
  <c r="CV26" i="45"/>
  <c r="CN26" i="45"/>
  <c r="CF26" i="45"/>
  <c r="BX26" i="45"/>
  <c r="BP26" i="45"/>
  <c r="BH26" i="45"/>
  <c r="AZ26" i="45"/>
  <c r="AR26" i="45"/>
  <c r="AJ26" i="45"/>
  <c r="AB26" i="45"/>
  <c r="T26" i="45"/>
  <c r="L26" i="45"/>
  <c r="D26" i="45"/>
  <c r="MX26" i="45"/>
  <c r="MP26" i="45"/>
  <c r="MH26" i="45"/>
  <c r="LZ26" i="45"/>
  <c r="LR26" i="45"/>
  <c r="LJ26" i="45"/>
  <c r="LB26" i="45"/>
  <c r="KT26" i="45"/>
  <c r="KL26" i="45"/>
  <c r="KD26" i="45"/>
  <c r="JV26" i="45"/>
  <c r="JN26" i="45"/>
  <c r="JF26" i="45"/>
  <c r="IX26" i="45"/>
  <c r="IP26" i="45"/>
  <c r="IH26" i="45"/>
  <c r="HZ26" i="45"/>
  <c r="HR26" i="45"/>
  <c r="HJ26" i="45"/>
  <c r="HB26" i="45"/>
  <c r="GT26" i="45"/>
  <c r="GL26" i="45"/>
  <c r="GD26" i="45"/>
  <c r="FV26" i="45"/>
  <c r="FN26" i="45"/>
  <c r="FF26" i="45"/>
  <c r="EX26" i="45"/>
  <c r="EP26" i="45"/>
  <c r="EH26" i="45"/>
  <c r="DZ26" i="45"/>
  <c r="DR26" i="45"/>
  <c r="DJ26" i="45"/>
  <c r="DB26" i="45"/>
  <c r="CT26" i="45"/>
  <c r="CL26" i="45"/>
  <c r="CD26" i="45"/>
  <c r="BV26" i="45"/>
  <c r="BN26" i="45"/>
  <c r="BF26" i="45"/>
  <c r="AX26" i="45"/>
  <c r="AP26" i="45"/>
  <c r="AH26" i="45"/>
  <c r="Z26" i="45"/>
  <c r="R26" i="45"/>
  <c r="J26" i="45"/>
  <c r="NE26" i="45"/>
  <c r="MW26" i="45"/>
  <c r="MO26" i="45"/>
  <c r="MG26" i="45"/>
  <c r="LY26" i="45"/>
  <c r="LQ26" i="45"/>
  <c r="LI26" i="45"/>
  <c r="LA26" i="45"/>
  <c r="KS26" i="45"/>
  <c r="KK26" i="45"/>
  <c r="KC26" i="45"/>
  <c r="JU26" i="45"/>
  <c r="JM26" i="45"/>
  <c r="JE26" i="45"/>
  <c r="IW26" i="45"/>
  <c r="IO26" i="45"/>
  <c r="IG26" i="45"/>
  <c r="HY26" i="45"/>
  <c r="HQ26" i="45"/>
  <c r="HI26" i="45"/>
  <c r="HA26" i="45"/>
  <c r="GS26" i="45"/>
  <c r="GK26" i="45"/>
  <c r="GC26" i="45"/>
  <c r="FU26" i="45"/>
  <c r="FM26" i="45"/>
  <c r="FE26" i="45"/>
  <c r="EW26" i="45"/>
  <c r="EO26" i="45"/>
  <c r="EG26" i="45"/>
  <c r="DY26" i="45"/>
  <c r="DQ26" i="45"/>
  <c r="DI26" i="45"/>
  <c r="DA26" i="45"/>
  <c r="CS26" i="45"/>
  <c r="CK26" i="45"/>
  <c r="CC26" i="45"/>
  <c r="BU26" i="45"/>
  <c r="BM26" i="45"/>
  <c r="BE26" i="45"/>
  <c r="AW26" i="45"/>
  <c r="AO26" i="45"/>
  <c r="AG26" i="45"/>
  <c r="Y26" i="45"/>
  <c r="Q26" i="45"/>
  <c r="I26" i="45"/>
  <c r="LK26" i="45"/>
  <c r="IY26" i="45"/>
  <c r="GM26" i="45"/>
  <c r="EA26" i="45"/>
  <c r="BO26" i="45"/>
  <c r="C26" i="45"/>
  <c r="LC26" i="45"/>
  <c r="IQ26" i="45"/>
  <c r="GE26" i="45"/>
  <c r="DS26" i="45"/>
  <c r="BG26" i="45"/>
  <c r="KU26" i="45"/>
  <c r="II26" i="45"/>
  <c r="FW26" i="45"/>
  <c r="DK26" i="45"/>
  <c r="AY26" i="45"/>
  <c r="MY26" i="45"/>
  <c r="KM26" i="45"/>
  <c r="IA26" i="45"/>
  <c r="FO26" i="45"/>
  <c r="DC26" i="45"/>
  <c r="AQ26" i="45"/>
  <c r="MQ26" i="45"/>
  <c r="KE26" i="45"/>
  <c r="HS26" i="45"/>
  <c r="FG26" i="45"/>
  <c r="CU26" i="45"/>
  <c r="AI26" i="45"/>
  <c r="MA26" i="45"/>
  <c r="JO26" i="45"/>
  <c r="HC26" i="45"/>
  <c r="EQ26" i="45"/>
  <c r="CE26" i="45"/>
  <c r="S26" i="45"/>
  <c r="LS26" i="45"/>
  <c r="JG26" i="45"/>
  <c r="GU26" i="45"/>
  <c r="EI26" i="45"/>
  <c r="BW26" i="45"/>
  <c r="K26" i="45"/>
  <c r="NA18" i="43"/>
  <c r="IS18" i="43"/>
  <c r="HU18" i="43"/>
  <c r="GG18" i="43"/>
  <c r="FI18" i="43"/>
  <c r="DU18" i="43"/>
  <c r="LE18" i="43"/>
  <c r="BI18" i="43"/>
  <c r="BI18" i="41" s="1"/>
  <c r="KG18" i="43"/>
  <c r="AK18" i="43"/>
  <c r="CW18" i="43"/>
  <c r="MS18" i="43"/>
  <c r="MS18" i="41" s="1"/>
  <c r="MZ25" i="43"/>
  <c r="MR25" i="43"/>
  <c r="MJ25" i="43"/>
  <c r="MB25" i="43"/>
  <c r="LT25" i="43"/>
  <c r="LL25" i="43"/>
  <c r="LD25" i="43"/>
  <c r="KV25" i="43"/>
  <c r="KN25" i="43"/>
  <c r="KF25" i="43"/>
  <c r="JX25" i="43"/>
  <c r="JP25" i="43"/>
  <c r="JH25" i="43"/>
  <c r="IZ25" i="43"/>
  <c r="IR25" i="43"/>
  <c r="IJ25" i="43"/>
  <c r="IB25" i="43"/>
  <c r="HT25" i="43"/>
  <c r="HL25" i="43"/>
  <c r="HD25" i="43"/>
  <c r="GV25" i="43"/>
  <c r="GN25" i="43"/>
  <c r="GF25" i="43"/>
  <c r="FX25" i="43"/>
  <c r="FP25" i="43"/>
  <c r="FH25" i="43"/>
  <c r="EZ25" i="43"/>
  <c r="ER25" i="43"/>
  <c r="EJ25" i="43"/>
  <c r="EB25" i="43"/>
  <c r="DT25" i="43"/>
  <c r="DL25" i="43"/>
  <c r="DD25" i="43"/>
  <c r="CV25" i="43"/>
  <c r="CN25" i="43"/>
  <c r="CF25" i="43"/>
  <c r="BX25" i="43"/>
  <c r="BP25" i="43"/>
  <c r="BH25" i="43"/>
  <c r="AZ25" i="43"/>
  <c r="AR25" i="43"/>
  <c r="AJ25" i="43"/>
  <c r="AB25" i="43"/>
  <c r="T25" i="43"/>
  <c r="L25" i="43"/>
  <c r="D25" i="43"/>
  <c r="NG25" i="43"/>
  <c r="MY25" i="43"/>
  <c r="MQ25" i="43"/>
  <c r="MI25" i="43"/>
  <c r="MA25" i="43"/>
  <c r="LS25" i="43"/>
  <c r="LK25" i="43"/>
  <c r="LC25" i="43"/>
  <c r="KU25" i="43"/>
  <c r="KM25" i="43"/>
  <c r="KE25" i="43"/>
  <c r="JW25" i="43"/>
  <c r="JO25" i="43"/>
  <c r="JG25" i="43"/>
  <c r="IY25" i="43"/>
  <c r="IQ25" i="43"/>
  <c r="II25" i="43"/>
  <c r="IA25" i="43"/>
  <c r="HS25" i="43"/>
  <c r="HK25" i="43"/>
  <c r="HC25" i="43"/>
  <c r="GU25" i="43"/>
  <c r="GM25" i="43"/>
  <c r="GE25" i="43"/>
  <c r="FW25" i="43"/>
  <c r="FO25" i="43"/>
  <c r="FG25" i="43"/>
  <c r="EY25" i="43"/>
  <c r="EQ25" i="43"/>
  <c r="EI25" i="43"/>
  <c r="EI25" i="41" s="1"/>
  <c r="EA25" i="43"/>
  <c r="DS25" i="43"/>
  <c r="DK25" i="43"/>
  <c r="DC25" i="43"/>
  <c r="CU25" i="43"/>
  <c r="CM25" i="43"/>
  <c r="CE25" i="43"/>
  <c r="BW25" i="43"/>
  <c r="BO25" i="43"/>
  <c r="BG25" i="43"/>
  <c r="AY25" i="43"/>
  <c r="AQ25" i="43"/>
  <c r="AI25" i="43"/>
  <c r="AA25" i="43"/>
  <c r="S25" i="43"/>
  <c r="K25" i="43"/>
  <c r="C25" i="43"/>
  <c r="NF25" i="43"/>
  <c r="MX25" i="43"/>
  <c r="MP25" i="43"/>
  <c r="MH25" i="43"/>
  <c r="LZ25" i="43"/>
  <c r="LR25" i="43"/>
  <c r="LJ25" i="43"/>
  <c r="LB25" i="43"/>
  <c r="KT25" i="43"/>
  <c r="KL25" i="43"/>
  <c r="KD25" i="43"/>
  <c r="JV25" i="43"/>
  <c r="JN25" i="43"/>
  <c r="JF25" i="43"/>
  <c r="IX25" i="43"/>
  <c r="IP25" i="43"/>
  <c r="IH25" i="43"/>
  <c r="HZ25" i="43"/>
  <c r="HR25" i="43"/>
  <c r="HJ25" i="43"/>
  <c r="HB25" i="43"/>
  <c r="GT25" i="43"/>
  <c r="GL25" i="43"/>
  <c r="GD25" i="43"/>
  <c r="FV25" i="43"/>
  <c r="FN25" i="43"/>
  <c r="FF25" i="43"/>
  <c r="EX25" i="43"/>
  <c r="EP25" i="43"/>
  <c r="EH25" i="43"/>
  <c r="DZ25" i="43"/>
  <c r="DR25" i="43"/>
  <c r="DJ25" i="43"/>
  <c r="DB25" i="43"/>
  <c r="CT25" i="43"/>
  <c r="CL25" i="43"/>
  <c r="CD25" i="43"/>
  <c r="BV25" i="43"/>
  <c r="BN25" i="43"/>
  <c r="BF25" i="43"/>
  <c r="AX25" i="43"/>
  <c r="AP25" i="43"/>
  <c r="AH25" i="43"/>
  <c r="Z25" i="43"/>
  <c r="R25" i="43"/>
  <c r="J25" i="43"/>
  <c r="NE25" i="43"/>
  <c r="MW25" i="43"/>
  <c r="MO25" i="43"/>
  <c r="MG25" i="43"/>
  <c r="LY25" i="43"/>
  <c r="LQ25" i="43"/>
  <c r="LI25" i="43"/>
  <c r="LA25" i="43"/>
  <c r="KS25" i="43"/>
  <c r="KK25" i="43"/>
  <c r="KC25" i="43"/>
  <c r="JU25" i="43"/>
  <c r="JM25" i="43"/>
  <c r="JE25" i="43"/>
  <c r="IW25" i="43"/>
  <c r="IO25" i="43"/>
  <c r="IG25" i="43"/>
  <c r="HY25" i="43"/>
  <c r="HQ25" i="43"/>
  <c r="HI25" i="43"/>
  <c r="HA25" i="43"/>
  <c r="GS25" i="43"/>
  <c r="GK25" i="43"/>
  <c r="GC25" i="43"/>
  <c r="FU25" i="43"/>
  <c r="FM25" i="43"/>
  <c r="FE25" i="43"/>
  <c r="EW25" i="43"/>
  <c r="EO25" i="43"/>
  <c r="EG25" i="43"/>
  <c r="DY25" i="43"/>
  <c r="DQ25" i="43"/>
  <c r="DI25" i="43"/>
  <c r="DA25" i="43"/>
  <c r="CS25" i="43"/>
  <c r="CK25" i="43"/>
  <c r="CC25" i="43"/>
  <c r="BU25" i="43"/>
  <c r="BM25" i="43"/>
  <c r="BE25" i="43"/>
  <c r="AW25" i="43"/>
  <c r="AO25" i="43"/>
  <c r="AG25" i="43"/>
  <c r="Y25" i="43"/>
  <c r="Q25" i="43"/>
  <c r="I25" i="43"/>
  <c r="ND25" i="43"/>
  <c r="MV25" i="43"/>
  <c r="MN25" i="43"/>
  <c r="MF25" i="43"/>
  <c r="LX25" i="43"/>
  <c r="LP25" i="43"/>
  <c r="LH25" i="43"/>
  <c r="KZ25" i="43"/>
  <c r="KR25" i="43"/>
  <c r="KJ25" i="43"/>
  <c r="KB25" i="43"/>
  <c r="JT25" i="43"/>
  <c r="JL25" i="43"/>
  <c r="JD25" i="43"/>
  <c r="IV25" i="43"/>
  <c r="IN25" i="43"/>
  <c r="IF25" i="43"/>
  <c r="HX25" i="43"/>
  <c r="HP25" i="43"/>
  <c r="HH25" i="43"/>
  <c r="GZ25" i="43"/>
  <c r="GR25" i="43"/>
  <c r="GJ25" i="43"/>
  <c r="GB25" i="43"/>
  <c r="FT25" i="43"/>
  <c r="FL25" i="43"/>
  <c r="FD25" i="43"/>
  <c r="EV25" i="43"/>
  <c r="EN25" i="43"/>
  <c r="EF25" i="43"/>
  <c r="DX25" i="43"/>
  <c r="DP25" i="43"/>
  <c r="DH25" i="43"/>
  <c r="CZ25" i="43"/>
  <c r="CR25" i="43"/>
  <c r="CJ25" i="43"/>
  <c r="CB25" i="43"/>
  <c r="BT25" i="43"/>
  <c r="BL25" i="43"/>
  <c r="BD25" i="43"/>
  <c r="AV25" i="43"/>
  <c r="AN25" i="43"/>
  <c r="AF25" i="43"/>
  <c r="X25" i="43"/>
  <c r="P25" i="43"/>
  <c r="H25" i="43"/>
  <c r="NB25" i="43"/>
  <c r="MT25" i="43"/>
  <c r="ML25" i="43"/>
  <c r="MD25" i="43"/>
  <c r="LV25" i="43"/>
  <c r="LN25" i="43"/>
  <c r="LF25" i="43"/>
  <c r="KX25" i="43"/>
  <c r="KP25" i="43"/>
  <c r="KH25" i="43"/>
  <c r="JZ25" i="43"/>
  <c r="JR25" i="43"/>
  <c r="JJ25" i="43"/>
  <c r="JB25" i="43"/>
  <c r="IT25" i="43"/>
  <c r="IL25" i="43"/>
  <c r="ID25" i="43"/>
  <c r="HV25" i="43"/>
  <c r="HN25" i="43"/>
  <c r="HF25" i="43"/>
  <c r="GX25" i="43"/>
  <c r="GP25" i="43"/>
  <c r="GH25" i="43"/>
  <c r="FZ25" i="43"/>
  <c r="FR25" i="43"/>
  <c r="FJ25" i="43"/>
  <c r="FB25" i="43"/>
  <c r="ET25" i="43"/>
  <c r="EL25" i="43"/>
  <c r="ED25" i="43"/>
  <c r="DV25" i="43"/>
  <c r="DN25" i="43"/>
  <c r="DF25" i="43"/>
  <c r="CX25" i="43"/>
  <c r="CP25" i="43"/>
  <c r="CH25" i="43"/>
  <c r="BZ25" i="43"/>
  <c r="BR25" i="43"/>
  <c r="BJ25" i="43"/>
  <c r="BB25" i="43"/>
  <c r="AT25" i="43"/>
  <c r="AL25" i="43"/>
  <c r="AD25" i="43"/>
  <c r="V25" i="43"/>
  <c r="N25" i="43"/>
  <c r="F25" i="43"/>
  <c r="NC25" i="43"/>
  <c r="LW25" i="43"/>
  <c r="KQ25" i="43"/>
  <c r="JK25" i="43"/>
  <c r="IE25" i="43"/>
  <c r="GY25" i="43"/>
  <c r="FS25" i="43"/>
  <c r="EM25" i="43"/>
  <c r="DG25" i="43"/>
  <c r="CA25" i="43"/>
  <c r="AU25" i="43"/>
  <c r="O25" i="43"/>
  <c r="NA25" i="43"/>
  <c r="LU25" i="43"/>
  <c r="KO25" i="43"/>
  <c r="JI25" i="43"/>
  <c r="IC25" i="43"/>
  <c r="GW25" i="43"/>
  <c r="FQ25" i="43"/>
  <c r="EK25" i="43"/>
  <c r="DE25" i="43"/>
  <c r="BY25" i="43"/>
  <c r="AS25" i="43"/>
  <c r="M25" i="43"/>
  <c r="MU25" i="43"/>
  <c r="LO25" i="43"/>
  <c r="KI25" i="43"/>
  <c r="JC25" i="43"/>
  <c r="HW25" i="43"/>
  <c r="GQ25" i="43"/>
  <c r="FK25" i="43"/>
  <c r="EE25" i="43"/>
  <c r="CY25" i="43"/>
  <c r="BS25" i="43"/>
  <c r="AM25" i="43"/>
  <c r="G25" i="43"/>
  <c r="MS25" i="43"/>
  <c r="LM25" i="43"/>
  <c r="KG25" i="43"/>
  <c r="JA25" i="43"/>
  <c r="HU25" i="43"/>
  <c r="GO25" i="43"/>
  <c r="FI25" i="43"/>
  <c r="EC25" i="43"/>
  <c r="CW25" i="43"/>
  <c r="BQ25" i="43"/>
  <c r="AK25" i="43"/>
  <c r="E25" i="43"/>
  <c r="MM25" i="43"/>
  <c r="LG25" i="43"/>
  <c r="KA25" i="43"/>
  <c r="IU25" i="43"/>
  <c r="HO25" i="43"/>
  <c r="GI25" i="43"/>
  <c r="FC25" i="43"/>
  <c r="DW25" i="43"/>
  <c r="CQ25" i="43"/>
  <c r="BK25" i="43"/>
  <c r="AE25" i="43"/>
  <c r="ME25" i="43"/>
  <c r="KY25" i="43"/>
  <c r="JS25" i="43"/>
  <c r="IM25" i="43"/>
  <c r="HG25" i="43"/>
  <c r="GA25" i="43"/>
  <c r="EU25" i="43"/>
  <c r="DO25" i="43"/>
  <c r="CI25" i="43"/>
  <c r="BC25" i="43"/>
  <c r="W25" i="43"/>
  <c r="LE25" i="43"/>
  <c r="GG25" i="43"/>
  <c r="BI25" i="43"/>
  <c r="KW25" i="43"/>
  <c r="FY25" i="43"/>
  <c r="BA25" i="43"/>
  <c r="JY25" i="43"/>
  <c r="FA25" i="43"/>
  <c r="AC25" i="43"/>
  <c r="JQ25" i="43"/>
  <c r="ES25" i="43"/>
  <c r="U25" i="43"/>
  <c r="IS25" i="43"/>
  <c r="DU25" i="43"/>
  <c r="MK25" i="43"/>
  <c r="HM25" i="43"/>
  <c r="CO25" i="43"/>
  <c r="DM25" i="43"/>
  <c r="CG25" i="43"/>
  <c r="IK25" i="43"/>
  <c r="HE25" i="43"/>
  <c r="MC25" i="43"/>
  <c r="ND25" i="45"/>
  <c r="MV25" i="45"/>
  <c r="MN25" i="45"/>
  <c r="MF25" i="45"/>
  <c r="LX25" i="45"/>
  <c r="LP25" i="45"/>
  <c r="LH25" i="45"/>
  <c r="KZ25" i="45"/>
  <c r="KR25" i="45"/>
  <c r="KJ25" i="45"/>
  <c r="KB25" i="45"/>
  <c r="JT25" i="45"/>
  <c r="JL25" i="45"/>
  <c r="JD25" i="45"/>
  <c r="IV25" i="45"/>
  <c r="IN25" i="45"/>
  <c r="IF25" i="45"/>
  <c r="HX25" i="45"/>
  <c r="HP25" i="45"/>
  <c r="HH25" i="45"/>
  <c r="GZ25" i="45"/>
  <c r="GR25" i="45"/>
  <c r="GJ25" i="45"/>
  <c r="GB25" i="45"/>
  <c r="FT25" i="45"/>
  <c r="FL25" i="45"/>
  <c r="FD25" i="45"/>
  <c r="EV25" i="45"/>
  <c r="EN25" i="45"/>
  <c r="EF25" i="45"/>
  <c r="DX25" i="45"/>
  <c r="DP25" i="45"/>
  <c r="DH25" i="45"/>
  <c r="CZ25" i="45"/>
  <c r="CR25" i="45"/>
  <c r="CJ25" i="45"/>
  <c r="CB25" i="45"/>
  <c r="BT25" i="45"/>
  <c r="BL25" i="45"/>
  <c r="BD25" i="45"/>
  <c r="AV25" i="45"/>
  <c r="AN25" i="45"/>
  <c r="NC25" i="45"/>
  <c r="MU25" i="45"/>
  <c r="MM25" i="45"/>
  <c r="ME25" i="45"/>
  <c r="LW25" i="45"/>
  <c r="LO25" i="45"/>
  <c r="LG25" i="45"/>
  <c r="KY25" i="45"/>
  <c r="KQ25" i="45"/>
  <c r="KI25" i="45"/>
  <c r="KA25" i="45"/>
  <c r="JS25" i="45"/>
  <c r="JK25" i="45"/>
  <c r="JC25" i="45"/>
  <c r="IU25" i="45"/>
  <c r="IM25" i="45"/>
  <c r="IE25" i="45"/>
  <c r="HW25" i="45"/>
  <c r="HO25" i="45"/>
  <c r="HG25" i="45"/>
  <c r="GY25" i="45"/>
  <c r="GQ25" i="45"/>
  <c r="GI25" i="45"/>
  <c r="GA25" i="45"/>
  <c r="FS25" i="45"/>
  <c r="FK25" i="45"/>
  <c r="FC25" i="45"/>
  <c r="EU25" i="45"/>
  <c r="EM25" i="45"/>
  <c r="EE25" i="45"/>
  <c r="DW25" i="45"/>
  <c r="DO25" i="45"/>
  <c r="DG25" i="45"/>
  <c r="CY25" i="45"/>
  <c r="CQ25" i="45"/>
  <c r="CI25" i="45"/>
  <c r="CA25" i="45"/>
  <c r="BS25" i="45"/>
  <c r="BK25" i="45"/>
  <c r="BC25" i="45"/>
  <c r="AU25" i="45"/>
  <c r="AM25" i="45"/>
  <c r="AE25" i="45"/>
  <c r="W25" i="45"/>
  <c r="O25" i="45"/>
  <c r="G25" i="45"/>
  <c r="NB25" i="45"/>
  <c r="MT25" i="45"/>
  <c r="ML25" i="45"/>
  <c r="MD25" i="45"/>
  <c r="LV25" i="45"/>
  <c r="LN25" i="45"/>
  <c r="LF25" i="45"/>
  <c r="KX25" i="45"/>
  <c r="KP25" i="45"/>
  <c r="KH25" i="45"/>
  <c r="JZ25" i="45"/>
  <c r="JR25" i="45"/>
  <c r="JJ25" i="45"/>
  <c r="JB25" i="45"/>
  <c r="IT25" i="45"/>
  <c r="IL25" i="45"/>
  <c r="ID25" i="45"/>
  <c r="HV25" i="45"/>
  <c r="HN25" i="45"/>
  <c r="HF25" i="45"/>
  <c r="GX25" i="45"/>
  <c r="GP25" i="45"/>
  <c r="GH25" i="45"/>
  <c r="FZ25" i="45"/>
  <c r="FR25" i="45"/>
  <c r="FJ25" i="45"/>
  <c r="FB25" i="45"/>
  <c r="ET25" i="45"/>
  <c r="EL25" i="45"/>
  <c r="ED25" i="45"/>
  <c r="DV25" i="45"/>
  <c r="DN25" i="45"/>
  <c r="DF25" i="45"/>
  <c r="CX25" i="45"/>
  <c r="CP25" i="45"/>
  <c r="CH25" i="45"/>
  <c r="BZ25" i="45"/>
  <c r="BR25" i="45"/>
  <c r="BJ25" i="45"/>
  <c r="BB25" i="45"/>
  <c r="AT25" i="45"/>
  <c r="AL25" i="45"/>
  <c r="AD25" i="45"/>
  <c r="V25" i="45"/>
  <c r="N25" i="45"/>
  <c r="F25" i="45"/>
  <c r="NA25" i="45"/>
  <c r="MS25" i="45"/>
  <c r="MK25" i="45"/>
  <c r="MC25" i="45"/>
  <c r="LU25" i="45"/>
  <c r="LM25" i="45"/>
  <c r="LE25" i="45"/>
  <c r="KW25" i="45"/>
  <c r="KO25" i="45"/>
  <c r="KG25" i="45"/>
  <c r="JY25" i="45"/>
  <c r="JQ25" i="45"/>
  <c r="JI25" i="45"/>
  <c r="JA25" i="45"/>
  <c r="IS25" i="45"/>
  <c r="IK25" i="45"/>
  <c r="IC25" i="45"/>
  <c r="HU25" i="45"/>
  <c r="HM25" i="45"/>
  <c r="HE25" i="45"/>
  <c r="GW25" i="45"/>
  <c r="GO25" i="45"/>
  <c r="GG25" i="45"/>
  <c r="FY25" i="45"/>
  <c r="FQ25" i="45"/>
  <c r="FI25" i="45"/>
  <c r="FA25" i="45"/>
  <c r="ES25" i="45"/>
  <c r="EK25" i="45"/>
  <c r="EC25" i="45"/>
  <c r="DU25" i="45"/>
  <c r="DM25" i="45"/>
  <c r="DE25" i="45"/>
  <c r="CW25" i="45"/>
  <c r="CO25" i="45"/>
  <c r="CG25" i="45"/>
  <c r="BY25" i="45"/>
  <c r="BQ25" i="45"/>
  <c r="BI25" i="45"/>
  <c r="BA25" i="45"/>
  <c r="AS25" i="45"/>
  <c r="AK25" i="45"/>
  <c r="AC25" i="45"/>
  <c r="U25" i="45"/>
  <c r="M25" i="45"/>
  <c r="E25" i="45"/>
  <c r="MZ25" i="45"/>
  <c r="MR25" i="45"/>
  <c r="MJ25" i="45"/>
  <c r="MB25" i="45"/>
  <c r="LT25" i="45"/>
  <c r="LL25" i="45"/>
  <c r="LD25" i="45"/>
  <c r="KV25" i="45"/>
  <c r="KN25" i="45"/>
  <c r="KF25" i="45"/>
  <c r="JX25" i="45"/>
  <c r="JP25" i="45"/>
  <c r="JH25" i="45"/>
  <c r="IZ25" i="45"/>
  <c r="IR25" i="45"/>
  <c r="IJ25" i="45"/>
  <c r="IB25" i="45"/>
  <c r="HT25" i="45"/>
  <c r="HL25" i="45"/>
  <c r="HD25" i="45"/>
  <c r="GV25" i="45"/>
  <c r="GN25" i="45"/>
  <c r="GF25" i="45"/>
  <c r="FX25" i="45"/>
  <c r="FP25" i="45"/>
  <c r="FH25" i="45"/>
  <c r="EZ25" i="45"/>
  <c r="ER25" i="45"/>
  <c r="EJ25" i="45"/>
  <c r="EB25" i="45"/>
  <c r="DT25" i="45"/>
  <c r="DL25" i="45"/>
  <c r="DD25" i="45"/>
  <c r="CV25" i="45"/>
  <c r="CN25" i="45"/>
  <c r="CF25" i="45"/>
  <c r="BX25" i="45"/>
  <c r="BP25" i="45"/>
  <c r="BH25" i="45"/>
  <c r="AZ25" i="45"/>
  <c r="AR25" i="45"/>
  <c r="AJ25" i="45"/>
  <c r="AB25" i="45"/>
  <c r="T25" i="45"/>
  <c r="L25" i="45"/>
  <c r="D25" i="45"/>
  <c r="MX25" i="45"/>
  <c r="MP25" i="45"/>
  <c r="MH25" i="45"/>
  <c r="LZ25" i="45"/>
  <c r="LR25" i="45"/>
  <c r="LJ25" i="45"/>
  <c r="LB25" i="45"/>
  <c r="KT25" i="45"/>
  <c r="KL25" i="45"/>
  <c r="KD25" i="45"/>
  <c r="JV25" i="45"/>
  <c r="JN25" i="45"/>
  <c r="JF25" i="45"/>
  <c r="IX25" i="45"/>
  <c r="IP25" i="45"/>
  <c r="IH25" i="45"/>
  <c r="HZ25" i="45"/>
  <c r="HR25" i="45"/>
  <c r="HJ25" i="45"/>
  <c r="HB25" i="45"/>
  <c r="GT25" i="45"/>
  <c r="GL25" i="45"/>
  <c r="GD25" i="45"/>
  <c r="FV25" i="45"/>
  <c r="FN25" i="45"/>
  <c r="FF25" i="45"/>
  <c r="EX25" i="45"/>
  <c r="EP25" i="45"/>
  <c r="EH25" i="45"/>
  <c r="DZ25" i="45"/>
  <c r="DR25" i="45"/>
  <c r="DJ25" i="45"/>
  <c r="DB25" i="45"/>
  <c r="CT25" i="45"/>
  <c r="CL25" i="45"/>
  <c r="CD25" i="45"/>
  <c r="BV25" i="45"/>
  <c r="BN25" i="45"/>
  <c r="BF25" i="45"/>
  <c r="AX25" i="45"/>
  <c r="AP25" i="45"/>
  <c r="AH25" i="45"/>
  <c r="Z25" i="45"/>
  <c r="R25" i="45"/>
  <c r="J25" i="45"/>
  <c r="NE25" i="45"/>
  <c r="MW25" i="45"/>
  <c r="MO25" i="45"/>
  <c r="MG25" i="45"/>
  <c r="LY25" i="45"/>
  <c r="LQ25" i="45"/>
  <c r="LI25" i="45"/>
  <c r="LA25" i="45"/>
  <c r="KS25" i="45"/>
  <c r="KK25" i="45"/>
  <c r="KC25" i="45"/>
  <c r="JU25" i="45"/>
  <c r="JM25" i="45"/>
  <c r="JE25" i="45"/>
  <c r="IW25" i="45"/>
  <c r="IO25" i="45"/>
  <c r="IG25" i="45"/>
  <c r="HY25" i="45"/>
  <c r="HQ25" i="45"/>
  <c r="HI25" i="45"/>
  <c r="HA25" i="45"/>
  <c r="GS25" i="45"/>
  <c r="GK25" i="45"/>
  <c r="GC25" i="45"/>
  <c r="FU25" i="45"/>
  <c r="FM25" i="45"/>
  <c r="FE25" i="45"/>
  <c r="EW25" i="45"/>
  <c r="EO25" i="45"/>
  <c r="EG25" i="45"/>
  <c r="DY25" i="45"/>
  <c r="DQ25" i="45"/>
  <c r="DI25" i="45"/>
  <c r="DA25" i="45"/>
  <c r="CS25" i="45"/>
  <c r="CK25" i="45"/>
  <c r="CC25" i="45"/>
  <c r="BU25" i="45"/>
  <c r="BM25" i="45"/>
  <c r="BE25" i="45"/>
  <c r="AW25" i="45"/>
  <c r="AO25" i="45"/>
  <c r="AG25" i="45"/>
  <c r="Y25" i="45"/>
  <c r="Q25" i="45"/>
  <c r="I25" i="45"/>
  <c r="KU25" i="45"/>
  <c r="II25" i="45"/>
  <c r="FW25" i="45"/>
  <c r="DK25" i="45"/>
  <c r="AY25" i="45"/>
  <c r="K25" i="45"/>
  <c r="MY25" i="45"/>
  <c r="KM25" i="45"/>
  <c r="IA25" i="45"/>
  <c r="FO25" i="45"/>
  <c r="DC25" i="45"/>
  <c r="AQ25" i="45"/>
  <c r="H25" i="45"/>
  <c r="MQ25" i="45"/>
  <c r="KE25" i="45"/>
  <c r="HS25" i="45"/>
  <c r="FG25" i="45"/>
  <c r="CU25" i="45"/>
  <c r="AI25" i="45"/>
  <c r="C25" i="45"/>
  <c r="MI25" i="45"/>
  <c r="JW25" i="45"/>
  <c r="HK25" i="45"/>
  <c r="EY25" i="45"/>
  <c r="CM25" i="45"/>
  <c r="AF25" i="45"/>
  <c r="MA25" i="45"/>
  <c r="JO25" i="45"/>
  <c r="HC25" i="45"/>
  <c r="EQ25" i="45"/>
  <c r="CE25" i="45"/>
  <c r="AA25" i="45"/>
  <c r="LK25" i="45"/>
  <c r="IY25" i="45"/>
  <c r="GM25" i="45"/>
  <c r="EA25" i="45"/>
  <c r="BO25" i="45"/>
  <c r="S25" i="45"/>
  <c r="LC25" i="45"/>
  <c r="IQ25" i="45"/>
  <c r="GE25" i="45"/>
  <c r="DS25" i="45"/>
  <c r="BG25" i="45"/>
  <c r="P25" i="45"/>
  <c r="ME17" i="43"/>
  <c r="LO17" i="43"/>
  <c r="JC17" i="43"/>
  <c r="GQ17" i="43"/>
  <c r="EE17" i="43"/>
  <c r="BS17" i="43"/>
  <c r="G17" i="43"/>
  <c r="BC11" i="45"/>
  <c r="T12" i="45"/>
  <c r="AQ12" i="45"/>
  <c r="BJ12" i="45"/>
  <c r="CK12" i="45"/>
  <c r="HT12" i="45"/>
  <c r="H13" i="45"/>
  <c r="Z13" i="45"/>
  <c r="AW13" i="45"/>
  <c r="BT13" i="45"/>
  <c r="CL13" i="45"/>
  <c r="DI13" i="45"/>
  <c r="EF13" i="45"/>
  <c r="EX13" i="45"/>
  <c r="FU13" i="45"/>
  <c r="GR13" i="45"/>
  <c r="HJ13" i="45"/>
  <c r="IG13" i="45"/>
  <c r="JD13" i="45"/>
  <c r="JV13" i="45"/>
  <c r="KS13" i="45"/>
  <c r="LP13" i="45"/>
  <c r="ML13" i="45"/>
  <c r="T14" i="45"/>
  <c r="BD14" i="45"/>
  <c r="CG14" i="45"/>
  <c r="DR14" i="45"/>
  <c r="FI14" i="45"/>
  <c r="GR14" i="45"/>
  <c r="IL14" i="45"/>
  <c r="KH14" i="45"/>
  <c r="MD14" i="45"/>
  <c r="V15" i="45"/>
  <c r="BB15" i="45"/>
  <c r="CH15" i="45"/>
  <c r="DN15" i="45"/>
  <c r="ET15" i="45"/>
  <c r="FZ15" i="45"/>
  <c r="HF15" i="45"/>
  <c r="IU15" i="45"/>
  <c r="F16" i="45"/>
  <c r="Y16" i="45"/>
  <c r="AV16" i="45"/>
  <c r="BR16" i="45"/>
  <c r="CK16" i="45"/>
  <c r="DH16" i="45"/>
  <c r="ED16" i="45"/>
  <c r="EZ16" i="45"/>
  <c r="GW16" i="45"/>
  <c r="BM17" i="45"/>
  <c r="H18" i="45"/>
  <c r="AC18" i="45"/>
  <c r="AX18" i="45"/>
  <c r="CB18" i="45"/>
  <c r="EN18" i="45"/>
  <c r="HU18" i="45"/>
  <c r="LE18" i="45"/>
  <c r="H19" i="45"/>
  <c r="X19" i="45"/>
  <c r="AN19" i="45"/>
  <c r="BD19" i="45"/>
  <c r="BT19" i="45"/>
  <c r="CU19" i="45"/>
  <c r="EF19" i="45"/>
  <c r="FW19" i="45"/>
  <c r="HL19" i="45"/>
  <c r="JD19" i="45"/>
  <c r="KU19" i="45"/>
  <c r="MJ19" i="45"/>
  <c r="G20" i="45"/>
  <c r="O20" i="45"/>
  <c r="W20" i="45"/>
  <c r="AE20" i="45"/>
  <c r="AM20" i="45"/>
  <c r="AU20" i="45"/>
  <c r="BC20" i="45"/>
  <c r="BK20" i="45"/>
  <c r="BS20" i="45"/>
  <c r="CA20" i="45"/>
  <c r="CI20" i="45"/>
  <c r="CQ20" i="45"/>
  <c r="CY20" i="45"/>
  <c r="DG20" i="45"/>
  <c r="DO20" i="45"/>
  <c r="DW20" i="45"/>
  <c r="EE20" i="45"/>
  <c r="EM20" i="45"/>
  <c r="EU20" i="45"/>
  <c r="FC20" i="45"/>
  <c r="FK20" i="45"/>
  <c r="FS20" i="45"/>
  <c r="GA20" i="45"/>
  <c r="GI20" i="45"/>
  <c r="GQ20" i="45"/>
  <c r="GY20" i="45"/>
  <c r="HG20" i="45"/>
  <c r="HO20" i="45"/>
  <c r="HW20" i="45"/>
  <c r="IE20" i="45"/>
  <c r="IM20" i="45"/>
  <c r="IU20" i="45"/>
  <c r="JC20" i="45"/>
  <c r="JK20" i="45"/>
  <c r="JS20" i="45"/>
  <c r="KA20" i="45"/>
  <c r="KI20" i="45"/>
  <c r="KQ20" i="45"/>
  <c r="KY20" i="45"/>
  <c r="LG20" i="45"/>
  <c r="LO20" i="45"/>
  <c r="LW20" i="45"/>
  <c r="ME20" i="45"/>
  <c r="MM20" i="45"/>
  <c r="MU20" i="45"/>
  <c r="NC20" i="45"/>
  <c r="G21" i="45"/>
  <c r="O21" i="45"/>
  <c r="W21" i="45"/>
  <c r="AE21" i="45"/>
  <c r="AM21" i="45"/>
  <c r="AU21" i="45"/>
  <c r="BC21" i="45"/>
  <c r="BK21" i="45"/>
  <c r="BS21" i="45"/>
  <c r="CA21" i="45"/>
  <c r="CI21" i="45"/>
  <c r="CQ21" i="45"/>
  <c r="CY21" i="45"/>
  <c r="DG21" i="45"/>
  <c r="DO21" i="45"/>
  <c r="DW21" i="45"/>
  <c r="EE21" i="45"/>
  <c r="EM21" i="45"/>
  <c r="EX21" i="45"/>
  <c r="FN21" i="45"/>
  <c r="GI21" i="45"/>
  <c r="HD21" i="45"/>
  <c r="HZ21" i="45"/>
  <c r="IU21" i="45"/>
  <c r="JP21" i="45"/>
  <c r="KL21" i="45"/>
  <c r="LG21" i="45"/>
  <c r="BN22" i="45"/>
  <c r="DZ22" i="45"/>
  <c r="GL22" i="45"/>
  <c r="IX22" i="45"/>
  <c r="LJ22" i="45"/>
  <c r="R23" i="45"/>
  <c r="CD23" i="45"/>
  <c r="EP23" i="45"/>
  <c r="HB23" i="45"/>
  <c r="JN23" i="45"/>
  <c r="LZ23" i="45"/>
  <c r="AH24" i="45"/>
  <c r="CT24" i="45"/>
  <c r="FF24" i="45"/>
  <c r="GU25" i="45"/>
  <c r="MI26" i="45"/>
  <c r="AD15" i="45"/>
  <c r="JF15" i="45"/>
  <c r="NE32" i="43"/>
  <c r="NE32" i="41" s="1"/>
  <c r="MW32" i="43"/>
  <c r="MW32" i="41" s="1"/>
  <c r="MO32" i="43"/>
  <c r="MO32" i="41" s="1"/>
  <c r="MG32" i="43"/>
  <c r="MG32" i="41" s="1"/>
  <c r="LY32" i="43"/>
  <c r="LY32" i="41" s="1"/>
  <c r="LQ32" i="43"/>
  <c r="LQ32" i="41" s="1"/>
  <c r="LI32" i="43"/>
  <c r="LI32" i="41" s="1"/>
  <c r="LA32" i="43"/>
  <c r="LA32" i="41" s="1"/>
  <c r="KS32" i="43"/>
  <c r="KS32" i="41" s="1"/>
  <c r="KK32" i="43"/>
  <c r="KK32" i="41" s="1"/>
  <c r="KC32" i="43"/>
  <c r="KC32" i="41" s="1"/>
  <c r="JU32" i="43"/>
  <c r="JU32" i="41" s="1"/>
  <c r="JM32" i="43"/>
  <c r="JM32" i="41" s="1"/>
  <c r="JE32" i="43"/>
  <c r="JE32" i="41" s="1"/>
  <c r="IW32" i="43"/>
  <c r="IW32" i="41" s="1"/>
  <c r="IO32" i="43"/>
  <c r="IO32" i="41" s="1"/>
  <c r="IG32" i="43"/>
  <c r="IG32" i="41" s="1"/>
  <c r="HY32" i="43"/>
  <c r="HY32" i="41" s="1"/>
  <c r="HQ32" i="43"/>
  <c r="HQ32" i="41" s="1"/>
  <c r="HI32" i="43"/>
  <c r="HI32" i="41" s="1"/>
  <c r="HA32" i="43"/>
  <c r="HA32" i="41" s="1"/>
  <c r="GS32" i="43"/>
  <c r="GS32" i="41" s="1"/>
  <c r="GK32" i="43"/>
  <c r="GK32" i="41" s="1"/>
  <c r="GC32" i="43"/>
  <c r="GC32" i="41" s="1"/>
  <c r="FU32" i="43"/>
  <c r="FU32" i="41" s="1"/>
  <c r="FM32" i="43"/>
  <c r="FM32" i="41" s="1"/>
  <c r="FE32" i="43"/>
  <c r="FE32" i="41" s="1"/>
  <c r="EW32" i="43"/>
  <c r="EW32" i="41" s="1"/>
  <c r="EO32" i="43"/>
  <c r="EO32" i="41" s="1"/>
  <c r="EG32" i="43"/>
  <c r="EG32" i="41" s="1"/>
  <c r="DY32" i="43"/>
  <c r="DY32" i="41" s="1"/>
  <c r="DQ32" i="43"/>
  <c r="DQ32" i="41" s="1"/>
  <c r="DI32" i="43"/>
  <c r="DI32" i="41" s="1"/>
  <c r="DA32" i="43"/>
  <c r="DA32" i="41" s="1"/>
  <c r="CS32" i="43"/>
  <c r="CS32" i="41" s="1"/>
  <c r="CK32" i="43"/>
  <c r="CK32" i="41" s="1"/>
  <c r="CC32" i="43"/>
  <c r="CC32" i="41" s="1"/>
  <c r="BU32" i="43"/>
  <c r="BU32" i="41" s="1"/>
  <c r="BM32" i="43"/>
  <c r="BM32" i="41" s="1"/>
  <c r="BE32" i="43"/>
  <c r="BE32" i="41" s="1"/>
  <c r="AW32" i="43"/>
  <c r="AW32" i="41" s="1"/>
  <c r="AO32" i="43"/>
  <c r="AO32" i="41" s="1"/>
  <c r="AG32" i="43"/>
  <c r="AG32" i="41" s="1"/>
  <c r="Y32" i="43"/>
  <c r="Y32" i="41" s="1"/>
  <c r="Q32" i="43"/>
  <c r="Q32" i="41" s="1"/>
  <c r="I32" i="43"/>
  <c r="I32" i="41" s="1"/>
  <c r="ND32" i="43"/>
  <c r="ND32" i="41" s="1"/>
  <c r="MV32" i="43"/>
  <c r="MV32" i="41" s="1"/>
  <c r="MN32" i="43"/>
  <c r="MN32" i="41" s="1"/>
  <c r="MF32" i="43"/>
  <c r="MF32" i="41" s="1"/>
  <c r="LX32" i="43"/>
  <c r="LX32" i="41" s="1"/>
  <c r="LP32" i="43"/>
  <c r="LP32" i="41" s="1"/>
  <c r="LH32" i="43"/>
  <c r="LH32" i="41" s="1"/>
  <c r="KZ32" i="43"/>
  <c r="KZ32" i="41" s="1"/>
  <c r="KR32" i="43"/>
  <c r="KR32" i="41" s="1"/>
  <c r="KJ32" i="43"/>
  <c r="KJ32" i="41" s="1"/>
  <c r="KB32" i="43"/>
  <c r="KB32" i="41" s="1"/>
  <c r="JT32" i="43"/>
  <c r="JT32" i="41" s="1"/>
  <c r="JL32" i="43"/>
  <c r="JL32" i="41" s="1"/>
  <c r="JD32" i="43"/>
  <c r="JD32" i="41" s="1"/>
  <c r="IV32" i="43"/>
  <c r="IV32" i="41" s="1"/>
  <c r="IN32" i="43"/>
  <c r="IN32" i="41" s="1"/>
  <c r="IF32" i="43"/>
  <c r="IF32" i="41" s="1"/>
  <c r="HX32" i="43"/>
  <c r="HX32" i="41" s="1"/>
  <c r="HP32" i="43"/>
  <c r="HP32" i="41" s="1"/>
  <c r="HH32" i="43"/>
  <c r="HH32" i="41" s="1"/>
  <c r="GZ32" i="43"/>
  <c r="GZ32" i="41" s="1"/>
  <c r="GR32" i="43"/>
  <c r="GR32" i="41" s="1"/>
  <c r="GJ32" i="43"/>
  <c r="GJ32" i="41" s="1"/>
  <c r="GB32" i="43"/>
  <c r="GB32" i="41" s="1"/>
  <c r="FT32" i="43"/>
  <c r="FT32" i="41" s="1"/>
  <c r="FL32" i="43"/>
  <c r="FL32" i="41" s="1"/>
  <c r="FD32" i="43"/>
  <c r="FD32" i="41" s="1"/>
  <c r="EV32" i="43"/>
  <c r="EV32" i="41" s="1"/>
  <c r="EN32" i="43"/>
  <c r="EN32" i="41" s="1"/>
  <c r="EF32" i="43"/>
  <c r="EF32" i="41" s="1"/>
  <c r="DX32" i="43"/>
  <c r="DX32" i="41" s="1"/>
  <c r="DP32" i="43"/>
  <c r="DP32" i="41" s="1"/>
  <c r="DH32" i="43"/>
  <c r="DH32" i="41" s="1"/>
  <c r="CZ32" i="43"/>
  <c r="CZ32" i="41" s="1"/>
  <c r="CR32" i="43"/>
  <c r="CR32" i="41" s="1"/>
  <c r="CJ32" i="43"/>
  <c r="CJ32" i="41" s="1"/>
  <c r="CB32" i="43"/>
  <c r="CB32" i="41" s="1"/>
  <c r="BT32" i="43"/>
  <c r="BT32" i="41" s="1"/>
  <c r="BL32" i="43"/>
  <c r="BL32" i="41" s="1"/>
  <c r="BD32" i="43"/>
  <c r="BD32" i="41" s="1"/>
  <c r="AV32" i="43"/>
  <c r="AV32" i="41" s="1"/>
  <c r="AN32" i="43"/>
  <c r="AN32" i="41" s="1"/>
  <c r="AF32" i="43"/>
  <c r="AF32" i="41" s="1"/>
  <c r="X32" i="43"/>
  <c r="X32" i="41" s="1"/>
  <c r="P32" i="43"/>
  <c r="P32" i="41" s="1"/>
  <c r="H32" i="43"/>
  <c r="H32" i="41" s="1"/>
  <c r="NC32" i="43"/>
  <c r="NC32" i="41" s="1"/>
  <c r="MU32" i="43"/>
  <c r="MU32" i="41" s="1"/>
  <c r="MM32" i="43"/>
  <c r="MM32" i="41" s="1"/>
  <c r="ME32" i="43"/>
  <c r="ME32" i="41" s="1"/>
  <c r="LW32" i="43"/>
  <c r="LW32" i="41" s="1"/>
  <c r="LO32" i="43"/>
  <c r="LO32" i="41" s="1"/>
  <c r="LG32" i="43"/>
  <c r="LG32" i="41" s="1"/>
  <c r="KY32" i="43"/>
  <c r="KY32" i="41" s="1"/>
  <c r="KQ32" i="43"/>
  <c r="KQ32" i="41" s="1"/>
  <c r="KI32" i="43"/>
  <c r="KI32" i="41" s="1"/>
  <c r="KA32" i="43"/>
  <c r="KA32" i="41" s="1"/>
  <c r="JS32" i="43"/>
  <c r="JS32" i="41" s="1"/>
  <c r="JK32" i="43"/>
  <c r="JK32" i="41" s="1"/>
  <c r="JC32" i="43"/>
  <c r="JC32" i="41" s="1"/>
  <c r="IU32" i="43"/>
  <c r="IU32" i="41" s="1"/>
  <c r="IM32" i="43"/>
  <c r="IM32" i="41" s="1"/>
  <c r="IE32" i="43"/>
  <c r="IE32" i="41" s="1"/>
  <c r="HW32" i="43"/>
  <c r="HW32" i="41" s="1"/>
  <c r="HO32" i="43"/>
  <c r="HO32" i="41" s="1"/>
  <c r="HG32" i="43"/>
  <c r="HG32" i="41" s="1"/>
  <c r="GY32" i="43"/>
  <c r="GY32" i="41" s="1"/>
  <c r="GQ32" i="43"/>
  <c r="GQ32" i="41" s="1"/>
  <c r="GI32" i="43"/>
  <c r="GI32" i="41" s="1"/>
  <c r="GA32" i="43"/>
  <c r="GA32" i="41" s="1"/>
  <c r="FS32" i="43"/>
  <c r="FS32" i="41" s="1"/>
  <c r="FK32" i="43"/>
  <c r="FK32" i="41" s="1"/>
  <c r="FC32" i="43"/>
  <c r="FC32" i="41" s="1"/>
  <c r="EU32" i="43"/>
  <c r="EU32" i="41" s="1"/>
  <c r="EM32" i="43"/>
  <c r="EM32" i="41" s="1"/>
  <c r="EE32" i="43"/>
  <c r="EE32" i="41" s="1"/>
  <c r="DW32" i="43"/>
  <c r="DW32" i="41" s="1"/>
  <c r="DO32" i="43"/>
  <c r="DO32" i="41" s="1"/>
  <c r="DG32" i="43"/>
  <c r="DG32" i="41" s="1"/>
  <c r="CY32" i="43"/>
  <c r="CY32" i="41" s="1"/>
  <c r="CQ32" i="43"/>
  <c r="CQ32" i="41" s="1"/>
  <c r="CI32" i="43"/>
  <c r="CI32" i="41" s="1"/>
  <c r="CA32" i="43"/>
  <c r="CA32" i="41" s="1"/>
  <c r="BS32" i="43"/>
  <c r="BS32" i="41" s="1"/>
  <c r="BK32" i="43"/>
  <c r="BK32" i="41" s="1"/>
  <c r="BC32" i="43"/>
  <c r="BC32" i="41" s="1"/>
  <c r="AU32" i="43"/>
  <c r="AU32" i="41" s="1"/>
  <c r="AM32" i="43"/>
  <c r="AM32" i="41" s="1"/>
  <c r="AE32" i="43"/>
  <c r="AE32" i="41" s="1"/>
  <c r="W32" i="43"/>
  <c r="W32" i="41" s="1"/>
  <c r="O32" i="43"/>
  <c r="O32" i="41" s="1"/>
  <c r="G32" i="43"/>
  <c r="G32" i="41" s="1"/>
  <c r="NB32" i="43"/>
  <c r="NB32" i="41" s="1"/>
  <c r="MT32" i="43"/>
  <c r="MT32" i="41" s="1"/>
  <c r="ML32" i="43"/>
  <c r="ML32" i="41" s="1"/>
  <c r="MD32" i="43"/>
  <c r="MD32" i="41" s="1"/>
  <c r="LV32" i="43"/>
  <c r="LV32" i="41" s="1"/>
  <c r="LN32" i="43"/>
  <c r="LN32" i="41" s="1"/>
  <c r="LF32" i="43"/>
  <c r="LF32" i="41" s="1"/>
  <c r="KX32" i="43"/>
  <c r="KX32" i="41" s="1"/>
  <c r="KP32" i="43"/>
  <c r="KP32" i="41" s="1"/>
  <c r="KH32" i="43"/>
  <c r="KH32" i="41" s="1"/>
  <c r="JZ32" i="43"/>
  <c r="JZ32" i="41" s="1"/>
  <c r="JR32" i="43"/>
  <c r="JR32" i="41" s="1"/>
  <c r="JJ32" i="43"/>
  <c r="JJ32" i="41" s="1"/>
  <c r="JB32" i="43"/>
  <c r="JB32" i="41" s="1"/>
  <c r="IT32" i="43"/>
  <c r="IT32" i="41" s="1"/>
  <c r="IL32" i="43"/>
  <c r="IL32" i="41" s="1"/>
  <c r="ID32" i="43"/>
  <c r="ID32" i="41" s="1"/>
  <c r="HV32" i="43"/>
  <c r="HV32" i="41" s="1"/>
  <c r="HN32" i="43"/>
  <c r="HN32" i="41" s="1"/>
  <c r="HF32" i="43"/>
  <c r="HF32" i="41" s="1"/>
  <c r="GX32" i="43"/>
  <c r="GX32" i="41" s="1"/>
  <c r="GP32" i="43"/>
  <c r="GP32" i="41" s="1"/>
  <c r="GH32" i="43"/>
  <c r="GH32" i="41" s="1"/>
  <c r="FZ32" i="43"/>
  <c r="FZ32" i="41" s="1"/>
  <c r="FR32" i="43"/>
  <c r="FR32" i="41" s="1"/>
  <c r="FJ32" i="43"/>
  <c r="FJ32" i="41" s="1"/>
  <c r="FB32" i="43"/>
  <c r="FB32" i="41" s="1"/>
  <c r="ET32" i="43"/>
  <c r="ET32" i="41" s="1"/>
  <c r="EL32" i="43"/>
  <c r="EL32" i="41" s="1"/>
  <c r="ED32" i="43"/>
  <c r="ED32" i="41" s="1"/>
  <c r="DV32" i="43"/>
  <c r="DV32" i="41" s="1"/>
  <c r="DN32" i="43"/>
  <c r="DN32" i="41" s="1"/>
  <c r="DF32" i="43"/>
  <c r="DF32" i="41" s="1"/>
  <c r="CX32" i="43"/>
  <c r="CX32" i="41" s="1"/>
  <c r="CP32" i="43"/>
  <c r="CP32" i="41" s="1"/>
  <c r="CH32" i="43"/>
  <c r="CH32" i="41" s="1"/>
  <c r="BZ32" i="43"/>
  <c r="BZ32" i="41" s="1"/>
  <c r="BR32" i="43"/>
  <c r="BR32" i="41" s="1"/>
  <c r="BJ32" i="43"/>
  <c r="BJ32" i="41" s="1"/>
  <c r="BB32" i="43"/>
  <c r="BB32" i="41" s="1"/>
  <c r="AT32" i="43"/>
  <c r="AT32" i="41" s="1"/>
  <c r="AL32" i="43"/>
  <c r="AL32" i="41" s="1"/>
  <c r="AD32" i="43"/>
  <c r="AD32" i="41" s="1"/>
  <c r="V32" i="43"/>
  <c r="V32" i="41" s="1"/>
  <c r="N32" i="43"/>
  <c r="N32" i="41" s="1"/>
  <c r="F32" i="43"/>
  <c r="F32" i="41" s="1"/>
  <c r="NA32" i="43"/>
  <c r="NA32" i="41" s="1"/>
  <c r="MS32" i="43"/>
  <c r="MS32" i="41" s="1"/>
  <c r="MK32" i="43"/>
  <c r="MK32" i="41" s="1"/>
  <c r="MC32" i="43"/>
  <c r="MC32" i="41" s="1"/>
  <c r="LU32" i="43"/>
  <c r="LU32" i="41" s="1"/>
  <c r="LM32" i="43"/>
  <c r="LM32" i="41" s="1"/>
  <c r="LE32" i="43"/>
  <c r="LE32" i="41" s="1"/>
  <c r="KW32" i="43"/>
  <c r="KW32" i="41" s="1"/>
  <c r="KO32" i="43"/>
  <c r="KO32" i="41" s="1"/>
  <c r="KG32" i="43"/>
  <c r="KG32" i="41" s="1"/>
  <c r="JY32" i="43"/>
  <c r="JY32" i="41" s="1"/>
  <c r="JQ32" i="43"/>
  <c r="JQ32" i="41" s="1"/>
  <c r="JI32" i="43"/>
  <c r="JI32" i="41" s="1"/>
  <c r="JA32" i="43"/>
  <c r="JA32" i="41" s="1"/>
  <c r="IS32" i="43"/>
  <c r="IS32" i="41" s="1"/>
  <c r="IK32" i="43"/>
  <c r="IK32" i="41" s="1"/>
  <c r="IC32" i="43"/>
  <c r="IC32" i="41" s="1"/>
  <c r="HU32" i="43"/>
  <c r="HU32" i="41" s="1"/>
  <c r="HM32" i="43"/>
  <c r="HM32" i="41" s="1"/>
  <c r="HE32" i="43"/>
  <c r="HE32" i="41" s="1"/>
  <c r="GW32" i="43"/>
  <c r="GW32" i="41" s="1"/>
  <c r="GO32" i="43"/>
  <c r="GO32" i="41" s="1"/>
  <c r="GG32" i="43"/>
  <c r="GG32" i="41" s="1"/>
  <c r="FY32" i="43"/>
  <c r="FY32" i="41" s="1"/>
  <c r="FQ32" i="43"/>
  <c r="FQ32" i="41" s="1"/>
  <c r="FI32" i="43"/>
  <c r="FI32" i="41" s="1"/>
  <c r="FA32" i="43"/>
  <c r="FA32" i="41" s="1"/>
  <c r="ES32" i="43"/>
  <c r="ES32" i="41" s="1"/>
  <c r="EK32" i="43"/>
  <c r="EK32" i="41" s="1"/>
  <c r="EC32" i="43"/>
  <c r="EC32" i="41" s="1"/>
  <c r="DU32" i="43"/>
  <c r="DU32" i="41" s="1"/>
  <c r="DM32" i="43"/>
  <c r="DM32" i="41" s="1"/>
  <c r="DE32" i="43"/>
  <c r="DE32" i="41" s="1"/>
  <c r="CW32" i="43"/>
  <c r="CW32" i="41" s="1"/>
  <c r="CO32" i="43"/>
  <c r="CO32" i="41" s="1"/>
  <c r="CG32" i="43"/>
  <c r="CG32" i="41" s="1"/>
  <c r="BY32" i="43"/>
  <c r="BY32" i="41" s="1"/>
  <c r="BQ32" i="43"/>
  <c r="BQ32" i="41" s="1"/>
  <c r="BI32" i="43"/>
  <c r="BI32" i="41" s="1"/>
  <c r="BA32" i="43"/>
  <c r="BA32" i="41" s="1"/>
  <c r="AS32" i="43"/>
  <c r="AS32" i="41" s="1"/>
  <c r="AK32" i="43"/>
  <c r="AK32" i="41" s="1"/>
  <c r="AC32" i="43"/>
  <c r="AC32" i="41" s="1"/>
  <c r="U32" i="43"/>
  <c r="U32" i="41" s="1"/>
  <c r="M32" i="43"/>
  <c r="M32" i="41" s="1"/>
  <c r="E32" i="43"/>
  <c r="E32" i="41" s="1"/>
  <c r="MZ32" i="43"/>
  <c r="MZ32" i="41" s="1"/>
  <c r="MR32" i="43"/>
  <c r="MR32" i="41" s="1"/>
  <c r="MJ32" i="43"/>
  <c r="MJ32" i="41" s="1"/>
  <c r="MB32" i="43"/>
  <c r="MB32" i="41" s="1"/>
  <c r="LT32" i="43"/>
  <c r="LT32" i="41" s="1"/>
  <c r="LL32" i="43"/>
  <c r="LL32" i="41" s="1"/>
  <c r="LD32" i="43"/>
  <c r="LD32" i="41" s="1"/>
  <c r="KV32" i="43"/>
  <c r="KV32" i="41" s="1"/>
  <c r="KN32" i="43"/>
  <c r="KN32" i="41" s="1"/>
  <c r="KF32" i="43"/>
  <c r="KF32" i="41" s="1"/>
  <c r="JX32" i="43"/>
  <c r="JX32" i="41" s="1"/>
  <c r="JP32" i="43"/>
  <c r="JP32" i="41" s="1"/>
  <c r="JH32" i="43"/>
  <c r="JH32" i="41" s="1"/>
  <c r="IZ32" i="43"/>
  <c r="IZ32" i="41" s="1"/>
  <c r="IR32" i="43"/>
  <c r="IR32" i="41" s="1"/>
  <c r="IJ32" i="43"/>
  <c r="IJ32" i="41" s="1"/>
  <c r="IB32" i="43"/>
  <c r="IB32" i="41" s="1"/>
  <c r="HT32" i="43"/>
  <c r="HT32" i="41" s="1"/>
  <c r="HL32" i="43"/>
  <c r="HL32" i="41" s="1"/>
  <c r="HD32" i="43"/>
  <c r="HD32" i="41" s="1"/>
  <c r="GV32" i="43"/>
  <c r="GV32" i="41" s="1"/>
  <c r="GN32" i="43"/>
  <c r="GN32" i="41" s="1"/>
  <c r="GF32" i="43"/>
  <c r="GF32" i="41" s="1"/>
  <c r="FX32" i="43"/>
  <c r="FX32" i="41" s="1"/>
  <c r="FP32" i="43"/>
  <c r="FP32" i="41" s="1"/>
  <c r="FH32" i="43"/>
  <c r="FH32" i="41" s="1"/>
  <c r="EZ32" i="43"/>
  <c r="EZ32" i="41" s="1"/>
  <c r="ER32" i="43"/>
  <c r="ER32" i="41" s="1"/>
  <c r="EJ32" i="43"/>
  <c r="EJ32" i="41" s="1"/>
  <c r="EB32" i="43"/>
  <c r="EB32" i="41" s="1"/>
  <c r="DT32" i="43"/>
  <c r="DT32" i="41" s="1"/>
  <c r="DL32" i="43"/>
  <c r="DL32" i="41" s="1"/>
  <c r="DD32" i="43"/>
  <c r="DD32" i="41" s="1"/>
  <c r="CV32" i="43"/>
  <c r="CV32" i="41" s="1"/>
  <c r="CN32" i="43"/>
  <c r="CN32" i="41" s="1"/>
  <c r="CF32" i="43"/>
  <c r="CF32" i="41" s="1"/>
  <c r="BX32" i="43"/>
  <c r="BX32" i="41" s="1"/>
  <c r="BP32" i="43"/>
  <c r="BP32" i="41" s="1"/>
  <c r="BH32" i="43"/>
  <c r="BH32" i="41" s="1"/>
  <c r="AZ32" i="43"/>
  <c r="AZ32" i="41" s="1"/>
  <c r="AR32" i="43"/>
  <c r="AR32" i="41" s="1"/>
  <c r="AJ32" i="43"/>
  <c r="AJ32" i="41" s="1"/>
  <c r="AB32" i="43"/>
  <c r="AB32" i="41" s="1"/>
  <c r="T32" i="43"/>
  <c r="T32" i="41" s="1"/>
  <c r="L32" i="43"/>
  <c r="L32" i="41" s="1"/>
  <c r="D32" i="43"/>
  <c r="D32" i="41" s="1"/>
  <c r="NG32" i="43"/>
  <c r="NG32" i="41" s="1"/>
  <c r="MA32" i="43"/>
  <c r="MA32" i="41" s="1"/>
  <c r="KU32" i="43"/>
  <c r="KU32" i="41" s="1"/>
  <c r="JO32" i="43"/>
  <c r="JO32" i="41" s="1"/>
  <c r="II32" i="43"/>
  <c r="II32" i="41" s="1"/>
  <c r="HC32" i="43"/>
  <c r="HC32" i="41" s="1"/>
  <c r="FW32" i="43"/>
  <c r="FW32" i="41" s="1"/>
  <c r="EQ32" i="43"/>
  <c r="EQ32" i="41" s="1"/>
  <c r="DK32" i="43"/>
  <c r="DK32" i="41" s="1"/>
  <c r="CE32" i="43"/>
  <c r="CE32" i="41" s="1"/>
  <c r="AY32" i="43"/>
  <c r="AY32" i="41" s="1"/>
  <c r="S32" i="43"/>
  <c r="S32" i="41" s="1"/>
  <c r="NF32" i="43"/>
  <c r="NF32" i="41" s="1"/>
  <c r="LZ32" i="43"/>
  <c r="LZ32" i="41" s="1"/>
  <c r="KT32" i="43"/>
  <c r="KT32" i="41" s="1"/>
  <c r="JN32" i="43"/>
  <c r="JN32" i="41" s="1"/>
  <c r="IH32" i="43"/>
  <c r="IH32" i="41" s="1"/>
  <c r="HB32" i="43"/>
  <c r="HB32" i="41" s="1"/>
  <c r="FV32" i="43"/>
  <c r="FV32" i="41" s="1"/>
  <c r="EP32" i="43"/>
  <c r="EP32" i="41" s="1"/>
  <c r="DJ32" i="43"/>
  <c r="DJ32" i="41" s="1"/>
  <c r="CD32" i="43"/>
  <c r="CD32" i="41" s="1"/>
  <c r="AX32" i="43"/>
  <c r="AX32" i="41" s="1"/>
  <c r="R32" i="43"/>
  <c r="R32" i="41" s="1"/>
  <c r="MY32" i="43"/>
  <c r="MY32" i="41" s="1"/>
  <c r="LS32" i="43"/>
  <c r="LS32" i="41" s="1"/>
  <c r="KM32" i="43"/>
  <c r="KM32" i="41" s="1"/>
  <c r="JG32" i="43"/>
  <c r="JG32" i="41" s="1"/>
  <c r="IA32" i="43"/>
  <c r="IA32" i="41" s="1"/>
  <c r="GU32" i="43"/>
  <c r="GU32" i="41" s="1"/>
  <c r="FO32" i="43"/>
  <c r="FO32" i="41" s="1"/>
  <c r="EI32" i="43"/>
  <c r="EI32" i="41" s="1"/>
  <c r="DC32" i="43"/>
  <c r="DC32" i="41" s="1"/>
  <c r="BW32" i="43"/>
  <c r="BW32" i="41" s="1"/>
  <c r="AQ32" i="43"/>
  <c r="AQ32" i="41" s="1"/>
  <c r="K32" i="43"/>
  <c r="K32" i="41" s="1"/>
  <c r="MX32" i="43"/>
  <c r="MX32" i="41" s="1"/>
  <c r="LR32" i="43"/>
  <c r="LR32" i="41" s="1"/>
  <c r="KL32" i="43"/>
  <c r="KL32" i="41" s="1"/>
  <c r="JF32" i="43"/>
  <c r="JF32" i="41" s="1"/>
  <c r="HZ32" i="43"/>
  <c r="HZ32" i="41" s="1"/>
  <c r="GT32" i="43"/>
  <c r="GT32" i="41" s="1"/>
  <c r="FN32" i="43"/>
  <c r="FN32" i="41" s="1"/>
  <c r="EH32" i="43"/>
  <c r="EH32" i="41" s="1"/>
  <c r="DB32" i="43"/>
  <c r="DB32" i="41" s="1"/>
  <c r="BV32" i="43"/>
  <c r="BV32" i="41" s="1"/>
  <c r="AP32" i="43"/>
  <c r="AP32" i="41" s="1"/>
  <c r="J32" i="43"/>
  <c r="J32" i="41" s="1"/>
  <c r="MQ32" i="43"/>
  <c r="MQ32" i="41" s="1"/>
  <c r="LK32" i="43"/>
  <c r="LK32" i="41" s="1"/>
  <c r="KE32" i="43"/>
  <c r="KE32" i="41" s="1"/>
  <c r="IY32" i="43"/>
  <c r="IY32" i="41" s="1"/>
  <c r="HS32" i="43"/>
  <c r="HS32" i="41" s="1"/>
  <c r="GM32" i="43"/>
  <c r="GM32" i="41" s="1"/>
  <c r="FG32" i="43"/>
  <c r="FG32" i="41" s="1"/>
  <c r="EA32" i="43"/>
  <c r="EA32" i="41" s="1"/>
  <c r="CU32" i="43"/>
  <c r="CU32" i="41" s="1"/>
  <c r="BO32" i="43"/>
  <c r="BO32" i="41" s="1"/>
  <c r="AI32" i="43"/>
  <c r="AI32" i="41" s="1"/>
  <c r="C32" i="43"/>
  <c r="MP32" i="43"/>
  <c r="MP32" i="41" s="1"/>
  <c r="LJ32" i="43"/>
  <c r="LJ32" i="41" s="1"/>
  <c r="KD32" i="43"/>
  <c r="KD32" i="41" s="1"/>
  <c r="IX32" i="43"/>
  <c r="IX32" i="41" s="1"/>
  <c r="HR32" i="43"/>
  <c r="HR32" i="41" s="1"/>
  <c r="GL32" i="43"/>
  <c r="GL32" i="41" s="1"/>
  <c r="FF32" i="43"/>
  <c r="FF32" i="41" s="1"/>
  <c r="DZ32" i="43"/>
  <c r="DZ32" i="41" s="1"/>
  <c r="CT32" i="43"/>
  <c r="CT32" i="41" s="1"/>
  <c r="BN32" i="43"/>
  <c r="BN32" i="41" s="1"/>
  <c r="AH32" i="43"/>
  <c r="AH32" i="41" s="1"/>
  <c r="MI32" i="43"/>
  <c r="MI32" i="41" s="1"/>
  <c r="HK32" i="43"/>
  <c r="HK32" i="41" s="1"/>
  <c r="CM32" i="43"/>
  <c r="CM32" i="41" s="1"/>
  <c r="MH32" i="43"/>
  <c r="MH32" i="41" s="1"/>
  <c r="HJ32" i="43"/>
  <c r="HJ32" i="41" s="1"/>
  <c r="CL32" i="43"/>
  <c r="CL32" i="41" s="1"/>
  <c r="LC32" i="43"/>
  <c r="LC32" i="41" s="1"/>
  <c r="GE32" i="43"/>
  <c r="GE32" i="41" s="1"/>
  <c r="BG32" i="43"/>
  <c r="BG32" i="41" s="1"/>
  <c r="LB32" i="43"/>
  <c r="LB32" i="41" s="1"/>
  <c r="GD32" i="43"/>
  <c r="GD32" i="41" s="1"/>
  <c r="BF32" i="43"/>
  <c r="BF32" i="41" s="1"/>
  <c r="JW32" i="43"/>
  <c r="JW32" i="41" s="1"/>
  <c r="EY32" i="43"/>
  <c r="EY32" i="41" s="1"/>
  <c r="AA32" i="43"/>
  <c r="AA32" i="41" s="1"/>
  <c r="IQ32" i="43"/>
  <c r="IQ32" i="41" s="1"/>
  <c r="DS32" i="43"/>
  <c r="DS32" i="41" s="1"/>
  <c r="Z32" i="43"/>
  <c r="Z32" i="41" s="1"/>
  <c r="JV32" i="43"/>
  <c r="JV32" i="41" s="1"/>
  <c r="EX32" i="43"/>
  <c r="EX32" i="41" s="1"/>
  <c r="IP32" i="43"/>
  <c r="IP32" i="41" s="1"/>
  <c r="DR32" i="43"/>
  <c r="DR32" i="41" s="1"/>
  <c r="NA24" i="43"/>
  <c r="MS24" i="43"/>
  <c r="MK24" i="43"/>
  <c r="MC24" i="43"/>
  <c r="LU24" i="43"/>
  <c r="LM24" i="43"/>
  <c r="LE24" i="43"/>
  <c r="KW24" i="43"/>
  <c r="KO24" i="43"/>
  <c r="KG24" i="43"/>
  <c r="JY24" i="43"/>
  <c r="JQ24" i="43"/>
  <c r="JI24" i="43"/>
  <c r="JA24" i="43"/>
  <c r="IS24" i="43"/>
  <c r="IK24" i="43"/>
  <c r="MZ24" i="43"/>
  <c r="MR24" i="43"/>
  <c r="MJ24" i="43"/>
  <c r="MB24" i="43"/>
  <c r="LT24" i="43"/>
  <c r="LL24" i="43"/>
  <c r="LD24" i="43"/>
  <c r="KV24" i="43"/>
  <c r="KN24" i="43"/>
  <c r="KF24" i="43"/>
  <c r="JX24" i="43"/>
  <c r="JP24" i="43"/>
  <c r="JH24" i="43"/>
  <c r="IZ24" i="43"/>
  <c r="IR24" i="43"/>
  <c r="IJ24" i="43"/>
  <c r="IB24" i="43"/>
  <c r="HT24" i="43"/>
  <c r="HL24" i="43"/>
  <c r="NG24" i="43"/>
  <c r="MY24" i="43"/>
  <c r="MQ24" i="43"/>
  <c r="MI24" i="43"/>
  <c r="MA24" i="43"/>
  <c r="LS24" i="43"/>
  <c r="LK24" i="43"/>
  <c r="LC24" i="43"/>
  <c r="KU24" i="43"/>
  <c r="KM24" i="43"/>
  <c r="KE24" i="43"/>
  <c r="JW24" i="43"/>
  <c r="JO24" i="43"/>
  <c r="JG24" i="43"/>
  <c r="IY24" i="43"/>
  <c r="IQ24" i="43"/>
  <c r="NF24" i="43"/>
  <c r="MX24" i="43"/>
  <c r="MP24" i="43"/>
  <c r="MH24" i="43"/>
  <c r="LZ24" i="43"/>
  <c r="LR24" i="43"/>
  <c r="LJ24" i="43"/>
  <c r="LB24" i="43"/>
  <c r="KT24" i="43"/>
  <c r="KL24" i="43"/>
  <c r="KD24" i="43"/>
  <c r="JV24" i="43"/>
  <c r="JN24" i="43"/>
  <c r="JF24" i="43"/>
  <c r="IX24" i="43"/>
  <c r="IP24" i="43"/>
  <c r="IH24" i="43"/>
  <c r="NE24" i="43"/>
  <c r="MW24" i="43"/>
  <c r="MO24" i="43"/>
  <c r="MG24" i="43"/>
  <c r="LY24" i="43"/>
  <c r="LQ24" i="43"/>
  <c r="LI24" i="43"/>
  <c r="LA24" i="43"/>
  <c r="KS24" i="43"/>
  <c r="KK24" i="43"/>
  <c r="KC24" i="43"/>
  <c r="JU24" i="43"/>
  <c r="JM24" i="43"/>
  <c r="JE24" i="43"/>
  <c r="IW24" i="43"/>
  <c r="IO24" i="43"/>
  <c r="IG24" i="43"/>
  <c r="HY24" i="43"/>
  <c r="HQ24" i="43"/>
  <c r="NC24" i="43"/>
  <c r="MU24" i="43"/>
  <c r="MM24" i="43"/>
  <c r="ME24" i="43"/>
  <c r="LW24" i="43"/>
  <c r="LO24" i="43"/>
  <c r="LG24" i="43"/>
  <c r="KY24" i="43"/>
  <c r="KQ24" i="43"/>
  <c r="KI24" i="43"/>
  <c r="KA24" i="43"/>
  <c r="JS24" i="43"/>
  <c r="JK24" i="43"/>
  <c r="JC24" i="43"/>
  <c r="IU24" i="43"/>
  <c r="IM24" i="43"/>
  <c r="MN24" i="43"/>
  <c r="LH24" i="43"/>
  <c r="KB24" i="43"/>
  <c r="IV24" i="43"/>
  <c r="IC24" i="43"/>
  <c r="HR24" i="43"/>
  <c r="HH24" i="43"/>
  <c r="GZ24" i="43"/>
  <c r="GR24" i="43"/>
  <c r="GJ24" i="43"/>
  <c r="GB24" i="43"/>
  <c r="FT24" i="43"/>
  <c r="FL24" i="43"/>
  <c r="FD24" i="43"/>
  <c r="EV24" i="43"/>
  <c r="EN24" i="43"/>
  <c r="EF24" i="43"/>
  <c r="DX24" i="43"/>
  <c r="DP24" i="43"/>
  <c r="DH24" i="43"/>
  <c r="CZ24" i="43"/>
  <c r="CR24" i="43"/>
  <c r="CJ24" i="43"/>
  <c r="CB24" i="43"/>
  <c r="BT24" i="43"/>
  <c r="BL24" i="43"/>
  <c r="BD24" i="43"/>
  <c r="AV24" i="43"/>
  <c r="AN24" i="43"/>
  <c r="AF24" i="43"/>
  <c r="X24" i="43"/>
  <c r="P24" i="43"/>
  <c r="H24" i="43"/>
  <c r="ML24" i="43"/>
  <c r="LF24" i="43"/>
  <c r="JZ24" i="43"/>
  <c r="IT24" i="43"/>
  <c r="IA24" i="43"/>
  <c r="HP24" i="43"/>
  <c r="HG24" i="43"/>
  <c r="GY24" i="43"/>
  <c r="GQ24" i="43"/>
  <c r="GI24" i="43"/>
  <c r="GA24" i="43"/>
  <c r="FS24" i="43"/>
  <c r="FK24" i="43"/>
  <c r="FC24" i="43"/>
  <c r="EU24" i="43"/>
  <c r="EM24" i="43"/>
  <c r="EE24" i="43"/>
  <c r="DW24" i="43"/>
  <c r="DO24" i="43"/>
  <c r="DG24" i="43"/>
  <c r="CY24" i="43"/>
  <c r="CQ24" i="43"/>
  <c r="CI24" i="43"/>
  <c r="CA24" i="43"/>
  <c r="BS24" i="43"/>
  <c r="BK24" i="43"/>
  <c r="BC24" i="43"/>
  <c r="AU24" i="43"/>
  <c r="AM24" i="43"/>
  <c r="AE24" i="43"/>
  <c r="W24" i="43"/>
  <c r="O24" i="43"/>
  <c r="G24" i="43"/>
  <c r="MF24" i="43"/>
  <c r="KZ24" i="43"/>
  <c r="JT24" i="43"/>
  <c r="IN24" i="43"/>
  <c r="HZ24" i="43"/>
  <c r="HO24" i="43"/>
  <c r="HF24" i="43"/>
  <c r="GX24" i="43"/>
  <c r="GP24" i="43"/>
  <c r="GH24" i="43"/>
  <c r="FZ24" i="43"/>
  <c r="FR24" i="43"/>
  <c r="FJ24" i="43"/>
  <c r="FB24" i="43"/>
  <c r="ET24" i="43"/>
  <c r="EL24" i="43"/>
  <c r="ED24" i="43"/>
  <c r="DV24" i="43"/>
  <c r="DN24" i="43"/>
  <c r="DF24" i="43"/>
  <c r="CX24" i="43"/>
  <c r="CP24" i="43"/>
  <c r="CH24" i="43"/>
  <c r="BZ24" i="43"/>
  <c r="BR24" i="43"/>
  <c r="BJ24" i="43"/>
  <c r="BB24" i="43"/>
  <c r="AT24" i="43"/>
  <c r="AL24" i="43"/>
  <c r="AD24" i="43"/>
  <c r="V24" i="43"/>
  <c r="N24" i="43"/>
  <c r="F24" i="43"/>
  <c r="MD24" i="43"/>
  <c r="KX24" i="43"/>
  <c r="JR24" i="43"/>
  <c r="IL24" i="43"/>
  <c r="HX24" i="43"/>
  <c r="HN24" i="43"/>
  <c r="HE24" i="43"/>
  <c r="GW24" i="43"/>
  <c r="GO24" i="43"/>
  <c r="GG24" i="43"/>
  <c r="FY24" i="43"/>
  <c r="FQ24" i="43"/>
  <c r="FI24" i="43"/>
  <c r="FA24" i="43"/>
  <c r="ES24" i="43"/>
  <c r="EK24" i="43"/>
  <c r="EC24" i="43"/>
  <c r="DU24" i="43"/>
  <c r="DM24" i="43"/>
  <c r="DE24" i="43"/>
  <c r="CW24" i="43"/>
  <c r="CO24" i="43"/>
  <c r="CG24" i="43"/>
  <c r="BY24" i="43"/>
  <c r="BQ24" i="43"/>
  <c r="BI24" i="43"/>
  <c r="BA24" i="43"/>
  <c r="AS24" i="43"/>
  <c r="AK24" i="43"/>
  <c r="AC24" i="43"/>
  <c r="U24" i="43"/>
  <c r="M24" i="43"/>
  <c r="E24" i="43"/>
  <c r="ND24" i="43"/>
  <c r="LX24" i="43"/>
  <c r="KR24" i="43"/>
  <c r="JL24" i="43"/>
  <c r="II24" i="43"/>
  <c r="HW24" i="43"/>
  <c r="HM24" i="43"/>
  <c r="HD24" i="43"/>
  <c r="GV24" i="43"/>
  <c r="GN24" i="43"/>
  <c r="GF24" i="43"/>
  <c r="FX24" i="43"/>
  <c r="FP24" i="43"/>
  <c r="FH24" i="43"/>
  <c r="EZ24" i="43"/>
  <c r="ER24" i="43"/>
  <c r="EJ24" i="43"/>
  <c r="EB24" i="43"/>
  <c r="DT24" i="43"/>
  <c r="DL24" i="43"/>
  <c r="DD24" i="43"/>
  <c r="CV24" i="43"/>
  <c r="CN24" i="43"/>
  <c r="CF24" i="43"/>
  <c r="BX24" i="43"/>
  <c r="BP24" i="43"/>
  <c r="BH24" i="43"/>
  <c r="AZ24" i="43"/>
  <c r="AR24" i="43"/>
  <c r="AJ24" i="43"/>
  <c r="AB24" i="43"/>
  <c r="T24" i="43"/>
  <c r="L24" i="43"/>
  <c r="D24" i="43"/>
  <c r="MV24" i="43"/>
  <c r="LP24" i="43"/>
  <c r="KJ24" i="43"/>
  <c r="JD24" i="43"/>
  <c r="IE24" i="43"/>
  <c r="HU24" i="43"/>
  <c r="HJ24" i="43"/>
  <c r="HB24" i="43"/>
  <c r="GT24" i="43"/>
  <c r="GL24" i="43"/>
  <c r="GD24" i="43"/>
  <c r="FV24" i="43"/>
  <c r="FN24" i="43"/>
  <c r="FF24" i="43"/>
  <c r="FF24" i="41" s="1"/>
  <c r="EX24" i="43"/>
  <c r="EP24" i="43"/>
  <c r="EH24" i="43"/>
  <c r="DZ24" i="43"/>
  <c r="DZ24" i="41" s="1"/>
  <c r="DR24" i="43"/>
  <c r="DJ24" i="43"/>
  <c r="DB24" i="43"/>
  <c r="CT24" i="43"/>
  <c r="CL24" i="43"/>
  <c r="CL24" i="41" s="1"/>
  <c r="CD24" i="43"/>
  <c r="BV24" i="43"/>
  <c r="BV24" i="41" s="1"/>
  <c r="BN24" i="43"/>
  <c r="BF24" i="43"/>
  <c r="AX24" i="43"/>
  <c r="AP24" i="43"/>
  <c r="AH24" i="43"/>
  <c r="Z24" i="43"/>
  <c r="R24" i="43"/>
  <c r="J24" i="43"/>
  <c r="KP24" i="43"/>
  <c r="HK24" i="43"/>
  <c r="GE24" i="43"/>
  <c r="EY24" i="43"/>
  <c r="DS24" i="43"/>
  <c r="CM24" i="43"/>
  <c r="BG24" i="43"/>
  <c r="AA24" i="43"/>
  <c r="KH24" i="43"/>
  <c r="HI24" i="43"/>
  <c r="GC24" i="43"/>
  <c r="EW24" i="43"/>
  <c r="DQ24" i="43"/>
  <c r="CK24" i="43"/>
  <c r="BE24" i="43"/>
  <c r="Y24" i="43"/>
  <c r="JJ24" i="43"/>
  <c r="HC24" i="43"/>
  <c r="HC24" i="41" s="1"/>
  <c r="FW24" i="43"/>
  <c r="EQ24" i="43"/>
  <c r="DK24" i="43"/>
  <c r="CE24" i="43"/>
  <c r="AY24" i="43"/>
  <c r="S24" i="43"/>
  <c r="JB24" i="43"/>
  <c r="HA24" i="43"/>
  <c r="FU24" i="43"/>
  <c r="EO24" i="43"/>
  <c r="DI24" i="43"/>
  <c r="CC24" i="43"/>
  <c r="AW24" i="43"/>
  <c r="Q24" i="43"/>
  <c r="NB24" i="43"/>
  <c r="IF24" i="43"/>
  <c r="GU24" i="43"/>
  <c r="FO24" i="43"/>
  <c r="EI24" i="43"/>
  <c r="DC24" i="43"/>
  <c r="BW24" i="43"/>
  <c r="AQ24" i="43"/>
  <c r="K24" i="43"/>
  <c r="LV24" i="43"/>
  <c r="HV24" i="43"/>
  <c r="GM24" i="43"/>
  <c r="FG24" i="43"/>
  <c r="EA24" i="43"/>
  <c r="CU24" i="43"/>
  <c r="BO24" i="43"/>
  <c r="AI24" i="43"/>
  <c r="C24" i="43"/>
  <c r="FM24" i="43"/>
  <c r="AO24" i="43"/>
  <c r="FE24" i="43"/>
  <c r="AG24" i="43"/>
  <c r="MT24" i="43"/>
  <c r="EG24" i="43"/>
  <c r="I24" i="43"/>
  <c r="LN24" i="43"/>
  <c r="DY24" i="43"/>
  <c r="ID24" i="43"/>
  <c r="DA24" i="43"/>
  <c r="GS24" i="43"/>
  <c r="BU24" i="43"/>
  <c r="GK24" i="43"/>
  <c r="BM24" i="43"/>
  <c r="HS24" i="43"/>
  <c r="CS24" i="43"/>
  <c r="NC24" i="45"/>
  <c r="MU24" i="45"/>
  <c r="MM24" i="45"/>
  <c r="ME24" i="45"/>
  <c r="LW24" i="45"/>
  <c r="LO24" i="45"/>
  <c r="LG24" i="45"/>
  <c r="KY24" i="45"/>
  <c r="KQ24" i="45"/>
  <c r="KI24" i="45"/>
  <c r="KA24" i="45"/>
  <c r="JS24" i="45"/>
  <c r="JK24" i="45"/>
  <c r="JC24" i="45"/>
  <c r="IU24" i="45"/>
  <c r="IM24" i="45"/>
  <c r="IE24" i="45"/>
  <c r="HW24" i="45"/>
  <c r="HO24" i="45"/>
  <c r="HG24" i="45"/>
  <c r="GY24" i="45"/>
  <c r="GQ24" i="45"/>
  <c r="NB24" i="45"/>
  <c r="MT24" i="45"/>
  <c r="ML24" i="45"/>
  <c r="MD24" i="45"/>
  <c r="LV24" i="45"/>
  <c r="LN24" i="45"/>
  <c r="LF24" i="45"/>
  <c r="KX24" i="45"/>
  <c r="KP24" i="45"/>
  <c r="KH24" i="45"/>
  <c r="JZ24" i="45"/>
  <c r="JR24" i="45"/>
  <c r="JJ24" i="45"/>
  <c r="JB24" i="45"/>
  <c r="IT24" i="45"/>
  <c r="IL24" i="45"/>
  <c r="ID24" i="45"/>
  <c r="HV24" i="45"/>
  <c r="HN24" i="45"/>
  <c r="HF24" i="45"/>
  <c r="GX24" i="45"/>
  <c r="NA24" i="45"/>
  <c r="MZ24" i="45"/>
  <c r="MR24" i="45"/>
  <c r="MJ24" i="45"/>
  <c r="MB24" i="45"/>
  <c r="LT24" i="45"/>
  <c r="LL24" i="45"/>
  <c r="LD24" i="45"/>
  <c r="KV24" i="45"/>
  <c r="KN24" i="45"/>
  <c r="KF24" i="45"/>
  <c r="JX24" i="45"/>
  <c r="JP24" i="45"/>
  <c r="JH24" i="45"/>
  <c r="IZ24" i="45"/>
  <c r="IR24" i="45"/>
  <c r="IJ24" i="45"/>
  <c r="IB24" i="45"/>
  <c r="HT24" i="45"/>
  <c r="HL24" i="45"/>
  <c r="HD24" i="45"/>
  <c r="GV24" i="45"/>
  <c r="MX24" i="45"/>
  <c r="MP24" i="45"/>
  <c r="MH24" i="45"/>
  <c r="LZ24" i="45"/>
  <c r="LR24" i="45"/>
  <c r="LJ24" i="45"/>
  <c r="LB24" i="45"/>
  <c r="KT24" i="45"/>
  <c r="KL24" i="45"/>
  <c r="KD24" i="45"/>
  <c r="JV24" i="45"/>
  <c r="JN24" i="45"/>
  <c r="JF24" i="45"/>
  <c r="IX24" i="45"/>
  <c r="IP24" i="45"/>
  <c r="IH24" i="45"/>
  <c r="HZ24" i="45"/>
  <c r="HR24" i="45"/>
  <c r="HJ24" i="45"/>
  <c r="HB24" i="45"/>
  <c r="GT24" i="45"/>
  <c r="NE24" i="45"/>
  <c r="MW24" i="45"/>
  <c r="MO24" i="45"/>
  <c r="MG24" i="45"/>
  <c r="LY24" i="45"/>
  <c r="LQ24" i="45"/>
  <c r="LI24" i="45"/>
  <c r="LA24" i="45"/>
  <c r="KS24" i="45"/>
  <c r="KK24" i="45"/>
  <c r="KC24" i="45"/>
  <c r="JU24" i="45"/>
  <c r="JM24" i="45"/>
  <c r="JE24" i="45"/>
  <c r="IW24" i="45"/>
  <c r="IO24" i="45"/>
  <c r="IG24" i="45"/>
  <c r="HY24" i="45"/>
  <c r="HQ24" i="45"/>
  <c r="HI24" i="45"/>
  <c r="HA24" i="45"/>
  <c r="GS24" i="45"/>
  <c r="GK24" i="45"/>
  <c r="MN24" i="45"/>
  <c r="LS24" i="45"/>
  <c r="KW24" i="45"/>
  <c r="KB24" i="45"/>
  <c r="JG24" i="45"/>
  <c r="IK24" i="45"/>
  <c r="HP24" i="45"/>
  <c r="GU24" i="45"/>
  <c r="GI24" i="45"/>
  <c r="GA24" i="45"/>
  <c r="FS24" i="45"/>
  <c r="FK24" i="45"/>
  <c r="FC24" i="45"/>
  <c r="EU24" i="45"/>
  <c r="EM24" i="45"/>
  <c r="EE24" i="45"/>
  <c r="DW24" i="45"/>
  <c r="DO24" i="45"/>
  <c r="DG24" i="45"/>
  <c r="CY24" i="45"/>
  <c r="CQ24" i="45"/>
  <c r="CI24" i="45"/>
  <c r="CA24" i="45"/>
  <c r="BS24" i="45"/>
  <c r="BK24" i="45"/>
  <c r="BC24" i="45"/>
  <c r="AU24" i="45"/>
  <c r="AM24" i="45"/>
  <c r="AE24" i="45"/>
  <c r="W24" i="45"/>
  <c r="O24" i="45"/>
  <c r="G24" i="45"/>
  <c r="MK24" i="45"/>
  <c r="LP24" i="45"/>
  <c r="KU24" i="45"/>
  <c r="JY24" i="45"/>
  <c r="JD24" i="45"/>
  <c r="II24" i="45"/>
  <c r="HM24" i="45"/>
  <c r="GR24" i="45"/>
  <c r="GH24" i="45"/>
  <c r="FZ24" i="45"/>
  <c r="FR24" i="45"/>
  <c r="FJ24" i="45"/>
  <c r="FB24" i="45"/>
  <c r="ET24" i="45"/>
  <c r="EL24" i="45"/>
  <c r="ED24" i="45"/>
  <c r="DV24" i="45"/>
  <c r="DN24" i="45"/>
  <c r="DF24" i="45"/>
  <c r="CX24" i="45"/>
  <c r="CP24" i="45"/>
  <c r="CH24" i="45"/>
  <c r="BZ24" i="45"/>
  <c r="BR24" i="45"/>
  <c r="BJ24" i="45"/>
  <c r="BB24" i="45"/>
  <c r="AT24" i="45"/>
  <c r="AL24" i="45"/>
  <c r="AD24" i="45"/>
  <c r="V24" i="45"/>
  <c r="N24" i="45"/>
  <c r="F24" i="45"/>
  <c r="MI24" i="45"/>
  <c r="LM24" i="45"/>
  <c r="KR24" i="45"/>
  <c r="JW24" i="45"/>
  <c r="JA24" i="45"/>
  <c r="IF24" i="45"/>
  <c r="HK24" i="45"/>
  <c r="GP24" i="45"/>
  <c r="GG24" i="45"/>
  <c r="FY24" i="45"/>
  <c r="FQ24" i="45"/>
  <c r="FI24" i="45"/>
  <c r="FA24" i="45"/>
  <c r="ES24" i="45"/>
  <c r="EK24" i="45"/>
  <c r="EC24" i="45"/>
  <c r="DU24" i="45"/>
  <c r="DM24" i="45"/>
  <c r="DE24" i="45"/>
  <c r="CW24" i="45"/>
  <c r="CO24" i="45"/>
  <c r="CG24" i="45"/>
  <c r="BY24" i="45"/>
  <c r="BQ24" i="45"/>
  <c r="BI24" i="45"/>
  <c r="BA24" i="45"/>
  <c r="AS24" i="45"/>
  <c r="AK24" i="45"/>
  <c r="AC24" i="45"/>
  <c r="U24" i="45"/>
  <c r="M24" i="45"/>
  <c r="E24" i="45"/>
  <c r="ND24" i="45"/>
  <c r="MF24" i="45"/>
  <c r="LK24" i="45"/>
  <c r="KO24" i="45"/>
  <c r="JT24" i="45"/>
  <c r="IY24" i="45"/>
  <c r="IC24" i="45"/>
  <c r="HH24" i="45"/>
  <c r="GO24" i="45"/>
  <c r="GF24" i="45"/>
  <c r="FX24" i="45"/>
  <c r="FP24" i="45"/>
  <c r="FH24" i="45"/>
  <c r="EZ24" i="45"/>
  <c r="ER24" i="45"/>
  <c r="EJ24" i="45"/>
  <c r="EB24" i="45"/>
  <c r="DT24" i="45"/>
  <c r="DL24" i="45"/>
  <c r="DD24" i="45"/>
  <c r="CV24" i="45"/>
  <c r="CN24" i="45"/>
  <c r="CF24" i="45"/>
  <c r="BX24" i="45"/>
  <c r="BP24" i="45"/>
  <c r="BH24" i="45"/>
  <c r="AZ24" i="45"/>
  <c r="AR24" i="45"/>
  <c r="AJ24" i="45"/>
  <c r="AB24" i="45"/>
  <c r="T24" i="45"/>
  <c r="L24" i="45"/>
  <c r="D24" i="45"/>
  <c r="MY24" i="45"/>
  <c r="MC24" i="45"/>
  <c r="LH24" i="45"/>
  <c r="KM24" i="45"/>
  <c r="JQ24" i="45"/>
  <c r="IV24" i="45"/>
  <c r="IA24" i="45"/>
  <c r="HE24" i="45"/>
  <c r="GN24" i="45"/>
  <c r="GE24" i="45"/>
  <c r="FW24" i="45"/>
  <c r="FO24" i="45"/>
  <c r="FG24" i="45"/>
  <c r="EY24" i="45"/>
  <c r="EQ24" i="45"/>
  <c r="EI24" i="45"/>
  <c r="EA24" i="45"/>
  <c r="DS24" i="45"/>
  <c r="DK24" i="45"/>
  <c r="DC24" i="45"/>
  <c r="CU24" i="45"/>
  <c r="CM24" i="45"/>
  <c r="CE24" i="45"/>
  <c r="BW24" i="45"/>
  <c r="BO24" i="45"/>
  <c r="BG24" i="45"/>
  <c r="AY24" i="45"/>
  <c r="AQ24" i="45"/>
  <c r="AI24" i="45"/>
  <c r="AA24" i="45"/>
  <c r="S24" i="45"/>
  <c r="K24" i="45"/>
  <c r="C24" i="45"/>
  <c r="MS24" i="45"/>
  <c r="LX24" i="45"/>
  <c r="LC24" i="45"/>
  <c r="KG24" i="45"/>
  <c r="JL24" i="45"/>
  <c r="IQ24" i="45"/>
  <c r="HU24" i="45"/>
  <c r="GZ24" i="45"/>
  <c r="GL24" i="45"/>
  <c r="GC24" i="45"/>
  <c r="FU24" i="45"/>
  <c r="FM24" i="45"/>
  <c r="FE24" i="45"/>
  <c r="EW24" i="45"/>
  <c r="EO24" i="45"/>
  <c r="EG24" i="45"/>
  <c r="DY24" i="45"/>
  <c r="DQ24" i="45"/>
  <c r="DI24" i="45"/>
  <c r="DA24" i="45"/>
  <c r="CS24" i="45"/>
  <c r="CK24" i="45"/>
  <c r="CC24" i="45"/>
  <c r="BU24" i="45"/>
  <c r="BM24" i="45"/>
  <c r="BE24" i="45"/>
  <c r="AW24" i="45"/>
  <c r="AO24" i="45"/>
  <c r="AG24" i="45"/>
  <c r="Y24" i="45"/>
  <c r="Q24" i="45"/>
  <c r="I24" i="45"/>
  <c r="MQ24" i="45"/>
  <c r="LU24" i="45"/>
  <c r="KZ24" i="45"/>
  <c r="KE24" i="45"/>
  <c r="JI24" i="45"/>
  <c r="IN24" i="45"/>
  <c r="HS24" i="45"/>
  <c r="GW24" i="45"/>
  <c r="GJ24" i="45"/>
  <c r="GB24" i="45"/>
  <c r="FT24" i="45"/>
  <c r="FL24" i="45"/>
  <c r="FD24" i="45"/>
  <c r="EV24" i="45"/>
  <c r="EN24" i="45"/>
  <c r="EF24" i="45"/>
  <c r="DX24" i="45"/>
  <c r="DP24" i="45"/>
  <c r="DH24" i="45"/>
  <c r="CZ24" i="45"/>
  <c r="CR24" i="45"/>
  <c r="CJ24" i="45"/>
  <c r="CB24" i="45"/>
  <c r="BT24" i="45"/>
  <c r="BL24" i="45"/>
  <c r="BD24" i="45"/>
  <c r="AV24" i="45"/>
  <c r="AN24" i="45"/>
  <c r="AF24" i="45"/>
  <c r="X24" i="45"/>
  <c r="P24" i="45"/>
  <c r="H24" i="45"/>
  <c r="KA16" i="43"/>
  <c r="AE16" i="43"/>
  <c r="JK16" i="43"/>
  <c r="O16" i="43"/>
  <c r="HO16" i="43"/>
  <c r="GY16" i="43"/>
  <c r="FC16" i="43"/>
  <c r="MM16" i="43"/>
  <c r="CQ16" i="43"/>
  <c r="LW16" i="43"/>
  <c r="CA16" i="43"/>
  <c r="EM16" i="43"/>
  <c r="U14" i="45"/>
  <c r="BF14" i="45"/>
  <c r="CP14" i="45"/>
  <c r="DT14" i="45"/>
  <c r="FJ14" i="45"/>
  <c r="HE14" i="45"/>
  <c r="IN14" i="45"/>
  <c r="KJ14" i="45"/>
  <c r="MT14" i="45"/>
  <c r="X15" i="45"/>
  <c r="BD15" i="45"/>
  <c r="CJ15" i="45"/>
  <c r="DP15" i="45"/>
  <c r="EV15" i="45"/>
  <c r="GB15" i="45"/>
  <c r="HH15" i="45"/>
  <c r="IX15" i="45"/>
  <c r="H16" i="45"/>
  <c r="AD16" i="45"/>
  <c r="AW16" i="45"/>
  <c r="BT16" i="45"/>
  <c r="CP16" i="45"/>
  <c r="DI16" i="45"/>
  <c r="EF16" i="45"/>
  <c r="FF16" i="45"/>
  <c r="GX16" i="45"/>
  <c r="I17" i="45"/>
  <c r="BX17" i="45"/>
  <c r="J18" i="45"/>
  <c r="AF18" i="45"/>
  <c r="BA18" i="45"/>
  <c r="CF18" i="45"/>
  <c r="FA18" i="45"/>
  <c r="IF18" i="45"/>
  <c r="LM18" i="45"/>
  <c r="I19" i="45"/>
  <c r="Y19" i="45"/>
  <c r="AO19" i="45"/>
  <c r="BE19" i="45"/>
  <c r="BV19" i="45"/>
  <c r="CV19" i="45"/>
  <c r="EI19" i="45"/>
  <c r="FX19" i="45"/>
  <c r="HP19" i="45"/>
  <c r="JG19" i="45"/>
  <c r="KV19" i="45"/>
  <c r="MN19" i="45"/>
  <c r="H20" i="45"/>
  <c r="P20" i="45"/>
  <c r="X20" i="45"/>
  <c r="AF20" i="45"/>
  <c r="AN20" i="45"/>
  <c r="AV20" i="45"/>
  <c r="BD20" i="45"/>
  <c r="BL20" i="45"/>
  <c r="BT20" i="45"/>
  <c r="CB20" i="45"/>
  <c r="CJ20" i="45"/>
  <c r="CR20" i="45"/>
  <c r="CZ20" i="45"/>
  <c r="DH20" i="45"/>
  <c r="DP20" i="45"/>
  <c r="DX20" i="45"/>
  <c r="EF20" i="45"/>
  <c r="EN20" i="45"/>
  <c r="EV20" i="45"/>
  <c r="FD20" i="45"/>
  <c r="FL20" i="45"/>
  <c r="FT20" i="45"/>
  <c r="GB20" i="45"/>
  <c r="GJ20" i="45"/>
  <c r="GR20" i="45"/>
  <c r="GZ20" i="45"/>
  <c r="HH20" i="45"/>
  <c r="HP20" i="45"/>
  <c r="HX20" i="45"/>
  <c r="IF20" i="45"/>
  <c r="IN20" i="45"/>
  <c r="IV20" i="45"/>
  <c r="JD20" i="45"/>
  <c r="JL20" i="45"/>
  <c r="JT20" i="45"/>
  <c r="KB20" i="45"/>
  <c r="KJ20" i="45"/>
  <c r="KR20" i="45"/>
  <c r="KZ20" i="45"/>
  <c r="LH20" i="45"/>
  <c r="LP20" i="45"/>
  <c r="LX20" i="45"/>
  <c r="MF20" i="45"/>
  <c r="MN20" i="45"/>
  <c r="MV20" i="45"/>
  <c r="ND20" i="45"/>
  <c r="H21" i="45"/>
  <c r="P21" i="45"/>
  <c r="X21" i="45"/>
  <c r="AF21" i="45"/>
  <c r="AN21" i="45"/>
  <c r="AV21" i="45"/>
  <c r="BD21" i="45"/>
  <c r="BL21" i="45"/>
  <c r="BT21" i="45"/>
  <c r="CB21" i="45"/>
  <c r="CJ21" i="45"/>
  <c r="CR21" i="45"/>
  <c r="CZ21" i="45"/>
  <c r="DH21" i="45"/>
  <c r="DP21" i="45"/>
  <c r="DX21" i="45"/>
  <c r="EF21" i="45"/>
  <c r="EN21" i="45"/>
  <c r="EY21" i="45"/>
  <c r="FP21" i="45"/>
  <c r="GL21" i="45"/>
  <c r="HG21" i="45"/>
  <c r="IB21" i="45"/>
  <c r="IX21" i="45"/>
  <c r="JS21" i="45"/>
  <c r="KN21" i="45"/>
  <c r="LJ21" i="45"/>
  <c r="J22" i="45"/>
  <c r="BV22" i="45"/>
  <c r="EH22" i="45"/>
  <c r="GT22" i="45"/>
  <c r="JF22" i="45"/>
  <c r="LR22" i="45"/>
  <c r="Z23" i="45"/>
  <c r="CL23" i="45"/>
  <c r="EX23" i="45"/>
  <c r="HJ23" i="45"/>
  <c r="JV23" i="45"/>
  <c r="MH23" i="45"/>
  <c r="AP24" i="45"/>
  <c r="DB24" i="45"/>
  <c r="FN24" i="45"/>
  <c r="KJ24" i="45"/>
  <c r="JG25" i="45"/>
  <c r="AQ27" i="45"/>
  <c r="F19" i="45"/>
  <c r="N19" i="45"/>
  <c r="V19" i="45"/>
  <c r="AD19" i="45"/>
  <c r="AL19" i="45"/>
  <c r="AT19" i="45"/>
  <c r="BB19" i="45"/>
  <c r="BJ19" i="45"/>
  <c r="BR19" i="45"/>
  <c r="CB19" i="45"/>
  <c r="CR19" i="45"/>
  <c r="DH19" i="45"/>
  <c r="EA19" i="45"/>
  <c r="EV19" i="45"/>
  <c r="FP19" i="45"/>
  <c r="GM19" i="45"/>
  <c r="HH19" i="45"/>
  <c r="IB19" i="45"/>
  <c r="IY19" i="45"/>
  <c r="JT19" i="45"/>
  <c r="KN19" i="45"/>
  <c r="LK19" i="45"/>
  <c r="MF19" i="45"/>
  <c r="MZ19" i="45"/>
  <c r="AF19" i="43"/>
  <c r="CR19" i="43"/>
  <c r="FD19" i="43"/>
  <c r="HP19" i="43"/>
  <c r="KB19" i="43"/>
  <c r="MN19" i="43"/>
  <c r="AV19" i="43"/>
  <c r="DH19" i="43"/>
  <c r="FT19" i="43"/>
  <c r="IF19" i="43"/>
  <c r="KR19" i="43"/>
  <c r="ND19" i="43"/>
  <c r="BD19" i="43"/>
  <c r="DP19" i="43"/>
  <c r="GB19" i="43"/>
  <c r="IN19" i="43"/>
  <c r="KZ19" i="43"/>
  <c r="J19" i="45"/>
  <c r="R19" i="45"/>
  <c r="Z19" i="45"/>
  <c r="AH19" i="45"/>
  <c r="AP19" i="45"/>
  <c r="AX19" i="45"/>
  <c r="BF19" i="45"/>
  <c r="BN19" i="45"/>
  <c r="BW19" i="45"/>
  <c r="CJ19" i="45"/>
  <c r="CZ19" i="45"/>
  <c r="DP19" i="45"/>
  <c r="EJ19" i="45"/>
  <c r="FG19" i="45"/>
  <c r="GB19" i="45"/>
  <c r="GV19" i="45"/>
  <c r="HS19" i="45"/>
  <c r="IN19" i="45"/>
  <c r="JH19" i="45"/>
  <c r="KE19" i="45"/>
  <c r="KZ19" i="45"/>
  <c r="LT19" i="45"/>
  <c r="MQ19" i="45"/>
  <c r="BL19" i="43"/>
  <c r="DX19" i="43"/>
  <c r="GJ19" i="43"/>
  <c r="IV19" i="43"/>
  <c r="IV19" i="41" s="1"/>
  <c r="NC19" i="43"/>
  <c r="MU19" i="43"/>
  <c r="MM19" i="43"/>
  <c r="ME19" i="43"/>
  <c r="LW19" i="43"/>
  <c r="LO19" i="43"/>
  <c r="LG19" i="43"/>
  <c r="KY19" i="43"/>
  <c r="KQ19" i="43"/>
  <c r="KI19" i="43"/>
  <c r="KA19" i="43"/>
  <c r="JS19" i="43"/>
  <c r="JK19" i="43"/>
  <c r="JC19" i="43"/>
  <c r="IU19" i="43"/>
  <c r="IM19" i="43"/>
  <c r="IE19" i="43"/>
  <c r="HW19" i="43"/>
  <c r="HO19" i="43"/>
  <c r="HG19" i="43"/>
  <c r="GY19" i="43"/>
  <c r="GQ19" i="43"/>
  <c r="GI19" i="43"/>
  <c r="GA19" i="43"/>
  <c r="FS19" i="43"/>
  <c r="FK19" i="43"/>
  <c r="FC19" i="43"/>
  <c r="EU19" i="43"/>
  <c r="EM19" i="43"/>
  <c r="EE19" i="43"/>
  <c r="DW19" i="43"/>
  <c r="DO19" i="43"/>
  <c r="DG19" i="43"/>
  <c r="CY19" i="43"/>
  <c r="CQ19" i="43"/>
  <c r="CI19" i="43"/>
  <c r="CA19" i="43"/>
  <c r="BS19" i="43"/>
  <c r="BK19" i="43"/>
  <c r="BC19" i="43"/>
  <c r="AU19" i="43"/>
  <c r="AM19" i="43"/>
  <c r="AM19" i="41" s="1"/>
  <c r="AE19" i="43"/>
  <c r="W19" i="43"/>
  <c r="O19" i="43"/>
  <c r="G19" i="43"/>
  <c r="MX19" i="45"/>
  <c r="MP19" i="45"/>
  <c r="MH19" i="45"/>
  <c r="LZ19" i="45"/>
  <c r="LR19" i="45"/>
  <c r="LJ19" i="45"/>
  <c r="LB19" i="45"/>
  <c r="KT19" i="45"/>
  <c r="KL19" i="45"/>
  <c r="KD19" i="45"/>
  <c r="JV19" i="45"/>
  <c r="JN19" i="45"/>
  <c r="JF19" i="45"/>
  <c r="IX19" i="45"/>
  <c r="IP19" i="45"/>
  <c r="IH19" i="45"/>
  <c r="HZ19" i="45"/>
  <c r="HR19" i="45"/>
  <c r="HJ19" i="45"/>
  <c r="HB19" i="45"/>
  <c r="GT19" i="45"/>
  <c r="GL19" i="45"/>
  <c r="GD19" i="45"/>
  <c r="FV19" i="45"/>
  <c r="FN19" i="45"/>
  <c r="FF19" i="45"/>
  <c r="EX19" i="45"/>
  <c r="EP19" i="45"/>
  <c r="EH19" i="45"/>
  <c r="DZ19" i="45"/>
  <c r="DR19" i="45"/>
  <c r="NB19" i="43"/>
  <c r="MT19" i="43"/>
  <c r="ML19" i="43"/>
  <c r="MD19" i="43"/>
  <c r="LV19" i="43"/>
  <c r="LN19" i="43"/>
  <c r="LF19" i="43"/>
  <c r="KX19" i="43"/>
  <c r="KP19" i="43"/>
  <c r="KH19" i="43"/>
  <c r="JZ19" i="43"/>
  <c r="JR19" i="43"/>
  <c r="JJ19" i="43"/>
  <c r="JB19" i="43"/>
  <c r="IT19" i="43"/>
  <c r="IL19" i="43"/>
  <c r="ID19" i="43"/>
  <c r="HV19" i="43"/>
  <c r="HN19" i="43"/>
  <c r="HF19" i="43"/>
  <c r="GX19" i="43"/>
  <c r="GP19" i="43"/>
  <c r="GH19" i="43"/>
  <c r="FZ19" i="43"/>
  <c r="FR19" i="43"/>
  <c r="FJ19" i="43"/>
  <c r="FB19" i="43"/>
  <c r="ET19" i="43"/>
  <c r="EL19" i="43"/>
  <c r="ED19" i="43"/>
  <c r="DV19" i="43"/>
  <c r="DN19" i="43"/>
  <c r="DF19" i="43"/>
  <c r="CX19" i="43"/>
  <c r="CP19" i="43"/>
  <c r="CH19" i="43"/>
  <c r="BZ19" i="43"/>
  <c r="BR19" i="43"/>
  <c r="BJ19" i="43"/>
  <c r="BJ19" i="41" s="1"/>
  <c r="BB19" i="43"/>
  <c r="AT19" i="43"/>
  <c r="AL19" i="43"/>
  <c r="AD19" i="43"/>
  <c r="AD19" i="41" s="1"/>
  <c r="V19" i="43"/>
  <c r="N19" i="43"/>
  <c r="F19" i="43"/>
  <c r="NE19" i="45"/>
  <c r="MW19" i="45"/>
  <c r="MO19" i="45"/>
  <c r="MG19" i="45"/>
  <c r="LY19" i="45"/>
  <c r="LQ19" i="45"/>
  <c r="LI19" i="45"/>
  <c r="LA19" i="45"/>
  <c r="KS19" i="45"/>
  <c r="KK19" i="45"/>
  <c r="KC19" i="45"/>
  <c r="JU19" i="45"/>
  <c r="JM19" i="45"/>
  <c r="JE19" i="45"/>
  <c r="IW19" i="45"/>
  <c r="IO19" i="45"/>
  <c r="IG19" i="45"/>
  <c r="HY19" i="45"/>
  <c r="HQ19" i="45"/>
  <c r="HI19" i="45"/>
  <c r="HA19" i="45"/>
  <c r="GS19" i="45"/>
  <c r="GK19" i="45"/>
  <c r="GC19" i="45"/>
  <c r="FU19" i="45"/>
  <c r="FM19" i="45"/>
  <c r="FE19" i="45"/>
  <c r="EW19" i="45"/>
  <c r="EO19" i="45"/>
  <c r="EG19" i="45"/>
  <c r="DY19" i="45"/>
  <c r="DQ19" i="45"/>
  <c r="DI19" i="45"/>
  <c r="DA19" i="45"/>
  <c r="CS19" i="45"/>
  <c r="CK19" i="45"/>
  <c r="CC19" i="45"/>
  <c r="BU19" i="45"/>
  <c r="NA19" i="43"/>
  <c r="MS19" i="43"/>
  <c r="MK19" i="43"/>
  <c r="MC19" i="43"/>
  <c r="LU19" i="43"/>
  <c r="LM19" i="43"/>
  <c r="LE19" i="43"/>
  <c r="KW19" i="43"/>
  <c r="KO19" i="43"/>
  <c r="KG19" i="43"/>
  <c r="JY19" i="43"/>
  <c r="JQ19" i="43"/>
  <c r="JI19" i="43"/>
  <c r="JA19" i="43"/>
  <c r="IS19" i="43"/>
  <c r="IK19" i="43"/>
  <c r="IC19" i="43"/>
  <c r="HU19" i="43"/>
  <c r="HM19" i="43"/>
  <c r="HE19" i="43"/>
  <c r="GW19" i="43"/>
  <c r="GO19" i="43"/>
  <c r="GG19" i="43"/>
  <c r="FY19" i="43"/>
  <c r="FQ19" i="43"/>
  <c r="FI19" i="43"/>
  <c r="FA19" i="43"/>
  <c r="ES19" i="43"/>
  <c r="EK19" i="43"/>
  <c r="EC19" i="43"/>
  <c r="DU19" i="43"/>
  <c r="DM19" i="43"/>
  <c r="DE19" i="43"/>
  <c r="CW19" i="43"/>
  <c r="CO19" i="43"/>
  <c r="CG19" i="43"/>
  <c r="BY19" i="43"/>
  <c r="BQ19" i="43"/>
  <c r="BI19" i="43"/>
  <c r="BA19" i="43"/>
  <c r="AS19" i="43"/>
  <c r="AK19" i="43"/>
  <c r="AC19" i="43"/>
  <c r="U19" i="43"/>
  <c r="M19" i="43"/>
  <c r="M19" i="41" s="1"/>
  <c r="E19" i="43"/>
  <c r="E19" i="41" s="1"/>
  <c r="MZ19" i="43"/>
  <c r="MR19" i="43"/>
  <c r="MJ19" i="43"/>
  <c r="MJ19" i="41" s="1"/>
  <c r="MB19" i="43"/>
  <c r="LT19" i="43"/>
  <c r="LL19" i="43"/>
  <c r="LL19" i="41" s="1"/>
  <c r="LD19" i="43"/>
  <c r="KV19" i="43"/>
  <c r="KN19" i="43"/>
  <c r="KF19" i="43"/>
  <c r="JX19" i="43"/>
  <c r="JP19" i="43"/>
  <c r="JP19" i="41" s="1"/>
  <c r="JH19" i="43"/>
  <c r="IZ19" i="43"/>
  <c r="IR19" i="43"/>
  <c r="IJ19" i="43"/>
  <c r="IB19" i="43"/>
  <c r="HT19" i="43"/>
  <c r="HL19" i="43"/>
  <c r="HD19" i="43"/>
  <c r="GV19" i="43"/>
  <c r="GN19" i="43"/>
  <c r="GF19" i="43"/>
  <c r="FX19" i="43"/>
  <c r="FP19" i="43"/>
  <c r="FH19" i="43"/>
  <c r="EZ19" i="43"/>
  <c r="ER19" i="43"/>
  <c r="EJ19" i="43"/>
  <c r="EB19" i="43"/>
  <c r="DT19" i="43"/>
  <c r="DL19" i="43"/>
  <c r="DD19" i="43"/>
  <c r="CV19" i="43"/>
  <c r="CN19" i="43"/>
  <c r="CF19" i="43"/>
  <c r="BX19" i="43"/>
  <c r="BP19" i="43"/>
  <c r="BH19" i="43"/>
  <c r="AZ19" i="43"/>
  <c r="AR19" i="43"/>
  <c r="AJ19" i="43"/>
  <c r="AB19" i="43"/>
  <c r="T19" i="43"/>
  <c r="L19" i="43"/>
  <c r="D19" i="43"/>
  <c r="NC19" i="45"/>
  <c r="MU19" i="45"/>
  <c r="MM19" i="45"/>
  <c r="ME19" i="45"/>
  <c r="LW19" i="45"/>
  <c r="LO19" i="45"/>
  <c r="LG19" i="45"/>
  <c r="KY19" i="45"/>
  <c r="KQ19" i="45"/>
  <c r="KI19" i="45"/>
  <c r="KA19" i="45"/>
  <c r="JS19" i="45"/>
  <c r="JK19" i="45"/>
  <c r="JC19" i="45"/>
  <c r="IU19" i="45"/>
  <c r="IM19" i="45"/>
  <c r="IE19" i="45"/>
  <c r="HW19" i="45"/>
  <c r="HO19" i="45"/>
  <c r="HG19" i="45"/>
  <c r="GY19" i="45"/>
  <c r="GQ19" i="45"/>
  <c r="GI19" i="45"/>
  <c r="GA19" i="45"/>
  <c r="FS19" i="45"/>
  <c r="FK19" i="45"/>
  <c r="FC19" i="45"/>
  <c r="EU19" i="45"/>
  <c r="EM19" i="45"/>
  <c r="EE19" i="45"/>
  <c r="DW19" i="45"/>
  <c r="DO19" i="45"/>
  <c r="DG19" i="45"/>
  <c r="CY19" i="45"/>
  <c r="CQ19" i="45"/>
  <c r="CI19" i="45"/>
  <c r="CA19" i="45"/>
  <c r="NG19" i="43"/>
  <c r="MY19" i="43"/>
  <c r="MQ19" i="43"/>
  <c r="MI19" i="43"/>
  <c r="MA19" i="43"/>
  <c r="LS19" i="43"/>
  <c r="LS19" i="41" s="1"/>
  <c r="LK19" i="43"/>
  <c r="LC19" i="43"/>
  <c r="KU19" i="43"/>
  <c r="KM19" i="43"/>
  <c r="KE19" i="43"/>
  <c r="JW19" i="43"/>
  <c r="JO19" i="43"/>
  <c r="JG19" i="43"/>
  <c r="IY19" i="43"/>
  <c r="IQ19" i="43"/>
  <c r="II19" i="43"/>
  <c r="IA19" i="43"/>
  <c r="HS19" i="43"/>
  <c r="HK19" i="43"/>
  <c r="HC19" i="43"/>
  <c r="GU19" i="43"/>
  <c r="GM19" i="43"/>
  <c r="GE19" i="43"/>
  <c r="FW19" i="43"/>
  <c r="FO19" i="43"/>
  <c r="FG19" i="43"/>
  <c r="EY19" i="43"/>
  <c r="EQ19" i="43"/>
  <c r="EI19" i="43"/>
  <c r="EA19" i="43"/>
  <c r="EA19" i="41" s="1"/>
  <c r="DS19" i="43"/>
  <c r="DK19" i="43"/>
  <c r="DC19" i="43"/>
  <c r="CU19" i="43"/>
  <c r="CM19" i="43"/>
  <c r="CE19" i="43"/>
  <c r="BW19" i="43"/>
  <c r="BO19" i="43"/>
  <c r="BG19" i="43"/>
  <c r="AY19" i="43"/>
  <c r="AQ19" i="43"/>
  <c r="AI19" i="43"/>
  <c r="AA19" i="43"/>
  <c r="S19" i="43"/>
  <c r="K19" i="43"/>
  <c r="C19" i="43"/>
  <c r="NB19" i="45"/>
  <c r="MT19" i="45"/>
  <c r="ML19" i="45"/>
  <c r="MD19" i="45"/>
  <c r="LV19" i="45"/>
  <c r="LN19" i="45"/>
  <c r="LF19" i="45"/>
  <c r="KX19" i="45"/>
  <c r="KP19" i="45"/>
  <c r="KH19" i="45"/>
  <c r="JZ19" i="45"/>
  <c r="JR19" i="45"/>
  <c r="JJ19" i="45"/>
  <c r="JB19" i="45"/>
  <c r="IT19" i="45"/>
  <c r="IL19" i="45"/>
  <c r="ID19" i="45"/>
  <c r="HV19" i="45"/>
  <c r="HN19" i="45"/>
  <c r="HF19" i="45"/>
  <c r="GX19" i="45"/>
  <c r="GP19" i="45"/>
  <c r="GH19" i="45"/>
  <c r="FZ19" i="45"/>
  <c r="FR19" i="45"/>
  <c r="FJ19" i="45"/>
  <c r="FB19" i="45"/>
  <c r="ET19" i="45"/>
  <c r="EL19" i="45"/>
  <c r="ED19" i="45"/>
  <c r="DV19" i="45"/>
  <c r="DN19" i="45"/>
  <c r="DF19" i="45"/>
  <c r="CX19" i="45"/>
  <c r="CP19" i="45"/>
  <c r="CH19" i="45"/>
  <c r="NF19" i="43"/>
  <c r="MX19" i="43"/>
  <c r="MX19" i="41" s="1"/>
  <c r="MP19" i="43"/>
  <c r="MP19" i="41" s="1"/>
  <c r="MH19" i="43"/>
  <c r="MH19" i="41" s="1"/>
  <c r="LZ19" i="43"/>
  <c r="LZ19" i="41" s="1"/>
  <c r="LR19" i="43"/>
  <c r="LR19" i="41" s="1"/>
  <c r="LJ19" i="43"/>
  <c r="LJ19" i="41" s="1"/>
  <c r="LB19" i="43"/>
  <c r="LB19" i="41" s="1"/>
  <c r="KT19" i="43"/>
  <c r="KT19" i="41" s="1"/>
  <c r="KL19" i="43"/>
  <c r="KL19" i="41" s="1"/>
  <c r="KD19" i="43"/>
  <c r="KD19" i="41" s="1"/>
  <c r="JV19" i="43"/>
  <c r="JV19" i="41" s="1"/>
  <c r="JN19" i="43"/>
  <c r="JN19" i="41" s="1"/>
  <c r="JF19" i="43"/>
  <c r="JF19" i="41" s="1"/>
  <c r="IX19" i="43"/>
  <c r="IX19" i="41" s="1"/>
  <c r="IP19" i="43"/>
  <c r="IP19" i="41" s="1"/>
  <c r="IH19" i="43"/>
  <c r="IH19" i="41" s="1"/>
  <c r="HZ19" i="43"/>
  <c r="HZ19" i="41" s="1"/>
  <c r="HR19" i="43"/>
  <c r="HR19" i="41" s="1"/>
  <c r="HJ19" i="43"/>
  <c r="HJ19" i="41" s="1"/>
  <c r="HB19" i="43"/>
  <c r="HB19" i="41" s="1"/>
  <c r="GT19" i="43"/>
  <c r="GT19" i="41" s="1"/>
  <c r="GL19" i="43"/>
  <c r="GL19" i="41" s="1"/>
  <c r="GD19" i="43"/>
  <c r="GD19" i="41" s="1"/>
  <c r="FV19" i="43"/>
  <c r="FV19" i="41" s="1"/>
  <c r="FN19" i="43"/>
  <c r="FN19" i="41" s="1"/>
  <c r="FF19" i="43"/>
  <c r="FF19" i="41" s="1"/>
  <c r="EX19" i="43"/>
  <c r="EX19" i="41" s="1"/>
  <c r="EP19" i="43"/>
  <c r="EP19" i="41" s="1"/>
  <c r="EH19" i="43"/>
  <c r="EH19" i="41" s="1"/>
  <c r="DZ19" i="43"/>
  <c r="DZ19" i="41" s="1"/>
  <c r="DR19" i="43"/>
  <c r="DR19" i="41" s="1"/>
  <c r="DJ19" i="43"/>
  <c r="DB19" i="43"/>
  <c r="CT19" i="43"/>
  <c r="CL19" i="43"/>
  <c r="CD19" i="43"/>
  <c r="BV19" i="43"/>
  <c r="BN19" i="43"/>
  <c r="BF19" i="43"/>
  <c r="AX19" i="43"/>
  <c r="AP19" i="43"/>
  <c r="AH19" i="43"/>
  <c r="Z19" i="43"/>
  <c r="R19" i="43"/>
  <c r="J19" i="43"/>
  <c r="NA19" i="45"/>
  <c r="MS19" i="45"/>
  <c r="MK19" i="45"/>
  <c r="MC19" i="45"/>
  <c r="LU19" i="45"/>
  <c r="LM19" i="45"/>
  <c r="LE19" i="45"/>
  <c r="KW19" i="45"/>
  <c r="KO19" i="45"/>
  <c r="KG19" i="45"/>
  <c r="JY19" i="45"/>
  <c r="JQ19" i="45"/>
  <c r="JI19" i="45"/>
  <c r="JA19" i="45"/>
  <c r="IS19" i="45"/>
  <c r="IK19" i="45"/>
  <c r="IC19" i="45"/>
  <c r="HU19" i="45"/>
  <c r="HM19" i="45"/>
  <c r="HE19" i="45"/>
  <c r="GW19" i="45"/>
  <c r="GO19" i="45"/>
  <c r="GG19" i="45"/>
  <c r="FY19" i="45"/>
  <c r="FQ19" i="45"/>
  <c r="FI19" i="45"/>
  <c r="FA19" i="45"/>
  <c r="ES19" i="45"/>
  <c r="EK19" i="45"/>
  <c r="EC19" i="45"/>
  <c r="DU19" i="45"/>
  <c r="DM19" i="45"/>
  <c r="DE19" i="45"/>
  <c r="CW19" i="45"/>
  <c r="CO19" i="45"/>
  <c r="CG19" i="45"/>
  <c r="NE19" i="43"/>
  <c r="MW19" i="43"/>
  <c r="MO19" i="43"/>
  <c r="MG19" i="43"/>
  <c r="LY19" i="43"/>
  <c r="LQ19" i="43"/>
  <c r="LI19" i="43"/>
  <c r="LA19" i="43"/>
  <c r="KS19" i="43"/>
  <c r="KK19" i="43"/>
  <c r="KC19" i="43"/>
  <c r="JU19" i="43"/>
  <c r="JM19" i="43"/>
  <c r="JE19" i="43"/>
  <c r="IW19" i="43"/>
  <c r="IO19" i="43"/>
  <c r="IG19" i="43"/>
  <c r="HY19" i="43"/>
  <c r="HQ19" i="43"/>
  <c r="HI19" i="43"/>
  <c r="HA19" i="43"/>
  <c r="GS19" i="43"/>
  <c r="GK19" i="43"/>
  <c r="GC19" i="43"/>
  <c r="FU19" i="43"/>
  <c r="FM19" i="43"/>
  <c r="FE19" i="43"/>
  <c r="EW19" i="43"/>
  <c r="EO19" i="43"/>
  <c r="EG19" i="43"/>
  <c r="DY19" i="43"/>
  <c r="DQ19" i="43"/>
  <c r="DI19" i="43"/>
  <c r="DA19" i="43"/>
  <c r="CS19" i="43"/>
  <c r="CK19" i="43"/>
  <c r="CC19" i="43"/>
  <c r="BU19" i="43"/>
  <c r="BM19" i="43"/>
  <c r="BE19" i="43"/>
  <c r="AW19" i="43"/>
  <c r="AO19" i="43"/>
  <c r="AG19" i="43"/>
  <c r="Y19" i="43"/>
  <c r="Q19" i="43"/>
  <c r="Q19" i="41" s="1"/>
  <c r="I19" i="43"/>
  <c r="C19" i="45"/>
  <c r="K19" i="45"/>
  <c r="S19" i="45"/>
  <c r="AA19" i="45"/>
  <c r="AI19" i="45"/>
  <c r="AQ19" i="45"/>
  <c r="AY19" i="45"/>
  <c r="BG19" i="45"/>
  <c r="BO19" i="45"/>
  <c r="BX19" i="45"/>
  <c r="CL19" i="45"/>
  <c r="DB19" i="45"/>
  <c r="DS19" i="45"/>
  <c r="EN19" i="45"/>
  <c r="FH19" i="45"/>
  <c r="GE19" i="45"/>
  <c r="GZ19" i="45"/>
  <c r="HT19" i="45"/>
  <c r="IQ19" i="45"/>
  <c r="JL19" i="45"/>
  <c r="KF19" i="45"/>
  <c r="LC19" i="45"/>
  <c r="LX19" i="45"/>
  <c r="MR19" i="45"/>
  <c r="H19" i="43"/>
  <c r="BT19" i="43"/>
  <c r="EF19" i="43"/>
  <c r="GR19" i="43"/>
  <c r="JD19" i="43"/>
  <c r="LP19" i="43"/>
  <c r="D19" i="45"/>
  <c r="L19" i="45"/>
  <c r="T19" i="45"/>
  <c r="AB19" i="45"/>
  <c r="AJ19" i="45"/>
  <c r="AR19" i="45"/>
  <c r="AZ19" i="45"/>
  <c r="BH19" i="45"/>
  <c r="BP19" i="45"/>
  <c r="BY19" i="45"/>
  <c r="CM19" i="45"/>
  <c r="DC19" i="45"/>
  <c r="DT19" i="45"/>
  <c r="EQ19" i="45"/>
  <c r="FL19" i="45"/>
  <c r="GF19" i="45"/>
  <c r="HC19" i="45"/>
  <c r="HX19" i="45"/>
  <c r="IR19" i="45"/>
  <c r="JO19" i="45"/>
  <c r="KJ19" i="45"/>
  <c r="LD19" i="45"/>
  <c r="MA19" i="45"/>
  <c r="MV19" i="45"/>
  <c r="P19" i="43"/>
  <c r="CB19" i="43"/>
  <c r="EN19" i="43"/>
  <c r="GZ19" i="43"/>
  <c r="JL19" i="43"/>
  <c r="LX19" i="43"/>
  <c r="K18" i="45"/>
  <c r="AA18" i="45"/>
  <c r="AQ18" i="45"/>
  <c r="BG18" i="45"/>
  <c r="CG18" i="45"/>
  <c r="EF18" i="45"/>
  <c r="GR18" i="45"/>
  <c r="JD18" i="45"/>
  <c r="LP18" i="45"/>
  <c r="AS18" i="43"/>
  <c r="DE18" i="43"/>
  <c r="FQ18" i="43"/>
  <c r="IC18" i="43"/>
  <c r="KO18" i="43"/>
  <c r="MZ18" i="43"/>
  <c r="MR18" i="43"/>
  <c r="MJ18" i="43"/>
  <c r="MB18" i="43"/>
  <c r="LT18" i="43"/>
  <c r="LL18" i="43"/>
  <c r="LD18" i="43"/>
  <c r="KV18" i="43"/>
  <c r="KN18" i="43"/>
  <c r="KF18" i="43"/>
  <c r="JX18" i="43"/>
  <c r="JP18" i="43"/>
  <c r="JH18" i="43"/>
  <c r="IZ18" i="43"/>
  <c r="IR18" i="43"/>
  <c r="IJ18" i="43"/>
  <c r="IB18" i="43"/>
  <c r="HT18" i="43"/>
  <c r="HL18" i="43"/>
  <c r="HD18" i="43"/>
  <c r="GV18" i="43"/>
  <c r="GN18" i="43"/>
  <c r="GF18" i="43"/>
  <c r="FX18" i="43"/>
  <c r="FP18" i="43"/>
  <c r="FH18" i="43"/>
  <c r="EZ18" i="43"/>
  <c r="ER18" i="43"/>
  <c r="EJ18" i="43"/>
  <c r="EB18" i="43"/>
  <c r="DT18" i="43"/>
  <c r="DL18" i="43"/>
  <c r="DD18" i="43"/>
  <c r="CV18" i="43"/>
  <c r="CN18" i="43"/>
  <c r="CF18" i="43"/>
  <c r="BX18" i="43"/>
  <c r="BP18" i="43"/>
  <c r="BH18" i="43"/>
  <c r="AZ18" i="43"/>
  <c r="AR18" i="43"/>
  <c r="AJ18" i="43"/>
  <c r="AB18" i="43"/>
  <c r="T18" i="43"/>
  <c r="L18" i="43"/>
  <c r="D18" i="43"/>
  <c r="MZ18" i="45"/>
  <c r="MR18" i="45"/>
  <c r="MJ18" i="45"/>
  <c r="MB18" i="45"/>
  <c r="LT18" i="45"/>
  <c r="LL18" i="45"/>
  <c r="LD18" i="45"/>
  <c r="KV18" i="45"/>
  <c r="KN18" i="45"/>
  <c r="KF18" i="45"/>
  <c r="JX18" i="45"/>
  <c r="JP18" i="45"/>
  <c r="JH18" i="45"/>
  <c r="IZ18" i="45"/>
  <c r="IR18" i="45"/>
  <c r="IJ18" i="45"/>
  <c r="IB18" i="45"/>
  <c r="HT18" i="45"/>
  <c r="HL18" i="45"/>
  <c r="HD18" i="45"/>
  <c r="GV18" i="45"/>
  <c r="GN18" i="45"/>
  <c r="GF18" i="45"/>
  <c r="FX18" i="45"/>
  <c r="FP18" i="45"/>
  <c r="FH18" i="45"/>
  <c r="EZ18" i="45"/>
  <c r="ER18" i="45"/>
  <c r="EJ18" i="45"/>
  <c r="EB18" i="45"/>
  <c r="DT18" i="45"/>
  <c r="DL18" i="45"/>
  <c r="DD18" i="45"/>
  <c r="CV18" i="45"/>
  <c r="NG18" i="43"/>
  <c r="MY18" i="43"/>
  <c r="MQ18" i="43"/>
  <c r="MI18" i="43"/>
  <c r="MA18" i="43"/>
  <c r="LS18" i="43"/>
  <c r="LK18" i="43"/>
  <c r="LC18" i="43"/>
  <c r="KU18" i="43"/>
  <c r="KM18" i="43"/>
  <c r="KE18" i="43"/>
  <c r="JW18" i="43"/>
  <c r="JO18" i="43"/>
  <c r="JG18" i="43"/>
  <c r="IY18" i="43"/>
  <c r="IQ18" i="43"/>
  <c r="II18" i="43"/>
  <c r="IA18" i="43"/>
  <c r="HS18" i="43"/>
  <c r="HK18" i="43"/>
  <c r="HC18" i="43"/>
  <c r="GU18" i="43"/>
  <c r="GM18" i="43"/>
  <c r="GE18" i="43"/>
  <c r="FW18" i="43"/>
  <c r="FO18" i="43"/>
  <c r="FG18" i="43"/>
  <c r="EY18" i="43"/>
  <c r="EQ18" i="43"/>
  <c r="EI18" i="43"/>
  <c r="EA18" i="43"/>
  <c r="DS18" i="43"/>
  <c r="DK18" i="43"/>
  <c r="DC18" i="43"/>
  <c r="CU18" i="43"/>
  <c r="CM18" i="43"/>
  <c r="CE18" i="43"/>
  <c r="BW18" i="43"/>
  <c r="BO18" i="43"/>
  <c r="BG18" i="43"/>
  <c r="AY18" i="43"/>
  <c r="AQ18" i="43"/>
  <c r="AI18" i="43"/>
  <c r="AA18" i="43"/>
  <c r="AA18" i="41" s="1"/>
  <c r="S18" i="43"/>
  <c r="K18" i="43"/>
  <c r="C18" i="43"/>
  <c r="MY18" i="45"/>
  <c r="MQ18" i="45"/>
  <c r="MI18" i="45"/>
  <c r="MA18" i="45"/>
  <c r="LS18" i="45"/>
  <c r="LK18" i="45"/>
  <c r="LC18" i="45"/>
  <c r="KU18" i="45"/>
  <c r="KM18" i="45"/>
  <c r="KE18" i="45"/>
  <c r="JW18" i="45"/>
  <c r="JO18" i="45"/>
  <c r="JG18" i="45"/>
  <c r="IY18" i="45"/>
  <c r="IQ18" i="45"/>
  <c r="II18" i="45"/>
  <c r="IA18" i="45"/>
  <c r="HS18" i="45"/>
  <c r="HK18" i="45"/>
  <c r="HC18" i="45"/>
  <c r="GU18" i="45"/>
  <c r="GM18" i="45"/>
  <c r="GE18" i="45"/>
  <c r="FW18" i="45"/>
  <c r="FO18" i="45"/>
  <c r="FG18" i="45"/>
  <c r="EY18" i="45"/>
  <c r="EQ18" i="45"/>
  <c r="EI18" i="45"/>
  <c r="EA18" i="45"/>
  <c r="DS18" i="45"/>
  <c r="DK18" i="45"/>
  <c r="DC18" i="45"/>
  <c r="CU18" i="45"/>
  <c r="CM18" i="45"/>
  <c r="CE18" i="45"/>
  <c r="BW18" i="45"/>
  <c r="BO18" i="45"/>
  <c r="NF18" i="43"/>
  <c r="MX18" i="43"/>
  <c r="MP18" i="43"/>
  <c r="MH18" i="43"/>
  <c r="LZ18" i="43"/>
  <c r="LR18" i="43"/>
  <c r="LJ18" i="43"/>
  <c r="LB18" i="43"/>
  <c r="KT18" i="43"/>
  <c r="KL18" i="43"/>
  <c r="KD18" i="43"/>
  <c r="JV18" i="43"/>
  <c r="JN18" i="43"/>
  <c r="JF18" i="43"/>
  <c r="IX18" i="43"/>
  <c r="IP18" i="43"/>
  <c r="IH18" i="43"/>
  <c r="HZ18" i="43"/>
  <c r="HR18" i="43"/>
  <c r="HJ18" i="43"/>
  <c r="HB18" i="43"/>
  <c r="GT18" i="43"/>
  <c r="GL18" i="43"/>
  <c r="GD18" i="43"/>
  <c r="FV18" i="43"/>
  <c r="FN18" i="43"/>
  <c r="FF18" i="43"/>
  <c r="EX18" i="43"/>
  <c r="EP18" i="43"/>
  <c r="EH18" i="43"/>
  <c r="DZ18" i="43"/>
  <c r="DR18" i="43"/>
  <c r="DJ18" i="43"/>
  <c r="DB18" i="43"/>
  <c r="CT18" i="43"/>
  <c r="CL18" i="43"/>
  <c r="CD18" i="43"/>
  <c r="BV18" i="43"/>
  <c r="BN18" i="43"/>
  <c r="BF18" i="43"/>
  <c r="AX18" i="43"/>
  <c r="AP18" i="43"/>
  <c r="AP18" i="41" s="1"/>
  <c r="AH18" i="43"/>
  <c r="Z18" i="43"/>
  <c r="R18" i="43"/>
  <c r="J18" i="43"/>
  <c r="MX18" i="45"/>
  <c r="MP18" i="45"/>
  <c r="MH18" i="45"/>
  <c r="LZ18" i="45"/>
  <c r="LR18" i="45"/>
  <c r="LJ18" i="45"/>
  <c r="LB18" i="45"/>
  <c r="KT18" i="45"/>
  <c r="KL18" i="45"/>
  <c r="KD18" i="45"/>
  <c r="JV18" i="45"/>
  <c r="JN18" i="45"/>
  <c r="JF18" i="45"/>
  <c r="IX18" i="45"/>
  <c r="IP18" i="45"/>
  <c r="IH18" i="45"/>
  <c r="HZ18" i="45"/>
  <c r="HR18" i="45"/>
  <c r="HJ18" i="45"/>
  <c r="HB18" i="45"/>
  <c r="GT18" i="45"/>
  <c r="GL18" i="45"/>
  <c r="GD18" i="45"/>
  <c r="FV18" i="45"/>
  <c r="FN18" i="45"/>
  <c r="FF18" i="45"/>
  <c r="EX18" i="45"/>
  <c r="EP18" i="45"/>
  <c r="EH18" i="45"/>
  <c r="DZ18" i="45"/>
  <c r="DR18" i="45"/>
  <c r="DJ18" i="45"/>
  <c r="DB18" i="45"/>
  <c r="NE18" i="43"/>
  <c r="MW18" i="43"/>
  <c r="MO18" i="43"/>
  <c r="MG18" i="43"/>
  <c r="LY18" i="43"/>
  <c r="LQ18" i="43"/>
  <c r="LI18" i="43"/>
  <c r="LA18" i="43"/>
  <c r="KS18" i="43"/>
  <c r="KK18" i="43"/>
  <c r="KC18" i="43"/>
  <c r="JU18" i="43"/>
  <c r="JM18" i="43"/>
  <c r="JE18" i="43"/>
  <c r="IW18" i="43"/>
  <c r="IO18" i="43"/>
  <c r="IG18" i="43"/>
  <c r="HY18" i="43"/>
  <c r="HQ18" i="43"/>
  <c r="HI18" i="43"/>
  <c r="HA18" i="43"/>
  <c r="GS18" i="43"/>
  <c r="GK18" i="43"/>
  <c r="GC18" i="43"/>
  <c r="FU18" i="43"/>
  <c r="FM18" i="43"/>
  <c r="FE18" i="43"/>
  <c r="EW18" i="43"/>
  <c r="EO18" i="43"/>
  <c r="EG18" i="43"/>
  <c r="DY18" i="43"/>
  <c r="DQ18" i="43"/>
  <c r="DI18" i="43"/>
  <c r="DA18" i="43"/>
  <c r="CS18" i="43"/>
  <c r="CK18" i="43"/>
  <c r="CC18" i="43"/>
  <c r="BU18" i="43"/>
  <c r="BM18" i="43"/>
  <c r="BE18" i="43"/>
  <c r="AW18" i="43"/>
  <c r="AO18" i="43"/>
  <c r="AG18" i="43"/>
  <c r="Y18" i="43"/>
  <c r="Q18" i="43"/>
  <c r="I18" i="43"/>
  <c r="NE18" i="45"/>
  <c r="MW18" i="45"/>
  <c r="MO18" i="45"/>
  <c r="MG18" i="45"/>
  <c r="LY18" i="45"/>
  <c r="LQ18" i="45"/>
  <c r="LI18" i="45"/>
  <c r="LA18" i="45"/>
  <c r="KS18" i="45"/>
  <c r="KK18" i="45"/>
  <c r="KC18" i="45"/>
  <c r="JU18" i="45"/>
  <c r="JM18" i="45"/>
  <c r="JE18" i="45"/>
  <c r="IW18" i="45"/>
  <c r="IO18" i="45"/>
  <c r="IG18" i="45"/>
  <c r="HY18" i="45"/>
  <c r="HQ18" i="45"/>
  <c r="HI18" i="45"/>
  <c r="HA18" i="45"/>
  <c r="GS18" i="45"/>
  <c r="GK18" i="45"/>
  <c r="GC18" i="45"/>
  <c r="FU18" i="45"/>
  <c r="FM18" i="45"/>
  <c r="FE18" i="45"/>
  <c r="EW18" i="45"/>
  <c r="EO18" i="45"/>
  <c r="EG18" i="45"/>
  <c r="DY18" i="45"/>
  <c r="DQ18" i="45"/>
  <c r="DI18" i="45"/>
  <c r="DA18" i="45"/>
  <c r="CS18" i="45"/>
  <c r="CK18" i="45"/>
  <c r="CC18" i="45"/>
  <c r="BU18" i="45"/>
  <c r="BM18" i="45"/>
  <c r="ND18" i="43"/>
  <c r="MV18" i="43"/>
  <c r="MN18" i="43"/>
  <c r="MF18" i="43"/>
  <c r="LX18" i="43"/>
  <c r="LX18" i="41" s="1"/>
  <c r="LP18" i="43"/>
  <c r="LH18" i="43"/>
  <c r="KZ18" i="43"/>
  <c r="KR18" i="43"/>
  <c r="KJ18" i="43"/>
  <c r="KB18" i="43"/>
  <c r="JT18" i="43"/>
  <c r="JL18" i="43"/>
  <c r="JD18" i="43"/>
  <c r="IV18" i="43"/>
  <c r="IN18" i="43"/>
  <c r="IF18" i="43"/>
  <c r="HX18" i="43"/>
  <c r="HP18" i="43"/>
  <c r="HH18" i="43"/>
  <c r="GZ18" i="43"/>
  <c r="GZ18" i="41" s="1"/>
  <c r="GR18" i="43"/>
  <c r="GJ18" i="43"/>
  <c r="GB18" i="43"/>
  <c r="FT18" i="43"/>
  <c r="FL18" i="43"/>
  <c r="FD18" i="43"/>
  <c r="EV18" i="43"/>
  <c r="EN18" i="43"/>
  <c r="EF18" i="43"/>
  <c r="DX18" i="43"/>
  <c r="DP18" i="43"/>
  <c r="DH18" i="43"/>
  <c r="CZ18" i="43"/>
  <c r="CR18" i="43"/>
  <c r="CJ18" i="43"/>
  <c r="CB18" i="43"/>
  <c r="BT18" i="43"/>
  <c r="BL18" i="43"/>
  <c r="BL18" i="41" s="1"/>
  <c r="BD18" i="43"/>
  <c r="AV18" i="43"/>
  <c r="AN18" i="43"/>
  <c r="AF18" i="43"/>
  <c r="X18" i="43"/>
  <c r="P18" i="43"/>
  <c r="H18" i="43"/>
  <c r="NC18" i="43"/>
  <c r="MU18" i="43"/>
  <c r="MM18" i="43"/>
  <c r="ME18" i="43"/>
  <c r="LW18" i="43"/>
  <c r="LO18" i="43"/>
  <c r="LG18" i="43"/>
  <c r="KY18" i="43"/>
  <c r="KQ18" i="43"/>
  <c r="KI18" i="43"/>
  <c r="KA18" i="43"/>
  <c r="JS18" i="43"/>
  <c r="JK18" i="43"/>
  <c r="JC18" i="43"/>
  <c r="IU18" i="43"/>
  <c r="IM18" i="43"/>
  <c r="IE18" i="43"/>
  <c r="HW18" i="43"/>
  <c r="HO18" i="43"/>
  <c r="HG18" i="43"/>
  <c r="GY18" i="43"/>
  <c r="GQ18" i="43"/>
  <c r="GI18" i="43"/>
  <c r="GA18" i="43"/>
  <c r="FS18" i="43"/>
  <c r="FK18" i="43"/>
  <c r="FC18" i="43"/>
  <c r="EU18" i="43"/>
  <c r="EM18" i="43"/>
  <c r="EE18" i="43"/>
  <c r="DW18" i="43"/>
  <c r="DO18" i="43"/>
  <c r="DG18" i="43"/>
  <c r="CY18" i="43"/>
  <c r="CQ18" i="43"/>
  <c r="CI18" i="43"/>
  <c r="CA18" i="43"/>
  <c r="BS18" i="43"/>
  <c r="BK18" i="43"/>
  <c r="BC18" i="43"/>
  <c r="AU18" i="43"/>
  <c r="AM18" i="43"/>
  <c r="AE18" i="43"/>
  <c r="W18" i="43"/>
  <c r="O18" i="43"/>
  <c r="G18" i="43"/>
  <c r="NC18" i="45"/>
  <c r="MU18" i="45"/>
  <c r="MM18" i="45"/>
  <c r="ME18" i="45"/>
  <c r="LW18" i="45"/>
  <c r="LO18" i="45"/>
  <c r="LG18" i="45"/>
  <c r="KY18" i="45"/>
  <c r="KQ18" i="45"/>
  <c r="KI18" i="45"/>
  <c r="KA18" i="45"/>
  <c r="JS18" i="45"/>
  <c r="JK18" i="45"/>
  <c r="JC18" i="45"/>
  <c r="IU18" i="45"/>
  <c r="IM18" i="45"/>
  <c r="IE18" i="45"/>
  <c r="HW18" i="45"/>
  <c r="HO18" i="45"/>
  <c r="HG18" i="45"/>
  <c r="GY18" i="45"/>
  <c r="GQ18" i="45"/>
  <c r="GI18" i="45"/>
  <c r="GA18" i="45"/>
  <c r="FS18" i="45"/>
  <c r="FK18" i="45"/>
  <c r="FC18" i="45"/>
  <c r="EU18" i="45"/>
  <c r="EM18" i="45"/>
  <c r="EE18" i="45"/>
  <c r="DW18" i="45"/>
  <c r="DO18" i="45"/>
  <c r="DG18" i="45"/>
  <c r="CY18" i="45"/>
  <c r="CQ18" i="45"/>
  <c r="CI18" i="45"/>
  <c r="CA18" i="45"/>
  <c r="BS18" i="45"/>
  <c r="NB18" i="43"/>
  <c r="MT18" i="43"/>
  <c r="ML18" i="43"/>
  <c r="MD18" i="43"/>
  <c r="LV18" i="43"/>
  <c r="LN18" i="43"/>
  <c r="LF18" i="43"/>
  <c r="KX18" i="43"/>
  <c r="KP18" i="43"/>
  <c r="KH18" i="43"/>
  <c r="JZ18" i="43"/>
  <c r="JR18" i="43"/>
  <c r="JJ18" i="43"/>
  <c r="JB18" i="43"/>
  <c r="IT18" i="43"/>
  <c r="IL18" i="43"/>
  <c r="ID18" i="43"/>
  <c r="HV18" i="43"/>
  <c r="HN18" i="43"/>
  <c r="HF18" i="43"/>
  <c r="GX18" i="43"/>
  <c r="GP18" i="43"/>
  <c r="GH18" i="43"/>
  <c r="FZ18" i="43"/>
  <c r="FR18" i="43"/>
  <c r="FJ18" i="43"/>
  <c r="FB18" i="43"/>
  <c r="ET18" i="43"/>
  <c r="EL18" i="43"/>
  <c r="ED18" i="43"/>
  <c r="DV18" i="43"/>
  <c r="DN18" i="43"/>
  <c r="DF18" i="43"/>
  <c r="CX18" i="43"/>
  <c r="CP18" i="43"/>
  <c r="CH18" i="43"/>
  <c r="BZ18" i="43"/>
  <c r="BR18" i="43"/>
  <c r="BJ18" i="43"/>
  <c r="BB18" i="43"/>
  <c r="AT18" i="43"/>
  <c r="AL18" i="43"/>
  <c r="AD18" i="43"/>
  <c r="V18" i="43"/>
  <c r="N18" i="43"/>
  <c r="F18" i="43"/>
  <c r="NB18" i="45"/>
  <c r="MT18" i="45"/>
  <c r="ML18" i="45"/>
  <c r="MD18" i="45"/>
  <c r="LV18" i="45"/>
  <c r="LN18" i="45"/>
  <c r="LF18" i="45"/>
  <c r="KX18" i="45"/>
  <c r="KP18" i="45"/>
  <c r="KH18" i="45"/>
  <c r="JZ18" i="45"/>
  <c r="JR18" i="45"/>
  <c r="JJ18" i="45"/>
  <c r="JB18" i="45"/>
  <c r="IT18" i="45"/>
  <c r="IL18" i="45"/>
  <c r="ID18" i="45"/>
  <c r="HV18" i="45"/>
  <c r="HN18" i="45"/>
  <c r="HF18" i="45"/>
  <c r="GX18" i="45"/>
  <c r="GP18" i="45"/>
  <c r="GH18" i="45"/>
  <c r="FZ18" i="45"/>
  <c r="FR18" i="45"/>
  <c r="FJ18" i="45"/>
  <c r="FB18" i="45"/>
  <c r="ET18" i="45"/>
  <c r="EL18" i="45"/>
  <c r="ED18" i="45"/>
  <c r="DV18" i="45"/>
  <c r="DN18" i="45"/>
  <c r="DF18" i="45"/>
  <c r="CX18" i="45"/>
  <c r="CP18" i="45"/>
  <c r="CH18" i="45"/>
  <c r="BZ18" i="45"/>
  <c r="BR18" i="45"/>
  <c r="C18" i="45"/>
  <c r="S18" i="45"/>
  <c r="AI18" i="45"/>
  <c r="AY18" i="45"/>
  <c r="BQ18" i="45"/>
  <c r="CZ18" i="45"/>
  <c r="FL18" i="45"/>
  <c r="HX18" i="45"/>
  <c r="KJ18" i="45"/>
  <c r="MV18" i="45"/>
  <c r="D18" i="45"/>
  <c r="L18" i="45"/>
  <c r="T18" i="45"/>
  <c r="AB18" i="45"/>
  <c r="AJ18" i="45"/>
  <c r="AR18" i="45"/>
  <c r="AZ18" i="45"/>
  <c r="BH18" i="45"/>
  <c r="BT18" i="45"/>
  <c r="CJ18" i="45"/>
  <c r="DE18" i="45"/>
  <c r="EK18" i="45"/>
  <c r="FQ18" i="45"/>
  <c r="GW18" i="45"/>
  <c r="IC18" i="45"/>
  <c r="JI18" i="45"/>
  <c r="KO18" i="45"/>
  <c r="LU18" i="45"/>
  <c r="NA18" i="45"/>
  <c r="BA18" i="43"/>
  <c r="DM18" i="43"/>
  <c r="FY18" i="43"/>
  <c r="IK18" i="43"/>
  <c r="KW18" i="43"/>
  <c r="F18" i="45"/>
  <c r="N18" i="45"/>
  <c r="V18" i="45"/>
  <c r="AD18" i="45"/>
  <c r="AL18" i="45"/>
  <c r="AT18" i="45"/>
  <c r="BB18" i="45"/>
  <c r="BJ18" i="45"/>
  <c r="BX18" i="45"/>
  <c r="CN18" i="45"/>
  <c r="DM18" i="45"/>
  <c r="ES18" i="45"/>
  <c r="FY18" i="45"/>
  <c r="HE18" i="45"/>
  <c r="IK18" i="45"/>
  <c r="JQ18" i="45"/>
  <c r="KW18" i="45"/>
  <c r="MC18" i="45"/>
  <c r="E18" i="43"/>
  <c r="BQ18" i="43"/>
  <c r="EC18" i="43"/>
  <c r="GO18" i="43"/>
  <c r="JA18" i="43"/>
  <c r="LM18" i="43"/>
  <c r="G18" i="45"/>
  <c r="O18" i="45"/>
  <c r="W18" i="45"/>
  <c r="AE18" i="45"/>
  <c r="AM18" i="45"/>
  <c r="AU18" i="45"/>
  <c r="BC18" i="45"/>
  <c r="BK18" i="45"/>
  <c r="BY18" i="45"/>
  <c r="CO18" i="45"/>
  <c r="DP18" i="45"/>
  <c r="EV18" i="45"/>
  <c r="GB18" i="45"/>
  <c r="HH18" i="45"/>
  <c r="IN18" i="45"/>
  <c r="JT18" i="45"/>
  <c r="KZ18" i="45"/>
  <c r="MF18" i="45"/>
  <c r="M18" i="43"/>
  <c r="M18" i="41" s="1"/>
  <c r="BY18" i="43"/>
  <c r="EK18" i="43"/>
  <c r="GW18" i="43"/>
  <c r="GW18" i="41" s="1"/>
  <c r="JI18" i="43"/>
  <c r="LU18" i="43"/>
  <c r="U18" i="43"/>
  <c r="CG18" i="43"/>
  <c r="ES18" i="43"/>
  <c r="HE18" i="43"/>
  <c r="JQ18" i="43"/>
  <c r="MC18" i="43"/>
  <c r="I18" i="45"/>
  <c r="Q18" i="45"/>
  <c r="Y18" i="45"/>
  <c r="AG18" i="45"/>
  <c r="AO18" i="45"/>
  <c r="AW18" i="45"/>
  <c r="BE18" i="45"/>
  <c r="BN18" i="45"/>
  <c r="CD18" i="45"/>
  <c r="CT18" i="45"/>
  <c r="DX18" i="45"/>
  <c r="FD18" i="45"/>
  <c r="GJ18" i="45"/>
  <c r="HP18" i="45"/>
  <c r="IV18" i="45"/>
  <c r="KB18" i="45"/>
  <c r="LH18" i="45"/>
  <c r="MN18" i="45"/>
  <c r="AC18" i="43"/>
  <c r="AC18" i="41" s="1"/>
  <c r="CO18" i="43"/>
  <c r="CO18" i="41" s="1"/>
  <c r="FA18" i="43"/>
  <c r="FA18" i="41" s="1"/>
  <c r="HM18" i="43"/>
  <c r="JY18" i="43"/>
  <c r="MK18" i="43"/>
  <c r="J17" i="45"/>
  <c r="AP17" i="45"/>
  <c r="BZ17" i="45"/>
  <c r="GY17" i="43"/>
  <c r="AX17" i="45"/>
  <c r="HA17" i="45"/>
  <c r="CA17" i="43"/>
  <c r="C17" i="45"/>
  <c r="K17" i="45"/>
  <c r="S17" i="45"/>
  <c r="AA17" i="45"/>
  <c r="AI17" i="45"/>
  <c r="AQ17" i="45"/>
  <c r="AY17" i="45"/>
  <c r="BG17" i="45"/>
  <c r="BO17" i="45"/>
  <c r="CB17" i="45"/>
  <c r="CS17" i="45"/>
  <c r="EW17" i="45"/>
  <c r="HI17" i="45"/>
  <c r="JU17" i="45"/>
  <c r="MG17" i="45"/>
  <c r="W17" i="43"/>
  <c r="CI17" i="43"/>
  <c r="EU17" i="43"/>
  <c r="HG17" i="43"/>
  <c r="JS17" i="43"/>
  <c r="NB17" i="43"/>
  <c r="MT17" i="43"/>
  <c r="ML17" i="43"/>
  <c r="MD17" i="43"/>
  <c r="LV17" i="43"/>
  <c r="LN17" i="43"/>
  <c r="LF17" i="43"/>
  <c r="KX17" i="43"/>
  <c r="KP17" i="43"/>
  <c r="KH17" i="43"/>
  <c r="JZ17" i="43"/>
  <c r="JR17" i="43"/>
  <c r="JJ17" i="43"/>
  <c r="JB17" i="43"/>
  <c r="IT17" i="43"/>
  <c r="IL17" i="43"/>
  <c r="ID17" i="43"/>
  <c r="HV17" i="43"/>
  <c r="HN17" i="43"/>
  <c r="HF17" i="43"/>
  <c r="GX17" i="43"/>
  <c r="GP17" i="43"/>
  <c r="GH17" i="43"/>
  <c r="FZ17" i="43"/>
  <c r="FR17" i="43"/>
  <c r="FJ17" i="43"/>
  <c r="FB17" i="43"/>
  <c r="ET17" i="43"/>
  <c r="EL17" i="43"/>
  <c r="ED17" i="43"/>
  <c r="DV17" i="43"/>
  <c r="DN17" i="43"/>
  <c r="DF17" i="43"/>
  <c r="CX17" i="43"/>
  <c r="CP17" i="43"/>
  <c r="CH17" i="43"/>
  <c r="BZ17" i="43"/>
  <c r="BR17" i="43"/>
  <c r="BJ17" i="43"/>
  <c r="BB17" i="43"/>
  <c r="AT17" i="43"/>
  <c r="AL17" i="43"/>
  <c r="AD17" i="43"/>
  <c r="V17" i="43"/>
  <c r="N17" i="43"/>
  <c r="F17" i="43"/>
  <c r="ND17" i="45"/>
  <c r="MV17" i="45"/>
  <c r="MN17" i="45"/>
  <c r="MF17" i="45"/>
  <c r="LX17" i="45"/>
  <c r="LP17" i="45"/>
  <c r="LH17" i="45"/>
  <c r="KZ17" i="45"/>
  <c r="KR17" i="45"/>
  <c r="KJ17" i="45"/>
  <c r="KB17" i="45"/>
  <c r="JT17" i="45"/>
  <c r="JL17" i="45"/>
  <c r="JD17" i="45"/>
  <c r="IV17" i="45"/>
  <c r="IN17" i="45"/>
  <c r="IF17" i="45"/>
  <c r="HX17" i="45"/>
  <c r="HP17" i="45"/>
  <c r="HH17" i="45"/>
  <c r="GZ17" i="45"/>
  <c r="GR17" i="45"/>
  <c r="GJ17" i="45"/>
  <c r="GB17" i="45"/>
  <c r="FT17" i="45"/>
  <c r="FL17" i="45"/>
  <c r="FD17" i="45"/>
  <c r="EV17" i="45"/>
  <c r="EN17" i="45"/>
  <c r="EF17" i="45"/>
  <c r="DX17" i="45"/>
  <c r="DP17" i="45"/>
  <c r="DH17" i="45"/>
  <c r="CZ17" i="45"/>
  <c r="CR17" i="45"/>
  <c r="NA17" i="43"/>
  <c r="MS17" i="43"/>
  <c r="MK17" i="43"/>
  <c r="MC17" i="43"/>
  <c r="LU17" i="43"/>
  <c r="LM17" i="43"/>
  <c r="LE17" i="43"/>
  <c r="KW17" i="43"/>
  <c r="KO17" i="43"/>
  <c r="KG17" i="43"/>
  <c r="JY17" i="43"/>
  <c r="JQ17" i="43"/>
  <c r="JI17" i="43"/>
  <c r="JA17" i="43"/>
  <c r="IS17" i="43"/>
  <c r="IK17" i="43"/>
  <c r="IC17" i="43"/>
  <c r="HU17" i="43"/>
  <c r="HM17" i="43"/>
  <c r="HE17" i="43"/>
  <c r="GW17" i="43"/>
  <c r="GO17" i="43"/>
  <c r="GG17" i="43"/>
  <c r="FY17" i="43"/>
  <c r="FQ17" i="43"/>
  <c r="FI17" i="43"/>
  <c r="FA17" i="43"/>
  <c r="ES17" i="43"/>
  <c r="EK17" i="43"/>
  <c r="EC17" i="43"/>
  <c r="DU17" i="43"/>
  <c r="DM17" i="43"/>
  <c r="DE17" i="43"/>
  <c r="CW17" i="43"/>
  <c r="CO17" i="43"/>
  <c r="CG17" i="43"/>
  <c r="BY17" i="43"/>
  <c r="BQ17" i="43"/>
  <c r="BI17" i="43"/>
  <c r="BA17" i="43"/>
  <c r="AS17" i="43"/>
  <c r="AK17" i="43"/>
  <c r="AC17" i="43"/>
  <c r="U17" i="43"/>
  <c r="M17" i="43"/>
  <c r="E17" i="43"/>
  <c r="NC17" i="45"/>
  <c r="MU17" i="45"/>
  <c r="MM17" i="45"/>
  <c r="ME17" i="45"/>
  <c r="LW17" i="45"/>
  <c r="LO17" i="45"/>
  <c r="LG17" i="45"/>
  <c r="KY17" i="45"/>
  <c r="KQ17" i="45"/>
  <c r="KI17" i="45"/>
  <c r="KA17" i="45"/>
  <c r="JS17" i="45"/>
  <c r="JK17" i="45"/>
  <c r="JC17" i="45"/>
  <c r="IU17" i="45"/>
  <c r="IM17" i="45"/>
  <c r="IE17" i="45"/>
  <c r="HW17" i="45"/>
  <c r="HO17" i="45"/>
  <c r="HG17" i="45"/>
  <c r="GY17" i="45"/>
  <c r="GQ17" i="45"/>
  <c r="GI17" i="45"/>
  <c r="GA17" i="45"/>
  <c r="FS17" i="45"/>
  <c r="FK17" i="45"/>
  <c r="FC17" i="45"/>
  <c r="EU17" i="45"/>
  <c r="EM17" i="45"/>
  <c r="EE17" i="45"/>
  <c r="DW17" i="45"/>
  <c r="DO17" i="45"/>
  <c r="DG17" i="45"/>
  <c r="CY17" i="45"/>
  <c r="CQ17" i="45"/>
  <c r="CI17" i="45"/>
  <c r="CA17" i="45"/>
  <c r="BS17" i="45"/>
  <c r="MZ17" i="43"/>
  <c r="MR17" i="43"/>
  <c r="MJ17" i="43"/>
  <c r="MB17" i="43"/>
  <c r="LT17" i="43"/>
  <c r="LL17" i="43"/>
  <c r="LD17" i="43"/>
  <c r="KV17" i="43"/>
  <c r="KN17" i="43"/>
  <c r="KF17" i="43"/>
  <c r="JX17" i="43"/>
  <c r="JP17" i="43"/>
  <c r="JH17" i="43"/>
  <c r="IZ17" i="43"/>
  <c r="IR17" i="43"/>
  <c r="IJ17" i="43"/>
  <c r="IB17" i="43"/>
  <c r="HT17" i="43"/>
  <c r="HL17" i="43"/>
  <c r="HD17" i="43"/>
  <c r="GV17" i="43"/>
  <c r="GN17" i="43"/>
  <c r="GF17" i="43"/>
  <c r="FX17" i="43"/>
  <c r="FP17" i="43"/>
  <c r="FH17" i="43"/>
  <c r="EZ17" i="43"/>
  <c r="ER17" i="43"/>
  <c r="EJ17" i="43"/>
  <c r="EB17" i="43"/>
  <c r="DT17" i="43"/>
  <c r="DL17" i="43"/>
  <c r="DD17" i="43"/>
  <c r="CV17" i="43"/>
  <c r="CN17" i="43"/>
  <c r="CF17" i="43"/>
  <c r="BX17" i="43"/>
  <c r="BP17" i="43"/>
  <c r="BH17" i="43"/>
  <c r="AZ17" i="43"/>
  <c r="AR17" i="43"/>
  <c r="AJ17" i="43"/>
  <c r="AB17" i="43"/>
  <c r="T17" i="43"/>
  <c r="L17" i="43"/>
  <c r="D17" i="43"/>
  <c r="NB17" i="45"/>
  <c r="MT17" i="45"/>
  <c r="ML17" i="45"/>
  <c r="MD17" i="45"/>
  <c r="LV17" i="45"/>
  <c r="LN17" i="45"/>
  <c r="LF17" i="45"/>
  <c r="KX17" i="45"/>
  <c r="KP17" i="45"/>
  <c r="KH17" i="45"/>
  <c r="JZ17" i="45"/>
  <c r="JR17" i="45"/>
  <c r="JJ17" i="45"/>
  <c r="JB17" i="45"/>
  <c r="IT17" i="45"/>
  <c r="IL17" i="45"/>
  <c r="ID17" i="45"/>
  <c r="HV17" i="45"/>
  <c r="HN17" i="45"/>
  <c r="HF17" i="45"/>
  <c r="GX17" i="45"/>
  <c r="GP17" i="45"/>
  <c r="GH17" i="45"/>
  <c r="FZ17" i="45"/>
  <c r="FR17" i="45"/>
  <c r="FJ17" i="45"/>
  <c r="FB17" i="45"/>
  <c r="ET17" i="45"/>
  <c r="EL17" i="45"/>
  <c r="ED17" i="45"/>
  <c r="DV17" i="45"/>
  <c r="DN17" i="45"/>
  <c r="DF17" i="45"/>
  <c r="CX17" i="45"/>
  <c r="CP17" i="45"/>
  <c r="CH17" i="45"/>
  <c r="NG17" i="43"/>
  <c r="NG17" i="41" s="1"/>
  <c r="MY17" i="43"/>
  <c r="MQ17" i="43"/>
  <c r="MI17" i="43"/>
  <c r="MA17" i="43"/>
  <c r="LS17" i="43"/>
  <c r="LK17" i="43"/>
  <c r="LC17" i="43"/>
  <c r="KU17" i="43"/>
  <c r="KM17" i="43"/>
  <c r="KE17" i="43"/>
  <c r="JW17" i="43"/>
  <c r="JO17" i="43"/>
  <c r="JG17" i="43"/>
  <c r="IY17" i="43"/>
  <c r="IQ17" i="43"/>
  <c r="II17" i="43"/>
  <c r="IA17" i="43"/>
  <c r="HS17" i="43"/>
  <c r="HK17" i="43"/>
  <c r="HC17" i="43"/>
  <c r="GU17" i="43"/>
  <c r="GM17" i="43"/>
  <c r="GE17" i="43"/>
  <c r="FW17" i="43"/>
  <c r="FO17" i="43"/>
  <c r="FG17" i="43"/>
  <c r="EY17" i="43"/>
  <c r="EQ17" i="43"/>
  <c r="EI17" i="43"/>
  <c r="EA17" i="43"/>
  <c r="DS17" i="43"/>
  <c r="DK17" i="43"/>
  <c r="DC17" i="43"/>
  <c r="CU17" i="43"/>
  <c r="CM17" i="43"/>
  <c r="CE17" i="43"/>
  <c r="BW17" i="43"/>
  <c r="BO17" i="43"/>
  <c r="BG17" i="43"/>
  <c r="AY17" i="43"/>
  <c r="AQ17" i="43"/>
  <c r="AI17" i="43"/>
  <c r="AA17" i="43"/>
  <c r="S17" i="43"/>
  <c r="K17" i="43"/>
  <c r="C17" i="43"/>
  <c r="NA17" i="45"/>
  <c r="MS17" i="45"/>
  <c r="MK17" i="45"/>
  <c r="MC17" i="45"/>
  <c r="LU17" i="45"/>
  <c r="LM17" i="45"/>
  <c r="LE17" i="45"/>
  <c r="KW17" i="45"/>
  <c r="KO17" i="45"/>
  <c r="KG17" i="45"/>
  <c r="JY17" i="45"/>
  <c r="JQ17" i="45"/>
  <c r="JI17" i="45"/>
  <c r="JA17" i="45"/>
  <c r="IS17" i="45"/>
  <c r="IK17" i="45"/>
  <c r="IC17" i="45"/>
  <c r="HU17" i="45"/>
  <c r="HM17" i="45"/>
  <c r="HE17" i="45"/>
  <c r="GW17" i="45"/>
  <c r="GO17" i="45"/>
  <c r="GG17" i="45"/>
  <c r="FY17" i="45"/>
  <c r="FQ17" i="45"/>
  <c r="FI17" i="45"/>
  <c r="FA17" i="45"/>
  <c r="ES17" i="45"/>
  <c r="EK17" i="45"/>
  <c r="EC17" i="45"/>
  <c r="DU17" i="45"/>
  <c r="DM17" i="45"/>
  <c r="DE17" i="45"/>
  <c r="CW17" i="45"/>
  <c r="CO17" i="45"/>
  <c r="CG17" i="45"/>
  <c r="BY17" i="45"/>
  <c r="BQ17" i="45"/>
  <c r="NF17" i="43"/>
  <c r="MX17" i="43"/>
  <c r="MP17" i="43"/>
  <c r="MH17" i="43"/>
  <c r="LZ17" i="43"/>
  <c r="LR17" i="43"/>
  <c r="LJ17" i="43"/>
  <c r="LB17" i="43"/>
  <c r="KT17" i="43"/>
  <c r="KL17" i="43"/>
  <c r="KD17" i="43"/>
  <c r="JV17" i="43"/>
  <c r="JN17" i="43"/>
  <c r="JF17" i="43"/>
  <c r="IX17" i="43"/>
  <c r="IP17" i="43"/>
  <c r="IH17" i="43"/>
  <c r="HZ17" i="43"/>
  <c r="HR17" i="43"/>
  <c r="HJ17" i="43"/>
  <c r="HB17" i="43"/>
  <c r="GT17" i="43"/>
  <c r="GL17" i="43"/>
  <c r="GD17" i="43"/>
  <c r="FV17" i="43"/>
  <c r="FN17" i="43"/>
  <c r="FF17" i="43"/>
  <c r="EX17" i="43"/>
  <c r="EP17" i="43"/>
  <c r="EH17" i="43"/>
  <c r="DZ17" i="43"/>
  <c r="DR17" i="43"/>
  <c r="DJ17" i="43"/>
  <c r="DB17" i="43"/>
  <c r="CT17" i="43"/>
  <c r="CL17" i="43"/>
  <c r="CD17" i="43"/>
  <c r="BV17" i="43"/>
  <c r="BN17" i="43"/>
  <c r="BF17" i="43"/>
  <c r="AX17" i="43"/>
  <c r="AP17" i="43"/>
  <c r="AH17" i="43"/>
  <c r="Z17" i="43"/>
  <c r="R17" i="43"/>
  <c r="J17" i="43"/>
  <c r="MZ17" i="45"/>
  <c r="MR17" i="45"/>
  <c r="MJ17" i="45"/>
  <c r="MB17" i="45"/>
  <c r="LT17" i="45"/>
  <c r="LL17" i="45"/>
  <c r="LD17" i="45"/>
  <c r="KV17" i="45"/>
  <c r="KN17" i="45"/>
  <c r="KF17" i="45"/>
  <c r="JX17" i="45"/>
  <c r="JP17" i="45"/>
  <c r="JH17" i="45"/>
  <c r="IZ17" i="45"/>
  <c r="IR17" i="45"/>
  <c r="IJ17" i="45"/>
  <c r="IB17" i="45"/>
  <c r="HT17" i="45"/>
  <c r="HL17" i="45"/>
  <c r="HD17" i="45"/>
  <c r="GV17" i="45"/>
  <c r="GN17" i="45"/>
  <c r="GF17" i="45"/>
  <c r="FX17" i="45"/>
  <c r="FP17" i="45"/>
  <c r="FH17" i="45"/>
  <c r="EZ17" i="45"/>
  <c r="ER17" i="45"/>
  <c r="EJ17" i="45"/>
  <c r="EB17" i="45"/>
  <c r="DT17" i="45"/>
  <c r="DL17" i="45"/>
  <c r="DD17" i="45"/>
  <c r="NE17" i="43"/>
  <c r="MW17" i="43"/>
  <c r="MO17" i="43"/>
  <c r="MG17" i="43"/>
  <c r="LY17" i="43"/>
  <c r="LQ17" i="43"/>
  <c r="LI17" i="43"/>
  <c r="LA17" i="43"/>
  <c r="KS17" i="43"/>
  <c r="KK17" i="43"/>
  <c r="KC17" i="43"/>
  <c r="JU17" i="43"/>
  <c r="JM17" i="43"/>
  <c r="JE17" i="43"/>
  <c r="IW17" i="43"/>
  <c r="IO17" i="43"/>
  <c r="IG17" i="43"/>
  <c r="HY17" i="43"/>
  <c r="HQ17" i="43"/>
  <c r="HI17" i="43"/>
  <c r="HA17" i="43"/>
  <c r="GS17" i="43"/>
  <c r="GK17" i="43"/>
  <c r="GC17" i="43"/>
  <c r="FU17" i="43"/>
  <c r="FM17" i="43"/>
  <c r="FE17" i="43"/>
  <c r="EW17" i="43"/>
  <c r="EO17" i="43"/>
  <c r="EG17" i="43"/>
  <c r="DY17" i="43"/>
  <c r="DQ17" i="43"/>
  <c r="DI17" i="43"/>
  <c r="DA17" i="43"/>
  <c r="CS17" i="43"/>
  <c r="CK17" i="43"/>
  <c r="CC17" i="43"/>
  <c r="BU17" i="43"/>
  <c r="BM17" i="43"/>
  <c r="BE17" i="43"/>
  <c r="AW17" i="43"/>
  <c r="AO17" i="43"/>
  <c r="AG17" i="43"/>
  <c r="Y17" i="43"/>
  <c r="Q17" i="43"/>
  <c r="I17" i="43"/>
  <c r="MY17" i="45"/>
  <c r="MQ17" i="45"/>
  <c r="MI17" i="45"/>
  <c r="MA17" i="45"/>
  <c r="LS17" i="45"/>
  <c r="LK17" i="45"/>
  <c r="LC17" i="45"/>
  <c r="KU17" i="45"/>
  <c r="KM17" i="45"/>
  <c r="KE17" i="45"/>
  <c r="JW17" i="45"/>
  <c r="JO17" i="45"/>
  <c r="JG17" i="45"/>
  <c r="IY17" i="45"/>
  <c r="IQ17" i="45"/>
  <c r="II17" i="45"/>
  <c r="IA17" i="45"/>
  <c r="HS17" i="45"/>
  <c r="HK17" i="45"/>
  <c r="HC17" i="45"/>
  <c r="GU17" i="45"/>
  <c r="GM17" i="45"/>
  <c r="GE17" i="45"/>
  <c r="FW17" i="45"/>
  <c r="FO17" i="45"/>
  <c r="FG17" i="45"/>
  <c r="EY17" i="45"/>
  <c r="EQ17" i="45"/>
  <c r="EI17" i="45"/>
  <c r="EA17" i="45"/>
  <c r="DS17" i="45"/>
  <c r="DK17" i="45"/>
  <c r="DC17" i="45"/>
  <c r="CU17" i="45"/>
  <c r="ND17" i="43"/>
  <c r="MV17" i="43"/>
  <c r="MN17" i="43"/>
  <c r="MF17" i="43"/>
  <c r="LX17" i="43"/>
  <c r="LP17" i="43"/>
  <c r="LH17" i="43"/>
  <c r="KZ17" i="43"/>
  <c r="KR17" i="43"/>
  <c r="KJ17" i="43"/>
  <c r="KB17" i="43"/>
  <c r="JT17" i="43"/>
  <c r="JL17" i="43"/>
  <c r="JD17" i="43"/>
  <c r="IV17" i="43"/>
  <c r="IN17" i="43"/>
  <c r="IF17" i="43"/>
  <c r="HX17" i="43"/>
  <c r="HP17" i="43"/>
  <c r="HH17" i="43"/>
  <c r="GZ17" i="43"/>
  <c r="GR17" i="43"/>
  <c r="GJ17" i="43"/>
  <c r="GB17" i="43"/>
  <c r="FT17" i="43"/>
  <c r="FL17" i="43"/>
  <c r="FD17" i="43"/>
  <c r="EV17" i="43"/>
  <c r="EN17" i="43"/>
  <c r="EF17" i="43"/>
  <c r="DX17" i="43"/>
  <c r="DP17" i="43"/>
  <c r="DH17" i="43"/>
  <c r="CZ17" i="43"/>
  <c r="CR17" i="43"/>
  <c r="CJ17" i="43"/>
  <c r="CB17" i="43"/>
  <c r="BT17" i="43"/>
  <c r="BL17" i="43"/>
  <c r="BD17" i="43"/>
  <c r="AV17" i="43"/>
  <c r="AN17" i="43"/>
  <c r="AF17" i="43"/>
  <c r="X17" i="43"/>
  <c r="P17" i="43"/>
  <c r="H17" i="43"/>
  <c r="MX17" i="45"/>
  <c r="MP17" i="45"/>
  <c r="MH17" i="45"/>
  <c r="LZ17" i="45"/>
  <c r="LR17" i="45"/>
  <c r="LJ17" i="45"/>
  <c r="LB17" i="45"/>
  <c r="KT17" i="45"/>
  <c r="KL17" i="45"/>
  <c r="KD17" i="45"/>
  <c r="JV17" i="45"/>
  <c r="JN17" i="45"/>
  <c r="JF17" i="45"/>
  <c r="IX17" i="45"/>
  <c r="IP17" i="45"/>
  <c r="IH17" i="45"/>
  <c r="HZ17" i="45"/>
  <c r="HR17" i="45"/>
  <c r="HJ17" i="45"/>
  <c r="HB17" i="45"/>
  <c r="GT17" i="45"/>
  <c r="GL17" i="45"/>
  <c r="GD17" i="45"/>
  <c r="FV17" i="45"/>
  <c r="FN17" i="45"/>
  <c r="FF17" i="45"/>
  <c r="EX17" i="45"/>
  <c r="EP17" i="45"/>
  <c r="EH17" i="45"/>
  <c r="DZ17" i="45"/>
  <c r="DR17" i="45"/>
  <c r="DJ17" i="45"/>
  <c r="DB17" i="45"/>
  <c r="CT17" i="45"/>
  <c r="CL17" i="45"/>
  <c r="CD17" i="45"/>
  <c r="BV17" i="45"/>
  <c r="O17" i="43"/>
  <c r="D17" i="45"/>
  <c r="L17" i="45"/>
  <c r="T17" i="45"/>
  <c r="AB17" i="45"/>
  <c r="AJ17" i="45"/>
  <c r="AR17" i="45"/>
  <c r="AZ17" i="45"/>
  <c r="BH17" i="45"/>
  <c r="BP17" i="45"/>
  <c r="CC17" i="45"/>
  <c r="CV17" i="45"/>
  <c r="FE17" i="45"/>
  <c r="HQ17" i="45"/>
  <c r="KC17" i="45"/>
  <c r="MO17" i="45"/>
  <c r="AE17" i="43"/>
  <c r="CQ17" i="43"/>
  <c r="FC17" i="43"/>
  <c r="HO17" i="43"/>
  <c r="HO17" i="41" s="1"/>
  <c r="KA17" i="43"/>
  <c r="MM17" i="43"/>
  <c r="AH17" i="45"/>
  <c r="EO17" i="45"/>
  <c r="JK17" i="43"/>
  <c r="AC17" i="45"/>
  <c r="BI17" i="45"/>
  <c r="FM17" i="45"/>
  <c r="AM17" i="43"/>
  <c r="CY17" i="43"/>
  <c r="FK17" i="43"/>
  <c r="HW17" i="43"/>
  <c r="KI17" i="43"/>
  <c r="MU17" i="43"/>
  <c r="R17" i="45"/>
  <c r="BN17" i="45"/>
  <c r="LY17" i="45"/>
  <c r="U17" i="45"/>
  <c r="BA17" i="45"/>
  <c r="DA17" i="45"/>
  <c r="MW17" i="45"/>
  <c r="F17" i="45"/>
  <c r="N17" i="45"/>
  <c r="V17" i="45"/>
  <c r="AD17" i="45"/>
  <c r="AL17" i="45"/>
  <c r="AT17" i="45"/>
  <c r="BB17" i="45"/>
  <c r="BJ17" i="45"/>
  <c r="BT17" i="45"/>
  <c r="CF17" i="45"/>
  <c r="DI17" i="45"/>
  <c r="FU17" i="45"/>
  <c r="IG17" i="45"/>
  <c r="KS17" i="45"/>
  <c r="NE17" i="45"/>
  <c r="AU17" i="43"/>
  <c r="DG17" i="43"/>
  <c r="DG17" i="41" s="1"/>
  <c r="FS17" i="43"/>
  <c r="IE17" i="43"/>
  <c r="KQ17" i="43"/>
  <c r="NC17" i="43"/>
  <c r="Z17" i="45"/>
  <c r="CN17" i="45"/>
  <c r="LW17" i="43"/>
  <c r="E17" i="45"/>
  <c r="AK17" i="45"/>
  <c r="BR17" i="45"/>
  <c r="HY17" i="45"/>
  <c r="G17" i="45"/>
  <c r="O17" i="45"/>
  <c r="W17" i="45"/>
  <c r="AE17" i="45"/>
  <c r="AM17" i="45"/>
  <c r="AU17" i="45"/>
  <c r="BC17" i="45"/>
  <c r="BK17" i="45"/>
  <c r="BU17" i="45"/>
  <c r="CJ17" i="45"/>
  <c r="DQ17" i="45"/>
  <c r="GC17" i="45"/>
  <c r="IO17" i="45"/>
  <c r="LA17" i="45"/>
  <c r="BC17" i="43"/>
  <c r="BC17" i="41" s="1"/>
  <c r="DO17" i="43"/>
  <c r="GA17" i="43"/>
  <c r="IM17" i="43"/>
  <c r="KY17" i="43"/>
  <c r="BF17" i="45"/>
  <c r="JM17" i="45"/>
  <c r="EM17" i="43"/>
  <c r="M17" i="45"/>
  <c r="AS17" i="45"/>
  <c r="CE17" i="45"/>
  <c r="KK17" i="45"/>
  <c r="H17" i="45"/>
  <c r="P17" i="45"/>
  <c r="X17" i="45"/>
  <c r="AF17" i="45"/>
  <c r="AN17" i="45"/>
  <c r="AV17" i="45"/>
  <c r="BD17" i="45"/>
  <c r="BL17" i="45"/>
  <c r="BW17" i="45"/>
  <c r="CK17" i="45"/>
  <c r="DY17" i="45"/>
  <c r="GK17" i="45"/>
  <c r="IW17" i="45"/>
  <c r="LI17" i="45"/>
  <c r="BK17" i="43"/>
  <c r="DW17" i="43"/>
  <c r="GI17" i="43"/>
  <c r="GI17" i="41" s="1"/>
  <c r="IU17" i="43"/>
  <c r="LG17" i="43"/>
  <c r="AM16" i="43"/>
  <c r="CY16" i="43"/>
  <c r="FK16" i="43"/>
  <c r="HW16" i="43"/>
  <c r="KI16" i="43"/>
  <c r="MU16" i="43"/>
  <c r="J16" i="45"/>
  <c r="R16" i="45"/>
  <c r="Z16" i="45"/>
  <c r="AH16" i="45"/>
  <c r="AP16" i="45"/>
  <c r="AX16" i="45"/>
  <c r="BF16" i="45"/>
  <c r="BN16" i="45"/>
  <c r="BV16" i="45"/>
  <c r="CD16" i="45"/>
  <c r="CL16" i="45"/>
  <c r="CT16" i="45"/>
  <c r="DB16" i="45"/>
  <c r="DJ16" i="45"/>
  <c r="DR16" i="45"/>
  <c r="DZ16" i="45"/>
  <c r="EH16" i="45"/>
  <c r="EP16" i="45"/>
  <c r="FA16" i="45"/>
  <c r="FK16" i="45"/>
  <c r="GA16" i="45"/>
  <c r="HE16" i="45"/>
  <c r="JI16" i="45"/>
  <c r="LU16" i="45"/>
  <c r="AU16" i="43"/>
  <c r="DG16" i="43"/>
  <c r="FS16" i="43"/>
  <c r="FS16" i="41" s="1"/>
  <c r="IE16" i="43"/>
  <c r="KQ16" i="43"/>
  <c r="NC16" i="43"/>
  <c r="C16" i="45"/>
  <c r="K16" i="45"/>
  <c r="S16" i="45"/>
  <c r="AA16" i="45"/>
  <c r="AI16" i="45"/>
  <c r="AQ16" i="45"/>
  <c r="AY16" i="45"/>
  <c r="BG16" i="45"/>
  <c r="BO16" i="45"/>
  <c r="BW16" i="45"/>
  <c r="CE16" i="45"/>
  <c r="CM16" i="45"/>
  <c r="CU16" i="45"/>
  <c r="DC16" i="45"/>
  <c r="DK16" i="45"/>
  <c r="DS16" i="45"/>
  <c r="EA16" i="45"/>
  <c r="EI16" i="45"/>
  <c r="ER16" i="45"/>
  <c r="FB16" i="45"/>
  <c r="FN16" i="45"/>
  <c r="GD16" i="45"/>
  <c r="HF16" i="45"/>
  <c r="JQ16" i="45"/>
  <c r="MC16" i="45"/>
  <c r="BC16" i="43"/>
  <c r="DO16" i="43"/>
  <c r="GA16" i="43"/>
  <c r="IM16" i="43"/>
  <c r="KY16" i="43"/>
  <c r="NB16" i="43"/>
  <c r="MT16" i="43"/>
  <c r="ML16" i="43"/>
  <c r="MD16" i="43"/>
  <c r="LV16" i="43"/>
  <c r="LN16" i="43"/>
  <c r="LF16" i="43"/>
  <c r="KX16" i="43"/>
  <c r="KP16" i="43"/>
  <c r="KH16" i="43"/>
  <c r="JZ16" i="43"/>
  <c r="JR16" i="43"/>
  <c r="JJ16" i="43"/>
  <c r="JB16" i="43"/>
  <c r="IT16" i="43"/>
  <c r="IL16" i="43"/>
  <c r="ID16" i="43"/>
  <c r="HV16" i="43"/>
  <c r="HN16" i="43"/>
  <c r="HF16" i="43"/>
  <c r="GX16" i="43"/>
  <c r="GP16" i="43"/>
  <c r="GH16" i="43"/>
  <c r="FZ16" i="43"/>
  <c r="FR16" i="43"/>
  <c r="FJ16" i="43"/>
  <c r="FB16" i="43"/>
  <c r="ET16" i="43"/>
  <c r="EL16" i="43"/>
  <c r="ED16" i="43"/>
  <c r="DV16" i="43"/>
  <c r="DN16" i="43"/>
  <c r="DF16" i="43"/>
  <c r="CX16" i="43"/>
  <c r="CP16" i="43"/>
  <c r="CH16" i="43"/>
  <c r="BZ16" i="43"/>
  <c r="BR16" i="43"/>
  <c r="BR16" i="41" s="1"/>
  <c r="BJ16" i="43"/>
  <c r="BB16" i="43"/>
  <c r="AT16" i="43"/>
  <c r="AL16" i="43"/>
  <c r="AD16" i="43"/>
  <c r="V16" i="43"/>
  <c r="N16" i="43"/>
  <c r="F16" i="43"/>
  <c r="MZ16" i="45"/>
  <c r="MR16" i="45"/>
  <c r="MJ16" i="45"/>
  <c r="MB16" i="45"/>
  <c r="LT16" i="45"/>
  <c r="LL16" i="45"/>
  <c r="LD16" i="45"/>
  <c r="KV16" i="45"/>
  <c r="KN16" i="45"/>
  <c r="KF16" i="45"/>
  <c r="JX16" i="45"/>
  <c r="JP16" i="45"/>
  <c r="JH16" i="45"/>
  <c r="IZ16" i="45"/>
  <c r="IR16" i="45"/>
  <c r="IJ16" i="45"/>
  <c r="IB16" i="45"/>
  <c r="HT16" i="45"/>
  <c r="HL16" i="45"/>
  <c r="HD16" i="45"/>
  <c r="GV16" i="45"/>
  <c r="GN16" i="45"/>
  <c r="GF16" i="45"/>
  <c r="FX16" i="45"/>
  <c r="FP16" i="45"/>
  <c r="NA16" i="43"/>
  <c r="MS16" i="43"/>
  <c r="MK16" i="43"/>
  <c r="MC16" i="43"/>
  <c r="MC16" i="41" s="1"/>
  <c r="LU16" i="43"/>
  <c r="LU16" i="41" s="1"/>
  <c r="LM16" i="43"/>
  <c r="LE16" i="43"/>
  <c r="KW16" i="43"/>
  <c r="KO16" i="43"/>
  <c r="KG16" i="43"/>
  <c r="JY16" i="43"/>
  <c r="JQ16" i="43"/>
  <c r="JI16" i="43"/>
  <c r="JA16" i="43"/>
  <c r="IS16" i="43"/>
  <c r="IS16" i="41" s="1"/>
  <c r="IK16" i="43"/>
  <c r="IC16" i="43"/>
  <c r="HU16" i="43"/>
  <c r="HM16" i="43"/>
  <c r="HE16" i="43"/>
  <c r="GW16" i="43"/>
  <c r="GO16" i="43"/>
  <c r="GO16" i="41" s="1"/>
  <c r="GG16" i="43"/>
  <c r="FY16" i="43"/>
  <c r="FQ16" i="43"/>
  <c r="FI16" i="43"/>
  <c r="FI16" i="41" s="1"/>
  <c r="FA16" i="43"/>
  <c r="ES16" i="43"/>
  <c r="EK16" i="43"/>
  <c r="EC16" i="43"/>
  <c r="DU16" i="43"/>
  <c r="DM16" i="43"/>
  <c r="DE16" i="43"/>
  <c r="CW16" i="43"/>
  <c r="CO16" i="43"/>
  <c r="CG16" i="43"/>
  <c r="BY16" i="43"/>
  <c r="BQ16" i="43"/>
  <c r="BI16" i="43"/>
  <c r="BA16" i="43"/>
  <c r="AS16" i="43"/>
  <c r="AK16" i="43"/>
  <c r="AC16" i="43"/>
  <c r="U16" i="43"/>
  <c r="M16" i="43"/>
  <c r="E16" i="43"/>
  <c r="MY16" i="45"/>
  <c r="MQ16" i="45"/>
  <c r="MI16" i="45"/>
  <c r="MA16" i="45"/>
  <c r="LS16" i="45"/>
  <c r="LK16" i="45"/>
  <c r="LC16" i="45"/>
  <c r="KU16" i="45"/>
  <c r="KM16" i="45"/>
  <c r="KE16" i="45"/>
  <c r="JW16" i="45"/>
  <c r="JO16" i="45"/>
  <c r="JG16" i="45"/>
  <c r="IY16" i="45"/>
  <c r="IQ16" i="45"/>
  <c r="II16" i="45"/>
  <c r="IA16" i="45"/>
  <c r="HS16" i="45"/>
  <c r="HK16" i="45"/>
  <c r="HC16" i="45"/>
  <c r="GU16" i="45"/>
  <c r="GM16" i="45"/>
  <c r="GE16" i="45"/>
  <c r="FW16" i="45"/>
  <c r="FO16" i="45"/>
  <c r="FG16" i="45"/>
  <c r="EY16" i="45"/>
  <c r="EQ16" i="45"/>
  <c r="MZ16" i="43"/>
  <c r="MR16" i="43"/>
  <c r="MJ16" i="43"/>
  <c r="MB16" i="43"/>
  <c r="LT16" i="43"/>
  <c r="LL16" i="43"/>
  <c r="LD16" i="43"/>
  <c r="KV16" i="43"/>
  <c r="KN16" i="43"/>
  <c r="KF16" i="43"/>
  <c r="JX16" i="43"/>
  <c r="JP16" i="43"/>
  <c r="JH16" i="43"/>
  <c r="IZ16" i="43"/>
  <c r="IR16" i="43"/>
  <c r="IJ16" i="43"/>
  <c r="IB16" i="43"/>
  <c r="HT16" i="43"/>
  <c r="HL16" i="43"/>
  <c r="HD16" i="43"/>
  <c r="GV16" i="43"/>
  <c r="GN16" i="43"/>
  <c r="GF16" i="43"/>
  <c r="FX16" i="43"/>
  <c r="FP16" i="43"/>
  <c r="FH16" i="43"/>
  <c r="EZ16" i="43"/>
  <c r="ER16" i="43"/>
  <c r="ER16" i="41" s="1"/>
  <c r="EJ16" i="43"/>
  <c r="EB16" i="43"/>
  <c r="DT16" i="43"/>
  <c r="DL16" i="43"/>
  <c r="DD16" i="43"/>
  <c r="CV16" i="43"/>
  <c r="CN16" i="43"/>
  <c r="CF16" i="43"/>
  <c r="BX16" i="43"/>
  <c r="BP16" i="43"/>
  <c r="BH16" i="43"/>
  <c r="AZ16" i="43"/>
  <c r="AR16" i="43"/>
  <c r="AJ16" i="43"/>
  <c r="AB16" i="43"/>
  <c r="T16" i="43"/>
  <c r="L16" i="43"/>
  <c r="D16" i="43"/>
  <c r="MX16" i="45"/>
  <c r="MP16" i="45"/>
  <c r="MH16" i="45"/>
  <c r="LZ16" i="45"/>
  <c r="LR16" i="45"/>
  <c r="LJ16" i="45"/>
  <c r="LB16" i="45"/>
  <c r="KT16" i="45"/>
  <c r="KL16" i="45"/>
  <c r="KD16" i="45"/>
  <c r="JV16" i="45"/>
  <c r="JN16" i="45"/>
  <c r="JF16" i="45"/>
  <c r="IX16" i="45"/>
  <c r="IP16" i="45"/>
  <c r="IH16" i="45"/>
  <c r="HZ16" i="45"/>
  <c r="HR16" i="45"/>
  <c r="HJ16" i="45"/>
  <c r="HB16" i="45"/>
  <c r="GT16" i="45"/>
  <c r="GL16" i="45"/>
  <c r="NG16" i="43"/>
  <c r="MY16" i="43"/>
  <c r="MQ16" i="43"/>
  <c r="MI16" i="43"/>
  <c r="MA16" i="43"/>
  <c r="LS16" i="43"/>
  <c r="LK16" i="43"/>
  <c r="LC16" i="43"/>
  <c r="KU16" i="43"/>
  <c r="KM16" i="43"/>
  <c r="KE16" i="43"/>
  <c r="JW16" i="43"/>
  <c r="JO16" i="43"/>
  <c r="JG16" i="43"/>
  <c r="IY16" i="43"/>
  <c r="IQ16" i="43"/>
  <c r="II16" i="43"/>
  <c r="IA16" i="43"/>
  <c r="HS16" i="43"/>
  <c r="HK16" i="43"/>
  <c r="HC16" i="43"/>
  <c r="GU16" i="43"/>
  <c r="GM16" i="43"/>
  <c r="GE16" i="43"/>
  <c r="FW16" i="43"/>
  <c r="FO16" i="43"/>
  <c r="FG16" i="43"/>
  <c r="EY16" i="43"/>
  <c r="EQ16" i="43"/>
  <c r="EI16" i="43"/>
  <c r="EA16" i="43"/>
  <c r="DS16" i="43"/>
  <c r="DK16" i="43"/>
  <c r="DC16" i="43"/>
  <c r="CU16" i="43"/>
  <c r="CM16" i="43"/>
  <c r="CE16" i="43"/>
  <c r="BW16" i="43"/>
  <c r="BO16" i="43"/>
  <c r="BG16" i="43"/>
  <c r="AY16" i="43"/>
  <c r="AQ16" i="43"/>
  <c r="AI16" i="43"/>
  <c r="AA16" i="43"/>
  <c r="S16" i="43"/>
  <c r="K16" i="43"/>
  <c r="C16" i="43"/>
  <c r="NE16" i="45"/>
  <c r="MW16" i="45"/>
  <c r="MO16" i="45"/>
  <c r="MG16" i="45"/>
  <c r="LY16" i="45"/>
  <c r="LQ16" i="45"/>
  <c r="LI16" i="45"/>
  <c r="LA16" i="45"/>
  <c r="KS16" i="45"/>
  <c r="KK16" i="45"/>
  <c r="KC16" i="45"/>
  <c r="JU16" i="45"/>
  <c r="JM16" i="45"/>
  <c r="JE16" i="45"/>
  <c r="IW16" i="45"/>
  <c r="IO16" i="45"/>
  <c r="IG16" i="45"/>
  <c r="HY16" i="45"/>
  <c r="HQ16" i="45"/>
  <c r="HI16" i="45"/>
  <c r="HA16" i="45"/>
  <c r="GS16" i="45"/>
  <c r="GK16" i="45"/>
  <c r="GC16" i="45"/>
  <c r="FU16" i="45"/>
  <c r="FM16" i="45"/>
  <c r="FE16" i="45"/>
  <c r="EW16" i="45"/>
  <c r="NF16" i="43"/>
  <c r="MX16" i="43"/>
  <c r="MP16" i="43"/>
  <c r="MH16" i="43"/>
  <c r="LZ16" i="43"/>
  <c r="LR16" i="43"/>
  <c r="LJ16" i="43"/>
  <c r="LB16" i="43"/>
  <c r="KT16" i="43"/>
  <c r="KL16" i="43"/>
  <c r="KD16" i="43"/>
  <c r="JV16" i="43"/>
  <c r="JN16" i="43"/>
  <c r="JF16" i="43"/>
  <c r="IX16" i="43"/>
  <c r="IP16" i="43"/>
  <c r="IH16" i="43"/>
  <c r="HZ16" i="43"/>
  <c r="HR16" i="43"/>
  <c r="HJ16" i="43"/>
  <c r="HB16" i="43"/>
  <c r="GT16" i="43"/>
  <c r="GL16" i="43"/>
  <c r="GD16" i="43"/>
  <c r="GD16" i="41" s="1"/>
  <c r="FV16" i="43"/>
  <c r="FN16" i="43"/>
  <c r="FF16" i="43"/>
  <c r="EX16" i="43"/>
  <c r="EX16" i="41" s="1"/>
  <c r="EP16" i="43"/>
  <c r="EH16" i="43"/>
  <c r="DZ16" i="43"/>
  <c r="DR16" i="43"/>
  <c r="DJ16" i="43"/>
  <c r="DB16" i="43"/>
  <c r="CT16" i="43"/>
  <c r="CL16" i="43"/>
  <c r="CD16" i="43"/>
  <c r="BV16" i="43"/>
  <c r="BN16" i="43"/>
  <c r="BF16" i="43"/>
  <c r="AX16" i="43"/>
  <c r="AP16" i="43"/>
  <c r="AH16" i="43"/>
  <c r="Z16" i="43"/>
  <c r="R16" i="43"/>
  <c r="J16" i="43"/>
  <c r="ND16" i="45"/>
  <c r="MV16" i="45"/>
  <c r="MN16" i="45"/>
  <c r="MF16" i="45"/>
  <c r="LX16" i="45"/>
  <c r="LP16" i="45"/>
  <c r="LH16" i="45"/>
  <c r="KZ16" i="45"/>
  <c r="KR16" i="45"/>
  <c r="KJ16" i="45"/>
  <c r="KB16" i="45"/>
  <c r="JT16" i="45"/>
  <c r="JL16" i="45"/>
  <c r="JD16" i="45"/>
  <c r="IV16" i="45"/>
  <c r="IN16" i="45"/>
  <c r="IF16" i="45"/>
  <c r="HX16" i="45"/>
  <c r="HP16" i="45"/>
  <c r="HH16" i="45"/>
  <c r="GZ16" i="45"/>
  <c r="GR16" i="45"/>
  <c r="GJ16" i="45"/>
  <c r="GB16" i="45"/>
  <c r="FT16" i="45"/>
  <c r="FL16" i="45"/>
  <c r="NE16" i="43"/>
  <c r="MW16" i="43"/>
  <c r="MO16" i="43"/>
  <c r="MG16" i="43"/>
  <c r="LY16" i="43"/>
  <c r="LQ16" i="43"/>
  <c r="LI16" i="43"/>
  <c r="LA16" i="43"/>
  <c r="KS16" i="43"/>
  <c r="KK16" i="43"/>
  <c r="KC16" i="43"/>
  <c r="JU16" i="43"/>
  <c r="JM16" i="43"/>
  <c r="JE16" i="43"/>
  <c r="IW16" i="43"/>
  <c r="IO16" i="43"/>
  <c r="IG16" i="43"/>
  <c r="HY16" i="43"/>
  <c r="HQ16" i="43"/>
  <c r="HI16" i="43"/>
  <c r="HA16" i="43"/>
  <c r="GS16" i="43"/>
  <c r="GK16" i="43"/>
  <c r="GC16" i="43"/>
  <c r="FU16" i="43"/>
  <c r="FM16" i="43"/>
  <c r="FE16" i="43"/>
  <c r="EW16" i="43"/>
  <c r="EO16" i="43"/>
  <c r="EO16" i="41" s="1"/>
  <c r="EG16" i="43"/>
  <c r="DY16" i="43"/>
  <c r="DQ16" i="43"/>
  <c r="DI16" i="43"/>
  <c r="DA16" i="43"/>
  <c r="CS16" i="43"/>
  <c r="CK16" i="43"/>
  <c r="CC16" i="43"/>
  <c r="BU16" i="43"/>
  <c r="BM16" i="43"/>
  <c r="BE16" i="43"/>
  <c r="AW16" i="43"/>
  <c r="AO16" i="43"/>
  <c r="AG16" i="43"/>
  <c r="Y16" i="43"/>
  <c r="Y16" i="41" s="1"/>
  <c r="Q16" i="43"/>
  <c r="I16" i="43"/>
  <c r="NC16" i="45"/>
  <c r="MU16" i="45"/>
  <c r="MM16" i="45"/>
  <c r="ME16" i="45"/>
  <c r="LW16" i="45"/>
  <c r="LO16" i="45"/>
  <c r="LG16" i="45"/>
  <c r="KY16" i="45"/>
  <c r="KQ16" i="45"/>
  <c r="KI16" i="45"/>
  <c r="KA16" i="45"/>
  <c r="JS16" i="45"/>
  <c r="JK16" i="45"/>
  <c r="JC16" i="45"/>
  <c r="IU16" i="45"/>
  <c r="IM16" i="45"/>
  <c r="IE16" i="45"/>
  <c r="HW16" i="45"/>
  <c r="HO16" i="45"/>
  <c r="HG16" i="45"/>
  <c r="GY16" i="45"/>
  <c r="GQ16" i="45"/>
  <c r="GI16" i="45"/>
  <c r="ND16" i="43"/>
  <c r="MV16" i="43"/>
  <c r="MN16" i="43"/>
  <c r="MF16" i="43"/>
  <c r="LX16" i="43"/>
  <c r="LP16" i="43"/>
  <c r="LH16" i="43"/>
  <c r="KZ16" i="43"/>
  <c r="KR16" i="43"/>
  <c r="KJ16" i="43"/>
  <c r="KB16" i="43"/>
  <c r="JT16" i="43"/>
  <c r="JL16" i="43"/>
  <c r="JD16" i="43"/>
  <c r="IV16" i="43"/>
  <c r="IN16" i="43"/>
  <c r="IF16" i="43"/>
  <c r="HX16" i="43"/>
  <c r="HP16" i="43"/>
  <c r="HH16" i="43"/>
  <c r="GZ16" i="43"/>
  <c r="GR16" i="43"/>
  <c r="GJ16" i="43"/>
  <c r="GB16" i="43"/>
  <c r="FT16" i="43"/>
  <c r="FL16" i="43"/>
  <c r="FD16" i="43"/>
  <c r="EV16" i="43"/>
  <c r="EN16" i="43"/>
  <c r="EF16" i="43"/>
  <c r="DX16" i="43"/>
  <c r="DP16" i="43"/>
  <c r="DH16" i="43"/>
  <c r="CZ16" i="43"/>
  <c r="CR16" i="43"/>
  <c r="CJ16" i="43"/>
  <c r="CJ16" i="41" s="1"/>
  <c r="CB16" i="43"/>
  <c r="BT16" i="43"/>
  <c r="BL16" i="43"/>
  <c r="BD16" i="43"/>
  <c r="AV16" i="43"/>
  <c r="AN16" i="43"/>
  <c r="AF16" i="43"/>
  <c r="AF16" i="41" s="1"/>
  <c r="X16" i="43"/>
  <c r="P16" i="43"/>
  <c r="H16" i="43"/>
  <c r="NB16" i="45"/>
  <c r="MT16" i="45"/>
  <c r="ML16" i="45"/>
  <c r="MD16" i="45"/>
  <c r="LV16" i="45"/>
  <c r="LN16" i="45"/>
  <c r="LF16" i="45"/>
  <c r="KX16" i="45"/>
  <c r="KP16" i="45"/>
  <c r="KH16" i="45"/>
  <c r="JZ16" i="45"/>
  <c r="JR16" i="45"/>
  <c r="JJ16" i="45"/>
  <c r="JB16" i="45"/>
  <c r="IT16" i="45"/>
  <c r="IL16" i="45"/>
  <c r="ID16" i="45"/>
  <c r="HV16" i="45"/>
  <c r="HN16" i="45"/>
  <c r="D16" i="45"/>
  <c r="L16" i="45"/>
  <c r="T16" i="45"/>
  <c r="AB16" i="45"/>
  <c r="AJ16" i="45"/>
  <c r="AR16" i="45"/>
  <c r="AZ16" i="45"/>
  <c r="BH16" i="45"/>
  <c r="BP16" i="45"/>
  <c r="BX16" i="45"/>
  <c r="CF16" i="45"/>
  <c r="CN16" i="45"/>
  <c r="CV16" i="45"/>
  <c r="DD16" i="45"/>
  <c r="DL16" i="45"/>
  <c r="DT16" i="45"/>
  <c r="EB16" i="45"/>
  <c r="EJ16" i="45"/>
  <c r="ES16" i="45"/>
  <c r="FC16" i="45"/>
  <c r="FQ16" i="45"/>
  <c r="GG16" i="45"/>
  <c r="HM16" i="45"/>
  <c r="JY16" i="45"/>
  <c r="MK16" i="45"/>
  <c r="BK16" i="43"/>
  <c r="DW16" i="43"/>
  <c r="GI16" i="43"/>
  <c r="IU16" i="43"/>
  <c r="LG16" i="43"/>
  <c r="E16" i="45"/>
  <c r="M16" i="45"/>
  <c r="U16" i="45"/>
  <c r="AC16" i="45"/>
  <c r="AK16" i="45"/>
  <c r="AS16" i="45"/>
  <c r="BA16" i="45"/>
  <c r="BI16" i="45"/>
  <c r="BQ16" i="45"/>
  <c r="BY16" i="45"/>
  <c r="CG16" i="45"/>
  <c r="CO16" i="45"/>
  <c r="CW16" i="45"/>
  <c r="DE16" i="45"/>
  <c r="DM16" i="45"/>
  <c r="DU16" i="45"/>
  <c r="EC16" i="45"/>
  <c r="EK16" i="45"/>
  <c r="ET16" i="45"/>
  <c r="FD16" i="45"/>
  <c r="FR16" i="45"/>
  <c r="GH16" i="45"/>
  <c r="HU16" i="45"/>
  <c r="KG16" i="45"/>
  <c r="MS16" i="45"/>
  <c r="G16" i="43"/>
  <c r="BS16" i="43"/>
  <c r="EE16" i="43"/>
  <c r="GQ16" i="43"/>
  <c r="JC16" i="43"/>
  <c r="LO16" i="43"/>
  <c r="G16" i="45"/>
  <c r="O16" i="45"/>
  <c r="W16" i="45"/>
  <c r="AE16" i="45"/>
  <c r="AM16" i="45"/>
  <c r="AU16" i="45"/>
  <c r="BC16" i="45"/>
  <c r="BK16" i="45"/>
  <c r="BS16" i="45"/>
  <c r="CA16" i="45"/>
  <c r="CI16" i="45"/>
  <c r="CQ16" i="45"/>
  <c r="CY16" i="45"/>
  <c r="DG16" i="45"/>
  <c r="DO16" i="45"/>
  <c r="DW16" i="45"/>
  <c r="EE16" i="45"/>
  <c r="EM16" i="45"/>
  <c r="EV16" i="45"/>
  <c r="FH16" i="45"/>
  <c r="FV16" i="45"/>
  <c r="GP16" i="45"/>
  <c r="IK16" i="45"/>
  <c r="KW16" i="45"/>
  <c r="W16" i="43"/>
  <c r="CI16" i="43"/>
  <c r="EU16" i="43"/>
  <c r="HG16" i="43"/>
  <c r="JS16" i="43"/>
  <c r="ME16" i="43"/>
  <c r="G15" i="45"/>
  <c r="O15" i="45"/>
  <c r="W15" i="45"/>
  <c r="AE15" i="45"/>
  <c r="AM15" i="45"/>
  <c r="AU15" i="45"/>
  <c r="BC15" i="45"/>
  <c r="BK15" i="45"/>
  <c r="BS15" i="45"/>
  <c r="CA15" i="45"/>
  <c r="CI15" i="45"/>
  <c r="CQ15" i="45"/>
  <c r="CY15" i="45"/>
  <c r="DG15" i="45"/>
  <c r="DO15" i="45"/>
  <c r="DW15" i="45"/>
  <c r="EE15" i="45"/>
  <c r="EM15" i="45"/>
  <c r="EU15" i="45"/>
  <c r="FC15" i="45"/>
  <c r="FK15" i="45"/>
  <c r="FS15" i="45"/>
  <c r="GA15" i="45"/>
  <c r="GI15" i="45"/>
  <c r="GQ15" i="45"/>
  <c r="GY15" i="45"/>
  <c r="HG15" i="45"/>
  <c r="HP15" i="45"/>
  <c r="IB15" i="45"/>
  <c r="IL15" i="45"/>
  <c r="IV15" i="45"/>
  <c r="JH15" i="45"/>
  <c r="JX15" i="45"/>
  <c r="LX15" i="45"/>
  <c r="E15" i="43"/>
  <c r="BQ15" i="43"/>
  <c r="EC15" i="43"/>
  <c r="GO15" i="43"/>
  <c r="JA15" i="43"/>
  <c r="LM15" i="43"/>
  <c r="Q15" i="45"/>
  <c r="AW15" i="45"/>
  <c r="CC15" i="45"/>
  <c r="DI15" i="45"/>
  <c r="EO15" i="45"/>
  <c r="FU15" i="45"/>
  <c r="HA15" i="45"/>
  <c r="IN15" i="45"/>
  <c r="MN15" i="45"/>
  <c r="CG15" i="43"/>
  <c r="J15" i="45"/>
  <c r="R15" i="45"/>
  <c r="Z15" i="45"/>
  <c r="AH15" i="45"/>
  <c r="AP15" i="45"/>
  <c r="AX15" i="45"/>
  <c r="BF15" i="45"/>
  <c r="BN15" i="45"/>
  <c r="BV15" i="45"/>
  <c r="CD15" i="45"/>
  <c r="CL15" i="45"/>
  <c r="CT15" i="45"/>
  <c r="DB15" i="45"/>
  <c r="DJ15" i="45"/>
  <c r="DR15" i="45"/>
  <c r="DZ15" i="45"/>
  <c r="EH15" i="45"/>
  <c r="EP15" i="45"/>
  <c r="EX15" i="45"/>
  <c r="FF15" i="45"/>
  <c r="FN15" i="45"/>
  <c r="FV15" i="45"/>
  <c r="GD15" i="45"/>
  <c r="GL15" i="45"/>
  <c r="GT15" i="45"/>
  <c r="HB15" i="45"/>
  <c r="HJ15" i="45"/>
  <c r="HU15" i="45"/>
  <c r="IE15" i="45"/>
  <c r="IP15" i="45"/>
  <c r="JA15" i="45"/>
  <c r="JN15" i="45"/>
  <c r="KJ15" i="45"/>
  <c r="MV15" i="45"/>
  <c r="AC15" i="43"/>
  <c r="CO15" i="43"/>
  <c r="FA15" i="43"/>
  <c r="HM15" i="43"/>
  <c r="JY15" i="43"/>
  <c r="MK15" i="43"/>
  <c r="I15" i="45"/>
  <c r="AO15" i="45"/>
  <c r="BM15" i="45"/>
  <c r="CS15" i="45"/>
  <c r="DY15" i="45"/>
  <c r="FM15" i="45"/>
  <c r="GS15" i="45"/>
  <c r="ID15" i="45"/>
  <c r="JL15" i="45"/>
  <c r="ES15" i="43"/>
  <c r="MC15" i="43"/>
  <c r="C15" i="45"/>
  <c r="K15" i="45"/>
  <c r="S15" i="45"/>
  <c r="AA15" i="45"/>
  <c r="AI15" i="45"/>
  <c r="AQ15" i="45"/>
  <c r="AY15" i="45"/>
  <c r="BG15" i="45"/>
  <c r="BO15" i="45"/>
  <c r="BW15" i="45"/>
  <c r="CE15" i="45"/>
  <c r="CM15" i="45"/>
  <c r="CU15" i="45"/>
  <c r="DC15" i="45"/>
  <c r="DK15" i="45"/>
  <c r="DS15" i="45"/>
  <c r="EA15" i="45"/>
  <c r="EI15" i="45"/>
  <c r="EQ15" i="45"/>
  <c r="EY15" i="45"/>
  <c r="FG15" i="45"/>
  <c r="FO15" i="45"/>
  <c r="FW15" i="45"/>
  <c r="GE15" i="45"/>
  <c r="GM15" i="45"/>
  <c r="GU15" i="45"/>
  <c r="HC15" i="45"/>
  <c r="HL15" i="45"/>
  <c r="HV15" i="45"/>
  <c r="IF15" i="45"/>
  <c r="IR15" i="45"/>
  <c r="JB15" i="45"/>
  <c r="JP15" i="45"/>
  <c r="KR15" i="45"/>
  <c r="ND15" i="45"/>
  <c r="AK15" i="43"/>
  <c r="CW15" i="43"/>
  <c r="FI15" i="43"/>
  <c r="HU15" i="43"/>
  <c r="KG15" i="43"/>
  <c r="MS15" i="43"/>
  <c r="Y15" i="45"/>
  <c r="BE15" i="45"/>
  <c r="CK15" i="45"/>
  <c r="DQ15" i="45"/>
  <c r="EW15" i="45"/>
  <c r="GC15" i="45"/>
  <c r="HI15" i="45"/>
  <c r="KF15" i="45"/>
  <c r="D15" i="45"/>
  <c r="L15" i="45"/>
  <c r="T15" i="45"/>
  <c r="AB15" i="45"/>
  <c r="AJ15" i="45"/>
  <c r="AR15" i="45"/>
  <c r="AZ15" i="45"/>
  <c r="BH15" i="45"/>
  <c r="BP15" i="45"/>
  <c r="BX15" i="45"/>
  <c r="CF15" i="45"/>
  <c r="CN15" i="45"/>
  <c r="CV15" i="45"/>
  <c r="DD15" i="45"/>
  <c r="DL15" i="45"/>
  <c r="DT15" i="45"/>
  <c r="EB15" i="45"/>
  <c r="EJ15" i="45"/>
  <c r="ER15" i="45"/>
  <c r="EZ15" i="45"/>
  <c r="FH15" i="45"/>
  <c r="FP15" i="45"/>
  <c r="FX15" i="45"/>
  <c r="GF15" i="45"/>
  <c r="GN15" i="45"/>
  <c r="GV15" i="45"/>
  <c r="HD15" i="45"/>
  <c r="HM15" i="45"/>
  <c r="HW15" i="45"/>
  <c r="IH15" i="45"/>
  <c r="IS15" i="45"/>
  <c r="JC15" i="45"/>
  <c r="JS15" i="45"/>
  <c r="KZ15" i="45"/>
  <c r="AS15" i="43"/>
  <c r="DE15" i="43"/>
  <c r="FQ15" i="43"/>
  <c r="IC15" i="43"/>
  <c r="IC15" i="41" s="1"/>
  <c r="KO15" i="43"/>
  <c r="NE15" i="43"/>
  <c r="MW15" i="43"/>
  <c r="MO15" i="43"/>
  <c r="MG15" i="43"/>
  <c r="LY15" i="43"/>
  <c r="LQ15" i="43"/>
  <c r="LI15" i="43"/>
  <c r="LA15" i="43"/>
  <c r="KS15" i="43"/>
  <c r="KK15" i="43"/>
  <c r="KC15" i="43"/>
  <c r="JU15" i="43"/>
  <c r="JM15" i="43"/>
  <c r="JE15" i="43"/>
  <c r="IW15" i="43"/>
  <c r="IO15" i="43"/>
  <c r="IG15" i="43"/>
  <c r="HY15" i="43"/>
  <c r="HQ15" i="43"/>
  <c r="HI15" i="43"/>
  <c r="HA15" i="43"/>
  <c r="GS15" i="43"/>
  <c r="GK15" i="43"/>
  <c r="GC15" i="43"/>
  <c r="FU15" i="43"/>
  <c r="FU15" i="41" s="1"/>
  <c r="FM15" i="43"/>
  <c r="FE15" i="43"/>
  <c r="EW15" i="43"/>
  <c r="EO15" i="43"/>
  <c r="EG15" i="43"/>
  <c r="DY15" i="43"/>
  <c r="DQ15" i="43"/>
  <c r="DI15" i="43"/>
  <c r="DA15" i="43"/>
  <c r="CS15" i="43"/>
  <c r="CK15" i="43"/>
  <c r="CK15" i="41" s="1"/>
  <c r="CC15" i="43"/>
  <c r="BU15" i="43"/>
  <c r="BM15" i="43"/>
  <c r="BE15" i="43"/>
  <c r="AW15" i="43"/>
  <c r="AO15" i="43"/>
  <c r="AG15" i="43"/>
  <c r="Y15" i="43"/>
  <c r="Q15" i="43"/>
  <c r="I15" i="43"/>
  <c r="I15" i="41" s="1"/>
  <c r="MZ15" i="45"/>
  <c r="MR15" i="45"/>
  <c r="MJ15" i="45"/>
  <c r="MB15" i="45"/>
  <c r="LT15" i="45"/>
  <c r="LL15" i="45"/>
  <c r="LD15" i="45"/>
  <c r="KV15" i="45"/>
  <c r="KN15" i="45"/>
  <c r="ND15" i="43"/>
  <c r="MV15" i="43"/>
  <c r="MN15" i="43"/>
  <c r="MF15" i="43"/>
  <c r="LX15" i="43"/>
  <c r="LP15" i="43"/>
  <c r="LH15" i="43"/>
  <c r="KZ15" i="43"/>
  <c r="KR15" i="43"/>
  <c r="KJ15" i="43"/>
  <c r="KB15" i="43"/>
  <c r="JT15" i="43"/>
  <c r="JL15" i="43"/>
  <c r="JD15" i="43"/>
  <c r="IV15" i="43"/>
  <c r="IN15" i="43"/>
  <c r="IF15" i="43"/>
  <c r="HX15" i="43"/>
  <c r="HP15" i="43"/>
  <c r="HH15" i="43"/>
  <c r="GZ15" i="43"/>
  <c r="GR15" i="43"/>
  <c r="GJ15" i="43"/>
  <c r="GB15" i="43"/>
  <c r="FT15" i="43"/>
  <c r="FL15" i="43"/>
  <c r="FD15" i="43"/>
  <c r="EV15" i="43"/>
  <c r="EN15" i="43"/>
  <c r="EF15" i="43"/>
  <c r="DX15" i="43"/>
  <c r="DP15" i="43"/>
  <c r="DH15" i="43"/>
  <c r="CZ15" i="43"/>
  <c r="CR15" i="43"/>
  <c r="CR15" i="41" s="1"/>
  <c r="CJ15" i="43"/>
  <c r="CB15" i="43"/>
  <c r="BT15" i="43"/>
  <c r="BL15" i="43"/>
  <c r="BD15" i="43"/>
  <c r="AV15" i="43"/>
  <c r="AV15" i="41" s="1"/>
  <c r="AN15" i="43"/>
  <c r="AN15" i="41" s="1"/>
  <c r="AF15" i="43"/>
  <c r="X15" i="43"/>
  <c r="X15" i="41" s="1"/>
  <c r="P15" i="43"/>
  <c r="H15" i="43"/>
  <c r="MY15" i="45"/>
  <c r="MQ15" i="45"/>
  <c r="MI15" i="45"/>
  <c r="MA15" i="45"/>
  <c r="LS15" i="45"/>
  <c r="LK15" i="45"/>
  <c r="LC15" i="45"/>
  <c r="KU15" i="45"/>
  <c r="KM15" i="45"/>
  <c r="KE15" i="45"/>
  <c r="JW15" i="45"/>
  <c r="JO15" i="45"/>
  <c r="JG15" i="45"/>
  <c r="IY15" i="45"/>
  <c r="IQ15" i="45"/>
  <c r="II15" i="45"/>
  <c r="IA15" i="45"/>
  <c r="HS15" i="45"/>
  <c r="HK15" i="45"/>
  <c r="NC15" i="43"/>
  <c r="MU15" i="43"/>
  <c r="MM15" i="43"/>
  <c r="ME15" i="43"/>
  <c r="LW15" i="43"/>
  <c r="LO15" i="43"/>
  <c r="LG15" i="43"/>
  <c r="KY15" i="43"/>
  <c r="KQ15" i="43"/>
  <c r="KI15" i="43"/>
  <c r="KA15" i="43"/>
  <c r="JS15" i="43"/>
  <c r="JK15" i="43"/>
  <c r="JC15" i="43"/>
  <c r="IU15" i="43"/>
  <c r="IM15" i="43"/>
  <c r="IE15" i="43"/>
  <c r="HW15" i="43"/>
  <c r="HO15" i="43"/>
  <c r="HG15" i="43"/>
  <c r="GY15" i="43"/>
  <c r="GY15" i="41" s="1"/>
  <c r="GQ15" i="43"/>
  <c r="GI15" i="43"/>
  <c r="GA15" i="43"/>
  <c r="FS15" i="43"/>
  <c r="FS15" i="41" s="1"/>
  <c r="FK15" i="43"/>
  <c r="FC15" i="43"/>
  <c r="EU15" i="43"/>
  <c r="EM15" i="43"/>
  <c r="EM15" i="41" s="1"/>
  <c r="EE15" i="43"/>
  <c r="DW15" i="43"/>
  <c r="DO15" i="43"/>
  <c r="DG15" i="43"/>
  <c r="DG15" i="41" s="1"/>
  <c r="CY15" i="43"/>
  <c r="CQ15" i="43"/>
  <c r="CI15" i="43"/>
  <c r="CA15" i="43"/>
  <c r="CA15" i="41" s="1"/>
  <c r="BS15" i="43"/>
  <c r="BK15" i="43"/>
  <c r="BC15" i="43"/>
  <c r="AU15" i="43"/>
  <c r="AU15" i="41" s="1"/>
  <c r="AM15" i="43"/>
  <c r="AE15" i="43"/>
  <c r="W15" i="43"/>
  <c r="O15" i="43"/>
  <c r="O15" i="41" s="1"/>
  <c r="G15" i="43"/>
  <c r="MX15" i="45"/>
  <c r="MP15" i="45"/>
  <c r="MH15" i="45"/>
  <c r="LZ15" i="45"/>
  <c r="LR15" i="45"/>
  <c r="LJ15" i="45"/>
  <c r="LB15" i="45"/>
  <c r="KT15" i="45"/>
  <c r="KL15" i="45"/>
  <c r="KD15" i="45"/>
  <c r="NB15" i="43"/>
  <c r="MT15" i="43"/>
  <c r="ML15" i="43"/>
  <c r="MD15" i="43"/>
  <c r="LV15" i="43"/>
  <c r="LN15" i="43"/>
  <c r="LF15" i="43"/>
  <c r="KX15" i="43"/>
  <c r="KP15" i="43"/>
  <c r="KH15" i="43"/>
  <c r="JZ15" i="43"/>
  <c r="JR15" i="43"/>
  <c r="JJ15" i="43"/>
  <c r="JB15" i="43"/>
  <c r="IT15" i="43"/>
  <c r="IL15" i="43"/>
  <c r="ID15" i="43"/>
  <c r="HV15" i="43"/>
  <c r="HN15" i="43"/>
  <c r="HF15" i="43"/>
  <c r="GX15" i="43"/>
  <c r="GP15" i="43"/>
  <c r="GH15" i="43"/>
  <c r="FZ15" i="43"/>
  <c r="FR15" i="43"/>
  <c r="FR15" i="41" s="1"/>
  <c r="FJ15" i="43"/>
  <c r="FB15" i="43"/>
  <c r="ET15" i="43"/>
  <c r="EL15" i="43"/>
  <c r="ED15" i="43"/>
  <c r="ED15" i="41" s="1"/>
  <c r="DV15" i="43"/>
  <c r="DN15" i="43"/>
  <c r="DN15" i="41" s="1"/>
  <c r="DF15" i="43"/>
  <c r="CX15" i="43"/>
  <c r="CP15" i="43"/>
  <c r="CH15" i="43"/>
  <c r="BZ15" i="43"/>
  <c r="BR15" i="43"/>
  <c r="BJ15" i="43"/>
  <c r="BJ15" i="41" s="1"/>
  <c r="BB15" i="43"/>
  <c r="AT15" i="43"/>
  <c r="AL15" i="43"/>
  <c r="AD15" i="43"/>
  <c r="AD15" i="41" s="1"/>
  <c r="V15" i="43"/>
  <c r="N15" i="43"/>
  <c r="F15" i="43"/>
  <c r="NE15" i="45"/>
  <c r="MW15" i="45"/>
  <c r="MO15" i="45"/>
  <c r="MG15" i="45"/>
  <c r="LY15" i="45"/>
  <c r="LQ15" i="45"/>
  <c r="LI15" i="45"/>
  <c r="LA15" i="45"/>
  <c r="KS15" i="45"/>
  <c r="KK15" i="45"/>
  <c r="KC15" i="45"/>
  <c r="JU15" i="45"/>
  <c r="JM15" i="45"/>
  <c r="JE15" i="45"/>
  <c r="IW15" i="45"/>
  <c r="IO15" i="45"/>
  <c r="IG15" i="45"/>
  <c r="HY15" i="45"/>
  <c r="HQ15" i="45"/>
  <c r="MZ15" i="43"/>
  <c r="MR15" i="43"/>
  <c r="MJ15" i="43"/>
  <c r="MB15" i="43"/>
  <c r="LT15" i="43"/>
  <c r="LL15" i="43"/>
  <c r="LD15" i="43"/>
  <c r="KV15" i="43"/>
  <c r="KN15" i="43"/>
  <c r="KF15" i="43"/>
  <c r="JX15" i="43"/>
  <c r="JX15" i="41" s="1"/>
  <c r="JP15" i="43"/>
  <c r="JH15" i="43"/>
  <c r="IZ15" i="43"/>
  <c r="IR15" i="43"/>
  <c r="IJ15" i="43"/>
  <c r="IB15" i="43"/>
  <c r="HT15" i="43"/>
  <c r="HL15" i="43"/>
  <c r="HL15" i="41" s="1"/>
  <c r="HD15" i="43"/>
  <c r="GV15" i="43"/>
  <c r="GN15" i="43"/>
  <c r="GF15" i="43"/>
  <c r="FX15" i="43"/>
  <c r="FP15" i="43"/>
  <c r="FH15" i="43"/>
  <c r="EZ15" i="43"/>
  <c r="ER15" i="43"/>
  <c r="EJ15" i="43"/>
  <c r="EB15" i="43"/>
  <c r="DT15" i="43"/>
  <c r="DL15" i="43"/>
  <c r="DD15" i="43"/>
  <c r="CV15" i="43"/>
  <c r="CN15" i="43"/>
  <c r="CF15" i="43"/>
  <c r="BX15" i="43"/>
  <c r="BP15" i="43"/>
  <c r="BH15" i="43"/>
  <c r="AZ15" i="43"/>
  <c r="AR15" i="43"/>
  <c r="AJ15" i="43"/>
  <c r="AB15" i="43"/>
  <c r="T15" i="43"/>
  <c r="L15" i="43"/>
  <c r="D15" i="43"/>
  <c r="NC15" i="45"/>
  <c r="MU15" i="45"/>
  <c r="MM15" i="45"/>
  <c r="ME15" i="45"/>
  <c r="LW15" i="45"/>
  <c r="LO15" i="45"/>
  <c r="LG15" i="45"/>
  <c r="KY15" i="45"/>
  <c r="KQ15" i="45"/>
  <c r="KI15" i="45"/>
  <c r="KA15" i="45"/>
  <c r="NG15" i="43"/>
  <c r="MY15" i="43"/>
  <c r="MQ15" i="43"/>
  <c r="MI15" i="43"/>
  <c r="MA15" i="43"/>
  <c r="LS15" i="43"/>
  <c r="LK15" i="43"/>
  <c r="LC15" i="43"/>
  <c r="KU15" i="43"/>
  <c r="KM15" i="43"/>
  <c r="KE15" i="43"/>
  <c r="JW15" i="43"/>
  <c r="JO15" i="43"/>
  <c r="JG15" i="43"/>
  <c r="IY15" i="43"/>
  <c r="IQ15" i="43"/>
  <c r="II15" i="43"/>
  <c r="IA15" i="43"/>
  <c r="HS15" i="43"/>
  <c r="HK15" i="43"/>
  <c r="HC15" i="43"/>
  <c r="GU15" i="43"/>
  <c r="GM15" i="43"/>
  <c r="GM15" i="41" s="1"/>
  <c r="GE15" i="43"/>
  <c r="FW15" i="43"/>
  <c r="FO15" i="43"/>
  <c r="FG15" i="43"/>
  <c r="FG15" i="41" s="1"/>
  <c r="EY15" i="43"/>
  <c r="EQ15" i="43"/>
  <c r="EI15" i="43"/>
  <c r="EA15" i="43"/>
  <c r="EA15" i="41" s="1"/>
  <c r="DS15" i="43"/>
  <c r="DK15" i="43"/>
  <c r="DC15" i="43"/>
  <c r="CU15" i="43"/>
  <c r="CU15" i="41" s="1"/>
  <c r="CM15" i="43"/>
  <c r="CE15" i="43"/>
  <c r="BW15" i="43"/>
  <c r="BO15" i="43"/>
  <c r="BO15" i="41" s="1"/>
  <c r="BG15" i="43"/>
  <c r="AY15" i="43"/>
  <c r="AQ15" i="43"/>
  <c r="AI15" i="43"/>
  <c r="AI15" i="41" s="1"/>
  <c r="AA15" i="43"/>
  <c r="S15" i="43"/>
  <c r="K15" i="43"/>
  <c r="C15" i="43"/>
  <c r="NB15" i="45"/>
  <c r="MT15" i="45"/>
  <c r="ML15" i="45"/>
  <c r="MD15" i="45"/>
  <c r="LV15" i="45"/>
  <c r="LN15" i="45"/>
  <c r="LF15" i="45"/>
  <c r="KX15" i="45"/>
  <c r="KP15" i="45"/>
  <c r="KH15" i="45"/>
  <c r="JZ15" i="45"/>
  <c r="JR15" i="45"/>
  <c r="JJ15" i="45"/>
  <c r="NF15" i="43"/>
  <c r="NF15" i="41" s="1"/>
  <c r="MX15" i="43"/>
  <c r="MP15" i="43"/>
  <c r="MH15" i="43"/>
  <c r="LZ15" i="43"/>
  <c r="LR15" i="43"/>
  <c r="LJ15" i="43"/>
  <c r="LB15" i="43"/>
  <c r="KT15" i="43"/>
  <c r="KL15" i="43"/>
  <c r="KD15" i="43"/>
  <c r="JV15" i="43"/>
  <c r="JN15" i="43"/>
  <c r="JF15" i="43"/>
  <c r="JF15" i="41" s="1"/>
  <c r="IX15" i="43"/>
  <c r="IP15" i="43"/>
  <c r="IH15" i="43"/>
  <c r="IH15" i="41" s="1"/>
  <c r="HZ15" i="43"/>
  <c r="HR15" i="43"/>
  <c r="HJ15" i="43"/>
  <c r="HB15" i="43"/>
  <c r="GT15" i="43"/>
  <c r="GL15" i="43"/>
  <c r="GL15" i="41" s="1"/>
  <c r="GD15" i="43"/>
  <c r="FV15" i="43"/>
  <c r="FN15" i="43"/>
  <c r="FF15" i="43"/>
  <c r="FF15" i="41" s="1"/>
  <c r="EX15" i="43"/>
  <c r="EP15" i="43"/>
  <c r="EH15" i="43"/>
  <c r="DZ15" i="43"/>
  <c r="DZ15" i="41" s="1"/>
  <c r="DR15" i="43"/>
  <c r="DJ15" i="43"/>
  <c r="DB15" i="43"/>
  <c r="CT15" i="43"/>
  <c r="CT15" i="41" s="1"/>
  <c r="CL15" i="43"/>
  <c r="CD15" i="43"/>
  <c r="BV15" i="43"/>
  <c r="BN15" i="43"/>
  <c r="BN15" i="41" s="1"/>
  <c r="BF15" i="43"/>
  <c r="AX15" i="43"/>
  <c r="AP15" i="43"/>
  <c r="AH15" i="43"/>
  <c r="AH15" i="41" s="1"/>
  <c r="Z15" i="43"/>
  <c r="R15" i="43"/>
  <c r="J15" i="43"/>
  <c r="NA15" i="45"/>
  <c r="MS15" i="45"/>
  <c r="MK15" i="45"/>
  <c r="MC15" i="45"/>
  <c r="LU15" i="45"/>
  <c r="LM15" i="45"/>
  <c r="LE15" i="45"/>
  <c r="KW15" i="45"/>
  <c r="KO15" i="45"/>
  <c r="KG15" i="45"/>
  <c r="JY15" i="45"/>
  <c r="JQ15" i="45"/>
  <c r="JI15" i="45"/>
  <c r="AG15" i="45"/>
  <c r="BU15" i="45"/>
  <c r="DA15" i="45"/>
  <c r="EG15" i="45"/>
  <c r="FE15" i="45"/>
  <c r="GK15" i="45"/>
  <c r="HT15" i="45"/>
  <c r="IZ15" i="45"/>
  <c r="U15" i="43"/>
  <c r="HE15" i="43"/>
  <c r="JQ15" i="43"/>
  <c r="E15" i="45"/>
  <c r="M15" i="45"/>
  <c r="U15" i="45"/>
  <c r="AC15" i="45"/>
  <c r="AK15" i="45"/>
  <c r="AS15" i="45"/>
  <c r="BA15" i="45"/>
  <c r="BI15" i="45"/>
  <c r="BQ15" i="45"/>
  <c r="BY15" i="45"/>
  <c r="CG15" i="45"/>
  <c r="CO15" i="45"/>
  <c r="CW15" i="45"/>
  <c r="DE15" i="45"/>
  <c r="DM15" i="45"/>
  <c r="DU15" i="45"/>
  <c r="EC15" i="45"/>
  <c r="EK15" i="45"/>
  <c r="ES15" i="45"/>
  <c r="FA15" i="45"/>
  <c r="FI15" i="45"/>
  <c r="FQ15" i="45"/>
  <c r="FY15" i="45"/>
  <c r="GG15" i="45"/>
  <c r="GO15" i="45"/>
  <c r="GW15" i="45"/>
  <c r="HE15" i="45"/>
  <c r="HN15" i="45"/>
  <c r="HX15" i="45"/>
  <c r="IJ15" i="45"/>
  <c r="IT15" i="45"/>
  <c r="JD15" i="45"/>
  <c r="JT15" i="45"/>
  <c r="LH15" i="45"/>
  <c r="BA15" i="43"/>
  <c r="DM15" i="43"/>
  <c r="FY15" i="43"/>
  <c r="IK15" i="43"/>
  <c r="KW15" i="43"/>
  <c r="C13" i="45"/>
  <c r="S13" i="45"/>
  <c r="AA13" i="45"/>
  <c r="AY13" i="45"/>
  <c r="BO13" i="45"/>
  <c r="BW13" i="45"/>
  <c r="CM13" i="45"/>
  <c r="CU13" i="45"/>
  <c r="DC13" i="45"/>
  <c r="DK13" i="45"/>
  <c r="DS13" i="45"/>
  <c r="EA13" i="45"/>
  <c r="EI13" i="45"/>
  <c r="EQ13" i="45"/>
  <c r="EY13" i="45"/>
  <c r="FG13" i="45"/>
  <c r="FO13" i="45"/>
  <c r="FW13" i="45"/>
  <c r="GE13" i="45"/>
  <c r="GM13" i="45"/>
  <c r="GU13" i="45"/>
  <c r="HC13" i="45"/>
  <c r="HK13" i="45"/>
  <c r="HS13" i="45"/>
  <c r="IA13" i="45"/>
  <c r="II13" i="45"/>
  <c r="IQ13" i="45"/>
  <c r="IY13" i="45"/>
  <c r="JG13" i="45"/>
  <c r="JO13" i="45"/>
  <c r="JW13" i="45"/>
  <c r="KE13" i="45"/>
  <c r="KM13" i="45"/>
  <c r="KU13" i="45"/>
  <c r="LC13" i="45"/>
  <c r="LK13" i="45"/>
  <c r="LS13" i="45"/>
  <c r="MB13" i="45"/>
  <c r="MN13" i="45"/>
  <c r="NA13" i="45"/>
  <c r="J14" i="45"/>
  <c r="V14" i="45"/>
  <c r="AJ14" i="45"/>
  <c r="AV14" i="45"/>
  <c r="BI14" i="45"/>
  <c r="BV14" i="45"/>
  <c r="CH14" i="45"/>
  <c r="CV14" i="45"/>
  <c r="DH14" i="45"/>
  <c r="DU14" i="45"/>
  <c r="EJ14" i="45"/>
  <c r="EZ14" i="45"/>
  <c r="FP14" i="45"/>
  <c r="GF14" i="45"/>
  <c r="GV14" i="45"/>
  <c r="HL14" i="45"/>
  <c r="IB14" i="45"/>
  <c r="IR14" i="45"/>
  <c r="JH14" i="45"/>
  <c r="JX14" i="45"/>
  <c r="KP14" i="45"/>
  <c r="LL14" i="45"/>
  <c r="MF14" i="45"/>
  <c r="NB14" i="45"/>
  <c r="AJ13" i="43"/>
  <c r="DR13" i="43"/>
  <c r="JO13" i="43"/>
  <c r="ER14" i="43"/>
  <c r="K13" i="45"/>
  <c r="AI13" i="45"/>
  <c r="AQ13" i="45"/>
  <c r="BG13" i="45"/>
  <c r="CE13" i="45"/>
  <c r="D13" i="45"/>
  <c r="L13" i="45"/>
  <c r="T13" i="45"/>
  <c r="AB13" i="45"/>
  <c r="AJ13" i="45"/>
  <c r="AR13" i="45"/>
  <c r="AZ13" i="45"/>
  <c r="BH13" i="45"/>
  <c r="BP13" i="45"/>
  <c r="BX13" i="45"/>
  <c r="CF13" i="45"/>
  <c r="CN13" i="45"/>
  <c r="CV13" i="45"/>
  <c r="DD13" i="45"/>
  <c r="DL13" i="45"/>
  <c r="DT13" i="45"/>
  <c r="EB13" i="45"/>
  <c r="EJ13" i="45"/>
  <c r="ER13" i="45"/>
  <c r="EZ13" i="45"/>
  <c r="FH13" i="45"/>
  <c r="FP13" i="45"/>
  <c r="FX13" i="45"/>
  <c r="GF13" i="45"/>
  <c r="GN13" i="45"/>
  <c r="GV13" i="45"/>
  <c r="HD13" i="45"/>
  <c r="HL13" i="45"/>
  <c r="HT13" i="45"/>
  <c r="IB13" i="45"/>
  <c r="IJ13" i="45"/>
  <c r="IR13" i="45"/>
  <c r="IZ13" i="45"/>
  <c r="JH13" i="45"/>
  <c r="JP13" i="45"/>
  <c r="JX13" i="45"/>
  <c r="KF13" i="45"/>
  <c r="KN13" i="45"/>
  <c r="KV13" i="45"/>
  <c r="LD13" i="45"/>
  <c r="LL13" i="45"/>
  <c r="LT13" i="45"/>
  <c r="MC13" i="45"/>
  <c r="MP13" i="45"/>
  <c r="NB13" i="45"/>
  <c r="L14" i="45"/>
  <c r="X14" i="45"/>
  <c r="AK14" i="45"/>
  <c r="AX14" i="45"/>
  <c r="BJ14" i="45"/>
  <c r="BX14" i="45"/>
  <c r="CJ14" i="45"/>
  <c r="CW14" i="45"/>
  <c r="DJ14" i="45"/>
  <c r="DV14" i="45"/>
  <c r="EK14" i="45"/>
  <c r="FA14" i="45"/>
  <c r="FQ14" i="45"/>
  <c r="GG14" i="45"/>
  <c r="GW14" i="45"/>
  <c r="HM14" i="45"/>
  <c r="IC14" i="45"/>
  <c r="IS14" i="45"/>
  <c r="JI14" i="45"/>
  <c r="JY14" i="45"/>
  <c r="KR14" i="45"/>
  <c r="LN14" i="45"/>
  <c r="MJ14" i="45"/>
  <c r="ND14" i="45"/>
  <c r="AR13" i="43"/>
  <c r="AR13" i="41" s="1"/>
  <c r="EH13" i="43"/>
  <c r="KJ13" i="43"/>
  <c r="FX14" i="43"/>
  <c r="E13" i="45"/>
  <c r="M13" i="45"/>
  <c r="U13" i="45"/>
  <c r="AC13" i="45"/>
  <c r="AK13" i="45"/>
  <c r="AS13" i="45"/>
  <c r="BA13" i="45"/>
  <c r="BI13" i="45"/>
  <c r="BQ13" i="45"/>
  <c r="BY13" i="45"/>
  <c r="CG13" i="45"/>
  <c r="CO13" i="45"/>
  <c r="CW13" i="45"/>
  <c r="DE13" i="45"/>
  <c r="DM13" i="45"/>
  <c r="DU13" i="45"/>
  <c r="EC13" i="45"/>
  <c r="EK13" i="45"/>
  <c r="ES13" i="45"/>
  <c r="FA13" i="45"/>
  <c r="FI13" i="45"/>
  <c r="FQ13" i="45"/>
  <c r="FY13" i="45"/>
  <c r="GG13" i="45"/>
  <c r="GO13" i="45"/>
  <c r="GW13" i="45"/>
  <c r="HE13" i="45"/>
  <c r="HM13" i="45"/>
  <c r="HU13" i="45"/>
  <c r="IC13" i="45"/>
  <c r="IK13" i="45"/>
  <c r="IS13" i="45"/>
  <c r="JA13" i="45"/>
  <c r="JI13" i="45"/>
  <c r="JQ13" i="45"/>
  <c r="JY13" i="45"/>
  <c r="KG13" i="45"/>
  <c r="KO13" i="45"/>
  <c r="KW13" i="45"/>
  <c r="LE13" i="45"/>
  <c r="LM13" i="45"/>
  <c r="LU13" i="45"/>
  <c r="MD13" i="45"/>
  <c r="MR13" i="45"/>
  <c r="ND13" i="45"/>
  <c r="M14" i="45"/>
  <c r="Z14" i="45"/>
  <c r="AL14" i="45"/>
  <c r="AZ14" i="45"/>
  <c r="BL14" i="45"/>
  <c r="BY14" i="45"/>
  <c r="CL14" i="45"/>
  <c r="CX14" i="45"/>
  <c r="DL14" i="45"/>
  <c r="DX14" i="45"/>
  <c r="EL14" i="45"/>
  <c r="FB14" i="45"/>
  <c r="FR14" i="45"/>
  <c r="GH14" i="45"/>
  <c r="GX14" i="45"/>
  <c r="HN14" i="45"/>
  <c r="ID14" i="45"/>
  <c r="IT14" i="45"/>
  <c r="JJ14" i="45"/>
  <c r="JZ14" i="45"/>
  <c r="KV14" i="45"/>
  <c r="LP14" i="45"/>
  <c r="ML14" i="45"/>
  <c r="AZ13" i="43"/>
  <c r="EX13" i="43"/>
  <c r="LM13" i="43"/>
  <c r="NE14" i="43"/>
  <c r="MW14" i="43"/>
  <c r="MO14" i="43"/>
  <c r="MG14" i="43"/>
  <c r="LY14" i="43"/>
  <c r="LQ14" i="43"/>
  <c r="LI14" i="43"/>
  <c r="LA14" i="43"/>
  <c r="KS14" i="43"/>
  <c r="KK14" i="43"/>
  <c r="KC14" i="43"/>
  <c r="JU14" i="43"/>
  <c r="JM14" i="43"/>
  <c r="JE14" i="43"/>
  <c r="IW14" i="43"/>
  <c r="IO14" i="43"/>
  <c r="IG14" i="43"/>
  <c r="HY14" i="43"/>
  <c r="HQ14" i="43"/>
  <c r="HI14" i="43"/>
  <c r="HA14" i="43"/>
  <c r="GS14" i="43"/>
  <c r="GK14" i="43"/>
  <c r="GC14" i="43"/>
  <c r="FU14" i="43"/>
  <c r="FM14" i="43"/>
  <c r="FE14" i="43"/>
  <c r="EW14" i="43"/>
  <c r="EO14" i="43"/>
  <c r="EG14" i="43"/>
  <c r="DY14" i="43"/>
  <c r="DQ14" i="43"/>
  <c r="DI14" i="43"/>
  <c r="DA14" i="43"/>
  <c r="CS14" i="43"/>
  <c r="CK14" i="43"/>
  <c r="CC14" i="43"/>
  <c r="BU14" i="43"/>
  <c r="BM14" i="43"/>
  <c r="BE14" i="43"/>
  <c r="AW14" i="43"/>
  <c r="AO14" i="43"/>
  <c r="AG14" i="43"/>
  <c r="Y14" i="43"/>
  <c r="Q14" i="43"/>
  <c r="I14" i="43"/>
  <c r="ND14" i="43"/>
  <c r="MV14" i="43"/>
  <c r="MV14" i="41" s="1"/>
  <c r="MN14" i="43"/>
  <c r="MF14" i="43"/>
  <c r="LX14" i="43"/>
  <c r="LP14" i="43"/>
  <c r="LP14" i="41" s="1"/>
  <c r="LH14" i="43"/>
  <c r="KZ14" i="43"/>
  <c r="KR14" i="43"/>
  <c r="KJ14" i="43"/>
  <c r="KB14" i="43"/>
  <c r="JT14" i="43"/>
  <c r="JL14" i="43"/>
  <c r="JD14" i="43"/>
  <c r="JD14" i="41" s="1"/>
  <c r="IV14" i="43"/>
  <c r="IN14" i="43"/>
  <c r="IF14" i="43"/>
  <c r="HX14" i="43"/>
  <c r="HP14" i="43"/>
  <c r="HH14" i="43"/>
  <c r="GZ14" i="43"/>
  <c r="GR14" i="43"/>
  <c r="GJ14" i="43"/>
  <c r="GB14" i="43"/>
  <c r="FT14" i="43"/>
  <c r="FL14" i="43"/>
  <c r="FD14" i="43"/>
  <c r="EV14" i="43"/>
  <c r="EN14" i="43"/>
  <c r="EF14" i="43"/>
  <c r="DX14" i="43"/>
  <c r="DP14" i="43"/>
  <c r="DH14" i="43"/>
  <c r="CZ14" i="43"/>
  <c r="CR14" i="43"/>
  <c r="CJ14" i="43"/>
  <c r="CB14" i="43"/>
  <c r="BT14" i="43"/>
  <c r="BL14" i="43"/>
  <c r="BD14" i="43"/>
  <c r="AV14" i="43"/>
  <c r="AN14" i="43"/>
  <c r="AF14" i="43"/>
  <c r="X14" i="43"/>
  <c r="P14" i="43"/>
  <c r="H14" i="43"/>
  <c r="NC14" i="43"/>
  <c r="MU14" i="43"/>
  <c r="MM14" i="43"/>
  <c r="ME14" i="43"/>
  <c r="LW14" i="43"/>
  <c r="LO14" i="43"/>
  <c r="LG14" i="43"/>
  <c r="KY14" i="43"/>
  <c r="KQ14" i="43"/>
  <c r="KI14" i="43"/>
  <c r="KA14" i="43"/>
  <c r="JS14" i="43"/>
  <c r="JK14" i="43"/>
  <c r="JC14" i="43"/>
  <c r="IU14" i="43"/>
  <c r="IM14" i="43"/>
  <c r="IE14" i="43"/>
  <c r="HW14" i="43"/>
  <c r="HO14" i="43"/>
  <c r="HG14" i="43"/>
  <c r="GY14" i="43"/>
  <c r="GQ14" i="43"/>
  <c r="GI14" i="43"/>
  <c r="GA14" i="43"/>
  <c r="FS14" i="43"/>
  <c r="FK14" i="43"/>
  <c r="FC14" i="43"/>
  <c r="EU14" i="43"/>
  <c r="EM14" i="43"/>
  <c r="EE14" i="43"/>
  <c r="DW14" i="43"/>
  <c r="DO14" i="43"/>
  <c r="DG14" i="43"/>
  <c r="CY14" i="43"/>
  <c r="CQ14" i="43"/>
  <c r="CI14" i="43"/>
  <c r="CA14" i="43"/>
  <c r="BS14" i="43"/>
  <c r="BK14" i="43"/>
  <c r="BC14" i="43"/>
  <c r="AU14" i="43"/>
  <c r="AM14" i="43"/>
  <c r="AE14" i="43"/>
  <c r="W14" i="43"/>
  <c r="O14" i="43"/>
  <c r="G14" i="43"/>
  <c r="NB14" i="43"/>
  <c r="MT14" i="43"/>
  <c r="ML14" i="43"/>
  <c r="ML14" i="41" s="1"/>
  <c r="MD14" i="43"/>
  <c r="LV14" i="43"/>
  <c r="LN14" i="43"/>
  <c r="LF14" i="43"/>
  <c r="KX14" i="43"/>
  <c r="KP14" i="43"/>
  <c r="KH14" i="43"/>
  <c r="JZ14" i="43"/>
  <c r="JR14" i="43"/>
  <c r="JR14" i="41" s="1"/>
  <c r="JJ14" i="43"/>
  <c r="JB14" i="43"/>
  <c r="IT14" i="43"/>
  <c r="IL14" i="43"/>
  <c r="ID14" i="43"/>
  <c r="HV14" i="43"/>
  <c r="HN14" i="43"/>
  <c r="HF14" i="43"/>
  <c r="GX14" i="43"/>
  <c r="GP14" i="43"/>
  <c r="GH14" i="43"/>
  <c r="FZ14" i="43"/>
  <c r="FZ14" i="41" s="1"/>
  <c r="FR14" i="43"/>
  <c r="FR14" i="41" s="1"/>
  <c r="FJ14" i="43"/>
  <c r="FB14" i="43"/>
  <c r="ET14" i="43"/>
  <c r="EL14" i="43"/>
  <c r="ED14" i="43"/>
  <c r="DV14" i="43"/>
  <c r="DN14" i="43"/>
  <c r="DF14" i="43"/>
  <c r="CX14" i="43"/>
  <c r="CP14" i="43"/>
  <c r="CH14" i="43"/>
  <c r="CH14" i="41" s="1"/>
  <c r="BZ14" i="43"/>
  <c r="BR14" i="43"/>
  <c r="BJ14" i="43"/>
  <c r="BB14" i="43"/>
  <c r="AT14" i="43"/>
  <c r="AT14" i="41" s="1"/>
  <c r="AL14" i="43"/>
  <c r="AD14" i="43"/>
  <c r="AD14" i="41" s="1"/>
  <c r="V14" i="43"/>
  <c r="N14" i="43"/>
  <c r="F14" i="43"/>
  <c r="NA14" i="43"/>
  <c r="MS14" i="43"/>
  <c r="MK14" i="43"/>
  <c r="MC14" i="43"/>
  <c r="LU14" i="43"/>
  <c r="LM14" i="43"/>
  <c r="LE14" i="43"/>
  <c r="KW14" i="43"/>
  <c r="KO14" i="43"/>
  <c r="KG14" i="43"/>
  <c r="JY14" i="43"/>
  <c r="JQ14" i="43"/>
  <c r="JI14" i="43"/>
  <c r="JA14" i="43"/>
  <c r="IS14" i="43"/>
  <c r="IS14" i="41" s="1"/>
  <c r="IK14" i="43"/>
  <c r="IK14" i="41" s="1"/>
  <c r="IC14" i="43"/>
  <c r="HU14" i="43"/>
  <c r="HM14" i="43"/>
  <c r="HE14" i="43"/>
  <c r="GW14" i="43"/>
  <c r="GO14" i="43"/>
  <c r="GG14" i="43"/>
  <c r="FY14" i="43"/>
  <c r="FQ14" i="43"/>
  <c r="FI14" i="43"/>
  <c r="FA14" i="43"/>
  <c r="ES14" i="43"/>
  <c r="EK14" i="43"/>
  <c r="EC14" i="43"/>
  <c r="DU14" i="43"/>
  <c r="DM14" i="43"/>
  <c r="DE14" i="43"/>
  <c r="CW14" i="43"/>
  <c r="CO14" i="43"/>
  <c r="CG14" i="43"/>
  <c r="BY14" i="43"/>
  <c r="BQ14" i="43"/>
  <c r="BI14" i="43"/>
  <c r="BA14" i="43"/>
  <c r="AS14" i="43"/>
  <c r="AK14" i="43"/>
  <c r="AC14" i="43"/>
  <c r="U14" i="43"/>
  <c r="M14" i="43"/>
  <c r="E14" i="43"/>
  <c r="NG14" i="43"/>
  <c r="MY14" i="43"/>
  <c r="MQ14" i="43"/>
  <c r="MI14" i="43"/>
  <c r="MA14" i="43"/>
  <c r="LS14" i="43"/>
  <c r="LK14" i="43"/>
  <c r="LC14" i="43"/>
  <c r="KU14" i="43"/>
  <c r="KM14" i="43"/>
  <c r="KE14" i="43"/>
  <c r="JW14" i="43"/>
  <c r="JO14" i="43"/>
  <c r="JG14" i="43"/>
  <c r="IY14" i="43"/>
  <c r="IQ14" i="43"/>
  <c r="II14" i="43"/>
  <c r="IA14" i="43"/>
  <c r="HS14" i="43"/>
  <c r="HK14" i="43"/>
  <c r="HC14" i="43"/>
  <c r="GU14" i="43"/>
  <c r="GM14" i="43"/>
  <c r="GE14" i="43"/>
  <c r="FW14" i="43"/>
  <c r="FO14" i="43"/>
  <c r="FG14" i="43"/>
  <c r="EY14" i="43"/>
  <c r="EQ14" i="43"/>
  <c r="EI14" i="43"/>
  <c r="EA14" i="43"/>
  <c r="DS14" i="43"/>
  <c r="DK14" i="43"/>
  <c r="DC14" i="43"/>
  <c r="CU14" i="43"/>
  <c r="CM14" i="43"/>
  <c r="CE14" i="43"/>
  <c r="BW14" i="43"/>
  <c r="BO14" i="43"/>
  <c r="BG14" i="43"/>
  <c r="AY14" i="43"/>
  <c r="AQ14" i="43"/>
  <c r="AI14" i="43"/>
  <c r="AA14" i="43"/>
  <c r="S14" i="43"/>
  <c r="K14" i="43"/>
  <c r="C14" i="43"/>
  <c r="NF14" i="43"/>
  <c r="LZ14" i="43"/>
  <c r="KT14" i="43"/>
  <c r="JN14" i="43"/>
  <c r="IH14" i="43"/>
  <c r="HB14" i="43"/>
  <c r="FV14" i="43"/>
  <c r="EP14" i="43"/>
  <c r="DJ14" i="43"/>
  <c r="DJ14" i="41" s="1"/>
  <c r="CD14" i="43"/>
  <c r="AX14" i="43"/>
  <c r="R14" i="43"/>
  <c r="NA14" i="45"/>
  <c r="MS14" i="45"/>
  <c r="MK14" i="45"/>
  <c r="MC14" i="45"/>
  <c r="LU14" i="45"/>
  <c r="LM14" i="45"/>
  <c r="LE14" i="45"/>
  <c r="KW14" i="45"/>
  <c r="KO14" i="45"/>
  <c r="KG14" i="45"/>
  <c r="MZ14" i="43"/>
  <c r="LT14" i="43"/>
  <c r="KN14" i="43"/>
  <c r="JH14" i="43"/>
  <c r="IB14" i="43"/>
  <c r="IB14" i="41" s="1"/>
  <c r="GV14" i="43"/>
  <c r="FP14" i="43"/>
  <c r="EJ14" i="43"/>
  <c r="DD14" i="43"/>
  <c r="BX14" i="43"/>
  <c r="AR14" i="43"/>
  <c r="L14" i="43"/>
  <c r="MX14" i="43"/>
  <c r="LR14" i="43"/>
  <c r="KL14" i="43"/>
  <c r="JF14" i="43"/>
  <c r="HZ14" i="43"/>
  <c r="GT14" i="43"/>
  <c r="FN14" i="43"/>
  <c r="EH14" i="43"/>
  <c r="DB14" i="43"/>
  <c r="BV14" i="43"/>
  <c r="AP14" i="43"/>
  <c r="J14" i="43"/>
  <c r="MY14" i="45"/>
  <c r="MQ14" i="45"/>
  <c r="MI14" i="45"/>
  <c r="MA14" i="45"/>
  <c r="LS14" i="45"/>
  <c r="LK14" i="45"/>
  <c r="LC14" i="45"/>
  <c r="KU14" i="45"/>
  <c r="KM14" i="45"/>
  <c r="KE14" i="45"/>
  <c r="JW14" i="45"/>
  <c r="JO14" i="45"/>
  <c r="JG14" i="45"/>
  <c r="IY14" i="45"/>
  <c r="IQ14" i="45"/>
  <c r="II14" i="45"/>
  <c r="IA14" i="45"/>
  <c r="HS14" i="45"/>
  <c r="HK14" i="45"/>
  <c r="HC14" i="45"/>
  <c r="GU14" i="45"/>
  <c r="GM14" i="45"/>
  <c r="GE14" i="45"/>
  <c r="FW14" i="45"/>
  <c r="FO14" i="45"/>
  <c r="FG14" i="45"/>
  <c r="EY14" i="45"/>
  <c r="EQ14" i="45"/>
  <c r="EI14" i="45"/>
  <c r="EA14" i="45"/>
  <c r="DS14" i="45"/>
  <c r="DK14" i="45"/>
  <c r="DC14" i="45"/>
  <c r="CU14" i="45"/>
  <c r="CM14" i="45"/>
  <c r="CE14" i="45"/>
  <c r="BW14" i="45"/>
  <c r="BO14" i="45"/>
  <c r="BG14" i="45"/>
  <c r="AY14" i="45"/>
  <c r="AQ14" i="45"/>
  <c r="AI14" i="45"/>
  <c r="AA14" i="45"/>
  <c r="S14" i="45"/>
  <c r="K14" i="45"/>
  <c r="C14" i="45"/>
  <c r="MR14" i="43"/>
  <c r="LL14" i="43"/>
  <c r="KF14" i="43"/>
  <c r="IZ14" i="43"/>
  <c r="HT14" i="43"/>
  <c r="GN14" i="43"/>
  <c r="FH14" i="43"/>
  <c r="EB14" i="43"/>
  <c r="CV14" i="43"/>
  <c r="BP14" i="43"/>
  <c r="AJ14" i="43"/>
  <c r="D14" i="43"/>
  <c r="MX14" i="45"/>
  <c r="MP14" i="45"/>
  <c r="MH14" i="45"/>
  <c r="LZ14" i="45"/>
  <c r="LR14" i="45"/>
  <c r="LJ14" i="45"/>
  <c r="LB14" i="45"/>
  <c r="KT14" i="45"/>
  <c r="KL14" i="45"/>
  <c r="KD14" i="45"/>
  <c r="JV14" i="45"/>
  <c r="JN14" i="45"/>
  <c r="JF14" i="45"/>
  <c r="IX14" i="45"/>
  <c r="IP14" i="45"/>
  <c r="IH14" i="45"/>
  <c r="HZ14" i="45"/>
  <c r="HR14" i="45"/>
  <c r="HJ14" i="45"/>
  <c r="HB14" i="45"/>
  <c r="GT14" i="45"/>
  <c r="GL14" i="45"/>
  <c r="GD14" i="45"/>
  <c r="FV14" i="45"/>
  <c r="FN14" i="45"/>
  <c r="FF14" i="45"/>
  <c r="EX14" i="45"/>
  <c r="EP14" i="45"/>
  <c r="EH14" i="45"/>
  <c r="MP14" i="43"/>
  <c r="LJ14" i="43"/>
  <c r="KD14" i="43"/>
  <c r="IX14" i="43"/>
  <c r="HR14" i="43"/>
  <c r="HR14" i="41" s="1"/>
  <c r="GL14" i="43"/>
  <c r="FF14" i="43"/>
  <c r="DZ14" i="43"/>
  <c r="CT14" i="43"/>
  <c r="BN14" i="43"/>
  <c r="AH14" i="43"/>
  <c r="NE14" i="45"/>
  <c r="MW14" i="45"/>
  <c r="MO14" i="45"/>
  <c r="MG14" i="45"/>
  <c r="LY14" i="45"/>
  <c r="LQ14" i="45"/>
  <c r="LI14" i="45"/>
  <c r="LA14" i="45"/>
  <c r="KS14" i="45"/>
  <c r="KK14" i="45"/>
  <c r="KC14" i="45"/>
  <c r="JU14" i="45"/>
  <c r="JM14" i="45"/>
  <c r="JE14" i="45"/>
  <c r="IW14" i="45"/>
  <c r="IO14" i="45"/>
  <c r="IG14" i="45"/>
  <c r="HY14" i="45"/>
  <c r="HQ14" i="45"/>
  <c r="HI14" i="45"/>
  <c r="HA14" i="45"/>
  <c r="GS14" i="45"/>
  <c r="GK14" i="45"/>
  <c r="GC14" i="45"/>
  <c r="FU14" i="45"/>
  <c r="FM14" i="45"/>
  <c r="FE14" i="45"/>
  <c r="EW14" i="45"/>
  <c r="EO14" i="45"/>
  <c r="EG14" i="45"/>
  <c r="DY14" i="45"/>
  <c r="DQ14" i="45"/>
  <c r="DI14" i="45"/>
  <c r="DA14" i="45"/>
  <c r="CS14" i="45"/>
  <c r="CK14" i="45"/>
  <c r="CC14" i="45"/>
  <c r="BU14" i="45"/>
  <c r="BM14" i="45"/>
  <c r="BE14" i="45"/>
  <c r="AW14" i="45"/>
  <c r="AO14" i="45"/>
  <c r="AG14" i="45"/>
  <c r="Y14" i="45"/>
  <c r="Q14" i="45"/>
  <c r="I14" i="45"/>
  <c r="MJ14" i="43"/>
  <c r="MJ14" i="41" s="1"/>
  <c r="LD14" i="43"/>
  <c r="JX14" i="43"/>
  <c r="IR14" i="43"/>
  <c r="HL14" i="43"/>
  <c r="GF14" i="43"/>
  <c r="EZ14" i="43"/>
  <c r="DT14" i="43"/>
  <c r="CN14" i="43"/>
  <c r="BH14" i="43"/>
  <c r="AB14" i="43"/>
  <c r="MH14" i="43"/>
  <c r="LB14" i="43"/>
  <c r="JV14" i="43"/>
  <c r="IP14" i="43"/>
  <c r="HJ14" i="43"/>
  <c r="GD14" i="43"/>
  <c r="EX14" i="43"/>
  <c r="DR14" i="43"/>
  <c r="CL14" i="43"/>
  <c r="BF14" i="43"/>
  <c r="Z14" i="43"/>
  <c r="NC14" i="45"/>
  <c r="MU14" i="45"/>
  <c r="MM14" i="45"/>
  <c r="ME14" i="45"/>
  <c r="LW14" i="45"/>
  <c r="LO14" i="45"/>
  <c r="LG14" i="45"/>
  <c r="KY14" i="45"/>
  <c r="KQ14" i="45"/>
  <c r="KI14" i="45"/>
  <c r="KA14" i="45"/>
  <c r="JS14" i="45"/>
  <c r="JK14" i="45"/>
  <c r="JC14" i="45"/>
  <c r="IU14" i="45"/>
  <c r="IM14" i="45"/>
  <c r="IE14" i="45"/>
  <c r="HW14" i="45"/>
  <c r="HO14" i="45"/>
  <c r="HG14" i="45"/>
  <c r="GY14" i="45"/>
  <c r="GQ14" i="45"/>
  <c r="GI14" i="45"/>
  <c r="GA14" i="45"/>
  <c r="FS14" i="45"/>
  <c r="FK14" i="45"/>
  <c r="FC14" i="45"/>
  <c r="EU14" i="45"/>
  <c r="EM14" i="45"/>
  <c r="EE14" i="45"/>
  <c r="DW14" i="45"/>
  <c r="DO14" i="45"/>
  <c r="DG14" i="45"/>
  <c r="CY14" i="45"/>
  <c r="CQ14" i="45"/>
  <c r="CI14" i="45"/>
  <c r="CA14" i="45"/>
  <c r="BS14" i="45"/>
  <c r="BK14" i="45"/>
  <c r="BC14" i="45"/>
  <c r="AU14" i="45"/>
  <c r="AM14" i="45"/>
  <c r="AE14" i="45"/>
  <c r="W14" i="45"/>
  <c r="O14" i="45"/>
  <c r="G14" i="45"/>
  <c r="F13" i="45"/>
  <c r="N13" i="45"/>
  <c r="V13" i="45"/>
  <c r="AD13" i="45"/>
  <c r="AL13" i="45"/>
  <c r="AT13" i="45"/>
  <c r="BB13" i="45"/>
  <c r="BJ13" i="45"/>
  <c r="BR13" i="45"/>
  <c r="BZ13" i="45"/>
  <c r="CH13" i="45"/>
  <c r="CP13" i="45"/>
  <c r="CX13" i="45"/>
  <c r="DF13" i="45"/>
  <c r="DN13" i="45"/>
  <c r="DV13" i="45"/>
  <c r="ED13" i="45"/>
  <c r="EL13" i="45"/>
  <c r="ET13" i="45"/>
  <c r="FB13" i="45"/>
  <c r="FJ13" i="45"/>
  <c r="FR13" i="45"/>
  <c r="FZ13" i="45"/>
  <c r="GH13" i="45"/>
  <c r="GP13" i="45"/>
  <c r="GX13" i="45"/>
  <c r="HF13" i="45"/>
  <c r="HN13" i="45"/>
  <c r="HV13" i="45"/>
  <c r="ID13" i="45"/>
  <c r="IL13" i="45"/>
  <c r="IT13" i="45"/>
  <c r="JB13" i="45"/>
  <c r="JJ13" i="45"/>
  <c r="JR13" i="45"/>
  <c r="JZ13" i="45"/>
  <c r="KH13" i="45"/>
  <c r="KP13" i="45"/>
  <c r="KX13" i="45"/>
  <c r="LF13" i="45"/>
  <c r="LN13" i="45"/>
  <c r="LV13" i="45"/>
  <c r="MF13" i="45"/>
  <c r="MS13" i="45"/>
  <c r="N14" i="45"/>
  <c r="AB14" i="45"/>
  <c r="AN14" i="45"/>
  <c r="BA14" i="45"/>
  <c r="BN14" i="45"/>
  <c r="BZ14" i="45"/>
  <c r="CN14" i="45"/>
  <c r="CZ14" i="45"/>
  <c r="DM14" i="45"/>
  <c r="DZ14" i="45"/>
  <c r="EN14" i="45"/>
  <c r="FD14" i="45"/>
  <c r="FT14" i="45"/>
  <c r="GJ14" i="45"/>
  <c r="GZ14" i="45"/>
  <c r="HP14" i="45"/>
  <c r="IF14" i="45"/>
  <c r="IV14" i="45"/>
  <c r="JL14" i="45"/>
  <c r="KB14" i="45"/>
  <c r="KX14" i="45"/>
  <c r="LT14" i="45"/>
  <c r="MN14" i="45"/>
  <c r="BH13" i="43"/>
  <c r="FN13" i="43"/>
  <c r="IJ14" i="43"/>
  <c r="NF13" i="43"/>
  <c r="NF13" i="41" s="1"/>
  <c r="MX13" i="43"/>
  <c r="MP13" i="43"/>
  <c r="MH13" i="43"/>
  <c r="LZ13" i="43"/>
  <c r="LR13" i="43"/>
  <c r="LR13" i="41" s="1"/>
  <c r="LJ13" i="43"/>
  <c r="LJ13" i="41" s="1"/>
  <c r="LB13" i="43"/>
  <c r="KT13" i="43"/>
  <c r="KL13" i="43"/>
  <c r="KD13" i="43"/>
  <c r="KD13" i="41" s="1"/>
  <c r="JV13" i="43"/>
  <c r="JN13" i="43"/>
  <c r="JF13" i="43"/>
  <c r="IX13" i="43"/>
  <c r="IP13" i="43"/>
  <c r="IH13" i="43"/>
  <c r="HZ13" i="43"/>
  <c r="HR13" i="43"/>
  <c r="HJ13" i="43"/>
  <c r="HJ13" i="41" s="1"/>
  <c r="HB13" i="43"/>
  <c r="GT13" i="43"/>
  <c r="GL13" i="43"/>
  <c r="GD13" i="43"/>
  <c r="GD13" i="41" s="1"/>
  <c r="FV13" i="43"/>
  <c r="FV13" i="41" s="1"/>
  <c r="NE13" i="43"/>
  <c r="MW13" i="43"/>
  <c r="MO13" i="43"/>
  <c r="MG13" i="43"/>
  <c r="LY13" i="43"/>
  <c r="LQ13" i="43"/>
  <c r="LI13" i="43"/>
  <c r="LI13" i="41" s="1"/>
  <c r="LA13" i="43"/>
  <c r="KS13" i="43"/>
  <c r="KK13" i="43"/>
  <c r="KK13" i="41" s="1"/>
  <c r="KC13" i="43"/>
  <c r="JU13" i="43"/>
  <c r="JM13" i="43"/>
  <c r="JE13" i="43"/>
  <c r="IW13" i="43"/>
  <c r="IO13" i="43"/>
  <c r="IO13" i="41" s="1"/>
  <c r="IG13" i="43"/>
  <c r="HY13" i="43"/>
  <c r="HQ13" i="43"/>
  <c r="HI13" i="43"/>
  <c r="HA13" i="43"/>
  <c r="GS13" i="43"/>
  <c r="GK13" i="43"/>
  <c r="GC13" i="43"/>
  <c r="FU13" i="43"/>
  <c r="FU13" i="41" s="1"/>
  <c r="FM13" i="43"/>
  <c r="FE13" i="43"/>
  <c r="EW13" i="43"/>
  <c r="EO13" i="43"/>
  <c r="EO13" i="41" s="1"/>
  <c r="EG13" i="43"/>
  <c r="EG13" i="41" s="1"/>
  <c r="DY13" i="43"/>
  <c r="DQ13" i="43"/>
  <c r="DI13" i="43"/>
  <c r="ND13" i="43"/>
  <c r="MV13" i="43"/>
  <c r="MV13" i="41" s="1"/>
  <c r="MN13" i="43"/>
  <c r="MF13" i="43"/>
  <c r="LX13" i="43"/>
  <c r="LP13" i="43"/>
  <c r="LH13" i="43"/>
  <c r="KZ13" i="43"/>
  <c r="KZ13" i="41" s="1"/>
  <c r="KR13" i="43"/>
  <c r="NC13" i="43"/>
  <c r="MU13" i="43"/>
  <c r="MM13" i="43"/>
  <c r="ME13" i="43"/>
  <c r="LW13" i="43"/>
  <c r="LO13" i="43"/>
  <c r="LG13" i="43"/>
  <c r="KY13" i="43"/>
  <c r="KQ13" i="43"/>
  <c r="KI13" i="43"/>
  <c r="KA13" i="43"/>
  <c r="JS13" i="43"/>
  <c r="JK13" i="43"/>
  <c r="JC13" i="43"/>
  <c r="IU13" i="43"/>
  <c r="IM13" i="43"/>
  <c r="IE13" i="43"/>
  <c r="HW13" i="43"/>
  <c r="HO13" i="43"/>
  <c r="HG13" i="43"/>
  <c r="GY13" i="43"/>
  <c r="GQ13" i="43"/>
  <c r="GI13" i="43"/>
  <c r="GA13" i="43"/>
  <c r="FS13" i="43"/>
  <c r="FK13" i="43"/>
  <c r="FC13" i="43"/>
  <c r="EU13" i="43"/>
  <c r="EM13" i="43"/>
  <c r="EE13" i="43"/>
  <c r="DW13" i="43"/>
  <c r="DO13" i="43"/>
  <c r="DG13" i="43"/>
  <c r="CY13" i="43"/>
  <c r="CQ13" i="43"/>
  <c r="CI13" i="43"/>
  <c r="CA13" i="43"/>
  <c r="BS13" i="43"/>
  <c r="NB13" i="43"/>
  <c r="MT13" i="43"/>
  <c r="ML13" i="43"/>
  <c r="MD13" i="43"/>
  <c r="LV13" i="43"/>
  <c r="LN13" i="43"/>
  <c r="LF13" i="43"/>
  <c r="KX13" i="43"/>
  <c r="KX13" i="41" s="1"/>
  <c r="KP13" i="43"/>
  <c r="KH13" i="43"/>
  <c r="JZ13" i="43"/>
  <c r="JR13" i="43"/>
  <c r="JR13" i="41" s="1"/>
  <c r="JJ13" i="43"/>
  <c r="JB13" i="43"/>
  <c r="IT13" i="43"/>
  <c r="IL13" i="43"/>
  <c r="IL13" i="41" s="1"/>
  <c r="ID13" i="43"/>
  <c r="HV13" i="43"/>
  <c r="HN13" i="43"/>
  <c r="HF13" i="43"/>
  <c r="HF13" i="41" s="1"/>
  <c r="GX13" i="43"/>
  <c r="GP13" i="43"/>
  <c r="GH13" i="43"/>
  <c r="FZ13" i="43"/>
  <c r="FZ13" i="41" s="1"/>
  <c r="FR13" i="43"/>
  <c r="FJ13" i="43"/>
  <c r="FB13" i="43"/>
  <c r="ET13" i="43"/>
  <c r="ET13" i="41" s="1"/>
  <c r="EL13" i="43"/>
  <c r="ED13" i="43"/>
  <c r="DV13" i="43"/>
  <c r="DN13" i="43"/>
  <c r="DN13" i="41" s="1"/>
  <c r="DF13" i="43"/>
  <c r="CX13" i="43"/>
  <c r="CP13" i="43"/>
  <c r="CH13" i="43"/>
  <c r="CH13" i="41" s="1"/>
  <c r="BZ13" i="43"/>
  <c r="BR13" i="43"/>
  <c r="MZ13" i="43"/>
  <c r="MZ13" i="41" s="1"/>
  <c r="MR13" i="43"/>
  <c r="MJ13" i="43"/>
  <c r="MB13" i="43"/>
  <c r="LT13" i="43"/>
  <c r="LL13" i="43"/>
  <c r="LD13" i="43"/>
  <c r="KV13" i="43"/>
  <c r="KN13" i="43"/>
  <c r="KF13" i="43"/>
  <c r="JX13" i="43"/>
  <c r="JP13" i="43"/>
  <c r="JH13" i="43"/>
  <c r="IZ13" i="43"/>
  <c r="IR13" i="43"/>
  <c r="IJ13" i="43"/>
  <c r="IB13" i="43"/>
  <c r="HT13" i="43"/>
  <c r="HL13" i="43"/>
  <c r="HD13" i="43"/>
  <c r="GV13" i="43"/>
  <c r="GN13" i="43"/>
  <c r="GF13" i="43"/>
  <c r="FX13" i="43"/>
  <c r="FP13" i="43"/>
  <c r="FH13" i="43"/>
  <c r="EZ13" i="43"/>
  <c r="ER13" i="43"/>
  <c r="EJ13" i="43"/>
  <c r="EB13" i="43"/>
  <c r="DT13" i="43"/>
  <c r="DL13" i="43"/>
  <c r="DD13" i="43"/>
  <c r="CV13" i="43"/>
  <c r="CN13" i="43"/>
  <c r="CF13" i="43"/>
  <c r="BX13" i="43"/>
  <c r="MQ13" i="43"/>
  <c r="LK13" i="43"/>
  <c r="LK13" i="41" s="1"/>
  <c r="KG13" i="43"/>
  <c r="JL13" i="43"/>
  <c r="IQ13" i="43"/>
  <c r="HU13" i="43"/>
  <c r="GZ13" i="43"/>
  <c r="GE13" i="43"/>
  <c r="FL13" i="43"/>
  <c r="EV13" i="43"/>
  <c r="EF13" i="43"/>
  <c r="DP13" i="43"/>
  <c r="DA13" i="43"/>
  <c r="CM13" i="43"/>
  <c r="CB13" i="43"/>
  <c r="BO13" i="43"/>
  <c r="BG13" i="43"/>
  <c r="AY13" i="43"/>
  <c r="AY13" i="41" s="1"/>
  <c r="AQ13" i="43"/>
  <c r="AI13" i="43"/>
  <c r="AI13" i="41" s="1"/>
  <c r="AA13" i="43"/>
  <c r="S13" i="43"/>
  <c r="K13" i="43"/>
  <c r="C13" i="43"/>
  <c r="MK13" i="43"/>
  <c r="LE13" i="43"/>
  <c r="KE13" i="43"/>
  <c r="JI13" i="43"/>
  <c r="IN13" i="43"/>
  <c r="IN13" i="41" s="1"/>
  <c r="HS13" i="43"/>
  <c r="HS13" i="41" s="1"/>
  <c r="GW13" i="43"/>
  <c r="GB13" i="43"/>
  <c r="GB13" i="41" s="1"/>
  <c r="FI13" i="43"/>
  <c r="ES13" i="43"/>
  <c r="EC13" i="43"/>
  <c r="DM13" i="43"/>
  <c r="CZ13" i="43"/>
  <c r="CL13" i="43"/>
  <c r="BY13" i="43"/>
  <c r="BN13" i="43"/>
  <c r="BN13" i="41" s="1"/>
  <c r="BF13" i="43"/>
  <c r="AX13" i="43"/>
  <c r="AP13" i="43"/>
  <c r="AH13" i="43"/>
  <c r="Z13" i="43"/>
  <c r="R13" i="43"/>
  <c r="J13" i="43"/>
  <c r="MI13" i="43"/>
  <c r="LC13" i="43"/>
  <c r="LC13" i="41" s="1"/>
  <c r="KB13" i="43"/>
  <c r="JG13" i="43"/>
  <c r="JG13" i="41" s="1"/>
  <c r="IK13" i="43"/>
  <c r="HP13" i="43"/>
  <c r="GU13" i="43"/>
  <c r="FY13" i="43"/>
  <c r="FY13" i="41" s="1"/>
  <c r="FG13" i="43"/>
  <c r="EQ13" i="43"/>
  <c r="EA13" i="43"/>
  <c r="EA13" i="41" s="1"/>
  <c r="DK13" i="43"/>
  <c r="CW13" i="43"/>
  <c r="CK13" i="43"/>
  <c r="BW13" i="43"/>
  <c r="BM13" i="43"/>
  <c r="BE13" i="43"/>
  <c r="AW13" i="43"/>
  <c r="AO13" i="43"/>
  <c r="AG13" i="43"/>
  <c r="Y13" i="43"/>
  <c r="Q13" i="43"/>
  <c r="I13" i="43"/>
  <c r="MY13" i="45"/>
  <c r="MQ13" i="45"/>
  <c r="MI13" i="45"/>
  <c r="MC13" i="43"/>
  <c r="MC13" i="41" s="1"/>
  <c r="KW13" i="43"/>
  <c r="JY13" i="43"/>
  <c r="JY13" i="41" s="1"/>
  <c r="JD13" i="43"/>
  <c r="II13" i="43"/>
  <c r="HM13" i="43"/>
  <c r="GR13" i="43"/>
  <c r="FW13" i="43"/>
  <c r="FF13" i="43"/>
  <c r="EP13" i="43"/>
  <c r="DZ13" i="43"/>
  <c r="DJ13" i="43"/>
  <c r="CU13" i="43"/>
  <c r="CU13" i="41" s="1"/>
  <c r="CJ13" i="43"/>
  <c r="BV13" i="43"/>
  <c r="BV13" i="41" s="1"/>
  <c r="BL13" i="43"/>
  <c r="BD13" i="43"/>
  <c r="AV13" i="43"/>
  <c r="AN13" i="43"/>
  <c r="AF13" i="43"/>
  <c r="X13" i="43"/>
  <c r="X13" i="41" s="1"/>
  <c r="P13" i="43"/>
  <c r="H13" i="43"/>
  <c r="NG13" i="43"/>
  <c r="MA13" i="43"/>
  <c r="KU13" i="43"/>
  <c r="JW13" i="43"/>
  <c r="JA13" i="43"/>
  <c r="IF13" i="43"/>
  <c r="IF13" i="41" s="1"/>
  <c r="HK13" i="43"/>
  <c r="GO13" i="43"/>
  <c r="FT13" i="43"/>
  <c r="FD13" i="43"/>
  <c r="FD13" i="41" s="1"/>
  <c r="EN13" i="43"/>
  <c r="DX13" i="43"/>
  <c r="DH13" i="43"/>
  <c r="CT13" i="43"/>
  <c r="CG13" i="43"/>
  <c r="BU13" i="43"/>
  <c r="BK13" i="43"/>
  <c r="BC13" i="43"/>
  <c r="AU13" i="43"/>
  <c r="AM13" i="43"/>
  <c r="AE13" i="43"/>
  <c r="W13" i="43"/>
  <c r="O13" i="43"/>
  <c r="G13" i="43"/>
  <c r="NE13" i="45"/>
  <c r="MW13" i="45"/>
  <c r="MO13" i="45"/>
  <c r="MG13" i="45"/>
  <c r="NA13" i="43"/>
  <c r="LU13" i="43"/>
  <c r="KO13" i="43"/>
  <c r="JT13" i="43"/>
  <c r="IY13" i="43"/>
  <c r="IC13" i="43"/>
  <c r="HH13" i="43"/>
  <c r="GM13" i="43"/>
  <c r="FQ13" i="43"/>
  <c r="FA13" i="43"/>
  <c r="EK13" i="43"/>
  <c r="DU13" i="43"/>
  <c r="DU13" i="41" s="1"/>
  <c r="DE13" i="43"/>
  <c r="CS13" i="43"/>
  <c r="CS13" i="41" s="1"/>
  <c r="CE13" i="43"/>
  <c r="BT13" i="43"/>
  <c r="BJ13" i="43"/>
  <c r="BB13" i="43"/>
  <c r="AT13" i="43"/>
  <c r="AL13" i="43"/>
  <c r="AD13" i="43"/>
  <c r="V13" i="43"/>
  <c r="N13" i="43"/>
  <c r="F13" i="43"/>
  <c r="MY13" i="43"/>
  <c r="LS13" i="43"/>
  <c r="KM13" i="43"/>
  <c r="KM13" i="41" s="1"/>
  <c r="JQ13" i="43"/>
  <c r="IV13" i="43"/>
  <c r="IA13" i="43"/>
  <c r="HE13" i="43"/>
  <c r="HE13" i="41" s="1"/>
  <c r="GJ13" i="43"/>
  <c r="FO13" i="43"/>
  <c r="EY13" i="43"/>
  <c r="EI13" i="43"/>
  <c r="DS13" i="43"/>
  <c r="DC13" i="43"/>
  <c r="CR13" i="43"/>
  <c r="CR13" i="41" s="1"/>
  <c r="CD13" i="43"/>
  <c r="BQ13" i="43"/>
  <c r="BI13" i="43"/>
  <c r="BA13" i="43"/>
  <c r="AS13" i="43"/>
  <c r="AK13" i="43"/>
  <c r="AC13" i="43"/>
  <c r="U13" i="43"/>
  <c r="M13" i="43"/>
  <c r="E13" i="43"/>
  <c r="NC13" i="45"/>
  <c r="MU13" i="45"/>
  <c r="MM13" i="45"/>
  <c r="ME13" i="45"/>
  <c r="LW13" i="45"/>
  <c r="G13" i="45"/>
  <c r="O13" i="45"/>
  <c r="W13" i="45"/>
  <c r="AE13" i="45"/>
  <c r="AM13" i="45"/>
  <c r="AU13" i="45"/>
  <c r="BC13" i="45"/>
  <c r="BK13" i="45"/>
  <c r="BS13" i="45"/>
  <c r="CA13" i="45"/>
  <c r="CI13" i="45"/>
  <c r="CQ13" i="45"/>
  <c r="CY13" i="45"/>
  <c r="DG13" i="45"/>
  <c r="DO13" i="45"/>
  <c r="DW13" i="45"/>
  <c r="EE13" i="45"/>
  <c r="EM13" i="45"/>
  <c r="EU13" i="45"/>
  <c r="FC13" i="45"/>
  <c r="FK13" i="45"/>
  <c r="FS13" i="45"/>
  <c r="GA13" i="45"/>
  <c r="GI13" i="45"/>
  <c r="GQ13" i="45"/>
  <c r="GY13" i="45"/>
  <c r="HG13" i="45"/>
  <c r="HO13" i="45"/>
  <c r="HW13" i="45"/>
  <c r="IE13" i="45"/>
  <c r="IM13" i="45"/>
  <c r="IU13" i="45"/>
  <c r="JC13" i="45"/>
  <c r="JK13" i="45"/>
  <c r="JS13" i="45"/>
  <c r="KA13" i="45"/>
  <c r="KI13" i="45"/>
  <c r="KQ13" i="45"/>
  <c r="KY13" i="45"/>
  <c r="LG13" i="45"/>
  <c r="LO13" i="45"/>
  <c r="LX13" i="45"/>
  <c r="MH13" i="45"/>
  <c r="MT13" i="45"/>
  <c r="D14" i="45"/>
  <c r="P14" i="45"/>
  <c r="AC14" i="45"/>
  <c r="AP14" i="45"/>
  <c r="BB14" i="45"/>
  <c r="BP14" i="45"/>
  <c r="CB14" i="45"/>
  <c r="CO14" i="45"/>
  <c r="DB14" i="45"/>
  <c r="DN14" i="45"/>
  <c r="EB14" i="45"/>
  <c r="ER14" i="45"/>
  <c r="FH14" i="45"/>
  <c r="FX14" i="45"/>
  <c r="GN14" i="45"/>
  <c r="HD14" i="45"/>
  <c r="HT14" i="45"/>
  <c r="IJ14" i="45"/>
  <c r="IZ14" i="45"/>
  <c r="JP14" i="45"/>
  <c r="KF14" i="45"/>
  <c r="KZ14" i="45"/>
  <c r="LV14" i="45"/>
  <c r="MR14" i="45"/>
  <c r="D13" i="43"/>
  <c r="BP13" i="43"/>
  <c r="GG13" i="43"/>
  <c r="GG13" i="41" s="1"/>
  <c r="T14" i="43"/>
  <c r="JP14" i="43"/>
  <c r="L13" i="43"/>
  <c r="CC13" i="43"/>
  <c r="HC13" i="43"/>
  <c r="AZ14" i="43"/>
  <c r="KV14" i="43"/>
  <c r="E12" i="45"/>
  <c r="M12" i="45"/>
  <c r="U12" i="45"/>
  <c r="AC12" i="45"/>
  <c r="AK12" i="45"/>
  <c r="AS12" i="45"/>
  <c r="BA12" i="45"/>
  <c r="BI12" i="45"/>
  <c r="BQ12" i="45"/>
  <c r="BZ12" i="45"/>
  <c r="CN12" i="45"/>
  <c r="DL12" i="45"/>
  <c r="FX12" i="45"/>
  <c r="IJ12" i="45"/>
  <c r="KV12" i="45"/>
  <c r="D12" i="43"/>
  <c r="BP12" i="43"/>
  <c r="EB12" i="43"/>
  <c r="GN12" i="43"/>
  <c r="IZ12" i="43"/>
  <c r="LL12" i="43"/>
  <c r="L12" i="43"/>
  <c r="BX12" i="43"/>
  <c r="EJ12" i="43"/>
  <c r="GV12" i="43"/>
  <c r="JH12" i="43"/>
  <c r="LT12" i="43"/>
  <c r="O12" i="45"/>
  <c r="AU12" i="45"/>
  <c r="CQ12" i="45"/>
  <c r="LL12" i="45"/>
  <c r="T12" i="43"/>
  <c r="CF12" i="43"/>
  <c r="ER12" i="43"/>
  <c r="HD12" i="43"/>
  <c r="JP12" i="43"/>
  <c r="MB12" i="43"/>
  <c r="W12" i="45"/>
  <c r="BC12" i="45"/>
  <c r="BS12" i="45"/>
  <c r="GN12" i="45"/>
  <c r="H12" i="45"/>
  <c r="X12" i="45"/>
  <c r="AF12" i="45"/>
  <c r="AN12" i="45"/>
  <c r="BD12" i="45"/>
  <c r="BL12" i="45"/>
  <c r="BU12" i="45"/>
  <c r="CE12" i="45"/>
  <c r="CV12" i="45"/>
  <c r="EJ12" i="45"/>
  <c r="GV12" i="45"/>
  <c r="JH12" i="45"/>
  <c r="LT12" i="45"/>
  <c r="AB12" i="43"/>
  <c r="CN12" i="43"/>
  <c r="EZ12" i="43"/>
  <c r="HL12" i="43"/>
  <c r="JX12" i="43"/>
  <c r="MJ12" i="43"/>
  <c r="G12" i="45"/>
  <c r="AM12" i="45"/>
  <c r="EB12" i="45"/>
  <c r="P12" i="45"/>
  <c r="AV12" i="45"/>
  <c r="I12" i="45"/>
  <c r="Q12" i="45"/>
  <c r="Y12" i="45"/>
  <c r="AG12" i="45"/>
  <c r="AO12" i="45"/>
  <c r="AW12" i="45"/>
  <c r="BE12" i="45"/>
  <c r="BM12" i="45"/>
  <c r="BV12" i="45"/>
  <c r="CF12" i="45"/>
  <c r="CX12" i="45"/>
  <c r="ER12" i="45"/>
  <c r="HD12" i="45"/>
  <c r="JP12" i="45"/>
  <c r="MB12" i="45"/>
  <c r="AJ12" i="43"/>
  <c r="CV12" i="43"/>
  <c r="CV12" i="41" s="1"/>
  <c r="FH12" i="43"/>
  <c r="HT12" i="43"/>
  <c r="KF12" i="43"/>
  <c r="H25" i="39"/>
  <c r="D25" i="36" s="1"/>
  <c r="NG12" i="43"/>
  <c r="MY12" i="43"/>
  <c r="MQ12" i="43"/>
  <c r="MI12" i="43"/>
  <c r="MA12" i="43"/>
  <c r="LS12" i="43"/>
  <c r="LK12" i="43"/>
  <c r="LC12" i="43"/>
  <c r="KU12" i="43"/>
  <c r="KM12" i="43"/>
  <c r="KE12" i="43"/>
  <c r="JW12" i="43"/>
  <c r="JO12" i="43"/>
  <c r="JG12" i="43"/>
  <c r="IY12" i="43"/>
  <c r="IQ12" i="43"/>
  <c r="II12" i="43"/>
  <c r="IA12" i="43"/>
  <c r="HS12" i="43"/>
  <c r="HK12" i="43"/>
  <c r="HC12" i="43"/>
  <c r="GU12" i="43"/>
  <c r="GM12" i="43"/>
  <c r="GE12" i="43"/>
  <c r="FW12" i="43"/>
  <c r="FO12" i="43"/>
  <c r="FG12" i="43"/>
  <c r="EY12" i="43"/>
  <c r="EQ12" i="43"/>
  <c r="EI12" i="43"/>
  <c r="EA12" i="43"/>
  <c r="DS12" i="43"/>
  <c r="DK12" i="43"/>
  <c r="DC12" i="43"/>
  <c r="CU12" i="43"/>
  <c r="CM12" i="43"/>
  <c r="CE12" i="43"/>
  <c r="BW12" i="43"/>
  <c r="BO12" i="43"/>
  <c r="BG12" i="43"/>
  <c r="AY12" i="43"/>
  <c r="AQ12" i="43"/>
  <c r="AI12" i="43"/>
  <c r="AA12" i="43"/>
  <c r="S12" i="43"/>
  <c r="K12" i="43"/>
  <c r="C12" i="43"/>
  <c r="MY12" i="45"/>
  <c r="MQ12" i="45"/>
  <c r="MI12" i="45"/>
  <c r="MA12" i="45"/>
  <c r="LS12" i="45"/>
  <c r="LK12" i="45"/>
  <c r="LC12" i="45"/>
  <c r="KU12" i="45"/>
  <c r="KM12" i="45"/>
  <c r="KE12" i="45"/>
  <c r="JW12" i="45"/>
  <c r="JO12" i="45"/>
  <c r="JG12" i="45"/>
  <c r="IY12" i="45"/>
  <c r="IQ12" i="45"/>
  <c r="II12" i="45"/>
  <c r="IA12" i="45"/>
  <c r="HS12" i="45"/>
  <c r="HK12" i="45"/>
  <c r="HC12" i="45"/>
  <c r="GU12" i="45"/>
  <c r="GM12" i="45"/>
  <c r="GE12" i="45"/>
  <c r="FW12" i="45"/>
  <c r="FO12" i="45"/>
  <c r="FG12" i="45"/>
  <c r="EY12" i="45"/>
  <c r="EQ12" i="45"/>
  <c r="EI12" i="45"/>
  <c r="EA12" i="45"/>
  <c r="DS12" i="45"/>
  <c r="DK12" i="45"/>
  <c r="DC12" i="45"/>
  <c r="CU12" i="45"/>
  <c r="CM12" i="45"/>
  <c r="NF12" i="43"/>
  <c r="MX12" i="43"/>
  <c r="MP12" i="43"/>
  <c r="MH12" i="43"/>
  <c r="LZ12" i="43"/>
  <c r="LR12" i="43"/>
  <c r="LJ12" i="43"/>
  <c r="LB12" i="43"/>
  <c r="KT12" i="43"/>
  <c r="KL12" i="43"/>
  <c r="KD12" i="43"/>
  <c r="JV12" i="43"/>
  <c r="JN12" i="43"/>
  <c r="JF12" i="43"/>
  <c r="IX12" i="43"/>
  <c r="IP12" i="43"/>
  <c r="IH12" i="43"/>
  <c r="HZ12" i="43"/>
  <c r="HR12" i="43"/>
  <c r="HJ12" i="43"/>
  <c r="HB12" i="43"/>
  <c r="GT12" i="43"/>
  <c r="GL12" i="43"/>
  <c r="GD12" i="43"/>
  <c r="FV12" i="43"/>
  <c r="FN12" i="43"/>
  <c r="FF12" i="43"/>
  <c r="EX12" i="43"/>
  <c r="EP12" i="43"/>
  <c r="EH12" i="43"/>
  <c r="DZ12" i="43"/>
  <c r="DR12" i="43"/>
  <c r="DJ12" i="43"/>
  <c r="DB12" i="43"/>
  <c r="CT12" i="43"/>
  <c r="CL12" i="43"/>
  <c r="CD12" i="43"/>
  <c r="BV12" i="43"/>
  <c r="BN12" i="43"/>
  <c r="BF12" i="43"/>
  <c r="AX12" i="43"/>
  <c r="AP12" i="43"/>
  <c r="AH12" i="43"/>
  <c r="Z12" i="43"/>
  <c r="R12" i="43"/>
  <c r="J12" i="43"/>
  <c r="MX12" i="45"/>
  <c r="MP12" i="45"/>
  <c r="MH12" i="45"/>
  <c r="LZ12" i="45"/>
  <c r="LR12" i="45"/>
  <c r="LJ12" i="45"/>
  <c r="LB12" i="45"/>
  <c r="KT12" i="45"/>
  <c r="KL12" i="45"/>
  <c r="KD12" i="45"/>
  <c r="JV12" i="45"/>
  <c r="JN12" i="45"/>
  <c r="JF12" i="45"/>
  <c r="IX12" i="45"/>
  <c r="IP12" i="45"/>
  <c r="IH12" i="45"/>
  <c r="HZ12" i="45"/>
  <c r="HR12" i="45"/>
  <c r="HJ12" i="45"/>
  <c r="HB12" i="45"/>
  <c r="GT12" i="45"/>
  <c r="GL12" i="45"/>
  <c r="GD12" i="45"/>
  <c r="FV12" i="45"/>
  <c r="FN12" i="45"/>
  <c r="FF12" i="45"/>
  <c r="EX12" i="45"/>
  <c r="EP12" i="45"/>
  <c r="EH12" i="45"/>
  <c r="DZ12" i="45"/>
  <c r="DR12" i="45"/>
  <c r="DJ12" i="45"/>
  <c r="DB12" i="45"/>
  <c r="CT12" i="45"/>
  <c r="CL12" i="45"/>
  <c r="CD12" i="45"/>
  <c r="NE12" i="43"/>
  <c r="MW12" i="43"/>
  <c r="MO12" i="43"/>
  <c r="MG12" i="43"/>
  <c r="LY12" i="43"/>
  <c r="LQ12" i="43"/>
  <c r="LI12" i="43"/>
  <c r="LA12" i="43"/>
  <c r="KS12" i="43"/>
  <c r="KK12" i="43"/>
  <c r="KC12" i="43"/>
  <c r="JU12" i="43"/>
  <c r="JM12" i="43"/>
  <c r="JE12" i="43"/>
  <c r="IW12" i="43"/>
  <c r="IO12" i="43"/>
  <c r="IG12" i="43"/>
  <c r="HY12" i="43"/>
  <c r="HQ12" i="43"/>
  <c r="HI12" i="43"/>
  <c r="HA12" i="43"/>
  <c r="GS12" i="43"/>
  <c r="GK12" i="43"/>
  <c r="GC12" i="43"/>
  <c r="FU12" i="43"/>
  <c r="FM12" i="43"/>
  <c r="FE12" i="43"/>
  <c r="EW12" i="43"/>
  <c r="EO12" i="43"/>
  <c r="EG12" i="43"/>
  <c r="DY12" i="43"/>
  <c r="DQ12" i="43"/>
  <c r="DI12" i="43"/>
  <c r="DA12" i="43"/>
  <c r="CS12" i="43"/>
  <c r="CK12" i="43"/>
  <c r="CC12" i="43"/>
  <c r="BU12" i="43"/>
  <c r="BU12" i="41" s="1"/>
  <c r="BM12" i="43"/>
  <c r="BM12" i="41" s="1"/>
  <c r="BE12" i="43"/>
  <c r="AW12" i="43"/>
  <c r="AO12" i="43"/>
  <c r="AG12" i="43"/>
  <c r="AG12" i="41" s="1"/>
  <c r="Y12" i="43"/>
  <c r="Q12" i="43"/>
  <c r="I12" i="43"/>
  <c r="NE12" i="45"/>
  <c r="MW12" i="45"/>
  <c r="MO12" i="45"/>
  <c r="MG12" i="45"/>
  <c r="LY12" i="45"/>
  <c r="LQ12" i="45"/>
  <c r="LI12" i="45"/>
  <c r="LA12" i="45"/>
  <c r="KS12" i="45"/>
  <c r="KK12" i="45"/>
  <c r="KC12" i="45"/>
  <c r="JU12" i="45"/>
  <c r="JM12" i="45"/>
  <c r="JE12" i="45"/>
  <c r="IW12" i="45"/>
  <c r="IO12" i="45"/>
  <c r="IG12" i="45"/>
  <c r="HY12" i="45"/>
  <c r="HQ12" i="45"/>
  <c r="HI12" i="45"/>
  <c r="HA12" i="45"/>
  <c r="GS12" i="45"/>
  <c r="GK12" i="45"/>
  <c r="GC12" i="45"/>
  <c r="FU12" i="45"/>
  <c r="FM12" i="45"/>
  <c r="FE12" i="45"/>
  <c r="EW12" i="45"/>
  <c r="EO12" i="45"/>
  <c r="EG12" i="45"/>
  <c r="DY12" i="45"/>
  <c r="DQ12" i="45"/>
  <c r="DI12" i="45"/>
  <c r="DA12" i="45"/>
  <c r="CS12" i="45"/>
  <c r="ND12" i="43"/>
  <c r="MV12" i="43"/>
  <c r="MN12" i="43"/>
  <c r="MF12" i="43"/>
  <c r="LX12" i="43"/>
  <c r="LP12" i="43"/>
  <c r="LH12" i="43"/>
  <c r="KZ12" i="43"/>
  <c r="KR12" i="43"/>
  <c r="KJ12" i="43"/>
  <c r="KB12" i="43"/>
  <c r="JT12" i="43"/>
  <c r="JL12" i="43"/>
  <c r="JD12" i="43"/>
  <c r="IV12" i="43"/>
  <c r="IN12" i="43"/>
  <c r="IF12" i="43"/>
  <c r="HX12" i="43"/>
  <c r="HP12" i="43"/>
  <c r="HH12" i="43"/>
  <c r="GZ12" i="43"/>
  <c r="GR12" i="43"/>
  <c r="GJ12" i="43"/>
  <c r="GB12" i="43"/>
  <c r="FT12" i="43"/>
  <c r="FL12" i="43"/>
  <c r="FD12" i="43"/>
  <c r="EV12" i="43"/>
  <c r="EN12" i="43"/>
  <c r="EF12" i="43"/>
  <c r="DX12" i="43"/>
  <c r="DP12" i="43"/>
  <c r="DH12" i="43"/>
  <c r="CZ12" i="43"/>
  <c r="CR12" i="43"/>
  <c r="CJ12" i="43"/>
  <c r="CB12" i="43"/>
  <c r="BT12" i="43"/>
  <c r="BL12" i="43"/>
  <c r="BD12" i="43"/>
  <c r="AV12" i="43"/>
  <c r="AN12" i="43"/>
  <c r="AN12" i="41" s="1"/>
  <c r="AF12" i="43"/>
  <c r="X12" i="43"/>
  <c r="P12" i="43"/>
  <c r="P12" i="41" s="1"/>
  <c r="H12" i="43"/>
  <c r="ND12" i="45"/>
  <c r="MV12" i="45"/>
  <c r="MN12" i="45"/>
  <c r="MF12" i="45"/>
  <c r="LX12" i="45"/>
  <c r="LP12" i="45"/>
  <c r="LH12" i="45"/>
  <c r="KZ12" i="45"/>
  <c r="KR12" i="45"/>
  <c r="KJ12" i="45"/>
  <c r="KB12" i="45"/>
  <c r="JT12" i="45"/>
  <c r="JL12" i="45"/>
  <c r="JD12" i="45"/>
  <c r="IV12" i="45"/>
  <c r="IN12" i="45"/>
  <c r="IF12" i="45"/>
  <c r="HX12" i="45"/>
  <c r="HP12" i="45"/>
  <c r="HH12" i="45"/>
  <c r="GZ12" i="45"/>
  <c r="GR12" i="45"/>
  <c r="GJ12" i="45"/>
  <c r="GB12" i="45"/>
  <c r="FT12" i="45"/>
  <c r="FL12" i="45"/>
  <c r="FD12" i="45"/>
  <c r="EV12" i="45"/>
  <c r="EN12" i="45"/>
  <c r="EF12" i="45"/>
  <c r="DX12" i="45"/>
  <c r="DP12" i="45"/>
  <c r="DH12" i="45"/>
  <c r="CZ12" i="45"/>
  <c r="CR12" i="45"/>
  <c r="CJ12" i="45"/>
  <c r="CB12" i="45"/>
  <c r="BT12" i="45"/>
  <c r="NC12" i="43"/>
  <c r="MU12" i="43"/>
  <c r="MM12" i="43"/>
  <c r="ME12" i="43"/>
  <c r="LW12" i="43"/>
  <c r="LO12" i="43"/>
  <c r="LG12" i="43"/>
  <c r="KY12" i="43"/>
  <c r="KQ12" i="43"/>
  <c r="KI12" i="43"/>
  <c r="KA12" i="43"/>
  <c r="JS12" i="43"/>
  <c r="JK12" i="43"/>
  <c r="JC12" i="43"/>
  <c r="IU12" i="43"/>
  <c r="IM12" i="43"/>
  <c r="IE12" i="43"/>
  <c r="HW12" i="43"/>
  <c r="HO12" i="43"/>
  <c r="HG12" i="43"/>
  <c r="GY12" i="43"/>
  <c r="GQ12" i="43"/>
  <c r="GI12" i="43"/>
  <c r="GA12" i="43"/>
  <c r="FS12" i="43"/>
  <c r="FK12" i="43"/>
  <c r="FC12" i="43"/>
  <c r="EU12" i="43"/>
  <c r="EM12" i="43"/>
  <c r="EE12" i="43"/>
  <c r="DW12" i="43"/>
  <c r="DO12" i="43"/>
  <c r="DG12" i="43"/>
  <c r="CY12" i="43"/>
  <c r="CQ12" i="43"/>
  <c r="CI12" i="43"/>
  <c r="CA12" i="43"/>
  <c r="CA12" i="41" s="1"/>
  <c r="BS12" i="43"/>
  <c r="BK12" i="43"/>
  <c r="BC12" i="43"/>
  <c r="BC12" i="41" s="1"/>
  <c r="AU12" i="43"/>
  <c r="AM12" i="43"/>
  <c r="AE12" i="43"/>
  <c r="W12" i="43"/>
  <c r="O12" i="43"/>
  <c r="O12" i="41" s="1"/>
  <c r="G12" i="43"/>
  <c r="G12" i="41" s="1"/>
  <c r="NC12" i="45"/>
  <c r="MU12" i="45"/>
  <c r="MM12" i="45"/>
  <c r="ME12" i="45"/>
  <c r="LW12" i="45"/>
  <c r="LO12" i="45"/>
  <c r="LG12" i="45"/>
  <c r="KY12" i="45"/>
  <c r="KQ12" i="45"/>
  <c r="KI12" i="45"/>
  <c r="KA12" i="45"/>
  <c r="JS12" i="45"/>
  <c r="JK12" i="45"/>
  <c r="JC12" i="45"/>
  <c r="IU12" i="45"/>
  <c r="IM12" i="45"/>
  <c r="IE12" i="45"/>
  <c r="HW12" i="45"/>
  <c r="HO12" i="45"/>
  <c r="HG12" i="45"/>
  <c r="GY12" i="45"/>
  <c r="GQ12" i="45"/>
  <c r="GI12" i="45"/>
  <c r="GA12" i="45"/>
  <c r="FS12" i="45"/>
  <c r="FK12" i="45"/>
  <c r="FC12" i="45"/>
  <c r="EU12" i="45"/>
  <c r="EM12" i="45"/>
  <c r="EE12" i="45"/>
  <c r="DW12" i="45"/>
  <c r="DO12" i="45"/>
  <c r="DG12" i="45"/>
  <c r="NB12" i="43"/>
  <c r="MT12" i="43"/>
  <c r="ML12" i="43"/>
  <c r="MD12" i="43"/>
  <c r="LV12" i="43"/>
  <c r="LN12" i="43"/>
  <c r="LF12" i="43"/>
  <c r="KX12" i="43"/>
  <c r="KP12" i="43"/>
  <c r="KH12" i="43"/>
  <c r="JZ12" i="43"/>
  <c r="JR12" i="43"/>
  <c r="JJ12" i="43"/>
  <c r="JB12" i="43"/>
  <c r="IT12" i="43"/>
  <c r="IL12" i="43"/>
  <c r="ID12" i="43"/>
  <c r="HV12" i="43"/>
  <c r="HN12" i="43"/>
  <c r="HF12" i="43"/>
  <c r="GX12" i="43"/>
  <c r="GP12" i="43"/>
  <c r="GH12" i="43"/>
  <c r="FZ12" i="43"/>
  <c r="FR12" i="43"/>
  <c r="FJ12" i="43"/>
  <c r="FB12" i="43"/>
  <c r="ET12" i="43"/>
  <c r="EL12" i="43"/>
  <c r="ED12" i="43"/>
  <c r="DV12" i="43"/>
  <c r="DN12" i="43"/>
  <c r="DF12" i="43"/>
  <c r="CX12" i="43"/>
  <c r="CP12" i="43"/>
  <c r="CH12" i="43"/>
  <c r="BZ12" i="43"/>
  <c r="BR12" i="43"/>
  <c r="BJ12" i="43"/>
  <c r="BB12" i="43"/>
  <c r="AT12" i="43"/>
  <c r="AT12" i="41" s="1"/>
  <c r="AL12" i="43"/>
  <c r="AD12" i="43"/>
  <c r="AD12" i="41" s="1"/>
  <c r="V12" i="43"/>
  <c r="N12" i="43"/>
  <c r="F12" i="43"/>
  <c r="NB12" i="45"/>
  <c r="MT12" i="45"/>
  <c r="ML12" i="45"/>
  <c r="MD12" i="45"/>
  <c r="LV12" i="45"/>
  <c r="LN12" i="45"/>
  <c r="LF12" i="45"/>
  <c r="KX12" i="45"/>
  <c r="KP12" i="45"/>
  <c r="KH12" i="45"/>
  <c r="JZ12" i="45"/>
  <c r="JR12" i="45"/>
  <c r="JJ12" i="45"/>
  <c r="JB12" i="45"/>
  <c r="IT12" i="45"/>
  <c r="IL12" i="45"/>
  <c r="ID12" i="45"/>
  <c r="HV12" i="45"/>
  <c r="HN12" i="45"/>
  <c r="HF12" i="45"/>
  <c r="GX12" i="45"/>
  <c r="GP12" i="45"/>
  <c r="GH12" i="45"/>
  <c r="FZ12" i="45"/>
  <c r="FR12" i="45"/>
  <c r="FJ12" i="45"/>
  <c r="FB12" i="45"/>
  <c r="ET12" i="45"/>
  <c r="EL12" i="45"/>
  <c r="ED12" i="45"/>
  <c r="DV12" i="45"/>
  <c r="DN12" i="45"/>
  <c r="NA12" i="43"/>
  <c r="MS12" i="43"/>
  <c r="MK12" i="43"/>
  <c r="MC12" i="43"/>
  <c r="LU12" i="43"/>
  <c r="LM12" i="43"/>
  <c r="LE12" i="43"/>
  <c r="KW12" i="43"/>
  <c r="KO12" i="43"/>
  <c r="KG12" i="43"/>
  <c r="JY12" i="43"/>
  <c r="JQ12" i="43"/>
  <c r="JI12" i="43"/>
  <c r="JA12" i="43"/>
  <c r="IS12" i="43"/>
  <c r="IK12" i="43"/>
  <c r="IC12" i="43"/>
  <c r="HU12" i="43"/>
  <c r="HM12" i="43"/>
  <c r="HE12" i="43"/>
  <c r="GW12" i="43"/>
  <c r="GO12" i="43"/>
  <c r="GG12" i="43"/>
  <c r="FY12" i="43"/>
  <c r="FQ12" i="43"/>
  <c r="FI12" i="43"/>
  <c r="FA12" i="43"/>
  <c r="ES12" i="43"/>
  <c r="EK12" i="43"/>
  <c r="EC12" i="43"/>
  <c r="DU12" i="43"/>
  <c r="DM12" i="43"/>
  <c r="DE12" i="43"/>
  <c r="CW12" i="43"/>
  <c r="CO12" i="43"/>
  <c r="CG12" i="43"/>
  <c r="BY12" i="43"/>
  <c r="BQ12" i="43"/>
  <c r="BI12" i="43"/>
  <c r="BA12" i="43"/>
  <c r="AS12" i="43"/>
  <c r="AK12" i="43"/>
  <c r="AC12" i="43"/>
  <c r="U12" i="43"/>
  <c r="M12" i="43"/>
  <c r="E12" i="43"/>
  <c r="NA12" i="45"/>
  <c r="MS12" i="45"/>
  <c r="MK12" i="45"/>
  <c r="MC12" i="45"/>
  <c r="LU12" i="45"/>
  <c r="LM12" i="45"/>
  <c r="LE12" i="45"/>
  <c r="KW12" i="45"/>
  <c r="KO12" i="45"/>
  <c r="KG12" i="45"/>
  <c r="JY12" i="45"/>
  <c r="JQ12" i="45"/>
  <c r="JI12" i="45"/>
  <c r="JA12" i="45"/>
  <c r="IS12" i="45"/>
  <c r="IK12" i="45"/>
  <c r="IC12" i="45"/>
  <c r="HU12" i="45"/>
  <c r="HM12" i="45"/>
  <c r="HE12" i="45"/>
  <c r="GW12" i="45"/>
  <c r="GO12" i="45"/>
  <c r="GG12" i="45"/>
  <c r="FY12" i="45"/>
  <c r="FQ12" i="45"/>
  <c r="FI12" i="45"/>
  <c r="FA12" i="45"/>
  <c r="ES12" i="45"/>
  <c r="EK12" i="45"/>
  <c r="EC12" i="45"/>
  <c r="DU12" i="45"/>
  <c r="DM12" i="45"/>
  <c r="DE12" i="45"/>
  <c r="CW12" i="45"/>
  <c r="CO12" i="45"/>
  <c r="CG12" i="45"/>
  <c r="AE12" i="45"/>
  <c r="BK12" i="45"/>
  <c r="CC12" i="45"/>
  <c r="IZ12" i="45"/>
  <c r="J12" i="45"/>
  <c r="R12" i="45"/>
  <c r="Z12" i="45"/>
  <c r="AH12" i="45"/>
  <c r="AP12" i="45"/>
  <c r="AX12" i="45"/>
  <c r="BF12" i="45"/>
  <c r="BN12" i="45"/>
  <c r="BW12" i="45"/>
  <c r="CH12" i="45"/>
  <c r="CY12" i="45"/>
  <c r="EZ12" i="45"/>
  <c r="HL12" i="45"/>
  <c r="JX12" i="45"/>
  <c r="MJ12" i="45"/>
  <c r="AR12" i="43"/>
  <c r="DD12" i="43"/>
  <c r="FP12" i="43"/>
  <c r="IB12" i="43"/>
  <c r="KN12" i="43"/>
  <c r="MZ12" i="43"/>
  <c r="AU11" i="45"/>
  <c r="BS11" i="45"/>
  <c r="CY11" i="45"/>
  <c r="G11" i="45"/>
  <c r="LX11" i="45"/>
  <c r="GD11" i="45"/>
  <c r="W11" i="45"/>
  <c r="HW11" i="45"/>
  <c r="IP11" i="45"/>
  <c r="JL11" i="45"/>
  <c r="CB11" i="45"/>
  <c r="KI11" i="45"/>
  <c r="O11" i="45"/>
  <c r="DR11" i="45"/>
  <c r="MU11" i="45"/>
  <c r="FK11" i="45"/>
  <c r="BK11" i="45"/>
  <c r="GZ11" i="45"/>
  <c r="X11" i="43"/>
  <c r="CJ11" i="43"/>
  <c r="EV11" i="43"/>
  <c r="HH11" i="43"/>
  <c r="JT11" i="43"/>
  <c r="AM11" i="45"/>
  <c r="EN11" i="45"/>
  <c r="LB11" i="45"/>
  <c r="MF11" i="43"/>
  <c r="J11" i="45"/>
  <c r="AX11" i="45"/>
  <c r="CJ11" i="45"/>
  <c r="GL11" i="45"/>
  <c r="KQ11" i="45"/>
  <c r="L11" i="45"/>
  <c r="AJ11" i="45"/>
  <c r="BH11" i="45"/>
  <c r="CQ11" i="45"/>
  <c r="FC11" i="45"/>
  <c r="HO11" i="45"/>
  <c r="KA11" i="45"/>
  <c r="LP11" i="45"/>
  <c r="E11" i="45"/>
  <c r="M11" i="45"/>
  <c r="U11" i="45"/>
  <c r="AC11" i="45"/>
  <c r="AK11" i="45"/>
  <c r="AS11" i="45"/>
  <c r="BA11" i="45"/>
  <c r="BI11" i="45"/>
  <c r="BQ11" i="45"/>
  <c r="BY11" i="45"/>
  <c r="CR11" i="45"/>
  <c r="DO11" i="45"/>
  <c r="EH11" i="45"/>
  <c r="FD11" i="45"/>
  <c r="GA11" i="45"/>
  <c r="GT11" i="45"/>
  <c r="HP11" i="45"/>
  <c r="IM11" i="45"/>
  <c r="JF11" i="45"/>
  <c r="KB11" i="45"/>
  <c r="KY11" i="45"/>
  <c r="LR11" i="45"/>
  <c r="MN11" i="45"/>
  <c r="H11" i="43"/>
  <c r="BT11" i="43"/>
  <c r="EF11" i="43"/>
  <c r="GR11" i="43"/>
  <c r="JD11" i="43"/>
  <c r="NC11" i="43"/>
  <c r="MU11" i="43"/>
  <c r="MM11" i="43"/>
  <c r="ME11" i="43"/>
  <c r="LW11" i="43"/>
  <c r="LO11" i="43"/>
  <c r="LG11" i="43"/>
  <c r="KY11" i="43"/>
  <c r="KQ11" i="43"/>
  <c r="KI11" i="43"/>
  <c r="KA11" i="43"/>
  <c r="KA11" i="41" s="1"/>
  <c r="JS11" i="43"/>
  <c r="JK11" i="43"/>
  <c r="JC11" i="43"/>
  <c r="IU11" i="43"/>
  <c r="IM11" i="43"/>
  <c r="IE11" i="43"/>
  <c r="HW11" i="43"/>
  <c r="HO11" i="43"/>
  <c r="HG11" i="43"/>
  <c r="GY11" i="43"/>
  <c r="GQ11" i="43"/>
  <c r="GI11" i="43"/>
  <c r="GA11" i="43"/>
  <c r="FS11" i="43"/>
  <c r="FK11" i="43"/>
  <c r="FC11" i="43"/>
  <c r="EU11" i="43"/>
  <c r="EM11" i="43"/>
  <c r="EE11" i="43"/>
  <c r="DW11" i="43"/>
  <c r="DO11" i="43"/>
  <c r="DO11" i="41" s="1"/>
  <c r="DG11" i="43"/>
  <c r="CY11" i="43"/>
  <c r="CQ11" i="43"/>
  <c r="CI11" i="43"/>
  <c r="CA11" i="43"/>
  <c r="BS11" i="43"/>
  <c r="BS11" i="41" s="1"/>
  <c r="BK11" i="43"/>
  <c r="BC11" i="43"/>
  <c r="AU11" i="43"/>
  <c r="AM11" i="43"/>
  <c r="AE11" i="43"/>
  <c r="AE11" i="41" s="1"/>
  <c r="W11" i="43"/>
  <c r="O11" i="43"/>
  <c r="G11" i="43"/>
  <c r="NB11" i="43"/>
  <c r="MT11" i="43"/>
  <c r="ML11" i="43"/>
  <c r="MD11" i="43"/>
  <c r="LV11" i="43"/>
  <c r="LN11" i="43"/>
  <c r="LF11" i="43"/>
  <c r="KX11" i="43"/>
  <c r="KP11" i="43"/>
  <c r="KH11" i="43"/>
  <c r="JZ11" i="43"/>
  <c r="JR11" i="43"/>
  <c r="JJ11" i="43"/>
  <c r="JB11" i="43"/>
  <c r="IT11" i="43"/>
  <c r="IL11" i="43"/>
  <c r="ID11" i="43"/>
  <c r="HV11" i="43"/>
  <c r="HN11" i="43"/>
  <c r="HF11" i="43"/>
  <c r="GX11" i="43"/>
  <c r="GP11" i="43"/>
  <c r="GH11" i="43"/>
  <c r="FZ11" i="43"/>
  <c r="FR11" i="43"/>
  <c r="FJ11" i="43"/>
  <c r="FB11" i="43"/>
  <c r="ET11" i="43"/>
  <c r="EL11" i="43"/>
  <c r="ED11" i="43"/>
  <c r="DV11" i="43"/>
  <c r="DN11" i="43"/>
  <c r="DF11" i="43"/>
  <c r="CX11" i="43"/>
  <c r="CP11" i="43"/>
  <c r="CH11" i="43"/>
  <c r="BZ11" i="43"/>
  <c r="BR11" i="43"/>
  <c r="BJ11" i="43"/>
  <c r="BB11" i="43"/>
  <c r="AT11" i="43"/>
  <c r="AL11" i="43"/>
  <c r="AD11" i="43"/>
  <c r="V11" i="43"/>
  <c r="N11" i="43"/>
  <c r="F11" i="43"/>
  <c r="NB11" i="45"/>
  <c r="MT11" i="45"/>
  <c r="ML11" i="45"/>
  <c r="MD11" i="45"/>
  <c r="LV11" i="45"/>
  <c r="LN11" i="45"/>
  <c r="LF11" i="45"/>
  <c r="KX11" i="45"/>
  <c r="KP11" i="45"/>
  <c r="KH11" i="45"/>
  <c r="JZ11" i="45"/>
  <c r="JR11" i="45"/>
  <c r="JJ11" i="45"/>
  <c r="JB11" i="45"/>
  <c r="IT11" i="45"/>
  <c r="IL11" i="45"/>
  <c r="ID11" i="45"/>
  <c r="HV11" i="45"/>
  <c r="HN11" i="45"/>
  <c r="HF11" i="45"/>
  <c r="GX11" i="45"/>
  <c r="GP11" i="45"/>
  <c r="GH11" i="45"/>
  <c r="FZ11" i="45"/>
  <c r="FR11" i="45"/>
  <c r="FJ11" i="45"/>
  <c r="FB11" i="45"/>
  <c r="ET11" i="45"/>
  <c r="EL11" i="45"/>
  <c r="ED11" i="45"/>
  <c r="DV11" i="45"/>
  <c r="DN11" i="45"/>
  <c r="DF11" i="45"/>
  <c r="CX11" i="45"/>
  <c r="CP11" i="45"/>
  <c r="CH11" i="45"/>
  <c r="BZ11" i="45"/>
  <c r="NA11" i="43"/>
  <c r="MS11" i="43"/>
  <c r="MK11" i="43"/>
  <c r="MC11" i="43"/>
  <c r="LU11" i="43"/>
  <c r="LM11" i="43"/>
  <c r="LE11" i="43"/>
  <c r="KW11" i="43"/>
  <c r="KO11" i="43"/>
  <c r="KG11" i="43"/>
  <c r="JY11" i="43"/>
  <c r="JQ11" i="43"/>
  <c r="JI11" i="43"/>
  <c r="JA11" i="43"/>
  <c r="IS11" i="43"/>
  <c r="IK11" i="43"/>
  <c r="IC11" i="43"/>
  <c r="HU11" i="43"/>
  <c r="HM11" i="43"/>
  <c r="HE11" i="43"/>
  <c r="GW11" i="43"/>
  <c r="GO11" i="43"/>
  <c r="GG11" i="43"/>
  <c r="FY11" i="43"/>
  <c r="FQ11" i="43"/>
  <c r="FI11" i="43"/>
  <c r="FA11" i="43"/>
  <c r="ES11" i="43"/>
  <c r="EK11" i="43"/>
  <c r="EC11" i="43"/>
  <c r="DU11" i="43"/>
  <c r="DM11" i="43"/>
  <c r="DE11" i="43"/>
  <c r="CW11" i="43"/>
  <c r="CO11" i="43"/>
  <c r="CG11" i="43"/>
  <c r="BY11" i="43"/>
  <c r="BY11" i="41" s="1"/>
  <c r="BQ11" i="43"/>
  <c r="BI11" i="43"/>
  <c r="BA11" i="43"/>
  <c r="AS11" i="43"/>
  <c r="AS11" i="41" s="1"/>
  <c r="AK11" i="43"/>
  <c r="AC11" i="43"/>
  <c r="U11" i="43"/>
  <c r="M11" i="43"/>
  <c r="M11" i="41" s="1"/>
  <c r="E11" i="43"/>
  <c r="NA11" i="45"/>
  <c r="MS11" i="45"/>
  <c r="MK11" i="45"/>
  <c r="MC11" i="45"/>
  <c r="LU11" i="45"/>
  <c r="LM11" i="45"/>
  <c r="LE11" i="45"/>
  <c r="KW11" i="45"/>
  <c r="KO11" i="45"/>
  <c r="KG11" i="45"/>
  <c r="JY11" i="45"/>
  <c r="JQ11" i="45"/>
  <c r="JI11" i="45"/>
  <c r="JA11" i="45"/>
  <c r="IS11" i="45"/>
  <c r="IK11" i="45"/>
  <c r="IC11" i="45"/>
  <c r="HU11" i="45"/>
  <c r="HM11" i="45"/>
  <c r="HE11" i="45"/>
  <c r="GW11" i="45"/>
  <c r="GO11" i="45"/>
  <c r="GG11" i="45"/>
  <c r="FY11" i="45"/>
  <c r="FQ11" i="45"/>
  <c r="FI11" i="45"/>
  <c r="FA11" i="45"/>
  <c r="ES11" i="45"/>
  <c r="EK11" i="45"/>
  <c r="EC11" i="45"/>
  <c r="DU11" i="45"/>
  <c r="DM11" i="45"/>
  <c r="DE11" i="45"/>
  <c r="CW11" i="45"/>
  <c r="CO11" i="45"/>
  <c r="CG11" i="45"/>
  <c r="MZ11" i="43"/>
  <c r="MR11" i="43"/>
  <c r="MJ11" i="43"/>
  <c r="MB11" i="43"/>
  <c r="LT11" i="43"/>
  <c r="LL11" i="43"/>
  <c r="LD11" i="43"/>
  <c r="KV11" i="43"/>
  <c r="KN11" i="43"/>
  <c r="KF11" i="43"/>
  <c r="JX11" i="43"/>
  <c r="JP11" i="43"/>
  <c r="JH11" i="43"/>
  <c r="IZ11" i="43"/>
  <c r="IR11" i="43"/>
  <c r="IJ11" i="43"/>
  <c r="IB11" i="43"/>
  <c r="HT11" i="43"/>
  <c r="HL11" i="43"/>
  <c r="HD11" i="43"/>
  <c r="GV11" i="43"/>
  <c r="GN11" i="43"/>
  <c r="GF11" i="43"/>
  <c r="FX11" i="43"/>
  <c r="FP11" i="43"/>
  <c r="FH11" i="43"/>
  <c r="EZ11" i="43"/>
  <c r="ER11" i="43"/>
  <c r="EJ11" i="43"/>
  <c r="EB11" i="43"/>
  <c r="DT11" i="43"/>
  <c r="DL11" i="43"/>
  <c r="DD11" i="43"/>
  <c r="CV11" i="43"/>
  <c r="CN11" i="43"/>
  <c r="CF11" i="43"/>
  <c r="BX11" i="43"/>
  <c r="BP11" i="43"/>
  <c r="BH11" i="43"/>
  <c r="AZ11" i="43"/>
  <c r="AR11" i="43"/>
  <c r="AJ11" i="43"/>
  <c r="AB11" i="43"/>
  <c r="T11" i="43"/>
  <c r="L11" i="43"/>
  <c r="D11" i="43"/>
  <c r="MZ11" i="45"/>
  <c r="MR11" i="45"/>
  <c r="MJ11" i="45"/>
  <c r="MB11" i="45"/>
  <c r="LT11" i="45"/>
  <c r="LL11" i="45"/>
  <c r="LD11" i="45"/>
  <c r="KV11" i="45"/>
  <c r="KN11" i="45"/>
  <c r="KF11" i="45"/>
  <c r="JX11" i="45"/>
  <c r="JP11" i="45"/>
  <c r="JH11" i="45"/>
  <c r="IZ11" i="45"/>
  <c r="IR11" i="45"/>
  <c r="IJ11" i="45"/>
  <c r="IB11" i="45"/>
  <c r="HT11" i="45"/>
  <c r="HL11" i="45"/>
  <c r="HD11" i="45"/>
  <c r="GV11" i="45"/>
  <c r="GN11" i="45"/>
  <c r="GF11" i="45"/>
  <c r="FX11" i="45"/>
  <c r="FP11" i="45"/>
  <c r="FH11" i="45"/>
  <c r="EZ11" i="45"/>
  <c r="ER11" i="45"/>
  <c r="EJ11" i="45"/>
  <c r="EB11" i="45"/>
  <c r="DT11" i="45"/>
  <c r="DL11" i="45"/>
  <c r="DD11" i="45"/>
  <c r="CV11" i="45"/>
  <c r="CN11" i="45"/>
  <c r="CF11" i="45"/>
  <c r="NG11" i="43"/>
  <c r="MY11" i="43"/>
  <c r="MQ11" i="43"/>
  <c r="MI11" i="43"/>
  <c r="MA11" i="43"/>
  <c r="LS11" i="43"/>
  <c r="LK11" i="43"/>
  <c r="LC11" i="43"/>
  <c r="KU11" i="43"/>
  <c r="KM11" i="43"/>
  <c r="KE11" i="43"/>
  <c r="JW11" i="43"/>
  <c r="JO11" i="43"/>
  <c r="JG11" i="43"/>
  <c r="IY11" i="43"/>
  <c r="IQ11" i="43"/>
  <c r="II11" i="43"/>
  <c r="IA11" i="43"/>
  <c r="HS11" i="43"/>
  <c r="HK11" i="43"/>
  <c r="HC11" i="43"/>
  <c r="GU11" i="43"/>
  <c r="GM11" i="43"/>
  <c r="GE11" i="43"/>
  <c r="FW11" i="43"/>
  <c r="FO11" i="43"/>
  <c r="FG11" i="43"/>
  <c r="EY11" i="43"/>
  <c r="EQ11" i="43"/>
  <c r="EI11" i="43"/>
  <c r="EA11" i="43"/>
  <c r="DS11" i="43"/>
  <c r="DK11" i="43"/>
  <c r="DC11" i="43"/>
  <c r="CU11" i="43"/>
  <c r="CM11" i="43"/>
  <c r="CE11" i="43"/>
  <c r="BW11" i="43"/>
  <c r="BO11" i="43"/>
  <c r="BG11" i="43"/>
  <c r="AY11" i="43"/>
  <c r="AQ11" i="43"/>
  <c r="AI11" i="43"/>
  <c r="AA11" i="43"/>
  <c r="S11" i="43"/>
  <c r="K11" i="43"/>
  <c r="C11" i="43"/>
  <c r="MY11" i="45"/>
  <c r="MQ11" i="45"/>
  <c r="MI11" i="45"/>
  <c r="MA11" i="45"/>
  <c r="LS11" i="45"/>
  <c r="LK11" i="45"/>
  <c r="LC11" i="45"/>
  <c r="KU11" i="45"/>
  <c r="KM11" i="45"/>
  <c r="KE11" i="45"/>
  <c r="JW11" i="45"/>
  <c r="JO11" i="45"/>
  <c r="JG11" i="45"/>
  <c r="IY11" i="45"/>
  <c r="IQ11" i="45"/>
  <c r="II11" i="45"/>
  <c r="IA11" i="45"/>
  <c r="HS11" i="45"/>
  <c r="HK11" i="45"/>
  <c r="HC11" i="45"/>
  <c r="GU11" i="45"/>
  <c r="GM11" i="45"/>
  <c r="GE11" i="45"/>
  <c r="FW11" i="45"/>
  <c r="FO11" i="45"/>
  <c r="FG11" i="45"/>
  <c r="EY11" i="45"/>
  <c r="EQ11" i="45"/>
  <c r="EI11" i="45"/>
  <c r="EA11" i="45"/>
  <c r="DS11" i="45"/>
  <c r="DK11" i="45"/>
  <c r="DC11" i="45"/>
  <c r="CU11" i="45"/>
  <c r="CM11" i="45"/>
  <c r="CE11" i="45"/>
  <c r="NF11" i="43"/>
  <c r="MX11" i="43"/>
  <c r="MP11" i="43"/>
  <c r="MH11" i="43"/>
  <c r="LZ11" i="43"/>
  <c r="LR11" i="43"/>
  <c r="LJ11" i="43"/>
  <c r="LB11" i="43"/>
  <c r="KT11" i="43"/>
  <c r="KL11" i="43"/>
  <c r="KD11" i="43"/>
  <c r="JV11" i="43"/>
  <c r="JN11" i="43"/>
  <c r="JF11" i="43"/>
  <c r="IX11" i="43"/>
  <c r="IP11" i="43"/>
  <c r="IH11" i="43"/>
  <c r="HZ11" i="43"/>
  <c r="HR11" i="43"/>
  <c r="HJ11" i="43"/>
  <c r="HB11" i="43"/>
  <c r="GT11" i="43"/>
  <c r="GL11" i="43"/>
  <c r="GD11" i="43"/>
  <c r="FV11" i="43"/>
  <c r="FN11" i="43"/>
  <c r="FF11" i="43"/>
  <c r="EX11" i="43"/>
  <c r="EP11" i="43"/>
  <c r="EH11" i="43"/>
  <c r="DZ11" i="43"/>
  <c r="DR11" i="43"/>
  <c r="DJ11" i="43"/>
  <c r="DB11" i="43"/>
  <c r="CT11" i="43"/>
  <c r="CL11" i="43"/>
  <c r="CD11" i="43"/>
  <c r="BV11" i="43"/>
  <c r="BN11" i="43"/>
  <c r="BF11" i="43"/>
  <c r="AX11" i="43"/>
  <c r="AX11" i="41" s="1"/>
  <c r="AP11" i="43"/>
  <c r="AH11" i="43"/>
  <c r="Z11" i="43"/>
  <c r="R11" i="43"/>
  <c r="J11" i="43"/>
  <c r="NE11" i="43"/>
  <c r="MW11" i="43"/>
  <c r="MO11" i="43"/>
  <c r="MG11" i="43"/>
  <c r="LY11" i="43"/>
  <c r="LQ11" i="43"/>
  <c r="LI11" i="43"/>
  <c r="LA11" i="43"/>
  <c r="KS11" i="43"/>
  <c r="KK11" i="43"/>
  <c r="KC11" i="43"/>
  <c r="JU11" i="43"/>
  <c r="JM11" i="43"/>
  <c r="JE11" i="43"/>
  <c r="IW11" i="43"/>
  <c r="IO11" i="43"/>
  <c r="IG11" i="43"/>
  <c r="HY11" i="43"/>
  <c r="HQ11" i="43"/>
  <c r="HI11" i="43"/>
  <c r="HA11" i="43"/>
  <c r="GS11" i="43"/>
  <c r="GK11" i="43"/>
  <c r="GC11" i="43"/>
  <c r="FU11" i="43"/>
  <c r="FM11" i="43"/>
  <c r="FE11" i="43"/>
  <c r="EW11" i="43"/>
  <c r="EO11" i="43"/>
  <c r="EG11" i="43"/>
  <c r="DY11" i="43"/>
  <c r="DQ11" i="43"/>
  <c r="DI11" i="43"/>
  <c r="DA11" i="43"/>
  <c r="CS11" i="43"/>
  <c r="CK11" i="43"/>
  <c r="CC11" i="43"/>
  <c r="BU11" i="43"/>
  <c r="BM11" i="43"/>
  <c r="BE11" i="43"/>
  <c r="AW11" i="43"/>
  <c r="AO11" i="43"/>
  <c r="AG11" i="43"/>
  <c r="Y11" i="43"/>
  <c r="Q11" i="43"/>
  <c r="I11" i="43"/>
  <c r="NE11" i="45"/>
  <c r="MW11" i="45"/>
  <c r="MO11" i="45"/>
  <c r="MG11" i="45"/>
  <c r="LY11" i="45"/>
  <c r="LQ11" i="45"/>
  <c r="LI11" i="45"/>
  <c r="LA11" i="45"/>
  <c r="KS11" i="45"/>
  <c r="KK11" i="45"/>
  <c r="KC11" i="45"/>
  <c r="JU11" i="45"/>
  <c r="JM11" i="45"/>
  <c r="JE11" i="45"/>
  <c r="IW11" i="45"/>
  <c r="IO11" i="45"/>
  <c r="IG11" i="45"/>
  <c r="HY11" i="45"/>
  <c r="HQ11" i="45"/>
  <c r="HI11" i="45"/>
  <c r="HA11" i="45"/>
  <c r="GS11" i="45"/>
  <c r="GK11" i="45"/>
  <c r="GC11" i="45"/>
  <c r="FU11" i="45"/>
  <c r="FM11" i="45"/>
  <c r="FE11" i="45"/>
  <c r="EW11" i="45"/>
  <c r="EO11" i="45"/>
  <c r="EG11" i="45"/>
  <c r="DY11" i="45"/>
  <c r="DQ11" i="45"/>
  <c r="DI11" i="45"/>
  <c r="DA11" i="45"/>
  <c r="CS11" i="45"/>
  <c r="CK11" i="45"/>
  <c r="CC11" i="45"/>
  <c r="AP11" i="45"/>
  <c r="DZ11" i="45"/>
  <c r="JT11" i="45"/>
  <c r="T11" i="45"/>
  <c r="AR11" i="45"/>
  <c r="BP11" i="45"/>
  <c r="DJ11" i="45"/>
  <c r="FV11" i="45"/>
  <c r="IH11" i="45"/>
  <c r="KT11" i="45"/>
  <c r="F11" i="45"/>
  <c r="N11" i="45"/>
  <c r="V11" i="45"/>
  <c r="AD11" i="45"/>
  <c r="AL11" i="45"/>
  <c r="AT11" i="45"/>
  <c r="BB11" i="45"/>
  <c r="BJ11" i="45"/>
  <c r="BR11" i="45"/>
  <c r="CA11" i="45"/>
  <c r="CT11" i="45"/>
  <c r="DP11" i="45"/>
  <c r="EM11" i="45"/>
  <c r="FF11" i="45"/>
  <c r="GB11" i="45"/>
  <c r="GY11" i="45"/>
  <c r="HR11" i="45"/>
  <c r="IN11" i="45"/>
  <c r="JK11" i="45"/>
  <c r="KD11" i="45"/>
  <c r="KZ11" i="45"/>
  <c r="LW11" i="45"/>
  <c r="MP11" i="45"/>
  <c r="P11" i="43"/>
  <c r="CB11" i="43"/>
  <c r="EN11" i="43"/>
  <c r="EN11" i="41" s="1"/>
  <c r="GZ11" i="43"/>
  <c r="GZ11" i="41" s="1"/>
  <c r="JL11" i="43"/>
  <c r="LX11" i="43"/>
  <c r="H11" i="45"/>
  <c r="P11" i="45"/>
  <c r="X11" i="45"/>
  <c r="AF11" i="45"/>
  <c r="AN11" i="45"/>
  <c r="AV11" i="45"/>
  <c r="BD11" i="45"/>
  <c r="BL11" i="45"/>
  <c r="BT11" i="45"/>
  <c r="CD11" i="45"/>
  <c r="CZ11" i="45"/>
  <c r="DW11" i="45"/>
  <c r="EP11" i="45"/>
  <c r="FL11" i="45"/>
  <c r="GI11" i="45"/>
  <c r="HB11" i="45"/>
  <c r="HX11" i="45"/>
  <c r="IU11" i="45"/>
  <c r="JN11" i="45"/>
  <c r="KJ11" i="45"/>
  <c r="LG11" i="45"/>
  <c r="LZ11" i="45"/>
  <c r="MV11" i="45"/>
  <c r="AF11" i="43"/>
  <c r="CR11" i="43"/>
  <c r="FD11" i="43"/>
  <c r="FD11" i="41" s="1"/>
  <c r="HP11" i="43"/>
  <c r="KB11" i="43"/>
  <c r="MN11" i="43"/>
  <c r="I11" i="45"/>
  <c r="Q11" i="45"/>
  <c r="Y11" i="45"/>
  <c r="AG11" i="45"/>
  <c r="AO11" i="45"/>
  <c r="AW11" i="45"/>
  <c r="BE11" i="45"/>
  <c r="BM11" i="45"/>
  <c r="BU11" i="45"/>
  <c r="CI11" i="45"/>
  <c r="DB11" i="45"/>
  <c r="DX11" i="45"/>
  <c r="EU11" i="45"/>
  <c r="FN11" i="45"/>
  <c r="GJ11" i="45"/>
  <c r="HG11" i="45"/>
  <c r="HZ11" i="45"/>
  <c r="IV11" i="45"/>
  <c r="JS11" i="45"/>
  <c r="KL11" i="45"/>
  <c r="LH11" i="45"/>
  <c r="ME11" i="45"/>
  <c r="MX11" i="45"/>
  <c r="AN11" i="43"/>
  <c r="AN11" i="41" s="1"/>
  <c r="CZ11" i="43"/>
  <c r="FL11" i="43"/>
  <c r="HX11" i="43"/>
  <c r="KJ11" i="43"/>
  <c r="MV11" i="43"/>
  <c r="Z11" i="45"/>
  <c r="BN11" i="45"/>
  <c r="EV11" i="45"/>
  <c r="IE11" i="45"/>
  <c r="MF11" i="45"/>
  <c r="AV11" i="43"/>
  <c r="DH11" i="43"/>
  <c r="FT11" i="43"/>
  <c r="IF11" i="43"/>
  <c r="KR11" i="43"/>
  <c r="ND11" i="43"/>
  <c r="R11" i="45"/>
  <c r="BF11" i="45"/>
  <c r="DG11" i="45"/>
  <c r="HH11" i="45"/>
  <c r="LJ11" i="45"/>
  <c r="C11" i="45"/>
  <c r="K11" i="45"/>
  <c r="S11" i="45"/>
  <c r="AA11" i="45"/>
  <c r="AI11" i="45"/>
  <c r="AQ11" i="45"/>
  <c r="AY11" i="45"/>
  <c r="BG11" i="45"/>
  <c r="BO11" i="45"/>
  <c r="BW11" i="45"/>
  <c r="CL11" i="45"/>
  <c r="DH11" i="45"/>
  <c r="EE11" i="45"/>
  <c r="EX11" i="45"/>
  <c r="FT11" i="45"/>
  <c r="GQ11" i="45"/>
  <c r="HJ11" i="45"/>
  <c r="IF11" i="45"/>
  <c r="JC11" i="45"/>
  <c r="JV11" i="45"/>
  <c r="KR11" i="45"/>
  <c r="LO11" i="45"/>
  <c r="MH11" i="45"/>
  <c r="ND11" i="45"/>
  <c r="BD11" i="43"/>
  <c r="DP11" i="43"/>
  <c r="GB11" i="43"/>
  <c r="IN11" i="43"/>
  <c r="KZ11" i="43"/>
  <c r="AH11" i="45"/>
  <c r="BV11" i="45"/>
  <c r="FS11" i="45"/>
  <c r="IX11" i="45"/>
  <c r="NC11" i="45"/>
  <c r="D11" i="45"/>
  <c r="AB11" i="45"/>
  <c r="AZ11" i="45"/>
  <c r="BX11" i="45"/>
  <c r="EF11" i="45"/>
  <c r="GR11" i="45"/>
  <c r="JD11" i="45"/>
  <c r="MM11" i="45"/>
  <c r="BL11" i="43"/>
  <c r="DX11" i="43"/>
  <c r="GJ11" i="43"/>
  <c r="IV11" i="43"/>
  <c r="LH11" i="43"/>
  <c r="B14" i="29"/>
  <c r="NI31" i="41" l="1"/>
  <c r="NI29" i="41"/>
  <c r="NH30" i="41"/>
  <c r="GL13" i="41"/>
  <c r="GD14" i="41"/>
  <c r="Y20" i="41"/>
  <c r="S12" i="41"/>
  <c r="KB13" i="41"/>
  <c r="AX13" i="41"/>
  <c r="JF13" i="41"/>
  <c r="BI19" i="41"/>
  <c r="HQ20" i="41"/>
  <c r="GS13" i="41"/>
  <c r="AA12" i="41"/>
  <c r="FM20" i="41"/>
  <c r="NF21" i="41"/>
  <c r="GN21" i="41"/>
  <c r="NF12" i="41"/>
  <c r="CR14" i="41"/>
  <c r="IG20" i="41"/>
  <c r="NE20" i="41"/>
  <c r="DQ20" i="41"/>
  <c r="NI22" i="41"/>
  <c r="NI26" i="41"/>
  <c r="MZ12" i="41"/>
  <c r="DF12" i="41"/>
  <c r="NF16" i="41"/>
  <c r="IA27" i="41"/>
  <c r="DQ13" i="41"/>
  <c r="KN14" i="41"/>
  <c r="NG19" i="41"/>
  <c r="JE20" i="41"/>
  <c r="NI30" i="41"/>
  <c r="NH22" i="41"/>
  <c r="NH26" i="41"/>
  <c r="NH24" i="41"/>
  <c r="NH28" i="41"/>
  <c r="NH31" i="41"/>
  <c r="NH29" i="41"/>
  <c r="NI25" i="41"/>
  <c r="NI28" i="41"/>
  <c r="NI27" i="41"/>
  <c r="NH27" i="41"/>
  <c r="NI20" i="41"/>
  <c r="NH25" i="41"/>
  <c r="NI23" i="41"/>
  <c r="NI24" i="41"/>
  <c r="NH23" i="41"/>
  <c r="GB15" i="41"/>
  <c r="FE20" i="41"/>
  <c r="CI12" i="41"/>
  <c r="LZ13" i="41"/>
  <c r="DA20" i="41"/>
  <c r="AX21" i="41"/>
  <c r="DJ21" i="41"/>
  <c r="N16" i="41"/>
  <c r="HI13" i="41"/>
  <c r="FI14" i="41"/>
  <c r="GP15" i="41"/>
  <c r="JA18" i="41"/>
  <c r="DL19" i="41"/>
  <c r="HQ13" i="41"/>
  <c r="JV13" i="41"/>
  <c r="EL15" i="41"/>
  <c r="H15" i="41"/>
  <c r="GO18" i="41"/>
  <c r="NF19" i="41"/>
  <c r="EY19" i="41"/>
  <c r="NG28" i="41"/>
  <c r="DA21" i="41"/>
  <c r="AO13" i="41"/>
  <c r="NG18" i="41"/>
  <c r="FL13" i="41"/>
  <c r="K13" i="41"/>
  <c r="MP13" i="41"/>
  <c r="EN16" i="41"/>
  <c r="IZ19" i="41"/>
  <c r="BE20" i="41"/>
  <c r="LM16" i="41"/>
  <c r="AR12" i="41"/>
  <c r="CB13" i="41"/>
  <c r="AC12" i="41"/>
  <c r="AY12" i="41"/>
  <c r="LS13" i="41"/>
  <c r="I13" i="41"/>
  <c r="GU13" i="41"/>
  <c r="CN13" i="41"/>
  <c r="EZ13" i="41"/>
  <c r="HL13" i="41"/>
  <c r="JX13" i="41"/>
  <c r="DI13" i="41"/>
  <c r="KL13" i="41"/>
  <c r="MX13" i="41"/>
  <c r="NG14" i="41"/>
  <c r="BI14" i="41"/>
  <c r="EH13" i="41"/>
  <c r="X16" i="41"/>
  <c r="DI16" i="41"/>
  <c r="KQ17" i="41"/>
  <c r="BE17" i="41"/>
  <c r="BA18" i="41"/>
  <c r="X18" i="41"/>
  <c r="KM19" i="41"/>
  <c r="W19" i="41"/>
  <c r="DT12" i="41"/>
  <c r="LR21" i="41"/>
  <c r="HL21" i="41"/>
  <c r="NI15" i="41"/>
  <c r="BD18" i="41"/>
  <c r="CE19" i="41"/>
  <c r="CG13" i="41"/>
  <c r="DJ13" i="41"/>
  <c r="AR14" i="41"/>
  <c r="BQ14" i="41"/>
  <c r="GO14" i="41"/>
  <c r="IN14" i="41"/>
  <c r="AF15" i="41"/>
  <c r="KB15" i="41"/>
  <c r="ER19" i="41"/>
  <c r="AK19" i="41"/>
  <c r="CW18" i="41"/>
  <c r="GS20" i="41"/>
  <c r="Z20" i="41"/>
  <c r="CL20" i="41"/>
  <c r="EX20" i="41"/>
  <c r="HJ20" i="41"/>
  <c r="JV20" i="41"/>
  <c r="MH20" i="41"/>
  <c r="DY21" i="41"/>
  <c r="HB13" i="41"/>
  <c r="CH16" i="41"/>
  <c r="EI13" i="41"/>
  <c r="GZ13" i="41"/>
  <c r="BJ12" i="41"/>
  <c r="DY13" i="41"/>
  <c r="FY16" i="41"/>
  <c r="NG31" i="41"/>
  <c r="JM20" i="41"/>
  <c r="JV21" i="41"/>
  <c r="HB22" i="41"/>
  <c r="AC19" i="41"/>
  <c r="EH24" i="41"/>
  <c r="DY20" i="41"/>
  <c r="DJ16" i="41"/>
  <c r="P19" i="41"/>
  <c r="GV19" i="41"/>
  <c r="Z13" i="41"/>
  <c r="MD14" i="41"/>
  <c r="GB14" i="41"/>
  <c r="FD15" i="41"/>
  <c r="CR16" i="41"/>
  <c r="BE16" i="41"/>
  <c r="FZ16" i="41"/>
  <c r="II19" i="41"/>
  <c r="KU19" i="41"/>
  <c r="EP24" i="41"/>
  <c r="JT16" i="41"/>
  <c r="CM17" i="41"/>
  <c r="BN19" i="41"/>
  <c r="CC13" i="41"/>
  <c r="DX13" i="41"/>
  <c r="DZ13" i="41"/>
  <c r="Y13" i="41"/>
  <c r="IP13" i="41"/>
  <c r="BH14" i="41"/>
  <c r="CP14" i="41"/>
  <c r="I17" i="41"/>
  <c r="GS17" i="41"/>
  <c r="BV18" i="41"/>
  <c r="AG19" i="41"/>
  <c r="BZ19" i="41"/>
  <c r="Z24" i="41"/>
  <c r="NF24" i="41"/>
  <c r="AK18" i="41"/>
  <c r="JW26" i="41"/>
  <c r="NF31" i="41"/>
  <c r="Q20" i="41"/>
  <c r="AQ20" i="41"/>
  <c r="DC20" i="41"/>
  <c r="FO20" i="41"/>
  <c r="IA20" i="41"/>
  <c r="KM20" i="41"/>
  <c r="CT13" i="41"/>
  <c r="ME16" i="41"/>
  <c r="MF16" i="41"/>
  <c r="FT15" i="41"/>
  <c r="U18" i="41"/>
  <c r="AU19" i="41"/>
  <c r="KB19" i="41"/>
  <c r="HI20" i="41"/>
  <c r="AB12" i="41"/>
  <c r="NG15" i="41"/>
  <c r="AX16" i="41"/>
  <c r="K12" i="41"/>
  <c r="AP13" i="41"/>
  <c r="IU15" i="41"/>
  <c r="BD15" i="41"/>
  <c r="CC16" i="41"/>
  <c r="LW17" i="41"/>
  <c r="LM18" i="41"/>
  <c r="EF19" i="41"/>
  <c r="AH19" i="41"/>
  <c r="CT19" i="41"/>
  <c r="KN19" i="41"/>
  <c r="NF20" i="41"/>
  <c r="CK21" i="41"/>
  <c r="NF29" i="41"/>
  <c r="CP15" i="41"/>
  <c r="HH16" i="41"/>
  <c r="DF16" i="41"/>
  <c r="HH13" i="41"/>
  <c r="AG13" i="41"/>
  <c r="DD14" i="41"/>
  <c r="ES13" i="41"/>
  <c r="E11" i="41"/>
  <c r="BQ11" i="41"/>
  <c r="T14" i="41"/>
  <c r="DC13" i="41"/>
  <c r="JU13" i="41"/>
  <c r="HH14" i="41"/>
  <c r="BF15" i="41"/>
  <c r="DR15" i="41"/>
  <c r="GD15" i="41"/>
  <c r="AA15" i="41"/>
  <c r="CM15" i="41"/>
  <c r="EY15" i="41"/>
  <c r="BR15" i="41"/>
  <c r="EZ16" i="41"/>
  <c r="BG18" i="41"/>
  <c r="BE19" i="41"/>
  <c r="AX24" i="41"/>
  <c r="MW20" i="41"/>
  <c r="BF20" i="41"/>
  <c r="DR20" i="41"/>
  <c r="GD20" i="41"/>
  <c r="IP20" i="41"/>
  <c r="LB20" i="41"/>
  <c r="KT21" i="41"/>
  <c r="NI21" i="41"/>
  <c r="DD12" i="41"/>
  <c r="U13" i="41"/>
  <c r="BY12" i="41"/>
  <c r="GR13" i="41"/>
  <c r="KC13" i="41"/>
  <c r="AS14" i="41"/>
  <c r="N15" i="41"/>
  <c r="EF15" i="41"/>
  <c r="LP15" i="41"/>
  <c r="CS16" i="41"/>
  <c r="AD16" i="41"/>
  <c r="JD18" i="41"/>
  <c r="DX19" i="41"/>
  <c r="MA24" i="41"/>
  <c r="NG27" i="41"/>
  <c r="K20" i="41"/>
  <c r="BW20" i="41"/>
  <c r="EI20" i="41"/>
  <c r="GU20" i="41"/>
  <c r="JG20" i="41"/>
  <c r="LS20" i="41"/>
  <c r="NH21" i="41"/>
  <c r="FP12" i="41"/>
  <c r="EF13" i="41"/>
  <c r="BT14" i="41"/>
  <c r="GR14" i="41"/>
  <c r="HZ15" i="41"/>
  <c r="BA19" i="41"/>
  <c r="EV13" i="41"/>
  <c r="CT14" i="41"/>
  <c r="Q16" i="41"/>
  <c r="R16" i="41"/>
  <c r="CD16" i="41"/>
  <c r="EP16" i="41"/>
  <c r="Y17" i="41"/>
  <c r="EW17" i="41"/>
  <c r="DC11" i="41"/>
  <c r="IA11" i="41"/>
  <c r="MY11" i="41"/>
  <c r="CF11" i="41"/>
  <c r="HD11" i="41"/>
  <c r="MB11" i="41"/>
  <c r="EC11" i="41"/>
  <c r="JA11" i="41"/>
  <c r="LM11" i="41"/>
  <c r="DF11" i="41"/>
  <c r="FR11" i="41"/>
  <c r="ID11" i="41"/>
  <c r="KP11" i="41"/>
  <c r="NB11" i="41"/>
  <c r="BK11" i="41"/>
  <c r="EC12" i="41"/>
  <c r="GO12" i="41"/>
  <c r="JA12" i="41"/>
  <c r="LM12" i="41"/>
  <c r="ET12" i="41"/>
  <c r="HF12" i="41"/>
  <c r="JR12" i="41"/>
  <c r="MD12" i="41"/>
  <c r="FC12" i="41"/>
  <c r="HO12" i="41"/>
  <c r="KA12" i="41"/>
  <c r="MM12" i="41"/>
  <c r="DX12" i="41"/>
  <c r="GJ12" i="41"/>
  <c r="BE12" i="41"/>
  <c r="AC13" i="41"/>
  <c r="BL13" i="41"/>
  <c r="EQ13" i="41"/>
  <c r="MD13" i="41"/>
  <c r="FP14" i="41"/>
  <c r="AK14" i="41"/>
  <c r="G15" i="41"/>
  <c r="BS15" i="41"/>
  <c r="EE15" i="41"/>
  <c r="GQ15" i="41"/>
  <c r="BL15" i="41"/>
  <c r="GS15" i="41"/>
  <c r="CK16" i="41"/>
  <c r="HJ16" i="41"/>
  <c r="JV16" i="41"/>
  <c r="MH16" i="41"/>
  <c r="BZ18" i="41"/>
  <c r="EL18" i="41"/>
  <c r="GX18" i="41"/>
  <c r="JJ18" i="41"/>
  <c r="LV18" i="41"/>
  <c r="DG18" i="41"/>
  <c r="FS18" i="41"/>
  <c r="IE18" i="41"/>
  <c r="KQ18" i="41"/>
  <c r="NC18" i="41"/>
  <c r="CK18" i="41"/>
  <c r="EW18" i="41"/>
  <c r="HI18" i="41"/>
  <c r="JU18" i="41"/>
  <c r="MG18" i="41"/>
  <c r="FX19" i="41"/>
  <c r="KR19" i="41"/>
  <c r="FD19" i="41"/>
  <c r="IH21" i="41"/>
  <c r="LX11" i="41"/>
  <c r="NE11" i="41"/>
  <c r="FO11" i="41"/>
  <c r="KM11" i="41"/>
  <c r="ER11" i="41"/>
  <c r="JP11" i="41"/>
  <c r="GO11" i="41"/>
  <c r="EH11" i="41"/>
  <c r="JQ13" i="41"/>
  <c r="BO13" i="41"/>
  <c r="LF14" i="41"/>
  <c r="EF16" i="41"/>
  <c r="AG16" i="41"/>
  <c r="CZ17" i="41"/>
  <c r="FL17" i="41"/>
  <c r="HX17" i="41"/>
  <c r="KJ17" i="41"/>
  <c r="MV17" i="41"/>
  <c r="MK18" i="41"/>
  <c r="BF24" i="41"/>
  <c r="BF21" i="41"/>
  <c r="DR21" i="41"/>
  <c r="NJ13" i="41"/>
  <c r="NI18" i="41"/>
  <c r="NH20" i="41"/>
  <c r="CX12" i="41"/>
  <c r="HY13" i="41"/>
  <c r="HR13" i="41"/>
  <c r="HX14" i="41"/>
  <c r="KJ14" i="41"/>
  <c r="ET15" i="41"/>
  <c r="CB15" i="41"/>
  <c r="DA16" i="41"/>
  <c r="NC17" i="41"/>
  <c r="JY18" i="41"/>
  <c r="AX18" i="41"/>
  <c r="GN19" i="41"/>
  <c r="HX24" i="41"/>
  <c r="FA13" i="41"/>
  <c r="BW13" i="41"/>
  <c r="FR13" i="41"/>
  <c r="KP13" i="41"/>
  <c r="KS13" i="41"/>
  <c r="CL14" i="41"/>
  <c r="GX14" i="41"/>
  <c r="FB15" i="41"/>
  <c r="CS15" i="41"/>
  <c r="AT16" i="41"/>
  <c r="GG18" i="41"/>
  <c r="DF13" i="41"/>
  <c r="ID13" i="41"/>
  <c r="NB13" i="41"/>
  <c r="ND14" i="41"/>
  <c r="KF15" i="41"/>
  <c r="HH15" i="41"/>
  <c r="CK12" i="41"/>
  <c r="L12" i="41"/>
  <c r="Q13" i="41"/>
  <c r="E14" i="41"/>
  <c r="DP14" i="41"/>
  <c r="Z15" i="41"/>
  <c r="CL15" i="41"/>
  <c r="EX15" i="41"/>
  <c r="HJ15" i="41"/>
  <c r="KO16" i="41"/>
  <c r="E18" i="41"/>
  <c r="AS18" i="41"/>
  <c r="DK19" i="41"/>
  <c r="MB19" i="41"/>
  <c r="O11" i="41"/>
  <c r="BM13" i="41"/>
  <c r="J13" i="41"/>
  <c r="CX13" i="41"/>
  <c r="FJ13" i="41"/>
  <c r="HV13" i="41"/>
  <c r="KH13" i="41"/>
  <c r="LB14" i="41"/>
  <c r="JB14" i="41"/>
  <c r="V15" i="41"/>
  <c r="GZ15" i="41"/>
  <c r="CB16" i="41"/>
  <c r="FM16" i="41"/>
  <c r="HY16" i="41"/>
  <c r="KK16" i="41"/>
  <c r="MW16" i="41"/>
  <c r="EC18" i="41"/>
  <c r="BU19" i="41"/>
  <c r="EG19" i="41"/>
  <c r="GS19" i="41"/>
  <c r="JE19" i="41"/>
  <c r="LQ19" i="41"/>
  <c r="KE19" i="41"/>
  <c r="EB19" i="41"/>
  <c r="AF19" i="41"/>
  <c r="DI21" i="41"/>
  <c r="NH18" i="41"/>
  <c r="HZ13" i="41"/>
  <c r="CD14" i="41"/>
  <c r="MR15" i="41"/>
  <c r="HO15" i="41"/>
  <c r="CJ15" i="41"/>
  <c r="AW16" i="41"/>
  <c r="AA16" i="41"/>
  <c r="CM16" i="41"/>
  <c r="FX16" i="41"/>
  <c r="IJ16" i="41"/>
  <c r="KV16" i="41"/>
  <c r="AA17" i="41"/>
  <c r="BY18" i="41"/>
  <c r="BF18" i="41"/>
  <c r="FO19" i="41"/>
  <c r="NF26" i="41"/>
  <c r="GK20" i="41"/>
  <c r="BE21" i="41"/>
  <c r="EZ21" i="41"/>
  <c r="HP13" i="41"/>
  <c r="CZ13" i="41"/>
  <c r="LH13" i="41"/>
  <c r="LA13" i="41"/>
  <c r="EC14" i="41"/>
  <c r="BD14" i="41"/>
  <c r="CX15" i="41"/>
  <c r="IE17" i="41"/>
  <c r="I20" i="41"/>
  <c r="NI19" i="41"/>
  <c r="AT15" i="41"/>
  <c r="FL15" i="41"/>
  <c r="CZ16" i="41"/>
  <c r="DY16" i="41"/>
  <c r="FS17" i="41"/>
  <c r="JX19" i="41"/>
  <c r="NG24" i="41"/>
  <c r="AA26" i="41"/>
  <c r="CC20" i="41"/>
  <c r="I21" i="41"/>
  <c r="Z21" i="41"/>
  <c r="CL21" i="41"/>
  <c r="NH19" i="41"/>
  <c r="NF11" i="41"/>
  <c r="BR12" i="41"/>
  <c r="EN13" i="41"/>
  <c r="EP13" i="41"/>
  <c r="HV14" i="41"/>
  <c r="EF14" i="41"/>
  <c r="I16" i="41"/>
  <c r="LE16" i="41"/>
  <c r="F16" i="41"/>
  <c r="R18" i="41"/>
  <c r="JU20" i="41"/>
  <c r="NG20" i="41"/>
  <c r="N12" i="41"/>
  <c r="FH12" i="41"/>
  <c r="DT14" i="41"/>
  <c r="GH15" i="41"/>
  <c r="AW19" i="41"/>
  <c r="ND19" i="41"/>
  <c r="GM24" i="41"/>
  <c r="BC11" i="41"/>
  <c r="JM13" i="41"/>
  <c r="DP16" i="41"/>
  <c r="FL11" i="41"/>
  <c r="JL11" i="41"/>
  <c r="E12" i="41"/>
  <c r="BQ12" i="41"/>
  <c r="V12" i="41"/>
  <c r="IV12" i="41"/>
  <c r="LH12" i="41"/>
  <c r="DQ12" i="41"/>
  <c r="GC12" i="41"/>
  <c r="IO12" i="41"/>
  <c r="LA12" i="41"/>
  <c r="CM12" i="41"/>
  <c r="EY12" i="41"/>
  <c r="HK12" i="41"/>
  <c r="FW13" i="41"/>
  <c r="AW13" i="41"/>
  <c r="EB13" i="41"/>
  <c r="GN13" i="41"/>
  <c r="IZ13" i="41"/>
  <c r="LL13" i="41"/>
  <c r="EW13" i="41"/>
  <c r="IP14" i="41"/>
  <c r="CJ14" i="41"/>
  <c r="JT14" i="41"/>
  <c r="LB15" i="41"/>
  <c r="HK15" i="41"/>
  <c r="JW15" i="41"/>
  <c r="MI15" i="41"/>
  <c r="JB15" i="41"/>
  <c r="GJ15" i="41"/>
  <c r="W16" i="41"/>
  <c r="BO16" i="41"/>
  <c r="EA16" i="41"/>
  <c r="GW16" i="41"/>
  <c r="V16" i="41"/>
  <c r="BO17" i="41"/>
  <c r="AH18" i="41"/>
  <c r="AL19" i="41"/>
  <c r="BK19" i="41"/>
  <c r="GJ19" i="41"/>
  <c r="FV24" i="41"/>
  <c r="AT11" i="41"/>
  <c r="CH12" i="41"/>
  <c r="JW12" i="41"/>
  <c r="MI12" i="41"/>
  <c r="MQ13" i="41"/>
  <c r="KX14" i="41"/>
  <c r="JE15" i="41"/>
  <c r="LQ15" i="41"/>
  <c r="GM16" i="41"/>
  <c r="IY16" i="41"/>
  <c r="LK16" i="41"/>
  <c r="AB16" i="41"/>
  <c r="CN16" i="41"/>
  <c r="M16" i="41"/>
  <c r="BY16" i="41"/>
  <c r="EK16" i="41"/>
  <c r="JI16" i="41"/>
  <c r="HQ17" i="41"/>
  <c r="DX18" i="41"/>
  <c r="Y18" i="41"/>
  <c r="DS18" i="41"/>
  <c r="GE18" i="41"/>
  <c r="IQ18" i="41"/>
  <c r="LC18" i="41"/>
  <c r="DL18" i="41"/>
  <c r="FX18" i="41"/>
  <c r="IJ18" i="41"/>
  <c r="KV18" i="41"/>
  <c r="GZ19" i="41"/>
  <c r="DB19" i="41"/>
  <c r="EQ19" i="41"/>
  <c r="EC19" i="41"/>
  <c r="GO19" i="41"/>
  <c r="JA19" i="41"/>
  <c r="LM19" i="41"/>
  <c r="JD24" i="41"/>
  <c r="HW24" i="41"/>
  <c r="NH16" i="41"/>
  <c r="BP13" i="41"/>
  <c r="AX14" i="41"/>
  <c r="AB15" i="41"/>
  <c r="CN15" i="41"/>
  <c r="EZ15" i="41"/>
  <c r="CB19" i="41"/>
  <c r="I19" i="41"/>
  <c r="HS19" i="41"/>
  <c r="D13" i="41"/>
  <c r="II13" i="41"/>
  <c r="S13" i="41"/>
  <c r="IR14" i="41"/>
  <c r="JN15" i="41"/>
  <c r="II15" i="41"/>
  <c r="KU15" i="41"/>
  <c r="IH16" i="41"/>
  <c r="KT16" i="41"/>
  <c r="EJ19" i="41"/>
  <c r="NH17" i="41"/>
  <c r="NG11" i="41"/>
  <c r="ID15" i="41"/>
  <c r="AW15" i="41"/>
  <c r="GK16" i="41"/>
  <c r="IW16" i="41"/>
  <c r="LI16" i="41"/>
  <c r="CG18" i="41"/>
  <c r="CS19" i="41"/>
  <c r="FE19" i="41"/>
  <c r="HQ19" i="41"/>
  <c r="KC19" i="41"/>
  <c r="MO19" i="41"/>
  <c r="N19" i="41"/>
  <c r="R22" i="41"/>
  <c r="JN22" i="41"/>
  <c r="NI17" i="41"/>
  <c r="CP12" i="41"/>
  <c r="AV11" i="41"/>
  <c r="DA11" i="41"/>
  <c r="FM11" i="41"/>
  <c r="HY11" i="41"/>
  <c r="KK11" i="41"/>
  <c r="MW11" i="41"/>
  <c r="LB11" i="41"/>
  <c r="CU11" i="41"/>
  <c r="FG11" i="41"/>
  <c r="HS11" i="41"/>
  <c r="KE11" i="41"/>
  <c r="MQ11" i="41"/>
  <c r="EJ11" i="41"/>
  <c r="GV11" i="41"/>
  <c r="JH11" i="41"/>
  <c r="LT11" i="41"/>
  <c r="DU11" i="41"/>
  <c r="GG11" i="41"/>
  <c r="IS11" i="41"/>
  <c r="LE11" i="41"/>
  <c r="CX11" i="41"/>
  <c r="FJ11" i="41"/>
  <c r="HV11" i="41"/>
  <c r="KH11" i="41"/>
  <c r="MT11" i="41"/>
  <c r="IM11" i="41"/>
  <c r="DU12" i="41"/>
  <c r="GG12" i="41"/>
  <c r="IS12" i="41"/>
  <c r="LE12" i="41"/>
  <c r="EL12" i="41"/>
  <c r="GX12" i="41"/>
  <c r="JJ12" i="41"/>
  <c r="LV12" i="41"/>
  <c r="EU12" i="41"/>
  <c r="HG12" i="41"/>
  <c r="JS12" i="41"/>
  <c r="ME12" i="41"/>
  <c r="DP12" i="41"/>
  <c r="GB12" i="41"/>
  <c r="IN12" i="41"/>
  <c r="KZ12" i="41"/>
  <c r="DI12" i="41"/>
  <c r="FU12" i="41"/>
  <c r="IG12" i="41"/>
  <c r="KS12" i="41"/>
  <c r="NE12" i="41"/>
  <c r="CE12" i="41"/>
  <c r="EQ12" i="41"/>
  <c r="HC12" i="41"/>
  <c r="JO12" i="41"/>
  <c r="MA12" i="41"/>
  <c r="GN12" i="41"/>
  <c r="BC13" i="41"/>
  <c r="LE13" i="41"/>
  <c r="BZ13" i="41"/>
  <c r="EL13" i="41"/>
  <c r="GX13" i="41"/>
  <c r="JJ13" i="41"/>
  <c r="LV13" i="41"/>
  <c r="FA14" i="41"/>
  <c r="JY14" i="41"/>
  <c r="HB16" i="41"/>
  <c r="JN16" i="41"/>
  <c r="LZ16" i="41"/>
  <c r="BW19" i="41"/>
  <c r="IB19" i="41"/>
  <c r="FA21" i="41"/>
  <c r="NF30" i="41"/>
  <c r="FT11" i="41"/>
  <c r="KL11" i="41"/>
  <c r="HG16" i="41"/>
  <c r="FO16" i="41"/>
  <c r="IA16" i="41"/>
  <c r="KM16" i="41"/>
  <c r="MY16" i="41"/>
  <c r="EM17" i="41"/>
  <c r="EF17" i="41"/>
  <c r="GR17" i="41"/>
  <c r="JD17" i="41"/>
  <c r="LP17" i="41"/>
  <c r="MN19" i="41"/>
  <c r="LL15" i="41"/>
  <c r="BG16" i="41"/>
  <c r="DS16" i="41"/>
  <c r="HD16" i="41"/>
  <c r="JP16" i="41"/>
  <c r="MB16" i="41"/>
  <c r="JK17" i="41"/>
  <c r="BG17" i="41"/>
  <c r="NI16" i="41"/>
  <c r="FU11" i="41"/>
  <c r="KS11" i="41"/>
  <c r="T11" i="41"/>
  <c r="LG11" i="41"/>
  <c r="BQ25" i="41"/>
  <c r="LM25" i="41"/>
  <c r="V25" i="41"/>
  <c r="CH25" i="41"/>
  <c r="ET25" i="41"/>
  <c r="HF25" i="41"/>
  <c r="JR25" i="41"/>
  <c r="MD25" i="41"/>
  <c r="JB26" i="41"/>
  <c r="HU21" i="41"/>
  <c r="DI11" i="41"/>
  <c r="IG11" i="41"/>
  <c r="LJ15" i="41"/>
  <c r="T15" i="41"/>
  <c r="CF15" i="41"/>
  <c r="ER15" i="41"/>
  <c r="HD15" i="41"/>
  <c r="Q15" i="41"/>
  <c r="GU16" i="41"/>
  <c r="JG16" i="41"/>
  <c r="LS16" i="41"/>
  <c r="HE16" i="41"/>
  <c r="JQ16" i="41"/>
  <c r="FL14" i="41"/>
  <c r="FT13" i="41"/>
  <c r="HU14" i="41"/>
  <c r="LO15" i="41"/>
  <c r="BL16" i="41"/>
  <c r="KC17" i="41"/>
  <c r="AU18" i="41"/>
  <c r="IV18" i="41"/>
  <c r="DJ24" i="41"/>
  <c r="GQ24" i="41"/>
  <c r="GI25" i="41"/>
  <c r="GQ25" i="41"/>
  <c r="AO20" i="41"/>
  <c r="IE21" i="41"/>
  <c r="NH14" i="41"/>
  <c r="BU13" i="41"/>
  <c r="AF14" i="41"/>
  <c r="JK15" i="41"/>
  <c r="DJ19" i="41"/>
  <c r="FU20" i="41"/>
  <c r="AO21" i="41"/>
  <c r="KR13" i="41"/>
  <c r="F14" i="41"/>
  <c r="FJ16" i="41"/>
  <c r="NF18" i="41"/>
  <c r="R13" i="41"/>
  <c r="EL14" i="41"/>
  <c r="JJ14" i="41"/>
  <c r="LI20" i="41"/>
  <c r="NG30" i="41"/>
  <c r="AL12" i="41"/>
  <c r="BX12" i="41"/>
  <c r="DU14" i="41"/>
  <c r="HC13" i="41"/>
  <c r="BI13" i="41"/>
  <c r="CV13" i="41"/>
  <c r="FH13" i="41"/>
  <c r="HT13" i="41"/>
  <c r="KF13" i="41"/>
  <c r="MR13" i="41"/>
  <c r="GC13" i="41"/>
  <c r="NF14" i="41"/>
  <c r="V14" i="41"/>
  <c r="MH15" i="41"/>
  <c r="IQ15" i="41"/>
  <c r="LC15" i="41"/>
  <c r="FJ15" i="41"/>
  <c r="HV15" i="41"/>
  <c r="MN15" i="41"/>
  <c r="JS16" i="41"/>
  <c r="DQ16" i="41"/>
  <c r="BF16" i="41"/>
  <c r="DR16" i="41"/>
  <c r="AI16" i="41"/>
  <c r="CU16" i="41"/>
  <c r="NA16" i="41"/>
  <c r="DN16" i="41"/>
  <c r="DX17" i="41"/>
  <c r="GJ17" i="41"/>
  <c r="IV17" i="41"/>
  <c r="LH17" i="41"/>
  <c r="AI17" i="41"/>
  <c r="BX17" i="41"/>
  <c r="CF18" i="41"/>
  <c r="J19" i="41"/>
  <c r="BV19" i="41"/>
  <c r="FW19" i="41"/>
  <c r="F19" i="41"/>
  <c r="BR19" i="41"/>
  <c r="NG25" i="41"/>
  <c r="EG20" i="41"/>
  <c r="R21" i="41"/>
  <c r="CD21" i="41"/>
  <c r="EP21" i="41"/>
  <c r="NH15" i="41"/>
  <c r="BO12" i="41"/>
  <c r="AH13" i="41"/>
  <c r="LB13" i="41"/>
  <c r="IS18" i="41"/>
  <c r="HA20" i="41"/>
  <c r="EG21" i="41"/>
  <c r="EP22" i="41"/>
  <c r="NG23" i="41"/>
  <c r="HZ11" i="41"/>
  <c r="GJ13" i="41"/>
  <c r="LH14" i="41"/>
  <c r="F12" i="41"/>
  <c r="N13" i="41"/>
  <c r="KU13" i="41"/>
  <c r="DK13" i="41"/>
  <c r="JE13" i="41"/>
  <c r="MZ14" i="41"/>
  <c r="GS16" i="41"/>
  <c r="JE16" i="41"/>
  <c r="LQ16" i="41"/>
  <c r="FT18" i="41"/>
  <c r="DA19" i="41"/>
  <c r="FM19" i="41"/>
  <c r="HY19" i="41"/>
  <c r="KK19" i="41"/>
  <c r="MW19" i="41"/>
  <c r="BD19" i="41"/>
  <c r="KG18" i="41"/>
  <c r="LH19" i="41"/>
  <c r="AY20" i="41"/>
  <c r="DK20" i="41"/>
  <c r="FW20" i="41"/>
  <c r="II20" i="41"/>
  <c r="KU20" i="41"/>
  <c r="FS21" i="41"/>
  <c r="CC21" i="41"/>
  <c r="NG29" i="41"/>
  <c r="NJ12" i="41"/>
  <c r="NJ26" i="41"/>
  <c r="NI14" i="41"/>
  <c r="BB12" i="41"/>
  <c r="FQ13" i="41"/>
  <c r="NA13" i="41"/>
  <c r="CK13" i="41"/>
  <c r="DA13" i="41"/>
  <c r="JL13" i="41"/>
  <c r="GK13" i="41"/>
  <c r="AM11" i="41"/>
  <c r="DR11" i="41"/>
  <c r="GD11" i="41"/>
  <c r="BI11" i="41"/>
  <c r="BN11" i="41"/>
  <c r="IU11" i="41"/>
  <c r="GR11" i="41"/>
  <c r="AE12" i="41"/>
  <c r="BL12" i="41"/>
  <c r="AP12" i="41"/>
  <c r="DB12" i="41"/>
  <c r="FN12" i="41"/>
  <c r="HZ12" i="41"/>
  <c r="KL12" i="41"/>
  <c r="MX12" i="41"/>
  <c r="HW11" i="41"/>
  <c r="IB12" i="41"/>
  <c r="LJ11" i="41"/>
  <c r="GT11" i="41"/>
  <c r="FK11" i="41"/>
  <c r="GJ11" i="41"/>
  <c r="DW11" i="41"/>
  <c r="GB11" i="41"/>
  <c r="R11" i="41"/>
  <c r="LZ11" i="41"/>
  <c r="AJ11" i="41"/>
  <c r="HF14" i="41"/>
  <c r="IK15" i="41"/>
  <c r="JV15" i="41"/>
  <c r="AL15" i="41"/>
  <c r="FG16" i="41"/>
  <c r="HS16" i="41"/>
  <c r="KE16" i="41"/>
  <c r="MQ16" i="41"/>
  <c r="BB16" i="41"/>
  <c r="AE19" i="41"/>
  <c r="CZ15" i="41"/>
  <c r="BJ16" i="41"/>
  <c r="JE17" i="41"/>
  <c r="CN19" i="41"/>
  <c r="HK26" i="41"/>
  <c r="BA12" i="41"/>
  <c r="AV12" i="41"/>
  <c r="KE13" i="41"/>
  <c r="DL13" i="41"/>
  <c r="FX13" i="41"/>
  <c r="IJ13" i="41"/>
  <c r="KV13" i="41"/>
  <c r="ES14" i="41"/>
  <c r="AL14" i="41"/>
  <c r="KH14" i="41"/>
  <c r="H14" i="41"/>
  <c r="BH15" i="41"/>
  <c r="DT15" i="41"/>
  <c r="GF15" i="41"/>
  <c r="LD15" i="41"/>
  <c r="IL15" i="41"/>
  <c r="DQ15" i="41"/>
  <c r="EU16" i="41"/>
  <c r="FT16" i="41"/>
  <c r="IF16" i="41"/>
  <c r="KR16" i="41"/>
  <c r="ND16" i="41"/>
  <c r="GV16" i="41"/>
  <c r="JH16" i="41"/>
  <c r="LT16" i="41"/>
  <c r="ED16" i="41"/>
  <c r="MU17" i="41"/>
  <c r="EN17" i="41"/>
  <c r="GZ17" i="41"/>
  <c r="JL17" i="41"/>
  <c r="LX17" i="41"/>
  <c r="Q17" i="41"/>
  <c r="HA17" i="41"/>
  <c r="AY17" i="41"/>
  <c r="AV18" i="41"/>
  <c r="IF18" i="41"/>
  <c r="AQ18" i="41"/>
  <c r="GR19" i="41"/>
  <c r="GM19" i="41"/>
  <c r="LK19" i="41"/>
  <c r="IC13" i="41"/>
  <c r="LL14" i="41"/>
  <c r="HM14" i="41"/>
  <c r="LX14" i="41"/>
  <c r="JO15" i="41"/>
  <c r="MA15" i="41"/>
  <c r="DV15" i="41"/>
  <c r="HU15" i="41"/>
  <c r="BZ16" i="41"/>
  <c r="GX16" i="41"/>
  <c r="KI17" i="41"/>
  <c r="HI17" i="41"/>
  <c r="MG17" i="41"/>
  <c r="CL18" i="41"/>
  <c r="DI19" i="41"/>
  <c r="FU19" i="41"/>
  <c r="IG19" i="41"/>
  <c r="KS19" i="41"/>
  <c r="NE19" i="41"/>
  <c r="EI19" i="41"/>
  <c r="DD19" i="41"/>
  <c r="MZ19" i="41"/>
  <c r="HL12" i="41"/>
  <c r="ER12" i="41"/>
  <c r="JH12" i="41"/>
  <c r="EB12" i="41"/>
  <c r="DE13" i="41"/>
  <c r="NG13" i="41"/>
  <c r="BF13" i="41"/>
  <c r="BG13" i="41"/>
  <c r="CY13" i="41"/>
  <c r="FK13" i="41"/>
  <c r="HW13" i="41"/>
  <c r="KI13" i="41"/>
  <c r="MU13" i="41"/>
  <c r="MG13" i="41"/>
  <c r="JN13" i="41"/>
  <c r="DZ14" i="41"/>
  <c r="CV14" i="41"/>
  <c r="IH14" i="41"/>
  <c r="CW14" i="41"/>
  <c r="G14" i="41"/>
  <c r="BS14" i="41"/>
  <c r="EE14" i="41"/>
  <c r="GQ14" i="41"/>
  <c r="JC14" i="41"/>
  <c r="LO14" i="41"/>
  <c r="X14" i="41"/>
  <c r="AO14" i="41"/>
  <c r="DA14" i="41"/>
  <c r="FM14" i="41"/>
  <c r="HY14" i="41"/>
  <c r="KK14" i="41"/>
  <c r="MW14" i="41"/>
  <c r="JO13" i="41"/>
  <c r="IP15" i="41"/>
  <c r="L15" i="41"/>
  <c r="BX15" i="41"/>
  <c r="EJ15" i="41"/>
  <c r="GV15" i="41"/>
  <c r="JH15" i="41"/>
  <c r="LT15" i="41"/>
  <c r="JC15" i="41"/>
  <c r="DX15" i="41"/>
  <c r="BU15" i="41"/>
  <c r="EG15" i="41"/>
  <c r="FI15" i="41"/>
  <c r="E15" i="41"/>
  <c r="Z16" i="41"/>
  <c r="CL16" i="41"/>
  <c r="HL16" i="41"/>
  <c r="JX16" i="41"/>
  <c r="MJ16" i="41"/>
  <c r="ET16" i="41"/>
  <c r="HF16" i="41"/>
  <c r="JR16" i="41"/>
  <c r="MD16" i="41"/>
  <c r="BC16" i="41"/>
  <c r="HW17" i="41"/>
  <c r="AF17" i="41"/>
  <c r="CR17" i="41"/>
  <c r="FD17" i="41"/>
  <c r="HP17" i="41"/>
  <c r="KB17" i="41"/>
  <c r="MN17" i="41"/>
  <c r="AG17" i="41"/>
  <c r="FE17" i="41"/>
  <c r="AR17" i="41"/>
  <c r="DD17" i="41"/>
  <c r="FP17" i="41"/>
  <c r="IB17" i="41"/>
  <c r="KN17" i="41"/>
  <c r="MZ17" i="41"/>
  <c r="BY17" i="41"/>
  <c r="EK17" i="41"/>
  <c r="GW17" i="41"/>
  <c r="JI17" i="41"/>
  <c r="LU17" i="41"/>
  <c r="F17" i="41"/>
  <c r="ED17" i="41"/>
  <c r="GP17" i="41"/>
  <c r="JB17" i="41"/>
  <c r="LN17" i="41"/>
  <c r="EU17" i="41"/>
  <c r="N18" i="41"/>
  <c r="FF18" i="41"/>
  <c r="HR18" i="41"/>
  <c r="KD18" i="41"/>
  <c r="MP18" i="41"/>
  <c r="KO18" i="41"/>
  <c r="AP19" i="41"/>
  <c r="HC19" i="41"/>
  <c r="MA19" i="41"/>
  <c r="AZ19" i="41"/>
  <c r="IJ19" i="41"/>
  <c r="DW19" i="41"/>
  <c r="GI19" i="41"/>
  <c r="IU19" i="41"/>
  <c r="LG19" i="41"/>
  <c r="FM24" i="41"/>
  <c r="GU24" i="41"/>
  <c r="FU24" i="41"/>
  <c r="AJ24" i="41"/>
  <c r="CV24" i="41"/>
  <c r="FH24" i="41"/>
  <c r="U24" i="41"/>
  <c r="CG24" i="41"/>
  <c r="ES24" i="41"/>
  <c r="HE24" i="41"/>
  <c r="GX24" i="41"/>
  <c r="G24" i="41"/>
  <c r="BS24" i="41"/>
  <c r="EE24" i="41"/>
  <c r="KI24" i="41"/>
  <c r="MU24" i="41"/>
  <c r="JM24" i="41"/>
  <c r="LY24" i="41"/>
  <c r="JF24" i="41"/>
  <c r="LR24" i="41"/>
  <c r="JG24" i="41"/>
  <c r="IB24" i="41"/>
  <c r="KN24" i="41"/>
  <c r="MZ24" i="41"/>
  <c r="HM25" i="41"/>
  <c r="FA25" i="41"/>
  <c r="GY25" i="41"/>
  <c r="BE25" i="41"/>
  <c r="DQ25" i="41"/>
  <c r="GC25" i="41"/>
  <c r="IO25" i="41"/>
  <c r="LA25" i="41"/>
  <c r="J25" i="41"/>
  <c r="BV25" i="41"/>
  <c r="EH25" i="41"/>
  <c r="GT25" i="41"/>
  <c r="JF25" i="41"/>
  <c r="LR25" i="41"/>
  <c r="AB25" i="41"/>
  <c r="CN25" i="41"/>
  <c r="EZ25" i="41"/>
  <c r="HL25" i="41"/>
  <c r="JX25" i="41"/>
  <c r="MJ25" i="41"/>
  <c r="D26" i="41"/>
  <c r="CV26" i="41"/>
  <c r="JX26" i="41"/>
  <c r="GN26" i="41"/>
  <c r="FB26" i="41"/>
  <c r="U26" i="41"/>
  <c r="CG26" i="41"/>
  <c r="ES26" i="41"/>
  <c r="HE26" i="41"/>
  <c r="JQ26" i="41"/>
  <c r="MC26" i="41"/>
  <c r="BC26" i="41"/>
  <c r="DO26" i="41"/>
  <c r="GA26" i="41"/>
  <c r="IM26" i="41"/>
  <c r="KY26" i="41"/>
  <c r="AS27" i="41"/>
  <c r="AK27" i="41"/>
  <c r="T27" i="41"/>
  <c r="CF27" i="41"/>
  <c r="ER27" i="41"/>
  <c r="F27" i="41"/>
  <c r="BR27" i="41"/>
  <c r="ED27" i="41"/>
  <c r="MA27" i="41"/>
  <c r="BC27" i="41"/>
  <c r="DO27" i="41"/>
  <c r="AV27" i="41"/>
  <c r="DH27" i="41"/>
  <c r="H13" i="41"/>
  <c r="BE13" i="41"/>
  <c r="FG13" i="41"/>
  <c r="ML13" i="41"/>
  <c r="GF14" i="41"/>
  <c r="BV14" i="41"/>
  <c r="JP15" i="41"/>
  <c r="H16" i="41"/>
  <c r="FE16" i="41"/>
  <c r="HQ16" i="41"/>
  <c r="KC16" i="41"/>
  <c r="MO16" i="41"/>
  <c r="FK17" i="41"/>
  <c r="LP18" i="41"/>
  <c r="DY19" i="41"/>
  <c r="GK19" i="41"/>
  <c r="IW19" i="41"/>
  <c r="LI19" i="41"/>
  <c r="JW19" i="41"/>
  <c r="AT19" i="41"/>
  <c r="BS19" i="41"/>
  <c r="GD24" i="41"/>
  <c r="DU18" i="41"/>
  <c r="AU12" i="41"/>
  <c r="AS13" i="41"/>
  <c r="AT13" i="41"/>
  <c r="KO13" i="41"/>
  <c r="HM13" i="41"/>
  <c r="MB13" i="41"/>
  <c r="BF14" i="41"/>
  <c r="HL14" i="41"/>
  <c r="FY14" i="41"/>
  <c r="BR14" i="41"/>
  <c r="GP14" i="41"/>
  <c r="LR15" i="41"/>
  <c r="MJ15" i="41"/>
  <c r="HF15" i="41"/>
  <c r="EN15" i="41"/>
  <c r="LX15" i="41"/>
  <c r="GZ16" i="41"/>
  <c r="JL16" i="41"/>
  <c r="LX16" i="41"/>
  <c r="FN16" i="41"/>
  <c r="FP16" i="41"/>
  <c r="IB16" i="41"/>
  <c r="KN16" i="41"/>
  <c r="MZ16" i="41"/>
  <c r="FA16" i="41"/>
  <c r="AL16" i="41"/>
  <c r="CY17" i="41"/>
  <c r="P18" i="41"/>
  <c r="EN18" i="41"/>
  <c r="K18" i="41"/>
  <c r="BF19" i="41"/>
  <c r="CU19" i="41"/>
  <c r="MQ19" i="41"/>
  <c r="BN24" i="41"/>
  <c r="IS24" i="41"/>
  <c r="DC27" i="41"/>
  <c r="AI20" i="41"/>
  <c r="CU20" i="41"/>
  <c r="FG20" i="41"/>
  <c r="HS20" i="41"/>
  <c r="KE20" i="41"/>
  <c r="MQ20" i="41"/>
  <c r="BM21" i="41"/>
  <c r="NJ19" i="41"/>
  <c r="NJ31" i="41"/>
  <c r="NJ18" i="41"/>
  <c r="GF12" i="41"/>
  <c r="EW20" i="41"/>
  <c r="NJ16" i="41"/>
  <c r="IR12" i="41"/>
  <c r="MO20" i="41"/>
  <c r="AX20" i="41"/>
  <c r="DJ20" i="41"/>
  <c r="FV20" i="41"/>
  <c r="IH20" i="41"/>
  <c r="KT20" i="41"/>
  <c r="Y21" i="41"/>
  <c r="HQ27" i="41"/>
  <c r="JH27" i="41"/>
  <c r="LT27" i="41"/>
  <c r="FQ27" i="41"/>
  <c r="IC27" i="41"/>
  <c r="HF27" i="41"/>
  <c r="JR27" i="41"/>
  <c r="GA27" i="41"/>
  <c r="IM27" i="41"/>
  <c r="KB27" i="41"/>
  <c r="MN27" i="41"/>
  <c r="MY31" i="41"/>
  <c r="AI31" i="41"/>
  <c r="BP31" i="41"/>
  <c r="DC31" i="41"/>
  <c r="EJ31" i="41"/>
  <c r="AS31" i="41"/>
  <c r="HC31" i="41"/>
  <c r="CH31" i="41"/>
  <c r="ET31" i="41"/>
  <c r="BD31" i="41"/>
  <c r="DP31" i="41"/>
  <c r="AO31" i="41"/>
  <c r="DA31" i="41"/>
  <c r="CL31" i="41"/>
  <c r="KK20" i="41"/>
  <c r="DP28" i="41"/>
  <c r="FD28" i="41"/>
  <c r="AN28" i="41"/>
  <c r="KQ28" i="41"/>
  <c r="DJ28" i="41"/>
  <c r="K28" i="41"/>
  <c r="BW28" i="41"/>
  <c r="EI28" i="41"/>
  <c r="GU28" i="41"/>
  <c r="JJ28" i="41"/>
  <c r="BZ28" i="41"/>
  <c r="EL28" i="41"/>
  <c r="GX28" i="41"/>
  <c r="KO21" i="41"/>
  <c r="GG21" i="41"/>
  <c r="MM21" i="41"/>
  <c r="GH21" i="41"/>
  <c r="IT21" i="41"/>
  <c r="LF21" i="41"/>
  <c r="CS21" i="41"/>
  <c r="GE21" i="41"/>
  <c r="IQ21" i="41"/>
  <c r="LC21" i="41"/>
  <c r="FA29" i="41"/>
  <c r="HE29" i="41"/>
  <c r="F29" i="41"/>
  <c r="BR29" i="41"/>
  <c r="ED29" i="41"/>
  <c r="GP29" i="41"/>
  <c r="JB29" i="41"/>
  <c r="LN29" i="41"/>
  <c r="HT30" i="41"/>
  <c r="JH30" i="41"/>
  <c r="HU30" i="41"/>
  <c r="DU30" i="41"/>
  <c r="AT30" i="41"/>
  <c r="DF30" i="41"/>
  <c r="FR30" i="41"/>
  <c r="ID30" i="41"/>
  <c r="KP30" i="41"/>
  <c r="NB30" i="41"/>
  <c r="MJ22" i="41"/>
  <c r="FX22" i="41"/>
  <c r="CH22" i="41"/>
  <c r="MD22" i="41"/>
  <c r="IT22" i="41"/>
  <c r="N22" i="41"/>
  <c r="JJ22" i="41"/>
  <c r="AK22" i="41"/>
  <c r="CW22" i="41"/>
  <c r="FI22" i="41"/>
  <c r="HU22" i="41"/>
  <c r="KG22" i="41"/>
  <c r="MS22" i="41"/>
  <c r="NG22" i="41"/>
  <c r="BA23" i="41"/>
  <c r="BI23" i="41"/>
  <c r="AR23" i="41"/>
  <c r="NJ14" i="41"/>
  <c r="KS20" i="41"/>
  <c r="NH13" i="41"/>
  <c r="IO20" i="41"/>
  <c r="S20" i="41"/>
  <c r="CE20" i="41"/>
  <c r="EQ20" i="41"/>
  <c r="HC20" i="41"/>
  <c r="JO20" i="41"/>
  <c r="MA20" i="41"/>
  <c r="KQ21" i="41"/>
  <c r="NJ21" i="41"/>
  <c r="FN11" i="41"/>
  <c r="AW11" i="41"/>
  <c r="GL11" i="41"/>
  <c r="FI13" i="41"/>
  <c r="MR14" i="41"/>
  <c r="DZ11" i="41"/>
  <c r="X11" i="41"/>
  <c r="IV13" i="41"/>
  <c r="MK13" i="41"/>
  <c r="MN13" i="41"/>
  <c r="DY11" i="41"/>
  <c r="IW11" i="41"/>
  <c r="IX11" i="41"/>
  <c r="CQ12" i="41"/>
  <c r="MN11" i="41"/>
  <c r="GK11" i="41"/>
  <c r="LI11" i="41"/>
  <c r="MU11" i="41"/>
  <c r="AS12" i="41"/>
  <c r="JW13" i="41"/>
  <c r="AN13" i="41"/>
  <c r="CW13" i="41"/>
  <c r="DD13" i="41"/>
  <c r="FP13" i="41"/>
  <c r="IB13" i="41"/>
  <c r="KN13" i="41"/>
  <c r="LP13" i="41"/>
  <c r="AH14" i="41"/>
  <c r="HN14" i="41"/>
  <c r="IE15" i="41"/>
  <c r="AN16" i="41"/>
  <c r="FL16" i="41"/>
  <c r="HX16" i="41"/>
  <c r="KJ16" i="41"/>
  <c r="MV16" i="41"/>
  <c r="BM16" i="41"/>
  <c r="AQ16" i="41"/>
  <c r="DC16" i="41"/>
  <c r="FC17" i="41"/>
  <c r="EG17" i="41"/>
  <c r="AQ17" i="41"/>
  <c r="EZ19" i="41"/>
  <c r="EX24" i="41"/>
  <c r="JC21" i="41"/>
  <c r="BA11" i="41"/>
  <c r="AO12" i="41"/>
  <c r="CL12" i="41"/>
  <c r="HT12" i="41"/>
  <c r="CD13" i="41"/>
  <c r="AV13" i="41"/>
  <c r="AQ13" i="41"/>
  <c r="KG13" i="41"/>
  <c r="LQ13" i="41"/>
  <c r="IX13" i="41"/>
  <c r="FN13" i="41"/>
  <c r="U14" i="41"/>
  <c r="CX14" i="41"/>
  <c r="MT14" i="41"/>
  <c r="AP15" i="41"/>
  <c r="DB15" i="41"/>
  <c r="FN15" i="41"/>
  <c r="K15" i="41"/>
  <c r="BW15" i="41"/>
  <c r="EI15" i="41"/>
  <c r="GU15" i="41"/>
  <c r="JG15" i="41"/>
  <c r="LS15" i="41"/>
  <c r="FZ15" i="41"/>
  <c r="BC15" i="41"/>
  <c r="DO15" i="41"/>
  <c r="GA15" i="41"/>
  <c r="DH15" i="41"/>
  <c r="KR15" i="41"/>
  <c r="DH16" i="41"/>
  <c r="EG16" i="41"/>
  <c r="NG16" i="41"/>
  <c r="CQ17" i="41"/>
  <c r="ND18" i="41"/>
  <c r="CV19" i="41"/>
  <c r="CK20" i="41"/>
  <c r="AP20" i="41"/>
  <c r="DB20" i="41"/>
  <c r="FN20" i="41"/>
  <c r="HZ20" i="41"/>
  <c r="KL20" i="41"/>
  <c r="MX20" i="41"/>
  <c r="EO21" i="41"/>
  <c r="GA11" i="41"/>
  <c r="W12" i="41"/>
  <c r="BD12" i="41"/>
  <c r="HD12" i="41"/>
  <c r="LT12" i="41"/>
  <c r="HA13" i="41"/>
  <c r="D15" i="41"/>
  <c r="BP15" i="41"/>
  <c r="EB15" i="41"/>
  <c r="GN15" i="41"/>
  <c r="DY15" i="41"/>
  <c r="BD16" i="41"/>
  <c r="JA16" i="41"/>
  <c r="EV17" i="41"/>
  <c r="HH17" i="41"/>
  <c r="JT17" i="41"/>
  <c r="MF17" i="41"/>
  <c r="JU17" i="41"/>
  <c r="BR18" i="41"/>
  <c r="ED18" i="41"/>
  <c r="GP18" i="41"/>
  <c r="JB18" i="41"/>
  <c r="LN18" i="41"/>
  <c r="CY18" i="41"/>
  <c r="FK18" i="41"/>
  <c r="HW18" i="41"/>
  <c r="KI18" i="41"/>
  <c r="MU18" i="41"/>
  <c r="CC18" i="41"/>
  <c r="EO18" i="41"/>
  <c r="HA18" i="41"/>
  <c r="JM18" i="41"/>
  <c r="LY18" i="41"/>
  <c r="Z18" i="41"/>
  <c r="DK18" i="41"/>
  <c r="FW18" i="41"/>
  <c r="II18" i="41"/>
  <c r="KU18" i="41"/>
  <c r="DD18" i="41"/>
  <c r="FP18" i="41"/>
  <c r="IB18" i="41"/>
  <c r="KN18" i="41"/>
  <c r="GU19" i="41"/>
  <c r="FP19" i="41"/>
  <c r="BC19" i="41"/>
  <c r="HP19" i="41"/>
  <c r="ID24" i="41"/>
  <c r="BW25" i="41"/>
  <c r="KC20" i="41"/>
  <c r="NG21" i="41"/>
  <c r="KL14" i="41"/>
  <c r="AA14" i="41"/>
  <c r="CM14" i="41"/>
  <c r="EY14" i="41"/>
  <c r="HK14" i="41"/>
  <c r="JW14" i="41"/>
  <c r="MI14" i="41"/>
  <c r="DN14" i="41"/>
  <c r="IL14" i="41"/>
  <c r="EV14" i="41"/>
  <c r="MF14" i="41"/>
  <c r="F15" i="41"/>
  <c r="IV15" i="41"/>
  <c r="FQ15" i="41"/>
  <c r="DX16" i="41"/>
  <c r="EW16" i="41"/>
  <c r="HI16" i="41"/>
  <c r="JU16" i="41"/>
  <c r="MG16" i="41"/>
  <c r="MU16" i="41"/>
  <c r="DB17" i="41"/>
  <c r="FN17" i="41"/>
  <c r="HZ17" i="41"/>
  <c r="KL17" i="41"/>
  <c r="MX17" i="41"/>
  <c r="M17" i="41"/>
  <c r="BR17" i="41"/>
  <c r="GJ18" i="41"/>
  <c r="BT19" i="41"/>
  <c r="DQ19" i="41"/>
  <c r="GC19" i="41"/>
  <c r="IO19" i="41"/>
  <c r="LA19" i="41"/>
  <c r="BQ19" i="41"/>
  <c r="CX19" i="41"/>
  <c r="FJ19" i="41"/>
  <c r="HV19" i="41"/>
  <c r="KH19" i="41"/>
  <c r="MT19" i="41"/>
  <c r="CQ16" i="41"/>
  <c r="KA16" i="41"/>
  <c r="CS24" i="41"/>
  <c r="N24" i="41"/>
  <c r="BZ24" i="41"/>
  <c r="EL24" i="41"/>
  <c r="LS24" i="41"/>
  <c r="NA24" i="41"/>
  <c r="ME17" i="41"/>
  <c r="W25" i="41"/>
  <c r="JS25" i="41"/>
  <c r="CE25" i="41"/>
  <c r="JO25" i="41"/>
  <c r="MA25" i="41"/>
  <c r="LE18" i="41"/>
  <c r="X26" i="41"/>
  <c r="CJ26" i="41"/>
  <c r="EV26" i="41"/>
  <c r="HH26" i="41"/>
  <c r="JT26" i="41"/>
  <c r="MF26" i="41"/>
  <c r="JV26" i="41"/>
  <c r="FW26" i="41"/>
  <c r="II26" i="41"/>
  <c r="KU26" i="41"/>
  <c r="FM27" i="41"/>
  <c r="AO27" i="41"/>
  <c r="DA27" i="41"/>
  <c r="GM27" i="41"/>
  <c r="FN27" i="41"/>
  <c r="HZ27" i="41"/>
  <c r="KL27" i="41"/>
  <c r="MX27" i="41"/>
  <c r="GV27" i="41"/>
  <c r="KO27" i="41"/>
  <c r="NA27" i="41"/>
  <c r="KY27" i="41"/>
  <c r="DE31" i="41"/>
  <c r="V31" i="41"/>
  <c r="G31" i="41"/>
  <c r="BS31" i="41"/>
  <c r="EE31" i="41"/>
  <c r="IR31" i="41"/>
  <c r="GM31" i="41"/>
  <c r="Z31" i="41"/>
  <c r="EY31" i="41"/>
  <c r="HM31" i="41"/>
  <c r="JY31" i="41"/>
  <c r="MK31" i="41"/>
  <c r="GX31" i="41"/>
  <c r="JJ31" i="41"/>
  <c r="LV31" i="41"/>
  <c r="GQ31" i="41"/>
  <c r="JC31" i="41"/>
  <c r="LO31" i="41"/>
  <c r="GB31" i="41"/>
  <c r="IN31" i="41"/>
  <c r="KZ31" i="41"/>
  <c r="EW31" i="41"/>
  <c r="HI31" i="41"/>
  <c r="JU31" i="41"/>
  <c r="MG31" i="41"/>
  <c r="HY20" i="41"/>
  <c r="CJ28" i="41"/>
  <c r="HZ28" i="41"/>
  <c r="FT28" i="41"/>
  <c r="Q28" i="41"/>
  <c r="CC28" i="41"/>
  <c r="EO28" i="41"/>
  <c r="HA28" i="41"/>
  <c r="L28" i="41"/>
  <c r="BX28" i="41"/>
  <c r="EJ28" i="41"/>
  <c r="GV28" i="41"/>
  <c r="JK28" i="41"/>
  <c r="N28" i="41"/>
  <c r="JM28" i="41"/>
  <c r="O28" i="41"/>
  <c r="CA28" i="41"/>
  <c r="EM28" i="41"/>
  <c r="GY28" i="41"/>
  <c r="JN28" i="41"/>
  <c r="LZ28" i="41"/>
  <c r="KN28" i="41"/>
  <c r="MZ28" i="41"/>
  <c r="NA28" i="41"/>
  <c r="MU21" i="41"/>
  <c r="GZ21" i="41"/>
  <c r="JL21" i="41"/>
  <c r="LX21" i="41"/>
  <c r="AG21" i="41"/>
  <c r="BG21" i="41"/>
  <c r="DS21" i="41"/>
  <c r="LL21" i="41"/>
  <c r="GI29" i="41"/>
  <c r="BS29" i="41"/>
  <c r="LO29" i="41"/>
  <c r="GW29" i="41"/>
  <c r="CA29" i="41"/>
  <c r="LW29" i="41"/>
  <c r="DO29" i="41"/>
  <c r="X29" i="41"/>
  <c r="CJ29" i="41"/>
  <c r="EV29" i="41"/>
  <c r="HH29" i="41"/>
  <c r="CZ11" i="41"/>
  <c r="AM12" i="41"/>
  <c r="AI12" i="41"/>
  <c r="BP12" i="41"/>
  <c r="AK13" i="41"/>
  <c r="FE13" i="41"/>
  <c r="GV14" i="41"/>
  <c r="DE14" i="41"/>
  <c r="IC14" i="41"/>
  <c r="IX15" i="41"/>
  <c r="MB15" i="41"/>
  <c r="GX15" i="41"/>
  <c r="BT15" i="41"/>
  <c r="HA15" i="41"/>
  <c r="AH16" i="41"/>
  <c r="CT16" i="41"/>
  <c r="FF16" i="41"/>
  <c r="HT16" i="41"/>
  <c r="KF16" i="41"/>
  <c r="MR16" i="41"/>
  <c r="AO17" i="41"/>
  <c r="AX17" i="41"/>
  <c r="NF17" i="41"/>
  <c r="EN19" i="41"/>
  <c r="AX19" i="41"/>
  <c r="MI19" i="41"/>
  <c r="IF19" i="41"/>
  <c r="DR24" i="41"/>
  <c r="JO24" i="41"/>
  <c r="NF27" i="41"/>
  <c r="BH12" i="41"/>
  <c r="JN11" i="41"/>
  <c r="DS11" i="41"/>
  <c r="GE11" i="41"/>
  <c r="IQ11" i="41"/>
  <c r="LC11" i="41"/>
  <c r="CV11" i="41"/>
  <c r="FH11" i="41"/>
  <c r="HT11" i="41"/>
  <c r="KF11" i="41"/>
  <c r="MR11" i="41"/>
  <c r="CG11" i="41"/>
  <c r="ES11" i="41"/>
  <c r="HE11" i="41"/>
  <c r="JQ11" i="41"/>
  <c r="MC11" i="41"/>
  <c r="DV11" i="41"/>
  <c r="GH11" i="41"/>
  <c r="IT11" i="41"/>
  <c r="LF11" i="41"/>
  <c r="CG12" i="41"/>
  <c r="ES12" i="41"/>
  <c r="HE12" i="41"/>
  <c r="JQ12" i="41"/>
  <c r="MC12" i="41"/>
  <c r="FJ12" i="41"/>
  <c r="HV12" i="41"/>
  <c r="KH12" i="41"/>
  <c r="MT12" i="41"/>
  <c r="DG12" i="41"/>
  <c r="FS12" i="41"/>
  <c r="IE12" i="41"/>
  <c r="KQ12" i="41"/>
  <c r="NC12" i="41"/>
  <c r="CB12" i="41"/>
  <c r="EN12" i="41"/>
  <c r="GZ12" i="41"/>
  <c r="JL12" i="41"/>
  <c r="LX12" i="41"/>
  <c r="EG12" i="41"/>
  <c r="GS12" i="41"/>
  <c r="JE12" i="41"/>
  <c r="LQ12" i="41"/>
  <c r="DR12" i="41"/>
  <c r="GD12" i="41"/>
  <c r="IP12" i="41"/>
  <c r="LB12" i="41"/>
  <c r="DC12" i="41"/>
  <c r="FO12" i="41"/>
  <c r="IA12" i="41"/>
  <c r="KM12" i="41"/>
  <c r="MY12" i="41"/>
  <c r="D12" i="41"/>
  <c r="HK13" i="41"/>
  <c r="P13" i="41"/>
  <c r="ND13" i="41"/>
  <c r="MX14" i="41"/>
  <c r="ED14" i="41"/>
  <c r="JS15" i="41"/>
  <c r="Y15" i="41"/>
  <c r="P16" i="41"/>
  <c r="HZ16" i="41"/>
  <c r="KL16" i="41"/>
  <c r="MX16" i="41"/>
  <c r="MM17" i="41"/>
  <c r="DM18" i="41"/>
  <c r="CP18" i="41"/>
  <c r="FB18" i="41"/>
  <c r="HN18" i="41"/>
  <c r="JZ18" i="41"/>
  <c r="ML18" i="41"/>
  <c r="DW18" i="41"/>
  <c r="GI18" i="41"/>
  <c r="IU18" i="41"/>
  <c r="LG18" i="41"/>
  <c r="CB18" i="41"/>
  <c r="JL18" i="41"/>
  <c r="DA18" i="41"/>
  <c r="BP18" i="41"/>
  <c r="FG19" i="41"/>
  <c r="BB19" i="41"/>
  <c r="O19" i="41"/>
  <c r="LE24" i="41"/>
  <c r="GC20" i="41"/>
  <c r="BN21" i="41"/>
  <c r="DZ21" i="41"/>
  <c r="I11" i="41"/>
  <c r="W11" i="41"/>
  <c r="NG12" i="41"/>
  <c r="EY13" i="41"/>
  <c r="BB13" i="41"/>
  <c r="CM13" i="41"/>
  <c r="HU13" i="41"/>
  <c r="MJ13" i="41"/>
  <c r="L14" i="41"/>
  <c r="LZ14" i="41"/>
  <c r="EX13" i="41"/>
  <c r="LZ15" i="41"/>
  <c r="HM15" i="41"/>
  <c r="DW16" i="41"/>
  <c r="EY16" i="41"/>
  <c r="HK16" i="41"/>
  <c r="JW16" i="41"/>
  <c r="MI16" i="41"/>
  <c r="FK16" i="41"/>
  <c r="AM17" i="41"/>
  <c r="KA17" i="41"/>
  <c r="HE18" i="41"/>
  <c r="BQ18" i="41"/>
  <c r="MY19" i="41"/>
  <c r="LT19" i="41"/>
  <c r="J24" i="41"/>
  <c r="AA20" i="41"/>
  <c r="CM20" i="41"/>
  <c r="EY20" i="41"/>
  <c r="HK20" i="41"/>
  <c r="JW20" i="41"/>
  <c r="MI20" i="41"/>
  <c r="CD22" i="41"/>
  <c r="NF23" i="41"/>
  <c r="NJ23" i="41"/>
  <c r="NI11" i="41"/>
  <c r="JT29" i="41"/>
  <c r="MF29" i="41"/>
  <c r="AO29" i="41"/>
  <c r="FM29" i="41"/>
  <c r="HY29" i="41"/>
  <c r="KK29" i="41"/>
  <c r="BF29" i="41"/>
  <c r="DR29" i="41"/>
  <c r="GD29" i="41"/>
  <c r="IP29" i="41"/>
  <c r="LB29" i="41"/>
  <c r="BO29" i="41"/>
  <c r="EA29" i="41"/>
  <c r="GM29" i="41"/>
  <c r="IY29" i="41"/>
  <c r="LK29" i="41"/>
  <c r="BP30" i="41"/>
  <c r="AS30" i="41"/>
  <c r="KO30" i="41"/>
  <c r="I30" i="41"/>
  <c r="HE30" i="41"/>
  <c r="AV30" i="41"/>
  <c r="DH30" i="41"/>
  <c r="FT30" i="41"/>
  <c r="IF30" i="41"/>
  <c r="KR30" i="41"/>
  <c r="ND30" i="41"/>
  <c r="CS30" i="41"/>
  <c r="FE30" i="41"/>
  <c r="HQ30" i="41"/>
  <c r="BF30" i="41"/>
  <c r="DR30" i="41"/>
  <c r="GD30" i="41"/>
  <c r="IP30" i="41"/>
  <c r="LB30" i="41"/>
  <c r="AA30" i="41"/>
  <c r="CM30" i="41"/>
  <c r="EY30" i="41"/>
  <c r="HK30" i="41"/>
  <c r="JW30" i="41"/>
  <c r="MI30" i="41"/>
  <c r="F22" i="41"/>
  <c r="JB22" i="41"/>
  <c r="EJ22" i="41"/>
  <c r="H22" i="41"/>
  <c r="BT22" i="41"/>
  <c r="EF22" i="41"/>
  <c r="GR22" i="41"/>
  <c r="JD22" i="41"/>
  <c r="LP22" i="41"/>
  <c r="Y22" i="41"/>
  <c r="CK22" i="41"/>
  <c r="EW22" i="41"/>
  <c r="HI22" i="41"/>
  <c r="JU22" i="41"/>
  <c r="MG22" i="41"/>
  <c r="E23" i="41"/>
  <c r="AD23" i="41"/>
  <c r="EZ23" i="41"/>
  <c r="O23" i="41"/>
  <c r="MP23" i="41"/>
  <c r="KF23" i="41"/>
  <c r="BW23" i="41"/>
  <c r="EI23" i="41"/>
  <c r="GU23" i="41"/>
  <c r="JG23" i="41"/>
  <c r="LS23" i="41"/>
  <c r="CG23" i="41"/>
  <c r="ES23" i="41"/>
  <c r="HE23" i="41"/>
  <c r="JQ23" i="41"/>
  <c r="MC23" i="41"/>
  <c r="CX23" i="41"/>
  <c r="FJ23" i="41"/>
  <c r="HV23" i="41"/>
  <c r="KH23" i="41"/>
  <c r="MT23" i="41"/>
  <c r="EU23" i="41"/>
  <c r="HG23" i="41"/>
  <c r="JS23" i="41"/>
  <c r="ME23" i="41"/>
  <c r="DY23" i="41"/>
  <c r="GK23" i="41"/>
  <c r="IW23" i="41"/>
  <c r="LI23" i="41"/>
  <c r="NF22" i="41"/>
  <c r="NJ27" i="41"/>
  <c r="NI13" i="41"/>
  <c r="LN15" i="41"/>
  <c r="CS17" i="41"/>
  <c r="LK17" i="41"/>
  <c r="IK18" i="41"/>
  <c r="KV19" i="41"/>
  <c r="KO24" i="41"/>
  <c r="GX26" i="41"/>
  <c r="EG26" i="41"/>
  <c r="HJ26" i="41"/>
  <c r="EZ14" i="41"/>
  <c r="S19" i="41"/>
  <c r="FW24" i="41"/>
  <c r="ML24" i="41"/>
  <c r="BU26" i="41"/>
  <c r="CL26" i="41"/>
  <c r="CD11" i="41"/>
  <c r="HB11" i="41"/>
  <c r="BG11" i="41"/>
  <c r="BB14" i="41"/>
  <c r="GJ16" i="41"/>
  <c r="EA17" i="41"/>
  <c r="BY25" i="41"/>
  <c r="EX26" i="41"/>
  <c r="KZ11" i="41"/>
  <c r="IY13" i="41"/>
  <c r="IV16" i="41"/>
  <c r="GM17" i="41"/>
  <c r="JI18" i="41"/>
  <c r="LH24" i="41"/>
  <c r="LU25" i="41"/>
  <c r="S25" i="41"/>
  <c r="MZ26" i="41"/>
  <c r="GS26" i="41"/>
  <c r="Z26" i="41"/>
  <c r="BL11" i="41"/>
  <c r="ND11" i="41"/>
  <c r="KB11" i="41"/>
  <c r="MS14" i="41"/>
  <c r="LG16" i="41"/>
  <c r="AP17" i="41"/>
  <c r="IY17" i="41"/>
  <c r="CT18" i="41"/>
  <c r="EQ25" i="41"/>
  <c r="DD26" i="41"/>
  <c r="JE26" i="41"/>
  <c r="Y11" i="41"/>
  <c r="CK11" i="41"/>
  <c r="HI11" i="41"/>
  <c r="JU11" i="41"/>
  <c r="MG11" i="41"/>
  <c r="DB11" i="41"/>
  <c r="MX11" i="41"/>
  <c r="CE11" i="41"/>
  <c r="AQ11" i="41"/>
  <c r="AD13" i="41"/>
  <c r="KG14" i="41"/>
  <c r="LH16" i="41"/>
  <c r="KY17" i="41"/>
  <c r="GC24" i="41"/>
  <c r="LQ26" i="41"/>
  <c r="EW11" i="41"/>
  <c r="DH11" i="41"/>
  <c r="KJ11" i="41"/>
  <c r="J11" i="41"/>
  <c r="G11" i="41"/>
  <c r="JT13" i="41"/>
  <c r="CP13" i="41"/>
  <c r="FB13" i="41"/>
  <c r="HN13" i="41"/>
  <c r="JZ13" i="41"/>
  <c r="AI14" i="41"/>
  <c r="CU14" i="41"/>
  <c r="FG14" i="41"/>
  <c r="HS14" i="41"/>
  <c r="KE14" i="41"/>
  <c r="MQ14" i="41"/>
  <c r="HS15" i="41"/>
  <c r="KE15" i="41"/>
  <c r="MQ15" i="41"/>
  <c r="IU16" i="41"/>
  <c r="CP16" i="41"/>
  <c r="IM17" i="41"/>
  <c r="H18" i="41"/>
  <c r="GR18" i="41"/>
  <c r="HK19" i="41"/>
  <c r="G19" i="41"/>
  <c r="BJ11" i="41"/>
  <c r="EM11" i="41"/>
  <c r="GY11" i="41"/>
  <c r="JK11" i="41"/>
  <c r="LW11" i="41"/>
  <c r="BT11" i="41"/>
  <c r="U12" i="41"/>
  <c r="BF12" i="41"/>
  <c r="AQ12" i="41"/>
  <c r="CN12" i="41"/>
  <c r="EJ12" i="41"/>
  <c r="KV14" i="41"/>
  <c r="EK13" i="41"/>
  <c r="O13" i="41"/>
  <c r="BY13" i="41"/>
  <c r="GW13" i="41"/>
  <c r="CF13" i="41"/>
  <c r="ER13" i="41"/>
  <c r="HD13" i="41"/>
  <c r="JP13" i="41"/>
  <c r="MT13" i="41"/>
  <c r="DO13" i="41"/>
  <c r="GA13" i="41"/>
  <c r="IM13" i="41"/>
  <c r="KY13" i="41"/>
  <c r="MW13" i="41"/>
  <c r="GL14" i="41"/>
  <c r="FH14" i="41"/>
  <c r="DB14" i="41"/>
  <c r="KT14" i="41"/>
  <c r="AQ14" i="41"/>
  <c r="DC14" i="41"/>
  <c r="FO14" i="41"/>
  <c r="IA14" i="41"/>
  <c r="KM14" i="41"/>
  <c r="MY14" i="41"/>
  <c r="BA14" i="41"/>
  <c r="DM14" i="41"/>
  <c r="KW14" i="41"/>
  <c r="LN14" i="41"/>
  <c r="W14" i="41"/>
  <c r="CI14" i="41"/>
  <c r="EU14" i="41"/>
  <c r="HG14" i="41"/>
  <c r="JS14" i="41"/>
  <c r="ME14" i="41"/>
  <c r="AN14" i="41"/>
  <c r="CZ14" i="41"/>
  <c r="BE14" i="41"/>
  <c r="DQ14" i="41"/>
  <c r="GC14" i="41"/>
  <c r="IO14" i="41"/>
  <c r="LA14" i="41"/>
  <c r="AJ13" i="41"/>
  <c r="JQ15" i="41"/>
  <c r="AQ15" i="41"/>
  <c r="CH15" i="41"/>
  <c r="P15" i="41"/>
  <c r="GI16" i="41"/>
  <c r="S16" i="41"/>
  <c r="CE16" i="41"/>
  <c r="GA17" i="41"/>
  <c r="DH17" i="41"/>
  <c r="FT17" i="41"/>
  <c r="IF17" i="41"/>
  <c r="KR17" i="41"/>
  <c r="ND17" i="41"/>
  <c r="S17" i="41"/>
  <c r="JQ18" i="41"/>
  <c r="FM18" i="41"/>
  <c r="HY18" i="41"/>
  <c r="KK18" i="41"/>
  <c r="MW18" i="41"/>
  <c r="BW18" i="41"/>
  <c r="EI18" i="41"/>
  <c r="GU18" i="41"/>
  <c r="JG18" i="41"/>
  <c r="LS18" i="41"/>
  <c r="EB18" i="41"/>
  <c r="GN18" i="41"/>
  <c r="IZ18" i="41"/>
  <c r="U19" i="41"/>
  <c r="BL19" i="41"/>
  <c r="BU11" i="41"/>
  <c r="Z11" i="41"/>
  <c r="AC11" i="41"/>
  <c r="X12" i="41"/>
  <c r="Q12" i="41"/>
  <c r="LU13" i="41"/>
  <c r="CL13" i="41"/>
  <c r="AY14" i="41"/>
  <c r="DK14" i="41"/>
  <c r="FW14" i="41"/>
  <c r="II14" i="41"/>
  <c r="KU14" i="41"/>
  <c r="GG14" i="41"/>
  <c r="BZ14" i="41"/>
  <c r="AV14" i="41"/>
  <c r="HE15" i="41"/>
  <c r="R15" i="41"/>
  <c r="CD15" i="41"/>
  <c r="EP15" i="41"/>
  <c r="HB15" i="41"/>
  <c r="AY15" i="41"/>
  <c r="DK15" i="41"/>
  <c r="FW15" i="41"/>
  <c r="AE15" i="41"/>
  <c r="CQ15" i="41"/>
  <c r="FC15" i="41"/>
  <c r="KA15" i="41"/>
  <c r="MM15" i="41"/>
  <c r="EV15" i="41"/>
  <c r="JT15" i="41"/>
  <c r="MF15" i="41"/>
  <c r="AG15" i="41"/>
  <c r="HQ15" i="41"/>
  <c r="KC15" i="41"/>
  <c r="MO15" i="41"/>
  <c r="FU16" i="41"/>
  <c r="IG16" i="41"/>
  <c r="KS16" i="41"/>
  <c r="NE16" i="41"/>
  <c r="FV16" i="41"/>
  <c r="AZ16" i="41"/>
  <c r="DL16" i="41"/>
  <c r="HU16" i="41"/>
  <c r="MS16" i="41"/>
  <c r="KQ16" i="41"/>
  <c r="DO17" i="41"/>
  <c r="BD17" i="41"/>
  <c r="GC17" i="41"/>
  <c r="IO17" i="41"/>
  <c r="LA17" i="41"/>
  <c r="BN17" i="41"/>
  <c r="DZ17" i="41"/>
  <c r="GL17" i="41"/>
  <c r="IX17" i="41"/>
  <c r="LJ17" i="41"/>
  <c r="EY17" i="41"/>
  <c r="HK17" i="41"/>
  <c r="JW17" i="41"/>
  <c r="MI17" i="41"/>
  <c r="EB17" i="41"/>
  <c r="GN17" i="41"/>
  <c r="IZ17" i="41"/>
  <c r="LL17" i="41"/>
  <c r="CW17" i="41"/>
  <c r="FI17" i="41"/>
  <c r="HU17" i="41"/>
  <c r="KG17" i="41"/>
  <c r="MS17" i="41"/>
  <c r="CC19" i="41"/>
  <c r="EO19" i="41"/>
  <c r="HA19" i="41"/>
  <c r="JM19" i="41"/>
  <c r="LY19" i="41"/>
  <c r="JH19" i="41"/>
  <c r="DH19" i="41"/>
  <c r="BG12" i="41"/>
  <c r="JD13" i="41"/>
  <c r="DR14" i="41"/>
  <c r="AB14" i="41"/>
  <c r="JX14" i="41"/>
  <c r="IX14" i="41"/>
  <c r="ET14" i="41"/>
  <c r="U15" i="41"/>
  <c r="AR15" i="41"/>
  <c r="DD15" i="41"/>
  <c r="FP15" i="41"/>
  <c r="KN15" i="41"/>
  <c r="MZ15" i="41"/>
  <c r="HP15" i="41"/>
  <c r="AO15" i="41"/>
  <c r="GF16" i="41"/>
  <c r="IR16" i="41"/>
  <c r="LD16" i="41"/>
  <c r="AF18" i="41"/>
  <c r="CF19" i="41"/>
  <c r="CD24" i="41"/>
  <c r="EQ11" i="41"/>
  <c r="HC11" i="41"/>
  <c r="JO11" i="41"/>
  <c r="MA11" i="41"/>
  <c r="DT11" i="41"/>
  <c r="GF11" i="41"/>
  <c r="IR11" i="41"/>
  <c r="LD11" i="41"/>
  <c r="DE11" i="41"/>
  <c r="FQ11" i="41"/>
  <c r="IC11" i="41"/>
  <c r="KO11" i="41"/>
  <c r="NA11" i="41"/>
  <c r="V11" i="41"/>
  <c r="CH11" i="41"/>
  <c r="ET11" i="41"/>
  <c r="HF11" i="41"/>
  <c r="JR11" i="41"/>
  <c r="MD11" i="41"/>
  <c r="KI11" i="41"/>
  <c r="DE12" i="41"/>
  <c r="FQ12" i="41"/>
  <c r="IC12" i="41"/>
  <c r="KO12" i="41"/>
  <c r="NA12" i="41"/>
  <c r="DV12" i="41"/>
  <c r="GH12" i="41"/>
  <c r="IT12" i="41"/>
  <c r="LF12" i="41"/>
  <c r="EE12" i="41"/>
  <c r="GQ12" i="41"/>
  <c r="JC12" i="41"/>
  <c r="LO12" i="41"/>
  <c r="CZ12" i="41"/>
  <c r="FL12" i="41"/>
  <c r="HX12" i="41"/>
  <c r="KJ12" i="41"/>
  <c r="MV12" i="41"/>
  <c r="CS12" i="41"/>
  <c r="FE12" i="41"/>
  <c r="HQ12" i="41"/>
  <c r="KC12" i="41"/>
  <c r="MO12" i="41"/>
  <c r="EA12" i="41"/>
  <c r="GM12" i="41"/>
  <c r="IY12" i="41"/>
  <c r="LK12" i="41"/>
  <c r="LL12" i="41"/>
  <c r="GM13" i="41"/>
  <c r="AM13" i="41"/>
  <c r="JI13" i="41"/>
  <c r="BX14" i="41"/>
  <c r="BL14" i="41"/>
  <c r="DF15" i="41"/>
  <c r="MV15" i="41"/>
  <c r="DI15" i="41"/>
  <c r="GL16" i="41"/>
  <c r="IX16" i="41"/>
  <c r="LJ16" i="41"/>
  <c r="LQ17" i="41"/>
  <c r="DN18" i="41"/>
  <c r="FZ18" i="41"/>
  <c r="IL18" i="41"/>
  <c r="KX18" i="41"/>
  <c r="CI18" i="41"/>
  <c r="EU18" i="41"/>
  <c r="HG18" i="41"/>
  <c r="JS18" i="41"/>
  <c r="ME18" i="41"/>
  <c r="BM18" i="41"/>
  <c r="DY18" i="41"/>
  <c r="GK18" i="41"/>
  <c r="IW18" i="41"/>
  <c r="LI18" i="41"/>
  <c r="CU18" i="41"/>
  <c r="FG18" i="41"/>
  <c r="HS18" i="41"/>
  <c r="KE18" i="41"/>
  <c r="MQ18" i="41"/>
  <c r="EZ18" i="41"/>
  <c r="HL18" i="41"/>
  <c r="JX18" i="41"/>
  <c r="MJ18" i="41"/>
  <c r="JD19" i="41"/>
  <c r="GS24" i="41"/>
  <c r="KT11" i="41"/>
  <c r="EX12" i="41"/>
  <c r="HJ12" i="41"/>
  <c r="JV12" i="41"/>
  <c r="MH12" i="41"/>
  <c r="M13" i="41"/>
  <c r="ME13" i="41"/>
  <c r="LJ14" i="41"/>
  <c r="HZ14" i="41"/>
  <c r="FV14" i="41"/>
  <c r="HE14" i="41"/>
  <c r="MC14" i="41"/>
  <c r="BC14" i="41"/>
  <c r="DO14" i="41"/>
  <c r="GA14" i="41"/>
  <c r="IM14" i="41"/>
  <c r="KY14" i="41"/>
  <c r="Y14" i="41"/>
  <c r="CK14" i="41"/>
  <c r="EW14" i="41"/>
  <c r="HI14" i="41"/>
  <c r="JU14" i="41"/>
  <c r="MG14" i="41"/>
  <c r="DM15" i="41"/>
  <c r="KL15" i="41"/>
  <c r="MX15" i="41"/>
  <c r="IR15" i="41"/>
  <c r="KX15" i="41"/>
  <c r="KY15" i="41"/>
  <c r="ND15" i="41"/>
  <c r="BE15" i="41"/>
  <c r="GC15" i="41"/>
  <c r="KO15" i="41"/>
  <c r="AV16" i="41"/>
  <c r="J16" i="41"/>
  <c r="BV16" i="41"/>
  <c r="EH16" i="41"/>
  <c r="FW16" i="41"/>
  <c r="II16" i="41"/>
  <c r="KU16" i="41"/>
  <c r="DH18" i="41"/>
  <c r="EP18" i="41"/>
  <c r="HB18" i="41"/>
  <c r="JN18" i="41"/>
  <c r="LZ18" i="41"/>
  <c r="LX19" i="41"/>
  <c r="AO19" i="41"/>
  <c r="Z19" i="41"/>
  <c r="CT24" i="41"/>
  <c r="MH26" i="41"/>
  <c r="AY26" i="41"/>
  <c r="CZ19" i="41"/>
  <c r="AQ27" i="41"/>
  <c r="MZ31" i="41"/>
  <c r="KV12" i="41"/>
  <c r="MR12" i="41"/>
  <c r="LF20" i="41"/>
  <c r="ET20" i="41"/>
  <c r="BD20" i="41"/>
  <c r="KZ20" i="41"/>
  <c r="GJ20" i="41"/>
  <c r="BR20" i="41"/>
  <c r="LN20" i="41"/>
  <c r="GR20" i="41"/>
  <c r="BZ20" i="41"/>
  <c r="LV20" i="41"/>
  <c r="GZ20" i="41"/>
  <c r="W20" i="41"/>
  <c r="CI20" i="41"/>
  <c r="EU20" i="41"/>
  <c r="HG20" i="41"/>
  <c r="JS20" i="41"/>
  <c r="ME20" i="41"/>
  <c r="BO20" i="41"/>
  <c r="EA20" i="41"/>
  <c r="GM20" i="41"/>
  <c r="IY20" i="41"/>
  <c r="LK20" i="41"/>
  <c r="EX28" i="41"/>
  <c r="M28" i="41"/>
  <c r="BY28" i="41"/>
  <c r="EK28" i="41"/>
  <c r="GW28" i="41"/>
  <c r="MY28" i="41"/>
  <c r="BI15" i="41"/>
  <c r="IS13" i="41"/>
  <c r="JI21" i="41"/>
  <c r="CY21" i="41"/>
  <c r="W21" i="41"/>
  <c r="JS21" i="41"/>
  <c r="CQ21" i="41"/>
  <c r="BJ21" i="41"/>
  <c r="DV21" i="41"/>
  <c r="P21" i="41"/>
  <c r="CB21" i="41"/>
  <c r="EN21" i="41"/>
  <c r="FE21" i="41"/>
  <c r="HQ21" i="41"/>
  <c r="KC21" i="41"/>
  <c r="MO21" i="41"/>
  <c r="D21" i="41"/>
  <c r="BP21" i="41"/>
  <c r="EB21" i="41"/>
  <c r="DU29" i="41"/>
  <c r="DA29" i="41"/>
  <c r="MW29" i="41"/>
  <c r="L29" i="41"/>
  <c r="BX29" i="41"/>
  <c r="EJ29" i="41"/>
  <c r="GV29" i="41"/>
  <c r="JH29" i="41"/>
  <c r="LT29" i="41"/>
  <c r="DL30" i="41"/>
  <c r="CA30" i="41"/>
  <c r="EM30" i="41"/>
  <c r="GY30" i="41"/>
  <c r="JK30" i="41"/>
  <c r="LW30" i="41"/>
  <c r="KC30" i="41"/>
  <c r="MO30" i="41"/>
  <c r="IR22" i="41"/>
  <c r="AP22" i="41"/>
  <c r="DB22" i="41"/>
  <c r="FN22" i="41"/>
  <c r="HZ22" i="41"/>
  <c r="KL22" i="41"/>
  <c r="MX22" i="41"/>
  <c r="HB23" i="41"/>
  <c r="HJ23" i="41"/>
  <c r="CT23" i="41"/>
  <c r="BL23" i="41"/>
  <c r="AW23" i="41"/>
  <c r="AH23" i="41"/>
  <c r="FP23" i="41"/>
  <c r="R20" i="41"/>
  <c r="CD20" i="41"/>
  <c r="EP20" i="41"/>
  <c r="HB20" i="41"/>
  <c r="JN20" i="41"/>
  <c r="LZ20" i="41"/>
  <c r="GQ21" i="41"/>
  <c r="NI12" i="41"/>
  <c r="CM26" i="41"/>
  <c r="EY26" i="41"/>
  <c r="MW27" i="41"/>
  <c r="NJ22" i="41"/>
  <c r="NJ17" i="41"/>
  <c r="NH12" i="41"/>
  <c r="HG25" i="41"/>
  <c r="NJ28" i="41"/>
  <c r="NH11" i="41"/>
  <c r="BK13" i="41"/>
  <c r="DY24" i="41"/>
  <c r="AN25" i="41"/>
  <c r="HC25" i="41"/>
  <c r="DS31" i="41"/>
  <c r="L20" i="41"/>
  <c r="FI20" i="41"/>
  <c r="JQ28" i="41"/>
  <c r="DO22" i="41"/>
  <c r="KY22" i="41"/>
  <c r="DK22" i="41"/>
  <c r="II22" i="41"/>
  <c r="HD23" i="41"/>
  <c r="HZ23" i="41"/>
  <c r="CZ23" i="41"/>
  <c r="FL23" i="41"/>
  <c r="HX23" i="41"/>
  <c r="KJ23" i="41"/>
  <c r="MV23" i="41"/>
  <c r="LH18" i="41"/>
  <c r="AZ18" i="41"/>
  <c r="JO19" i="41"/>
  <c r="FL25" i="41"/>
  <c r="KV26" i="41"/>
  <c r="JU27" i="41"/>
  <c r="CT27" i="41"/>
  <c r="FD27" i="41"/>
  <c r="JH20" i="41"/>
  <c r="KG20" i="41"/>
  <c r="LG28" i="41"/>
  <c r="LD30" i="41"/>
  <c r="EB22" i="41"/>
  <c r="BC22" i="41"/>
  <c r="GA22" i="41"/>
  <c r="IM22" i="41"/>
  <c r="AY22" i="41"/>
  <c r="FW22" i="41"/>
  <c r="KU22" i="41"/>
  <c r="DX11" i="41"/>
  <c r="IN11" i="41"/>
  <c r="BE11" i="41"/>
  <c r="DQ11" i="41"/>
  <c r="GC11" i="41"/>
  <c r="IO11" i="41"/>
  <c r="LA11" i="41"/>
  <c r="BV11" i="41"/>
  <c r="JF11" i="41"/>
  <c r="LR11" i="41"/>
  <c r="AY11" i="41"/>
  <c r="DK11" i="41"/>
  <c r="FW11" i="41"/>
  <c r="II11" i="41"/>
  <c r="KU11" i="41"/>
  <c r="AB11" i="41"/>
  <c r="CN11" i="41"/>
  <c r="EZ11" i="41"/>
  <c r="HL11" i="41"/>
  <c r="JX11" i="41"/>
  <c r="MJ11" i="41"/>
  <c r="EK11" i="41"/>
  <c r="GW11" i="41"/>
  <c r="JI11" i="41"/>
  <c r="LU11" i="41"/>
  <c r="BB11" i="41"/>
  <c r="DN11" i="41"/>
  <c r="FZ11" i="41"/>
  <c r="IL11" i="41"/>
  <c r="KX11" i="41"/>
  <c r="EE11" i="41"/>
  <c r="GQ11" i="41"/>
  <c r="JC11" i="41"/>
  <c r="LO11" i="41"/>
  <c r="EF11" i="41"/>
  <c r="M12" i="41"/>
  <c r="EK12" i="41"/>
  <c r="GW12" i="41"/>
  <c r="JI12" i="41"/>
  <c r="LU12" i="41"/>
  <c r="FB12" i="41"/>
  <c r="HN12" i="41"/>
  <c r="JZ12" i="41"/>
  <c r="ML12" i="41"/>
  <c r="CY12" i="41"/>
  <c r="FK12" i="41"/>
  <c r="HW12" i="41"/>
  <c r="KI12" i="41"/>
  <c r="MU12" i="41"/>
  <c r="H12" i="41"/>
  <c r="BT12" i="41"/>
  <c r="EF12" i="41"/>
  <c r="GR12" i="41"/>
  <c r="JD12" i="41"/>
  <c r="LP12" i="41"/>
  <c r="DY12" i="41"/>
  <c r="GK12" i="41"/>
  <c r="IW12" i="41"/>
  <c r="LI12" i="41"/>
  <c r="AX12" i="41"/>
  <c r="DJ12" i="41"/>
  <c r="FV12" i="41"/>
  <c r="IH12" i="41"/>
  <c r="KT12" i="41"/>
  <c r="CU12" i="41"/>
  <c r="FG12" i="41"/>
  <c r="HS12" i="41"/>
  <c r="KE12" i="41"/>
  <c r="MQ12" i="41"/>
  <c r="AJ12" i="41"/>
  <c r="EZ12" i="41"/>
  <c r="CF12" i="41"/>
  <c r="GV12" i="41"/>
  <c r="DS13" i="41"/>
  <c r="AL13" i="41"/>
  <c r="G13" i="41"/>
  <c r="GO13" i="41"/>
  <c r="MI13" i="41"/>
  <c r="GE13" i="41"/>
  <c r="BX13" i="41"/>
  <c r="EJ13" i="41"/>
  <c r="GV13" i="41"/>
  <c r="JH13" i="41"/>
  <c r="LT13" i="41"/>
  <c r="DG13" i="41"/>
  <c r="FS13" i="41"/>
  <c r="IE13" i="41"/>
  <c r="KQ13" i="41"/>
  <c r="NC13" i="41"/>
  <c r="MO13" i="41"/>
  <c r="MH13" i="41"/>
  <c r="Z14" i="41"/>
  <c r="JV14" i="41"/>
  <c r="FF14" i="41"/>
  <c r="EB14" i="41"/>
  <c r="LR14" i="41"/>
  <c r="R14" i="41"/>
  <c r="JN14" i="41"/>
  <c r="FQ14" i="41"/>
  <c r="KO14" i="41"/>
  <c r="NA14" i="41"/>
  <c r="BJ14" i="41"/>
  <c r="DV14" i="41"/>
  <c r="GH14" i="41"/>
  <c r="IT14" i="41"/>
  <c r="O14" i="41"/>
  <c r="CA14" i="41"/>
  <c r="EM14" i="41"/>
  <c r="GY14" i="41"/>
  <c r="JK14" i="41"/>
  <c r="LW14" i="41"/>
  <c r="FD14" i="41"/>
  <c r="HP14" i="41"/>
  <c r="KB14" i="41"/>
  <c r="MN14" i="41"/>
  <c r="AW14" i="41"/>
  <c r="DI14" i="41"/>
  <c r="FU14" i="41"/>
  <c r="IG14" i="41"/>
  <c r="KS14" i="41"/>
  <c r="NE14" i="41"/>
  <c r="FX14" i="41"/>
  <c r="DR13" i="41"/>
  <c r="DX24" i="41"/>
  <c r="MV25" i="41"/>
  <c r="JF31" i="41"/>
  <c r="LT20" i="41"/>
  <c r="LQ28" i="41"/>
  <c r="BM11" i="41"/>
  <c r="I12" i="41"/>
  <c r="T12" i="41"/>
  <c r="LM13" i="41"/>
  <c r="KJ13" i="41"/>
  <c r="BV15" i="41"/>
  <c r="GT15" i="41"/>
  <c r="KR11" i="41"/>
  <c r="EG11" i="41"/>
  <c r="GS11" i="41"/>
  <c r="JE11" i="41"/>
  <c r="CL11" i="41"/>
  <c r="EX11" i="41"/>
  <c r="HJ11" i="41"/>
  <c r="JV11" i="41"/>
  <c r="MH11" i="41"/>
  <c r="BO11" i="41"/>
  <c r="EA11" i="41"/>
  <c r="GM11" i="41"/>
  <c r="IY11" i="41"/>
  <c r="LK11" i="41"/>
  <c r="AR11" i="41"/>
  <c r="DD11" i="41"/>
  <c r="FP11" i="41"/>
  <c r="IB11" i="41"/>
  <c r="KN11" i="41"/>
  <c r="MZ11" i="41"/>
  <c r="CO11" i="41"/>
  <c r="FA11" i="41"/>
  <c r="HM11" i="41"/>
  <c r="JY11" i="41"/>
  <c r="MK11" i="41"/>
  <c r="F11" i="41"/>
  <c r="BR11" i="41"/>
  <c r="ED11" i="41"/>
  <c r="GP11" i="41"/>
  <c r="JB11" i="41"/>
  <c r="LN11" i="41"/>
  <c r="CI11" i="41"/>
  <c r="EU11" i="41"/>
  <c r="HG11" i="41"/>
  <c r="JS11" i="41"/>
  <c r="ME11" i="41"/>
  <c r="H11" i="41"/>
  <c r="CO12" i="41"/>
  <c r="FA12" i="41"/>
  <c r="HM12" i="41"/>
  <c r="JY12" i="41"/>
  <c r="MK12" i="41"/>
  <c r="FR12" i="41"/>
  <c r="ID12" i="41"/>
  <c r="KP12" i="41"/>
  <c r="NB12" i="41"/>
  <c r="DO12" i="41"/>
  <c r="GA12" i="41"/>
  <c r="IM12" i="41"/>
  <c r="KY12" i="41"/>
  <c r="CJ12" i="41"/>
  <c r="EV12" i="41"/>
  <c r="HH12" i="41"/>
  <c r="JT12" i="41"/>
  <c r="MF12" i="41"/>
  <c r="CC12" i="41"/>
  <c r="EO12" i="41"/>
  <c r="HA12" i="41"/>
  <c r="JM12" i="41"/>
  <c r="LY12" i="41"/>
  <c r="BN12" i="41"/>
  <c r="DZ12" i="41"/>
  <c r="GL12" i="41"/>
  <c r="IX12" i="41"/>
  <c r="LJ12" i="41"/>
  <c r="DK12" i="41"/>
  <c r="FW12" i="41"/>
  <c r="II12" i="41"/>
  <c r="KU12" i="41"/>
  <c r="AZ14" i="41"/>
  <c r="BA13" i="41"/>
  <c r="W13" i="41"/>
  <c r="DW13" i="41"/>
  <c r="GI13" i="41"/>
  <c r="IU13" i="41"/>
  <c r="LG13" i="41"/>
  <c r="IG13" i="41"/>
  <c r="NE13" i="41"/>
  <c r="MH14" i="41"/>
  <c r="GN14" i="41"/>
  <c r="EH14" i="41"/>
  <c r="JH14" i="41"/>
  <c r="LE14" i="41"/>
  <c r="N14" i="41"/>
  <c r="LV14" i="41"/>
  <c r="AE14" i="41"/>
  <c r="CQ14" i="41"/>
  <c r="FC14" i="41"/>
  <c r="HO14" i="41"/>
  <c r="KA14" i="41"/>
  <c r="MM14" i="41"/>
  <c r="DH14" i="41"/>
  <c r="FT14" i="41"/>
  <c r="IF14" i="41"/>
  <c r="KR14" i="41"/>
  <c r="BM14" i="41"/>
  <c r="DY14" i="41"/>
  <c r="GK14" i="41"/>
  <c r="IW14" i="41"/>
  <c r="LI14" i="41"/>
  <c r="KW15" i="41"/>
  <c r="AJ15" i="41"/>
  <c r="CV15" i="41"/>
  <c r="FH15" i="41"/>
  <c r="HT15" i="41"/>
  <c r="HN15" i="41"/>
  <c r="JZ15" i="41"/>
  <c r="ML15" i="41"/>
  <c r="FE15" i="41"/>
  <c r="LM15" i="41"/>
  <c r="GQ16" i="41"/>
  <c r="EV16" i="41"/>
  <c r="GE24" i="41"/>
  <c r="CZ25" i="41"/>
  <c r="ET26" i="41"/>
  <c r="CG27" i="41"/>
  <c r="AH27" i="41"/>
  <c r="GT31" i="41"/>
  <c r="EJ20" i="41"/>
  <c r="HU20" i="41"/>
  <c r="M30" i="41"/>
  <c r="BH30" i="41"/>
  <c r="U11" i="41"/>
  <c r="CJ13" i="41"/>
  <c r="FM13" i="41"/>
  <c r="J15" i="41"/>
  <c r="EH15" i="41"/>
  <c r="DP11" i="41"/>
  <c r="CB11" i="41"/>
  <c r="LQ11" i="41"/>
  <c r="BD11" i="41"/>
  <c r="IF11" i="41"/>
  <c r="HP11" i="41"/>
  <c r="P11" i="41"/>
  <c r="Q11" i="41"/>
  <c r="CC11" i="41"/>
  <c r="EO11" i="41"/>
  <c r="HA11" i="41"/>
  <c r="JM11" i="41"/>
  <c r="LY11" i="41"/>
  <c r="AH11" i="41"/>
  <c r="CT11" i="41"/>
  <c r="FF11" i="41"/>
  <c r="HR11" i="41"/>
  <c r="KD11" i="41"/>
  <c r="MP11" i="41"/>
  <c r="K11" i="41"/>
  <c r="BW11" i="41"/>
  <c r="EI11" i="41"/>
  <c r="GU11" i="41"/>
  <c r="JG11" i="41"/>
  <c r="LS11" i="41"/>
  <c r="AZ11" i="41"/>
  <c r="DL11" i="41"/>
  <c r="FX11" i="41"/>
  <c r="IJ11" i="41"/>
  <c r="KV11" i="41"/>
  <c r="AK11" i="41"/>
  <c r="CW11" i="41"/>
  <c r="FI11" i="41"/>
  <c r="HU11" i="41"/>
  <c r="KG11" i="41"/>
  <c r="MS11" i="41"/>
  <c r="N11" i="41"/>
  <c r="BZ11" i="41"/>
  <c r="EL11" i="41"/>
  <c r="GX11" i="41"/>
  <c r="JJ11" i="41"/>
  <c r="LV11" i="41"/>
  <c r="CQ11" i="41"/>
  <c r="FC11" i="41"/>
  <c r="HO11" i="41"/>
  <c r="MM11" i="41"/>
  <c r="JT11" i="41"/>
  <c r="KN12" i="41"/>
  <c r="AK12" i="41"/>
  <c r="CW12" i="41"/>
  <c r="FI12" i="41"/>
  <c r="HU12" i="41"/>
  <c r="KG12" i="41"/>
  <c r="MS12" i="41"/>
  <c r="DN12" i="41"/>
  <c r="FZ12" i="41"/>
  <c r="IL12" i="41"/>
  <c r="KX12" i="41"/>
  <c r="BK12" i="41"/>
  <c r="DW12" i="41"/>
  <c r="GI12" i="41"/>
  <c r="IU12" i="41"/>
  <c r="LG12" i="41"/>
  <c r="AF12" i="41"/>
  <c r="CR12" i="41"/>
  <c r="FD12" i="41"/>
  <c r="HP12" i="41"/>
  <c r="KB12" i="41"/>
  <c r="MN12" i="41"/>
  <c r="Y12" i="41"/>
  <c r="EW12" i="41"/>
  <c r="HI12" i="41"/>
  <c r="JU12" i="41"/>
  <c r="MG12" i="41"/>
  <c r="J12" i="41"/>
  <c r="BV12" i="41"/>
  <c r="EH12" i="41"/>
  <c r="GT12" i="41"/>
  <c r="JF12" i="41"/>
  <c r="LR12" i="41"/>
  <c r="DS12" i="41"/>
  <c r="GE12" i="41"/>
  <c r="IQ12" i="41"/>
  <c r="LC12" i="41"/>
  <c r="FO13" i="41"/>
  <c r="MY13" i="41"/>
  <c r="BJ13" i="41"/>
  <c r="AE13" i="41"/>
  <c r="DH13" i="41"/>
  <c r="JA13" i="41"/>
  <c r="AF13" i="41"/>
  <c r="AA13" i="41"/>
  <c r="IQ13" i="41"/>
  <c r="BS13" i="41"/>
  <c r="EE13" i="41"/>
  <c r="GQ13" i="41"/>
  <c r="JC13" i="41"/>
  <c r="LO13" i="41"/>
  <c r="IH13" i="41"/>
  <c r="KT13" i="41"/>
  <c r="HT14" i="41"/>
  <c r="FN14" i="41"/>
  <c r="BG14" i="41"/>
  <c r="DS14" i="41"/>
  <c r="GE14" i="41"/>
  <c r="IQ14" i="41"/>
  <c r="LC14" i="41"/>
  <c r="JA14" i="41"/>
  <c r="LM14" i="41"/>
  <c r="AM14" i="41"/>
  <c r="CY14" i="41"/>
  <c r="FK14" i="41"/>
  <c r="HW14" i="41"/>
  <c r="KI14" i="41"/>
  <c r="MU14" i="41"/>
  <c r="KZ14" i="41"/>
  <c r="I14" i="41"/>
  <c r="BU14" i="41"/>
  <c r="EG14" i="41"/>
  <c r="GS14" i="41"/>
  <c r="JE14" i="41"/>
  <c r="LQ14" i="41"/>
  <c r="AZ13" i="41"/>
  <c r="MO17" i="41"/>
  <c r="GJ24" i="41"/>
  <c r="HX25" i="41"/>
  <c r="AZ26" i="41"/>
  <c r="HP27" i="41"/>
  <c r="FA31" i="41"/>
  <c r="BX20" i="41"/>
  <c r="CW20" i="41"/>
  <c r="BQ29" i="41"/>
  <c r="AP11" i="41"/>
  <c r="BH11" i="41"/>
  <c r="CY11" i="41"/>
  <c r="HH11" i="41"/>
  <c r="BS12" i="41"/>
  <c r="R12" i="41"/>
  <c r="CD12" i="41"/>
  <c r="EP12" i="41"/>
  <c r="HB12" i="41"/>
  <c r="JN12" i="41"/>
  <c r="LZ12" i="41"/>
  <c r="KF12" i="41"/>
  <c r="MB12" i="41"/>
  <c r="E13" i="41"/>
  <c r="BQ13" i="41"/>
  <c r="F13" i="41"/>
  <c r="BT13" i="41"/>
  <c r="IK13" i="41"/>
  <c r="DM13" i="41"/>
  <c r="DP13" i="41"/>
  <c r="DV13" i="41"/>
  <c r="GH13" i="41"/>
  <c r="IT13" i="41"/>
  <c r="LF13" i="41"/>
  <c r="CA13" i="41"/>
  <c r="EM13" i="41"/>
  <c r="GY13" i="41"/>
  <c r="JK13" i="41"/>
  <c r="LW13" i="41"/>
  <c r="IW13" i="41"/>
  <c r="IJ14" i="41"/>
  <c r="EX14" i="41"/>
  <c r="LD14" i="41"/>
  <c r="KD14" i="41"/>
  <c r="D14" i="41"/>
  <c r="IZ14" i="41"/>
  <c r="GT14" i="41"/>
  <c r="LT14" i="41"/>
  <c r="EP14" i="41"/>
  <c r="BO14" i="41"/>
  <c r="EA14" i="41"/>
  <c r="GM14" i="41"/>
  <c r="IY14" i="41"/>
  <c r="LK14" i="41"/>
  <c r="M14" i="41"/>
  <c r="BY14" i="41"/>
  <c r="EK14" i="41"/>
  <c r="GW14" i="41"/>
  <c r="JI14" i="41"/>
  <c r="LU14" i="41"/>
  <c r="FB14" i="41"/>
  <c r="JZ14" i="41"/>
  <c r="AU14" i="41"/>
  <c r="DG14" i="41"/>
  <c r="FS14" i="41"/>
  <c r="IE14" i="41"/>
  <c r="KQ14" i="41"/>
  <c r="NC14" i="41"/>
  <c r="DX14" i="41"/>
  <c r="GJ14" i="41"/>
  <c r="IV14" i="41"/>
  <c r="Q14" i="41"/>
  <c r="CC14" i="41"/>
  <c r="EO14" i="41"/>
  <c r="HA14" i="41"/>
  <c r="JM14" i="41"/>
  <c r="LY14" i="41"/>
  <c r="FY15" i="41"/>
  <c r="GI11" i="41"/>
  <c r="MF11" i="41"/>
  <c r="AP14" i="41"/>
  <c r="HV24" i="41"/>
  <c r="BL24" i="41"/>
  <c r="KJ25" i="41"/>
  <c r="DK26" i="41"/>
  <c r="MD27" i="41"/>
  <c r="LC31" i="41"/>
  <c r="LR31" i="41"/>
  <c r="GV20" i="41"/>
  <c r="MS20" i="41"/>
  <c r="DM21" i="41"/>
  <c r="EP11" i="41"/>
  <c r="LH11" i="41"/>
  <c r="CR11" i="41"/>
  <c r="AG11" i="41"/>
  <c r="CS11" i="41"/>
  <c r="FE11" i="41"/>
  <c r="HQ11" i="41"/>
  <c r="KC11" i="41"/>
  <c r="MO11" i="41"/>
  <c r="DJ11" i="41"/>
  <c r="FV11" i="41"/>
  <c r="IH11" i="41"/>
  <c r="AA11" i="41"/>
  <c r="CM11" i="41"/>
  <c r="EY11" i="41"/>
  <c r="HK11" i="41"/>
  <c r="JW11" i="41"/>
  <c r="MI11" i="41"/>
  <c r="D11" i="41"/>
  <c r="BP11" i="41"/>
  <c r="EB11" i="41"/>
  <c r="GN11" i="41"/>
  <c r="IZ11" i="41"/>
  <c r="LL11" i="41"/>
  <c r="DM11" i="41"/>
  <c r="FY11" i="41"/>
  <c r="IK11" i="41"/>
  <c r="KW11" i="41"/>
  <c r="AD11" i="41"/>
  <c r="CP11" i="41"/>
  <c r="FB11" i="41"/>
  <c r="HN11" i="41"/>
  <c r="JZ11" i="41"/>
  <c r="ML11" i="41"/>
  <c r="AU11" i="41"/>
  <c r="DG11" i="41"/>
  <c r="FS11" i="41"/>
  <c r="IE11" i="41"/>
  <c r="KQ11" i="41"/>
  <c r="NC11" i="41"/>
  <c r="EV11" i="41"/>
  <c r="DM12" i="41"/>
  <c r="FY12" i="41"/>
  <c r="IK12" i="41"/>
  <c r="KW12" i="41"/>
  <c r="ED12" i="41"/>
  <c r="GP12" i="41"/>
  <c r="JB12" i="41"/>
  <c r="LN12" i="41"/>
  <c r="EM12" i="41"/>
  <c r="GY12" i="41"/>
  <c r="JK12" i="41"/>
  <c r="LW12" i="41"/>
  <c r="DH12" i="41"/>
  <c r="FT12" i="41"/>
  <c r="IF12" i="41"/>
  <c r="KR12" i="41"/>
  <c r="ND12" i="41"/>
  <c r="DA12" i="41"/>
  <c r="FM12" i="41"/>
  <c r="HY12" i="41"/>
  <c r="KK12" i="41"/>
  <c r="MW12" i="41"/>
  <c r="Z12" i="41"/>
  <c r="BW12" i="41"/>
  <c r="EI12" i="41"/>
  <c r="GU12" i="41"/>
  <c r="JG12" i="41"/>
  <c r="LS12" i="41"/>
  <c r="MJ12" i="41"/>
  <c r="JP12" i="41"/>
  <c r="IZ12" i="41"/>
  <c r="L13" i="41"/>
  <c r="CE13" i="41"/>
  <c r="AU13" i="41"/>
  <c r="KW13" i="41"/>
  <c r="EC13" i="41"/>
  <c r="BR13" i="41"/>
  <c r="ED13" i="41"/>
  <c r="GP13" i="41"/>
  <c r="JB13" i="41"/>
  <c r="LN13" i="41"/>
  <c r="CI13" i="41"/>
  <c r="EU13" i="41"/>
  <c r="HG13" i="41"/>
  <c r="JS13" i="41"/>
  <c r="LX13" i="41"/>
  <c r="CN14" i="41"/>
  <c r="BN14" i="41"/>
  <c r="AJ14" i="41"/>
  <c r="KF14" i="41"/>
  <c r="K14" i="41"/>
  <c r="BW14" i="41"/>
  <c r="EI14" i="41"/>
  <c r="GU14" i="41"/>
  <c r="JG14" i="41"/>
  <c r="LS14" i="41"/>
  <c r="CG14" i="41"/>
  <c r="JQ14" i="41"/>
  <c r="FJ14" i="41"/>
  <c r="BB15" i="41"/>
  <c r="IM15" i="41"/>
  <c r="IF15" i="41"/>
  <c r="IO15" i="41"/>
  <c r="LA15" i="41"/>
  <c r="KG15" i="41"/>
  <c r="MC15" i="41"/>
  <c r="AC15" i="41"/>
  <c r="EC15" i="41"/>
  <c r="G16" i="41"/>
  <c r="BU16" i="41"/>
  <c r="LH15" i="41"/>
  <c r="Q26" i="41"/>
  <c r="IQ27" i="41"/>
  <c r="AK20" i="41"/>
  <c r="CT28" i="41"/>
  <c r="JL28" i="41"/>
  <c r="CA11" i="41"/>
  <c r="MV11" i="41"/>
  <c r="S11" i="41"/>
  <c r="IV11" i="41"/>
  <c r="HX11" i="41"/>
  <c r="AF11" i="41"/>
  <c r="AO11" i="41"/>
  <c r="BF11" i="41"/>
  <c r="IP11" i="41"/>
  <c r="AI11" i="41"/>
  <c r="L11" i="41"/>
  <c r="BX11" i="41"/>
  <c r="AL11" i="41"/>
  <c r="KY11" i="41"/>
  <c r="JD11" i="41"/>
  <c r="CJ11" i="41"/>
  <c r="BI12" i="41"/>
  <c r="BZ12" i="41"/>
  <c r="AW12" i="41"/>
  <c r="AH12" i="41"/>
  <c r="CT12" i="41"/>
  <c r="FF12" i="41"/>
  <c r="HR12" i="41"/>
  <c r="KD12" i="41"/>
  <c r="MP12" i="41"/>
  <c r="JX12" i="41"/>
  <c r="JP14" i="41"/>
  <c r="IA13" i="41"/>
  <c r="V13" i="41"/>
  <c r="MA13" i="41"/>
  <c r="BD13" i="41"/>
  <c r="FF13" i="41"/>
  <c r="DT13" i="41"/>
  <c r="GF13" i="41"/>
  <c r="IR13" i="41"/>
  <c r="LD13" i="41"/>
  <c r="CQ13" i="41"/>
  <c r="FC13" i="41"/>
  <c r="HO13" i="41"/>
  <c r="KA13" i="41"/>
  <c r="MM13" i="41"/>
  <c r="MF13" i="41"/>
  <c r="LY13" i="41"/>
  <c r="GT13" i="41"/>
  <c r="BH13" i="41"/>
  <c r="HJ14" i="41"/>
  <c r="MP14" i="41"/>
  <c r="BP14" i="41"/>
  <c r="J14" i="41"/>
  <c r="JF14" i="41"/>
  <c r="EJ14" i="41"/>
  <c r="HB14" i="41"/>
  <c r="S14" i="41"/>
  <c r="CE14" i="41"/>
  <c r="EQ14" i="41"/>
  <c r="HC14" i="41"/>
  <c r="JO14" i="41"/>
  <c r="MA14" i="41"/>
  <c r="AC14" i="41"/>
  <c r="CO14" i="41"/>
  <c r="MK14" i="41"/>
  <c r="DF14" i="41"/>
  <c r="ID14" i="41"/>
  <c r="KP14" i="41"/>
  <c r="NB14" i="41"/>
  <c r="BK14" i="41"/>
  <c r="DW14" i="41"/>
  <c r="GI14" i="41"/>
  <c r="IU14" i="41"/>
  <c r="LG14" i="41"/>
  <c r="P14" i="41"/>
  <c r="CB14" i="41"/>
  <c r="EN14" i="41"/>
  <c r="GZ14" i="41"/>
  <c r="JL14" i="41"/>
  <c r="AG14" i="41"/>
  <c r="CS14" i="41"/>
  <c r="FE14" i="41"/>
  <c r="HQ14" i="41"/>
  <c r="KC14" i="41"/>
  <c r="MO14" i="41"/>
  <c r="ER14" i="41"/>
  <c r="BA15" i="41"/>
  <c r="AX15" i="41"/>
  <c r="DJ15" i="41"/>
  <c r="FV15" i="41"/>
  <c r="KT15" i="41"/>
  <c r="S15" i="41"/>
  <c r="BZ15" i="41"/>
  <c r="JJ15" i="41"/>
  <c r="LV15" i="41"/>
  <c r="LW15" i="41"/>
  <c r="GR15" i="41"/>
  <c r="JD15" i="41"/>
  <c r="CC15" i="41"/>
  <c r="EO15" i="41"/>
  <c r="JM15" i="41"/>
  <c r="LY15" i="41"/>
  <c r="DE15" i="41"/>
  <c r="CW15" i="41"/>
  <c r="MK15" i="41"/>
  <c r="CG15" i="41"/>
  <c r="LO16" i="41"/>
  <c r="BT16" i="41"/>
  <c r="GR16" i="41"/>
  <c r="JD16" i="41"/>
  <c r="LP16" i="41"/>
  <c r="HR16" i="41"/>
  <c r="KD16" i="41"/>
  <c r="MP16" i="41"/>
  <c r="K16" i="41"/>
  <c r="BW16" i="41"/>
  <c r="EI16" i="41"/>
  <c r="AJ16" i="41"/>
  <c r="CV16" i="41"/>
  <c r="FH16" i="41"/>
  <c r="U16" i="41"/>
  <c r="CG16" i="41"/>
  <c r="ES16" i="41"/>
  <c r="FB16" i="41"/>
  <c r="HN16" i="41"/>
  <c r="JZ16" i="41"/>
  <c r="ML16" i="41"/>
  <c r="KI16" i="41"/>
  <c r="DW17" i="41"/>
  <c r="AN17" i="41"/>
  <c r="DA17" i="41"/>
  <c r="FM17" i="41"/>
  <c r="HY17" i="41"/>
  <c r="KK17" i="41"/>
  <c r="MW17" i="41"/>
  <c r="DJ17" i="41"/>
  <c r="FV17" i="41"/>
  <c r="IH17" i="41"/>
  <c r="KT17" i="41"/>
  <c r="K17" i="41"/>
  <c r="BW17" i="41"/>
  <c r="EI17" i="41"/>
  <c r="GU17" i="41"/>
  <c r="JG17" i="41"/>
  <c r="LS17" i="41"/>
  <c r="AZ17" i="41"/>
  <c r="DL17" i="41"/>
  <c r="FX17" i="41"/>
  <c r="IJ17" i="41"/>
  <c r="KV17" i="41"/>
  <c r="U17" i="41"/>
  <c r="CG17" i="41"/>
  <c r="ES17" i="41"/>
  <c r="HE17" i="41"/>
  <c r="JQ17" i="41"/>
  <c r="MC17" i="41"/>
  <c r="N17" i="41"/>
  <c r="BZ17" i="41"/>
  <c r="EL17" i="41"/>
  <c r="GX17" i="41"/>
  <c r="JJ17" i="41"/>
  <c r="LV17" i="41"/>
  <c r="CI17" i="41"/>
  <c r="MC18" i="41"/>
  <c r="FY18" i="41"/>
  <c r="V18" i="41"/>
  <c r="CH18" i="41"/>
  <c r="ET18" i="41"/>
  <c r="HF18" i="41"/>
  <c r="JR18" i="41"/>
  <c r="MD18" i="41"/>
  <c r="BC18" i="41"/>
  <c r="DO18" i="41"/>
  <c r="GA18" i="41"/>
  <c r="IM18" i="41"/>
  <c r="KY18" i="41"/>
  <c r="BT18" i="41"/>
  <c r="EF18" i="41"/>
  <c r="AG18" i="41"/>
  <c r="CS18" i="41"/>
  <c r="FE18" i="41"/>
  <c r="HQ18" i="41"/>
  <c r="KC18" i="41"/>
  <c r="MO18" i="41"/>
  <c r="DB18" i="41"/>
  <c r="FN18" i="41"/>
  <c r="HZ18" i="41"/>
  <c r="KL18" i="41"/>
  <c r="MX18" i="41"/>
  <c r="BO18" i="41"/>
  <c r="EA18" i="41"/>
  <c r="GM18" i="41"/>
  <c r="IY18" i="41"/>
  <c r="LK18" i="41"/>
  <c r="BH18" i="41"/>
  <c r="DT18" i="41"/>
  <c r="GF18" i="41"/>
  <c r="IR18" i="41"/>
  <c r="LD18" i="41"/>
  <c r="IC18" i="41"/>
  <c r="H19" i="41"/>
  <c r="BM19" i="41"/>
  <c r="AA19" i="41"/>
  <c r="CM19" i="41"/>
  <c r="BH19" i="41"/>
  <c r="DT19" i="41"/>
  <c r="GF19" i="41"/>
  <c r="IR19" i="41"/>
  <c r="LD19" i="41"/>
  <c r="BY19" i="41"/>
  <c r="EK19" i="41"/>
  <c r="GW19" i="41"/>
  <c r="JI19" i="41"/>
  <c r="LU19" i="41"/>
  <c r="DF19" i="41"/>
  <c r="FR19" i="41"/>
  <c r="ID19" i="41"/>
  <c r="KP19" i="41"/>
  <c r="NB19" i="41"/>
  <c r="EE19" i="41"/>
  <c r="GQ19" i="41"/>
  <c r="JC19" i="41"/>
  <c r="LO19" i="41"/>
  <c r="CR19" i="41"/>
  <c r="MM16" i="41"/>
  <c r="HS24" i="41"/>
  <c r="LN24" i="41"/>
  <c r="LV24" i="41"/>
  <c r="IF24" i="41"/>
  <c r="HA24" i="41"/>
  <c r="HI24" i="41"/>
  <c r="HK24" i="41"/>
  <c r="KJ24" i="41"/>
  <c r="AR24" i="41"/>
  <c r="DD24" i="41"/>
  <c r="FP24" i="41"/>
  <c r="II24" i="41"/>
  <c r="AC24" i="41"/>
  <c r="CO24" i="41"/>
  <c r="FA24" i="41"/>
  <c r="HN24" i="41"/>
  <c r="V24" i="41"/>
  <c r="CH24" i="41"/>
  <c r="ET24" i="41"/>
  <c r="HF24" i="41"/>
  <c r="O24" i="41"/>
  <c r="CA24" i="41"/>
  <c r="EM24" i="41"/>
  <c r="GY24" i="41"/>
  <c r="H24" i="41"/>
  <c r="BT24" i="41"/>
  <c r="EF24" i="41"/>
  <c r="GR24" i="41"/>
  <c r="MN24" i="41"/>
  <c r="KQ24" i="41"/>
  <c r="NC24" i="41"/>
  <c r="JU24" i="41"/>
  <c r="MG24" i="41"/>
  <c r="JN24" i="41"/>
  <c r="LZ24" i="41"/>
  <c r="IJ24" i="41"/>
  <c r="KV24" i="41"/>
  <c r="IK24" i="41"/>
  <c r="KW24" i="41"/>
  <c r="MK25" i="41"/>
  <c r="JY25" i="41"/>
  <c r="BC25" i="41"/>
  <c r="KY25" i="41"/>
  <c r="HO25" i="41"/>
  <c r="CW25" i="41"/>
  <c r="MS25" i="41"/>
  <c r="HW25" i="41"/>
  <c r="DE25" i="41"/>
  <c r="NA25" i="41"/>
  <c r="IE25" i="41"/>
  <c r="AD25" i="41"/>
  <c r="CP25" i="41"/>
  <c r="FB25" i="41"/>
  <c r="HN25" i="41"/>
  <c r="JZ25" i="41"/>
  <c r="ML25" i="41"/>
  <c r="AV25" i="41"/>
  <c r="DH25" i="41"/>
  <c r="FT25" i="41"/>
  <c r="IF25" i="41"/>
  <c r="KR25" i="41"/>
  <c r="ND25" i="41"/>
  <c r="BM25" i="41"/>
  <c r="DY25" i="41"/>
  <c r="GK25" i="41"/>
  <c r="IW25" i="41"/>
  <c r="LI25" i="41"/>
  <c r="R25" i="41"/>
  <c r="CD25" i="41"/>
  <c r="EP25" i="41"/>
  <c r="HB25" i="41"/>
  <c r="JN25" i="41"/>
  <c r="LZ25" i="41"/>
  <c r="AA25" i="41"/>
  <c r="CM25" i="41"/>
  <c r="EY25" i="41"/>
  <c r="HK25" i="41"/>
  <c r="JW25" i="41"/>
  <c r="MI25" i="41"/>
  <c r="AJ25" i="41"/>
  <c r="CV25" i="41"/>
  <c r="FH25" i="41"/>
  <c r="HT25" i="41"/>
  <c r="KF25" i="41"/>
  <c r="MR25" i="41"/>
  <c r="MJ26" i="41"/>
  <c r="HT26" i="41"/>
  <c r="AJ26" i="41"/>
  <c r="LL26" i="41"/>
  <c r="GH26" i="41"/>
  <c r="AL26" i="41"/>
  <c r="KH26" i="41"/>
  <c r="EJ26" i="41"/>
  <c r="I26" i="41"/>
  <c r="ID26" i="41"/>
  <c r="CF26" i="41"/>
  <c r="MB26" i="41"/>
  <c r="FZ26" i="41"/>
  <c r="AC26" i="41"/>
  <c r="CO26" i="41"/>
  <c r="FA26" i="41"/>
  <c r="HM26" i="41"/>
  <c r="JY26" i="41"/>
  <c r="MK26" i="41"/>
  <c r="BK26" i="41"/>
  <c r="DW26" i="41"/>
  <c r="GI26" i="41"/>
  <c r="IU26" i="41"/>
  <c r="LG26" i="41"/>
  <c r="AF26" i="41"/>
  <c r="CR26" i="41"/>
  <c r="FD26" i="41"/>
  <c r="HP26" i="41"/>
  <c r="KB26" i="41"/>
  <c r="MN26" i="41"/>
  <c r="CC26" i="41"/>
  <c r="EO26" i="41"/>
  <c r="HA26" i="41"/>
  <c r="JM26" i="41"/>
  <c r="LY26" i="41"/>
  <c r="AH26" i="41"/>
  <c r="CT26" i="41"/>
  <c r="FF26" i="41"/>
  <c r="HR26" i="41"/>
  <c r="KD26" i="41"/>
  <c r="MP26" i="41"/>
  <c r="BG26" i="41"/>
  <c r="DS26" i="41"/>
  <c r="GE26" i="41"/>
  <c r="IQ26" i="41"/>
  <c r="LC26" i="41"/>
  <c r="EV19" i="41"/>
  <c r="HY27" i="41"/>
  <c r="BY27" i="41"/>
  <c r="DM27" i="41"/>
  <c r="KK27" i="41"/>
  <c r="AI27" i="41"/>
  <c r="BQ27" i="41"/>
  <c r="AB27" i="41"/>
  <c r="CN27" i="41"/>
  <c r="FO27" i="41"/>
  <c r="N27" i="41"/>
  <c r="BZ27" i="41"/>
  <c r="EL27" i="41"/>
  <c r="BK27" i="41"/>
  <c r="DW27" i="41"/>
  <c r="LA27" i="41"/>
  <c r="BD27" i="41"/>
  <c r="DP27" i="41"/>
  <c r="JW27" i="41"/>
  <c r="AW27" i="41"/>
  <c r="DI27" i="41"/>
  <c r="IW27" i="41"/>
  <c r="AP27" i="41"/>
  <c r="DB27" i="41"/>
  <c r="HS27" i="41"/>
  <c r="FV27" i="41"/>
  <c r="IH27" i="41"/>
  <c r="KT27" i="41"/>
  <c r="HD27" i="41"/>
  <c r="JP27" i="41"/>
  <c r="MB27" i="41"/>
  <c r="FY27" i="41"/>
  <c r="IK27" i="41"/>
  <c r="KW27" i="41"/>
  <c r="FB27" i="41"/>
  <c r="HN27" i="41"/>
  <c r="JZ27" i="41"/>
  <c r="ML27" i="41"/>
  <c r="GI27" i="41"/>
  <c r="IU27" i="41"/>
  <c r="LG27" i="41"/>
  <c r="FL27" i="41"/>
  <c r="HX27" i="41"/>
  <c r="KJ27" i="41"/>
  <c r="MV27" i="41"/>
  <c r="AA31" i="41"/>
  <c r="CM31" i="41"/>
  <c r="AB31" i="41"/>
  <c r="BO31" i="41"/>
  <c r="CV31" i="41"/>
  <c r="EI31" i="41"/>
  <c r="GV31" i="41"/>
  <c r="BA31" i="41"/>
  <c r="DM31" i="41"/>
  <c r="II31" i="41"/>
  <c r="AD31" i="41"/>
  <c r="CP31" i="41"/>
  <c r="FD31" i="41"/>
  <c r="O31" i="41"/>
  <c r="DC15" i="41"/>
  <c r="FO15" i="41"/>
  <c r="IA15" i="41"/>
  <c r="KM15" i="41"/>
  <c r="MY15" i="41"/>
  <c r="JR15" i="41"/>
  <c r="MD15" i="41"/>
  <c r="W15" i="41"/>
  <c r="CI15" i="41"/>
  <c r="EU15" i="41"/>
  <c r="HG15" i="41"/>
  <c r="ME15" i="41"/>
  <c r="JL15" i="41"/>
  <c r="EW15" i="41"/>
  <c r="HI15" i="41"/>
  <c r="JU15" i="41"/>
  <c r="MG15" i="41"/>
  <c r="AS15" i="41"/>
  <c r="AK15" i="41"/>
  <c r="JY15" i="41"/>
  <c r="JC16" i="41"/>
  <c r="AO16" i="41"/>
  <c r="AP16" i="41"/>
  <c r="DB16" i="41"/>
  <c r="EQ16" i="41"/>
  <c r="HC16" i="41"/>
  <c r="JO16" i="41"/>
  <c r="MA16" i="41"/>
  <c r="AR16" i="41"/>
  <c r="DD16" i="41"/>
  <c r="AC16" i="41"/>
  <c r="CO16" i="41"/>
  <c r="HM16" i="41"/>
  <c r="JY16" i="41"/>
  <c r="MK16" i="41"/>
  <c r="CX16" i="41"/>
  <c r="HV16" i="41"/>
  <c r="KH16" i="41"/>
  <c r="MT16" i="41"/>
  <c r="NC16" i="41"/>
  <c r="HW16" i="41"/>
  <c r="BK17" i="41"/>
  <c r="AV17" i="41"/>
  <c r="AW17" i="41"/>
  <c r="DI17" i="41"/>
  <c r="FU17" i="41"/>
  <c r="IG17" i="41"/>
  <c r="KS17" i="41"/>
  <c r="NE17" i="41"/>
  <c r="BF17" i="41"/>
  <c r="DR17" i="41"/>
  <c r="GD17" i="41"/>
  <c r="IP17" i="41"/>
  <c r="LB17" i="41"/>
  <c r="CE17" i="41"/>
  <c r="EQ17" i="41"/>
  <c r="HC17" i="41"/>
  <c r="JO17" i="41"/>
  <c r="MA17" i="41"/>
  <c r="BH17" i="41"/>
  <c r="DT17" i="41"/>
  <c r="GF17" i="41"/>
  <c r="IR17" i="41"/>
  <c r="LD17" i="41"/>
  <c r="AC17" i="41"/>
  <c r="CO17" i="41"/>
  <c r="FA17" i="41"/>
  <c r="HM17" i="41"/>
  <c r="JY17" i="41"/>
  <c r="MK17" i="41"/>
  <c r="V17" i="41"/>
  <c r="CH17" i="41"/>
  <c r="ET17" i="41"/>
  <c r="HF17" i="41"/>
  <c r="JR17" i="41"/>
  <c r="MD17" i="41"/>
  <c r="W17" i="41"/>
  <c r="CA17" i="41"/>
  <c r="EK18" i="41"/>
  <c r="AD18" i="41"/>
  <c r="BK18" i="41"/>
  <c r="AO18" i="41"/>
  <c r="DJ18" i="41"/>
  <c r="FV18" i="41"/>
  <c r="IH18" i="41"/>
  <c r="KT18" i="41"/>
  <c r="D18" i="41"/>
  <c r="LL18" i="41"/>
  <c r="FQ18" i="41"/>
  <c r="AI19" i="41"/>
  <c r="D19" i="41"/>
  <c r="BP19" i="41"/>
  <c r="CG19" i="41"/>
  <c r="ES19" i="41"/>
  <c r="HE19" i="41"/>
  <c r="JQ19" i="41"/>
  <c r="MC19" i="41"/>
  <c r="DN19" i="41"/>
  <c r="FZ19" i="41"/>
  <c r="IL19" i="41"/>
  <c r="KX19" i="41"/>
  <c r="CA19" i="41"/>
  <c r="EM19" i="41"/>
  <c r="GY19" i="41"/>
  <c r="JK19" i="41"/>
  <c r="LW19" i="41"/>
  <c r="KZ19" i="41"/>
  <c r="FT19" i="41"/>
  <c r="FC16" i="41"/>
  <c r="BM24" i="41"/>
  <c r="I24" i="41"/>
  <c r="AI24" i="41"/>
  <c r="K24" i="41"/>
  <c r="NB24" i="41"/>
  <c r="JB24" i="41"/>
  <c r="JJ24" i="41"/>
  <c r="KH24" i="41"/>
  <c r="KP24" i="41"/>
  <c r="GL24" i="41"/>
  <c r="LP24" i="41"/>
  <c r="AZ24" i="41"/>
  <c r="DL24" i="41"/>
  <c r="FX24" i="41"/>
  <c r="JL24" i="41"/>
  <c r="AK24" i="41"/>
  <c r="CW24" i="41"/>
  <c r="FI24" i="41"/>
  <c r="AD24" i="41"/>
  <c r="CP24" i="41"/>
  <c r="FB24" i="41"/>
  <c r="HO24" i="41"/>
  <c r="W24" i="41"/>
  <c r="CI24" i="41"/>
  <c r="EU24" i="41"/>
  <c r="HG24" i="41"/>
  <c r="P24" i="41"/>
  <c r="CB24" i="41"/>
  <c r="EN24" i="41"/>
  <c r="GZ24" i="41"/>
  <c r="IM24" i="41"/>
  <c r="KY24" i="41"/>
  <c r="HQ24" i="41"/>
  <c r="KC24" i="41"/>
  <c r="MO24" i="41"/>
  <c r="JV24" i="41"/>
  <c r="MH24" i="41"/>
  <c r="JW24" i="41"/>
  <c r="MI24" i="41"/>
  <c r="IR24" i="41"/>
  <c r="LD24" i="41"/>
  <c r="G17" i="41"/>
  <c r="MC25" i="41"/>
  <c r="DU25" i="41"/>
  <c r="BA25" i="41"/>
  <c r="CI25" i="41"/>
  <c r="ME25" i="41"/>
  <c r="IU25" i="41"/>
  <c r="EC25" i="41"/>
  <c r="G25" i="41"/>
  <c r="JC25" i="41"/>
  <c r="EK25" i="41"/>
  <c r="O25" i="41"/>
  <c r="JK25" i="41"/>
  <c r="AL25" i="41"/>
  <c r="CX25" i="41"/>
  <c r="FJ25" i="41"/>
  <c r="HV25" i="41"/>
  <c r="KH25" i="41"/>
  <c r="MT25" i="41"/>
  <c r="BD25" i="41"/>
  <c r="DP25" i="41"/>
  <c r="GB25" i="41"/>
  <c r="IN25" i="41"/>
  <c r="KZ25" i="41"/>
  <c r="I25" i="41"/>
  <c r="BU25" i="41"/>
  <c r="EG25" i="41"/>
  <c r="GS25" i="41"/>
  <c r="JE25" i="41"/>
  <c r="LQ25" i="41"/>
  <c r="Z25" i="41"/>
  <c r="CL25" i="41"/>
  <c r="EX25" i="41"/>
  <c r="HJ25" i="41"/>
  <c r="JV25" i="41"/>
  <c r="MH25" i="41"/>
  <c r="AI25" i="41"/>
  <c r="CU25" i="41"/>
  <c r="FG25" i="41"/>
  <c r="HS25" i="41"/>
  <c r="KE25" i="41"/>
  <c r="MQ25" i="41"/>
  <c r="AR25" i="41"/>
  <c r="DD25" i="41"/>
  <c r="FP25" i="41"/>
  <c r="IB25" i="41"/>
  <c r="KN25" i="41"/>
  <c r="MZ25" i="41"/>
  <c r="FI18" i="41"/>
  <c r="N26" i="41"/>
  <c r="MR26" i="41"/>
  <c r="FH26" i="41"/>
  <c r="E26" i="41"/>
  <c r="HN26" i="41"/>
  <c r="BR26" i="41"/>
  <c r="LN26" i="41"/>
  <c r="FP26" i="41"/>
  <c r="V26" i="41"/>
  <c r="JJ26" i="41"/>
  <c r="DL26" i="41"/>
  <c r="HF26" i="41"/>
  <c r="AK26" i="41"/>
  <c r="CW26" i="41"/>
  <c r="FI26" i="41"/>
  <c r="HU26" i="41"/>
  <c r="KG26" i="41"/>
  <c r="MS26" i="41"/>
  <c r="BS26" i="41"/>
  <c r="EE26" i="41"/>
  <c r="GQ26" i="41"/>
  <c r="JC26" i="41"/>
  <c r="LO26" i="41"/>
  <c r="AN26" i="41"/>
  <c r="CZ26" i="41"/>
  <c r="FL26" i="41"/>
  <c r="HX26" i="41"/>
  <c r="KJ26" i="41"/>
  <c r="MV26" i="41"/>
  <c r="CK26" i="41"/>
  <c r="EW26" i="41"/>
  <c r="HI26" i="41"/>
  <c r="JU26" i="41"/>
  <c r="MG26" i="41"/>
  <c r="AP26" i="41"/>
  <c r="DB26" i="41"/>
  <c r="FN26" i="41"/>
  <c r="HZ26" i="41"/>
  <c r="KL26" i="41"/>
  <c r="MX26" i="41"/>
  <c r="BO26" i="41"/>
  <c r="EA26" i="41"/>
  <c r="GM26" i="41"/>
  <c r="IY26" i="41"/>
  <c r="LK26" i="41"/>
  <c r="KJ19" i="41"/>
  <c r="JT19" i="41"/>
  <c r="AY27" i="41"/>
  <c r="DE27" i="41"/>
  <c r="ET27" i="41"/>
  <c r="AC27" i="41"/>
  <c r="BO27" i="41"/>
  <c r="CW27" i="41"/>
  <c r="AJ27" i="41"/>
  <c r="CV27" i="41"/>
  <c r="GU27" i="41"/>
  <c r="V27" i="41"/>
  <c r="CH27" i="41"/>
  <c r="EV27" i="41"/>
  <c r="G27" i="41"/>
  <c r="BS27" i="41"/>
  <c r="EE27" i="41"/>
  <c r="MG27" i="41"/>
  <c r="BL27" i="41"/>
  <c r="DX27" i="41"/>
  <c r="LC27" i="41"/>
  <c r="BE27" i="41"/>
  <c r="DQ27" i="41"/>
  <c r="KC27" i="41"/>
  <c r="AX27" i="41"/>
  <c r="DJ27" i="41"/>
  <c r="IY27" i="41"/>
  <c r="GD27" i="41"/>
  <c r="IP27" i="41"/>
  <c r="LB27" i="41"/>
  <c r="EZ27" i="41"/>
  <c r="HL27" i="41"/>
  <c r="JX27" i="41"/>
  <c r="MJ27" i="41"/>
  <c r="GG27" i="41"/>
  <c r="IS27" i="41"/>
  <c r="LE27" i="41"/>
  <c r="FJ27" i="41"/>
  <c r="HV27" i="41"/>
  <c r="KH27" i="41"/>
  <c r="MT27" i="41"/>
  <c r="GQ27" i="41"/>
  <c r="JC27" i="41"/>
  <c r="LO27" i="41"/>
  <c r="FT27" i="41"/>
  <c r="IF27" i="41"/>
  <c r="KR27" i="41"/>
  <c r="ND27" i="41"/>
  <c r="EZ31" i="41"/>
  <c r="T31" i="41"/>
  <c r="BH31" i="41"/>
  <c r="CU31" i="41"/>
  <c r="EB31" i="41"/>
  <c r="GU31" i="41"/>
  <c r="LT31" i="41"/>
  <c r="BI31" i="41"/>
  <c r="DU31" i="41"/>
  <c r="JO31" i="41"/>
  <c r="AL31" i="41"/>
  <c r="CX31" i="41"/>
  <c r="FX31" i="41"/>
  <c r="W31" i="41"/>
  <c r="AK16" i="41"/>
  <c r="CW16" i="41"/>
  <c r="KG16" i="41"/>
  <c r="FR16" i="41"/>
  <c r="ID16" i="41"/>
  <c r="KP16" i="41"/>
  <c r="NB16" i="41"/>
  <c r="DP17" i="41"/>
  <c r="GB17" i="41"/>
  <c r="IN17" i="41"/>
  <c r="KZ17" i="41"/>
  <c r="DQ17" i="41"/>
  <c r="D17" i="41"/>
  <c r="BP17" i="41"/>
  <c r="AK17" i="41"/>
  <c r="AD17" i="41"/>
  <c r="CP17" i="41"/>
  <c r="FB17" i="41"/>
  <c r="HN17" i="41"/>
  <c r="JZ17" i="41"/>
  <c r="ML17" i="41"/>
  <c r="HM18" i="41"/>
  <c r="AL18" i="41"/>
  <c r="CX18" i="41"/>
  <c r="FJ18" i="41"/>
  <c r="HV18" i="41"/>
  <c r="KH18" i="41"/>
  <c r="MT18" i="41"/>
  <c r="G18" i="41"/>
  <c r="BS18" i="41"/>
  <c r="EE18" i="41"/>
  <c r="GQ18" i="41"/>
  <c r="JC18" i="41"/>
  <c r="LO18" i="41"/>
  <c r="CJ18" i="41"/>
  <c r="EV18" i="41"/>
  <c r="HH18" i="41"/>
  <c r="JT18" i="41"/>
  <c r="MF18" i="41"/>
  <c r="AW18" i="41"/>
  <c r="DI18" i="41"/>
  <c r="FU18" i="41"/>
  <c r="IG18" i="41"/>
  <c r="KS18" i="41"/>
  <c r="NE18" i="41"/>
  <c r="DR18" i="41"/>
  <c r="GD18" i="41"/>
  <c r="IP18" i="41"/>
  <c r="LB18" i="41"/>
  <c r="S18" i="41"/>
  <c r="CE18" i="41"/>
  <c r="EQ18" i="41"/>
  <c r="HC18" i="41"/>
  <c r="JO18" i="41"/>
  <c r="MA18" i="41"/>
  <c r="L18" i="41"/>
  <c r="BX18" i="41"/>
  <c r="EJ18" i="41"/>
  <c r="GV18" i="41"/>
  <c r="JH18" i="41"/>
  <c r="LT18" i="41"/>
  <c r="DE18" i="41"/>
  <c r="AQ19" i="41"/>
  <c r="DC19" i="41"/>
  <c r="IA19" i="41"/>
  <c r="L19" i="41"/>
  <c r="BX19" i="41"/>
  <c r="CO19" i="41"/>
  <c r="FA19" i="41"/>
  <c r="HM19" i="41"/>
  <c r="JY19" i="41"/>
  <c r="MK19" i="41"/>
  <c r="DV19" i="41"/>
  <c r="GH19" i="41"/>
  <c r="IT19" i="41"/>
  <c r="LF19" i="41"/>
  <c r="CI19" i="41"/>
  <c r="EU19" i="41"/>
  <c r="HG19" i="41"/>
  <c r="JS19" i="41"/>
  <c r="ME19" i="41"/>
  <c r="IN19" i="41"/>
  <c r="GY16" i="41"/>
  <c r="GK24" i="41"/>
  <c r="EG24" i="41"/>
  <c r="BO24" i="41"/>
  <c r="AQ24" i="41"/>
  <c r="Q24" i="41"/>
  <c r="S24" i="41"/>
  <c r="Y24" i="41"/>
  <c r="AA24" i="41"/>
  <c r="GT24" i="41"/>
  <c r="MV24" i="41"/>
  <c r="BH24" i="41"/>
  <c r="DT24" i="41"/>
  <c r="GF24" i="41"/>
  <c r="KR24" i="41"/>
  <c r="AS24" i="41"/>
  <c r="DE24" i="41"/>
  <c r="FQ24" i="41"/>
  <c r="IL24" i="41"/>
  <c r="AL24" i="41"/>
  <c r="CX24" i="41"/>
  <c r="FJ24" i="41"/>
  <c r="HZ24" i="41"/>
  <c r="AE24" i="41"/>
  <c r="CQ24" i="41"/>
  <c r="FC24" i="41"/>
  <c r="HP24" i="41"/>
  <c r="X24" i="41"/>
  <c r="CJ24" i="41"/>
  <c r="EV24" i="41"/>
  <c r="HH24" i="41"/>
  <c r="IU24" i="41"/>
  <c r="LG24" i="41"/>
  <c r="HY24" i="41"/>
  <c r="KK24" i="41"/>
  <c r="MW24" i="41"/>
  <c r="KD24" i="41"/>
  <c r="MP24" i="41"/>
  <c r="KE24" i="41"/>
  <c r="MQ24" i="41"/>
  <c r="IZ24" i="41"/>
  <c r="LL24" i="41"/>
  <c r="JA24" i="41"/>
  <c r="LM24" i="41"/>
  <c r="BS17" i="41"/>
  <c r="HE25" i="41"/>
  <c r="IS25" i="41"/>
  <c r="FY25" i="41"/>
  <c r="DO25" i="41"/>
  <c r="AE25" i="41"/>
  <c r="KA25" i="41"/>
  <c r="FI25" i="41"/>
  <c r="AM25" i="41"/>
  <c r="KI25" i="41"/>
  <c r="FQ25" i="41"/>
  <c r="AU25" i="41"/>
  <c r="KQ25" i="41"/>
  <c r="AT25" i="41"/>
  <c r="DF25" i="41"/>
  <c r="FR25" i="41"/>
  <c r="ID25" i="41"/>
  <c r="KP25" i="41"/>
  <c r="NB25" i="41"/>
  <c r="BL25" i="41"/>
  <c r="DX25" i="41"/>
  <c r="GJ25" i="41"/>
  <c r="IV25" i="41"/>
  <c r="LH25" i="41"/>
  <c r="Q25" i="41"/>
  <c r="CC25" i="41"/>
  <c r="EO25" i="41"/>
  <c r="HA25" i="41"/>
  <c r="JM25" i="41"/>
  <c r="LY25" i="41"/>
  <c r="AH25" i="41"/>
  <c r="CT25" i="41"/>
  <c r="FF25" i="41"/>
  <c r="HR25" i="41"/>
  <c r="KD25" i="41"/>
  <c r="MP25" i="41"/>
  <c r="AQ25" i="41"/>
  <c r="DC25" i="41"/>
  <c r="FO25" i="41"/>
  <c r="IA25" i="41"/>
  <c r="KM25" i="41"/>
  <c r="MY25" i="41"/>
  <c r="AZ25" i="41"/>
  <c r="DL25" i="41"/>
  <c r="FX25" i="41"/>
  <c r="IJ25" i="41"/>
  <c r="KV25" i="41"/>
  <c r="CN26" i="41"/>
  <c r="P26" i="41"/>
  <c r="KF26" i="41"/>
  <c r="O26" i="41"/>
  <c r="IT26" i="41"/>
  <c r="CX26" i="41"/>
  <c r="MT26" i="41"/>
  <c r="GV26" i="41"/>
  <c r="AT26" i="41"/>
  <c r="KP26" i="41"/>
  <c r="ER26" i="41"/>
  <c r="L26" i="41"/>
  <c r="IL26" i="41"/>
  <c r="AS26" i="41"/>
  <c r="DE26" i="41"/>
  <c r="FQ26" i="41"/>
  <c r="IC26" i="41"/>
  <c r="KO26" i="41"/>
  <c r="NA26" i="41"/>
  <c r="CA26" i="41"/>
  <c r="EM26" i="41"/>
  <c r="GY26" i="41"/>
  <c r="JK26" i="41"/>
  <c r="LW26" i="41"/>
  <c r="AV26" i="41"/>
  <c r="DH26" i="41"/>
  <c r="FT26" i="41"/>
  <c r="IF26" i="41"/>
  <c r="KR26" i="41"/>
  <c r="ND26" i="41"/>
  <c r="CS26" i="41"/>
  <c r="FE26" i="41"/>
  <c r="HQ26" i="41"/>
  <c r="KC26" i="41"/>
  <c r="MO26" i="41"/>
  <c r="AX26" i="41"/>
  <c r="DJ26" i="41"/>
  <c r="FV26" i="41"/>
  <c r="IH26" i="41"/>
  <c r="KT26" i="41"/>
  <c r="BW26" i="41"/>
  <c r="EI26" i="41"/>
  <c r="GU26" i="41"/>
  <c r="JG26" i="41"/>
  <c r="LS26" i="41"/>
  <c r="HH19" i="41"/>
  <c r="MF19" i="41"/>
  <c r="K27" i="41"/>
  <c r="JE27" i="41"/>
  <c r="EK27" i="41"/>
  <c r="JM27" i="41"/>
  <c r="BI27" i="41"/>
  <c r="CU27" i="41"/>
  <c r="EC27" i="41"/>
  <c r="AR27" i="41"/>
  <c r="DD27" i="41"/>
  <c r="AD27" i="41"/>
  <c r="CP27" i="41"/>
  <c r="FW27" i="41"/>
  <c r="O27" i="41"/>
  <c r="CA27" i="41"/>
  <c r="EM27" i="41"/>
  <c r="H27" i="41"/>
  <c r="BT27" i="41"/>
  <c r="EF27" i="41"/>
  <c r="MI27" i="41"/>
  <c r="BM27" i="41"/>
  <c r="DY27" i="41"/>
  <c r="LI27" i="41"/>
  <c r="BF27" i="41"/>
  <c r="DR27" i="41"/>
  <c r="KE27" i="41"/>
  <c r="GL27" i="41"/>
  <c r="IX27" i="41"/>
  <c r="LJ27" i="41"/>
  <c r="FH27" i="41"/>
  <c r="HT27" i="41"/>
  <c r="KF27" i="41"/>
  <c r="MR27" i="41"/>
  <c r="GO27" i="41"/>
  <c r="JA27" i="41"/>
  <c r="LM27" i="41"/>
  <c r="FR27" i="41"/>
  <c r="ID27" i="41"/>
  <c r="KP27" i="41"/>
  <c r="NB27" i="41"/>
  <c r="GY27" i="41"/>
  <c r="JK27" i="41"/>
  <c r="LW27" i="41"/>
  <c r="GB27" i="41"/>
  <c r="IN27" i="41"/>
  <c r="KZ27" i="41"/>
  <c r="AY31" i="41"/>
  <c r="AZ31" i="41"/>
  <c r="CN31" i="41"/>
  <c r="EA31" i="41"/>
  <c r="FP31" i="41"/>
  <c r="LS31" i="41"/>
  <c r="E31" i="41"/>
  <c r="BQ31" i="41"/>
  <c r="EC31" i="41"/>
  <c r="KU31" i="41"/>
  <c r="AT31" i="41"/>
  <c r="DF31" i="41"/>
  <c r="HD31" i="41"/>
  <c r="AE31" i="41"/>
  <c r="BG15" i="41"/>
  <c r="DS15" i="41"/>
  <c r="GE15" i="41"/>
  <c r="IB15" i="41"/>
  <c r="KH15" i="41"/>
  <c r="MT15" i="41"/>
  <c r="AM15" i="41"/>
  <c r="CY15" i="41"/>
  <c r="FK15" i="41"/>
  <c r="HW15" i="41"/>
  <c r="KI15" i="41"/>
  <c r="MU15" i="41"/>
  <c r="DA15" i="41"/>
  <c r="FM15" i="41"/>
  <c r="HY15" i="41"/>
  <c r="KK15" i="41"/>
  <c r="MW15" i="41"/>
  <c r="FA15" i="41"/>
  <c r="JA15" i="41"/>
  <c r="EE16" i="41"/>
  <c r="BK16" i="41"/>
  <c r="FD16" i="41"/>
  <c r="HP16" i="41"/>
  <c r="KB16" i="41"/>
  <c r="MN16" i="41"/>
  <c r="GC16" i="41"/>
  <c r="IO16" i="41"/>
  <c r="LA16" i="41"/>
  <c r="IP16" i="41"/>
  <c r="LB16" i="41"/>
  <c r="BH16" i="41"/>
  <c r="DT16" i="41"/>
  <c r="AS16" i="41"/>
  <c r="DE16" i="41"/>
  <c r="FQ16" i="41"/>
  <c r="IC16" i="41"/>
  <c r="IL16" i="41"/>
  <c r="KX16" i="41"/>
  <c r="KY16" i="41"/>
  <c r="IE16" i="41"/>
  <c r="CY16" i="41"/>
  <c r="BL17" i="41"/>
  <c r="BM17" i="41"/>
  <c r="DY17" i="41"/>
  <c r="GK17" i="41"/>
  <c r="IW17" i="41"/>
  <c r="LI17" i="41"/>
  <c r="J17" i="41"/>
  <c r="BV17" i="41"/>
  <c r="EH17" i="41"/>
  <c r="GT17" i="41"/>
  <c r="JF17" i="41"/>
  <c r="LR17" i="41"/>
  <c r="CU17" i="41"/>
  <c r="FG17" i="41"/>
  <c r="HS17" i="41"/>
  <c r="KE17" i="41"/>
  <c r="MQ17" i="41"/>
  <c r="L17" i="41"/>
  <c r="EJ17" i="41"/>
  <c r="GV17" i="41"/>
  <c r="JH17" i="41"/>
  <c r="LT17" i="41"/>
  <c r="AS17" i="41"/>
  <c r="DE17" i="41"/>
  <c r="FQ17" i="41"/>
  <c r="IC17" i="41"/>
  <c r="KO17" i="41"/>
  <c r="NA17" i="41"/>
  <c r="AL17" i="41"/>
  <c r="CX17" i="41"/>
  <c r="FJ17" i="41"/>
  <c r="HV17" i="41"/>
  <c r="KH17" i="41"/>
  <c r="MT17" i="41"/>
  <c r="ES18" i="41"/>
  <c r="AT18" i="41"/>
  <c r="DF18" i="41"/>
  <c r="FR18" i="41"/>
  <c r="ID18" i="41"/>
  <c r="KP18" i="41"/>
  <c r="NB18" i="41"/>
  <c r="O18" i="41"/>
  <c r="CA18" i="41"/>
  <c r="EM18" i="41"/>
  <c r="GY18" i="41"/>
  <c r="JK18" i="41"/>
  <c r="LW18" i="41"/>
  <c r="CR18" i="41"/>
  <c r="FD18" i="41"/>
  <c r="HP18" i="41"/>
  <c r="KB18" i="41"/>
  <c r="MN18" i="41"/>
  <c r="BE18" i="41"/>
  <c r="DQ18" i="41"/>
  <c r="GC18" i="41"/>
  <c r="IO18" i="41"/>
  <c r="LA18" i="41"/>
  <c r="BN18" i="41"/>
  <c r="DZ18" i="41"/>
  <c r="GL18" i="41"/>
  <c r="IX18" i="41"/>
  <c r="LJ18" i="41"/>
  <c r="CM18" i="41"/>
  <c r="EY18" i="41"/>
  <c r="HK18" i="41"/>
  <c r="JW18" i="41"/>
  <c r="MI18" i="41"/>
  <c r="T18" i="41"/>
  <c r="ER18" i="41"/>
  <c r="HD18" i="41"/>
  <c r="JP18" i="41"/>
  <c r="MB18" i="41"/>
  <c r="LP19" i="41"/>
  <c r="Y19" i="41"/>
  <c r="CK19" i="41"/>
  <c r="EW19" i="41"/>
  <c r="HI19" i="41"/>
  <c r="JU19" i="41"/>
  <c r="MG19" i="41"/>
  <c r="AY19" i="41"/>
  <c r="T19" i="41"/>
  <c r="HD19" i="41"/>
  <c r="CW19" i="41"/>
  <c r="FI19" i="41"/>
  <c r="HU19" i="41"/>
  <c r="KG19" i="41"/>
  <c r="MS19" i="41"/>
  <c r="ED19" i="41"/>
  <c r="GP19" i="41"/>
  <c r="JB19" i="41"/>
  <c r="LN19" i="41"/>
  <c r="CQ19" i="41"/>
  <c r="FC19" i="41"/>
  <c r="HO19" i="41"/>
  <c r="KA19" i="41"/>
  <c r="MM19" i="41"/>
  <c r="GB19" i="41"/>
  <c r="AV19" i="41"/>
  <c r="HO16" i="41"/>
  <c r="BU24" i="41"/>
  <c r="MT24" i="41"/>
  <c r="CU24" i="41"/>
  <c r="BW24" i="41"/>
  <c r="AW24" i="41"/>
  <c r="AY24" i="41"/>
  <c r="BE24" i="41"/>
  <c r="BG24" i="41"/>
  <c r="R24" i="41"/>
  <c r="HB24" i="41"/>
  <c r="D24" i="41"/>
  <c r="BP24" i="41"/>
  <c r="EB24" i="41"/>
  <c r="GN24" i="41"/>
  <c r="LX24" i="41"/>
  <c r="BA24" i="41"/>
  <c r="DM24" i="41"/>
  <c r="FY24" i="41"/>
  <c r="JR24" i="41"/>
  <c r="AT24" i="41"/>
  <c r="DF24" i="41"/>
  <c r="FR24" i="41"/>
  <c r="IN24" i="41"/>
  <c r="AM24" i="41"/>
  <c r="CY24" i="41"/>
  <c r="FK24" i="41"/>
  <c r="IA24" i="41"/>
  <c r="AF24" i="41"/>
  <c r="CR24" i="41"/>
  <c r="FD24" i="41"/>
  <c r="HR24" i="41"/>
  <c r="JC24" i="41"/>
  <c r="LO24" i="41"/>
  <c r="IG24" i="41"/>
  <c r="KS24" i="41"/>
  <c r="NE24" i="41"/>
  <c r="KL24" i="41"/>
  <c r="MX24" i="41"/>
  <c r="KM24" i="41"/>
  <c r="MY24" i="41"/>
  <c r="JH24" i="41"/>
  <c r="LT24" i="41"/>
  <c r="JI24" i="41"/>
  <c r="LU24" i="41"/>
  <c r="EE17" i="41"/>
  <c r="IK25" i="41"/>
  <c r="U25" i="41"/>
  <c r="KW25" i="41"/>
  <c r="EU25" i="41"/>
  <c r="BK25" i="41"/>
  <c r="LG25" i="41"/>
  <c r="GO25" i="41"/>
  <c r="BS25" i="41"/>
  <c r="LO25" i="41"/>
  <c r="GW25" i="41"/>
  <c r="CA25" i="41"/>
  <c r="LW25" i="41"/>
  <c r="BB25" i="41"/>
  <c r="DN25" i="41"/>
  <c r="FZ25" i="41"/>
  <c r="IL25" i="41"/>
  <c r="KX25" i="41"/>
  <c r="H25" i="41"/>
  <c r="BT25" i="41"/>
  <c r="EF25" i="41"/>
  <c r="GR25" i="41"/>
  <c r="JD25" i="41"/>
  <c r="LP25" i="41"/>
  <c r="Y25" i="41"/>
  <c r="CK25" i="41"/>
  <c r="EW25" i="41"/>
  <c r="HI25" i="41"/>
  <c r="JU25" i="41"/>
  <c r="MG25" i="41"/>
  <c r="AP25" i="41"/>
  <c r="DB25" i="41"/>
  <c r="FN25" i="41"/>
  <c r="HZ25" i="41"/>
  <c r="KL25" i="41"/>
  <c r="MX25" i="41"/>
  <c r="AY25" i="41"/>
  <c r="DK25" i="41"/>
  <c r="FW25" i="41"/>
  <c r="II25" i="41"/>
  <c r="KU25" i="41"/>
  <c r="BH25" i="41"/>
  <c r="DT25" i="41"/>
  <c r="GF25" i="41"/>
  <c r="IR25" i="41"/>
  <c r="LD25" i="41"/>
  <c r="HU18" i="41"/>
  <c r="DT26" i="41"/>
  <c r="EB26" i="41"/>
  <c r="BH26" i="41"/>
  <c r="AG26" i="41"/>
  <c r="JZ26" i="41"/>
  <c r="ED26" i="41"/>
  <c r="H26" i="41"/>
  <c r="IB26" i="41"/>
  <c r="BZ26" i="41"/>
  <c r="LV26" i="41"/>
  <c r="FX26" i="41"/>
  <c r="AB26" i="41"/>
  <c r="JR26" i="41"/>
  <c r="BA26" i="41"/>
  <c r="DM26" i="41"/>
  <c r="FY26" i="41"/>
  <c r="IK26" i="41"/>
  <c r="KW26" i="41"/>
  <c r="W26" i="41"/>
  <c r="CI26" i="41"/>
  <c r="EU26" i="41"/>
  <c r="HG26" i="41"/>
  <c r="JS26" i="41"/>
  <c r="ME26" i="41"/>
  <c r="BD26" i="41"/>
  <c r="DP26" i="41"/>
  <c r="GB26" i="41"/>
  <c r="IN26" i="41"/>
  <c r="KZ26" i="41"/>
  <c r="AO26" i="41"/>
  <c r="DA26" i="41"/>
  <c r="FM26" i="41"/>
  <c r="HY26" i="41"/>
  <c r="KK26" i="41"/>
  <c r="MW26" i="41"/>
  <c r="BF26" i="41"/>
  <c r="DR26" i="41"/>
  <c r="GD26" i="41"/>
  <c r="IP26" i="41"/>
  <c r="LB26" i="41"/>
  <c r="S26" i="41"/>
  <c r="CE26" i="41"/>
  <c r="EQ26" i="41"/>
  <c r="HC26" i="41"/>
  <c r="JO26" i="41"/>
  <c r="MA26" i="41"/>
  <c r="HX19" i="41"/>
  <c r="MV19" i="41"/>
  <c r="EI27" i="41"/>
  <c r="BW27" i="41"/>
  <c r="IG27" i="41"/>
  <c r="AA27" i="41"/>
  <c r="CO27" i="41"/>
  <c r="EA27" i="41"/>
  <c r="HA27" i="41"/>
  <c r="AZ27" i="41"/>
  <c r="DL27" i="41"/>
  <c r="JG27" i="41"/>
  <c r="AL27" i="41"/>
  <c r="CX27" i="41"/>
  <c r="HC27" i="41"/>
  <c r="W27" i="41"/>
  <c r="CI27" i="41"/>
  <c r="EW27" i="41"/>
  <c r="P27" i="41"/>
  <c r="CB27" i="41"/>
  <c r="EN27" i="41"/>
  <c r="I27" i="41"/>
  <c r="BU27" i="41"/>
  <c r="EG27" i="41"/>
  <c r="MO27" i="41"/>
  <c r="BN27" i="41"/>
  <c r="DZ27" i="41"/>
  <c r="LK27" i="41"/>
  <c r="GT27" i="41"/>
  <c r="JF27" i="41"/>
  <c r="LR27" i="41"/>
  <c r="FP27" i="41"/>
  <c r="IB27" i="41"/>
  <c r="KN27" i="41"/>
  <c r="MZ27" i="41"/>
  <c r="GW27" i="41"/>
  <c r="JI27" i="41"/>
  <c r="LU27" i="41"/>
  <c r="FZ27" i="41"/>
  <c r="IL27" i="41"/>
  <c r="KX27" i="41"/>
  <c r="EU27" i="41"/>
  <c r="HG27" i="41"/>
  <c r="JS27" i="41"/>
  <c r="ME27" i="41"/>
  <c r="GJ27" i="41"/>
  <c r="IV27" i="41"/>
  <c r="LH27" i="41"/>
  <c r="IA31" i="41"/>
  <c r="CF31" i="41"/>
  <c r="DT31" i="41"/>
  <c r="FO31" i="41"/>
  <c r="KN31" i="41"/>
  <c r="L31" i="41"/>
  <c r="M31" i="41"/>
  <c r="BY31" i="41"/>
  <c r="EK31" i="41"/>
  <c r="MA31" i="41"/>
  <c r="BB31" i="41"/>
  <c r="DN31" i="41"/>
  <c r="IJ31" i="41"/>
  <c r="AM31" i="41"/>
  <c r="HR15" i="41"/>
  <c r="KD15" i="41"/>
  <c r="MP15" i="41"/>
  <c r="IY15" i="41"/>
  <c r="LK15" i="41"/>
  <c r="AZ15" i="41"/>
  <c r="DL15" i="41"/>
  <c r="FX15" i="41"/>
  <c r="IJ15" i="41"/>
  <c r="KV15" i="41"/>
  <c r="KP15" i="41"/>
  <c r="NB15" i="41"/>
  <c r="KQ15" i="41"/>
  <c r="NC15" i="41"/>
  <c r="HX15" i="41"/>
  <c r="KJ15" i="41"/>
  <c r="IG15" i="41"/>
  <c r="KS15" i="41"/>
  <c r="NE15" i="41"/>
  <c r="MS15" i="41"/>
  <c r="CO15" i="41"/>
  <c r="GO15" i="41"/>
  <c r="BS16" i="41"/>
  <c r="BN16" i="41"/>
  <c r="DZ16" i="41"/>
  <c r="D16" i="41"/>
  <c r="BP16" i="41"/>
  <c r="EB16" i="41"/>
  <c r="GN16" i="41"/>
  <c r="IZ16" i="41"/>
  <c r="LL16" i="41"/>
  <c r="BA16" i="41"/>
  <c r="DM16" i="41"/>
  <c r="IK16" i="41"/>
  <c r="KW16" i="41"/>
  <c r="DV16" i="41"/>
  <c r="GH16" i="41"/>
  <c r="IT16" i="41"/>
  <c r="LF16" i="41"/>
  <c r="IM16" i="41"/>
  <c r="AM16" i="41"/>
  <c r="H17" i="41"/>
  <c r="BT17" i="41"/>
  <c r="BU17" i="41"/>
  <c r="R17" i="41"/>
  <c r="CD17" i="41"/>
  <c r="EP17" i="41"/>
  <c r="HB17" i="41"/>
  <c r="JN17" i="41"/>
  <c r="LZ17" i="41"/>
  <c r="DC17" i="41"/>
  <c r="FO17" i="41"/>
  <c r="IA17" i="41"/>
  <c r="KM17" i="41"/>
  <c r="MY17" i="41"/>
  <c r="T17" i="41"/>
  <c r="CF17" i="41"/>
  <c r="ER17" i="41"/>
  <c r="HD17" i="41"/>
  <c r="JP17" i="41"/>
  <c r="MB17" i="41"/>
  <c r="BA17" i="41"/>
  <c r="DM17" i="41"/>
  <c r="FY17" i="41"/>
  <c r="IK17" i="41"/>
  <c r="KW17" i="41"/>
  <c r="AT17" i="41"/>
  <c r="DF17" i="41"/>
  <c r="FR17" i="41"/>
  <c r="ID17" i="41"/>
  <c r="KP17" i="41"/>
  <c r="NB17" i="41"/>
  <c r="GY17" i="41"/>
  <c r="BB18" i="41"/>
  <c r="W18" i="41"/>
  <c r="AN18" i="41"/>
  <c r="CZ18" i="41"/>
  <c r="FL18" i="41"/>
  <c r="HX18" i="41"/>
  <c r="KJ18" i="41"/>
  <c r="MV18" i="41"/>
  <c r="J18" i="41"/>
  <c r="EH18" i="41"/>
  <c r="GT18" i="41"/>
  <c r="JF18" i="41"/>
  <c r="LR18" i="41"/>
  <c r="AI18" i="41"/>
  <c r="AB18" i="41"/>
  <c r="CN18" i="41"/>
  <c r="R19" i="41"/>
  <c r="CD19" i="41"/>
  <c r="BG19" i="41"/>
  <c r="DS19" i="41"/>
  <c r="GE19" i="41"/>
  <c r="IQ19" i="41"/>
  <c r="LC19" i="41"/>
  <c r="AB19" i="41"/>
  <c r="HL19" i="41"/>
  <c r="AS19" i="41"/>
  <c r="DE19" i="41"/>
  <c r="FQ19" i="41"/>
  <c r="IC19" i="41"/>
  <c r="KO19" i="41"/>
  <c r="NA19" i="41"/>
  <c r="EL19" i="41"/>
  <c r="GX19" i="41"/>
  <c r="JJ19" i="41"/>
  <c r="LV19" i="41"/>
  <c r="CY19" i="41"/>
  <c r="FK19" i="41"/>
  <c r="HW19" i="41"/>
  <c r="KI19" i="41"/>
  <c r="MU19" i="41"/>
  <c r="DP19" i="41"/>
  <c r="EM16" i="41"/>
  <c r="O16" i="41"/>
  <c r="AG24" i="41"/>
  <c r="EA24" i="41"/>
  <c r="DC24" i="41"/>
  <c r="CC24" i="41"/>
  <c r="CE24" i="41"/>
  <c r="CK24" i="41"/>
  <c r="CM24" i="41"/>
  <c r="HJ24" i="41"/>
  <c r="L24" i="41"/>
  <c r="BX24" i="41"/>
  <c r="EJ24" i="41"/>
  <c r="GV24" i="41"/>
  <c r="ND24" i="41"/>
  <c r="BI24" i="41"/>
  <c r="DU24" i="41"/>
  <c r="GG24" i="41"/>
  <c r="KX24" i="41"/>
  <c r="BB24" i="41"/>
  <c r="DN24" i="41"/>
  <c r="FZ24" i="41"/>
  <c r="JT24" i="41"/>
  <c r="AU24" i="41"/>
  <c r="DG24" i="41"/>
  <c r="FS24" i="41"/>
  <c r="IT24" i="41"/>
  <c r="AN24" i="41"/>
  <c r="CZ24" i="41"/>
  <c r="FL24" i="41"/>
  <c r="IC24" i="41"/>
  <c r="JK24" i="41"/>
  <c r="LW24" i="41"/>
  <c r="IO24" i="41"/>
  <c r="LA24" i="41"/>
  <c r="IH24" i="41"/>
  <c r="KT24" i="41"/>
  <c r="KU24" i="41"/>
  <c r="JP24" i="41"/>
  <c r="MB24" i="41"/>
  <c r="JQ24" i="41"/>
  <c r="MC24" i="41"/>
  <c r="GQ17" i="41"/>
  <c r="CG25" i="41"/>
  <c r="ES25" i="41"/>
  <c r="BI25" i="41"/>
  <c r="GA25" i="41"/>
  <c r="CQ25" i="41"/>
  <c r="MM25" i="41"/>
  <c r="HU25" i="41"/>
  <c r="CY25" i="41"/>
  <c r="MU25" i="41"/>
  <c r="IC25" i="41"/>
  <c r="DG25" i="41"/>
  <c r="NC25" i="41"/>
  <c r="BJ25" i="41"/>
  <c r="DV25" i="41"/>
  <c r="GH25" i="41"/>
  <c r="IT25" i="41"/>
  <c r="LF25" i="41"/>
  <c r="P25" i="41"/>
  <c r="CB25" i="41"/>
  <c r="EN25" i="41"/>
  <c r="GZ25" i="41"/>
  <c r="JL25" i="41"/>
  <c r="LX25" i="41"/>
  <c r="AG25" i="41"/>
  <c r="CS25" i="41"/>
  <c r="FE25" i="41"/>
  <c r="HQ25" i="41"/>
  <c r="KC25" i="41"/>
  <c r="MO25" i="41"/>
  <c r="AX25" i="41"/>
  <c r="DJ25" i="41"/>
  <c r="FV25" i="41"/>
  <c r="IH25" i="41"/>
  <c r="KT25" i="41"/>
  <c r="NF25" i="41"/>
  <c r="BG25" i="41"/>
  <c r="DS25" i="41"/>
  <c r="GE25" i="41"/>
  <c r="IQ25" i="41"/>
  <c r="LC25" i="41"/>
  <c r="D25" i="41"/>
  <c r="BP25" i="41"/>
  <c r="EB25" i="41"/>
  <c r="GN25" i="41"/>
  <c r="IZ25" i="41"/>
  <c r="LL25" i="41"/>
  <c r="HL26" i="41"/>
  <c r="IZ26" i="41"/>
  <c r="GF26" i="41"/>
  <c r="BJ26" i="41"/>
  <c r="LF26" i="41"/>
  <c r="FJ26" i="41"/>
  <c r="T26" i="41"/>
  <c r="JH26" i="41"/>
  <c r="DF26" i="41"/>
  <c r="NB26" i="41"/>
  <c r="HD26" i="41"/>
  <c r="BB26" i="41"/>
  <c r="KX26" i="41"/>
  <c r="BI26" i="41"/>
  <c r="DU26" i="41"/>
  <c r="GG26" i="41"/>
  <c r="IS26" i="41"/>
  <c r="LE26" i="41"/>
  <c r="AE26" i="41"/>
  <c r="CQ26" i="41"/>
  <c r="FC26" i="41"/>
  <c r="HO26" i="41"/>
  <c r="KA26" i="41"/>
  <c r="MM26" i="41"/>
  <c r="BL26" i="41"/>
  <c r="DX26" i="41"/>
  <c r="GJ26" i="41"/>
  <c r="IV26" i="41"/>
  <c r="LH26" i="41"/>
  <c r="AW26" i="41"/>
  <c r="DI26" i="41"/>
  <c r="FU26" i="41"/>
  <c r="IG26" i="41"/>
  <c r="KS26" i="41"/>
  <c r="NE26" i="41"/>
  <c r="BN26" i="41"/>
  <c r="DZ26" i="41"/>
  <c r="GL26" i="41"/>
  <c r="IX26" i="41"/>
  <c r="LJ26" i="41"/>
  <c r="MI26" i="41"/>
  <c r="X19" i="41"/>
  <c r="FL19" i="41"/>
  <c r="DK27" i="41"/>
  <c r="NE27" i="41"/>
  <c r="BG27" i="41"/>
  <c r="DU27" i="41"/>
  <c r="GS27" i="41"/>
  <c r="LY27" i="41"/>
  <c r="BH27" i="41"/>
  <c r="DT27" i="41"/>
  <c r="KM27" i="41"/>
  <c r="AT27" i="41"/>
  <c r="DF27" i="41"/>
  <c r="II27" i="41"/>
  <c r="AE27" i="41"/>
  <c r="CQ27" i="41"/>
  <c r="GC27" i="41"/>
  <c r="X27" i="41"/>
  <c r="CJ27" i="41"/>
  <c r="EY27" i="41"/>
  <c r="Q27" i="41"/>
  <c r="CC27" i="41"/>
  <c r="EO27" i="41"/>
  <c r="J27" i="41"/>
  <c r="BV27" i="41"/>
  <c r="EH27" i="41"/>
  <c r="MQ27" i="41"/>
  <c r="HB27" i="41"/>
  <c r="JN27" i="41"/>
  <c r="LZ27" i="41"/>
  <c r="FX27" i="41"/>
  <c r="IJ27" i="41"/>
  <c r="KV27" i="41"/>
  <c r="ES27" i="41"/>
  <c r="HE27" i="41"/>
  <c r="JQ27" i="41"/>
  <c r="MC27" i="41"/>
  <c r="GH27" i="41"/>
  <c r="IT27" i="41"/>
  <c r="LF27" i="41"/>
  <c r="FC27" i="41"/>
  <c r="HO27" i="41"/>
  <c r="KA27" i="41"/>
  <c r="MM27" i="41"/>
  <c r="GR27" i="41"/>
  <c r="JD27" i="41"/>
  <c r="LP27" i="41"/>
  <c r="DK31" i="41"/>
  <c r="BG31" i="41"/>
  <c r="DL31" i="41"/>
  <c r="FB31" i="41"/>
  <c r="KM31" i="41"/>
  <c r="K31" i="41"/>
  <c r="AR31" i="41"/>
  <c r="U31" i="41"/>
  <c r="CG31" i="41"/>
  <c r="ES31" i="41"/>
  <c r="BJ31" i="41"/>
  <c r="DV31" i="41"/>
  <c r="JP31" i="41"/>
  <c r="GT16" i="41"/>
  <c r="JF16" i="41"/>
  <c r="LR16" i="41"/>
  <c r="AY16" i="41"/>
  <c r="DK16" i="41"/>
  <c r="L16" i="41"/>
  <c r="BX16" i="41"/>
  <c r="EJ16" i="41"/>
  <c r="BI16" i="41"/>
  <c r="DU16" i="41"/>
  <c r="GG16" i="41"/>
  <c r="GP16" i="41"/>
  <c r="JB16" i="41"/>
  <c r="LN16" i="41"/>
  <c r="GA16" i="41"/>
  <c r="DG16" i="41"/>
  <c r="LG17" i="41"/>
  <c r="P17" i="41"/>
  <c r="CB17" i="41"/>
  <c r="CC17" i="41"/>
  <c r="EO17" i="41"/>
  <c r="JM17" i="41"/>
  <c r="LY17" i="41"/>
  <c r="Z17" i="41"/>
  <c r="CL17" i="41"/>
  <c r="EX17" i="41"/>
  <c r="HJ17" i="41"/>
  <c r="JV17" i="41"/>
  <c r="MH17" i="41"/>
  <c r="DK17" i="41"/>
  <c r="FW17" i="41"/>
  <c r="II17" i="41"/>
  <c r="KU17" i="41"/>
  <c r="AB17" i="41"/>
  <c r="CN17" i="41"/>
  <c r="EZ17" i="41"/>
  <c r="HL17" i="41"/>
  <c r="JX17" i="41"/>
  <c r="MJ17" i="41"/>
  <c r="BI17" i="41"/>
  <c r="DU17" i="41"/>
  <c r="GG17" i="41"/>
  <c r="IS17" i="41"/>
  <c r="LE17" i="41"/>
  <c r="BB17" i="41"/>
  <c r="DN17" i="41"/>
  <c r="FZ17" i="41"/>
  <c r="IL17" i="41"/>
  <c r="KX17" i="41"/>
  <c r="JS17" i="41"/>
  <c r="BJ18" i="41"/>
  <c r="DV18" i="41"/>
  <c r="GH18" i="41"/>
  <c r="IT18" i="41"/>
  <c r="LF18" i="41"/>
  <c r="AE18" i="41"/>
  <c r="CQ18" i="41"/>
  <c r="FC18" i="41"/>
  <c r="HO18" i="41"/>
  <c r="KA18" i="41"/>
  <c r="MM18" i="41"/>
  <c r="KR18" i="41"/>
  <c r="I18" i="41"/>
  <c r="BU18" i="41"/>
  <c r="EG18" i="41"/>
  <c r="GS18" i="41"/>
  <c r="JE18" i="41"/>
  <c r="LQ18" i="41"/>
  <c r="CD18" i="41"/>
  <c r="DC18" i="41"/>
  <c r="FO18" i="41"/>
  <c r="IA18" i="41"/>
  <c r="KM18" i="41"/>
  <c r="MY18" i="41"/>
  <c r="AJ18" i="41"/>
  <c r="CV18" i="41"/>
  <c r="FH18" i="41"/>
  <c r="HT18" i="41"/>
  <c r="KF18" i="41"/>
  <c r="MR18" i="41"/>
  <c r="CL19" i="41"/>
  <c r="BO19" i="41"/>
  <c r="IY19" i="41"/>
  <c r="AJ19" i="41"/>
  <c r="FH19" i="41"/>
  <c r="HT19" i="41"/>
  <c r="KF19" i="41"/>
  <c r="MR19" i="41"/>
  <c r="DM19" i="41"/>
  <c r="FY19" i="41"/>
  <c r="IK19" i="41"/>
  <c r="KW19" i="41"/>
  <c r="V19" i="41"/>
  <c r="CH19" i="41"/>
  <c r="ET19" i="41"/>
  <c r="HF19" i="41"/>
  <c r="JR19" i="41"/>
  <c r="MD19" i="41"/>
  <c r="DG19" i="41"/>
  <c r="FS19" i="41"/>
  <c r="IE19" i="41"/>
  <c r="KQ19" i="41"/>
  <c r="NC19" i="41"/>
  <c r="CA16" i="41"/>
  <c r="JK16" i="41"/>
  <c r="DA24" i="41"/>
  <c r="FE24" i="41"/>
  <c r="FG24" i="41"/>
  <c r="EI24" i="41"/>
  <c r="DI24" i="41"/>
  <c r="DK24" i="41"/>
  <c r="DQ24" i="41"/>
  <c r="DS24" i="41"/>
  <c r="AH24" i="41"/>
  <c r="HU24" i="41"/>
  <c r="T24" i="41"/>
  <c r="CF24" i="41"/>
  <c r="ER24" i="41"/>
  <c r="HD24" i="41"/>
  <c r="E24" i="41"/>
  <c r="BQ24" i="41"/>
  <c r="EC24" i="41"/>
  <c r="GO24" i="41"/>
  <c r="MD24" i="41"/>
  <c r="BJ24" i="41"/>
  <c r="DV24" i="41"/>
  <c r="GH24" i="41"/>
  <c r="KZ24" i="41"/>
  <c r="BC24" i="41"/>
  <c r="DO24" i="41"/>
  <c r="GA24" i="41"/>
  <c r="JZ24" i="41"/>
  <c r="AV24" i="41"/>
  <c r="DH24" i="41"/>
  <c r="FT24" i="41"/>
  <c r="IV24" i="41"/>
  <c r="JS24" i="41"/>
  <c r="ME24" i="41"/>
  <c r="IW24" i="41"/>
  <c r="LI24" i="41"/>
  <c r="IP24" i="41"/>
  <c r="LB24" i="41"/>
  <c r="IQ24" i="41"/>
  <c r="LC24" i="41"/>
  <c r="HL24" i="41"/>
  <c r="JX24" i="41"/>
  <c r="MJ24" i="41"/>
  <c r="JY24" i="41"/>
  <c r="MK24" i="41"/>
  <c r="JC17" i="41"/>
  <c r="DM25" i="41"/>
  <c r="JQ25" i="41"/>
  <c r="GG25" i="41"/>
  <c r="DW25" i="41"/>
  <c r="E25" i="41"/>
  <c r="JA25" i="41"/>
  <c r="EE25" i="41"/>
  <c r="M25" i="41"/>
  <c r="JI25" i="41"/>
  <c r="EM25" i="41"/>
  <c r="F25" i="41"/>
  <c r="BR25" i="41"/>
  <c r="ED25" i="41"/>
  <c r="GP25" i="41"/>
  <c r="JB25" i="41"/>
  <c r="LN25" i="41"/>
  <c r="X25" i="41"/>
  <c r="CJ25" i="41"/>
  <c r="EV25" i="41"/>
  <c r="HH25" i="41"/>
  <c r="JT25" i="41"/>
  <c r="MF25" i="41"/>
  <c r="AO25" i="41"/>
  <c r="DA25" i="41"/>
  <c r="FM25" i="41"/>
  <c r="HY25" i="41"/>
  <c r="KK25" i="41"/>
  <c r="MW25" i="41"/>
  <c r="BF25" i="41"/>
  <c r="DR25" i="41"/>
  <c r="GD25" i="41"/>
  <c r="IP25" i="41"/>
  <c r="LB25" i="41"/>
  <c r="BO25" i="41"/>
  <c r="EA25" i="41"/>
  <c r="GM25" i="41"/>
  <c r="IY25" i="41"/>
  <c r="LK25" i="41"/>
  <c r="L25" i="41"/>
  <c r="BX25" i="41"/>
  <c r="EJ25" i="41"/>
  <c r="GV25" i="41"/>
  <c r="JH25" i="41"/>
  <c r="LT25" i="41"/>
  <c r="NA18" i="41"/>
  <c r="IR26" i="41"/>
  <c r="AD26" i="41"/>
  <c r="LD26" i="41"/>
  <c r="CP26" i="41"/>
  <c r="ML26" i="41"/>
  <c r="GP26" i="41"/>
  <c r="AR26" i="41"/>
  <c r="KN26" i="41"/>
  <c r="EL26" i="41"/>
  <c r="K26" i="41"/>
  <c r="IJ26" i="41"/>
  <c r="CH26" i="41"/>
  <c r="MD26" i="41"/>
  <c r="BQ26" i="41"/>
  <c r="EC26" i="41"/>
  <c r="GO26" i="41"/>
  <c r="JA26" i="41"/>
  <c r="LM26" i="41"/>
  <c r="AM26" i="41"/>
  <c r="CY26" i="41"/>
  <c r="FK26" i="41"/>
  <c r="HW26" i="41"/>
  <c r="KI26" i="41"/>
  <c r="MU26" i="41"/>
  <c r="BT26" i="41"/>
  <c r="EF26" i="41"/>
  <c r="GR26" i="41"/>
  <c r="JD26" i="41"/>
  <c r="LP26" i="41"/>
  <c r="BE26" i="41"/>
  <c r="DQ26" i="41"/>
  <c r="GC26" i="41"/>
  <c r="IO26" i="41"/>
  <c r="LA26" i="41"/>
  <c r="J26" i="41"/>
  <c r="BV26" i="41"/>
  <c r="EH26" i="41"/>
  <c r="GT26" i="41"/>
  <c r="JF26" i="41"/>
  <c r="LR26" i="41"/>
  <c r="AI26" i="41"/>
  <c r="CU26" i="41"/>
  <c r="FG26" i="41"/>
  <c r="HS26" i="41"/>
  <c r="KE26" i="41"/>
  <c r="MQ26" i="41"/>
  <c r="AN19" i="41"/>
  <c r="S27" i="41"/>
  <c r="CE27" i="41"/>
  <c r="U27" i="41"/>
  <c r="CM27" i="41"/>
  <c r="FU27" i="41"/>
  <c r="LQ27" i="41"/>
  <c r="D27" i="41"/>
  <c r="BP27" i="41"/>
  <c r="EB27" i="41"/>
  <c r="LS27" i="41"/>
  <c r="BB27" i="41"/>
  <c r="DN27" i="41"/>
  <c r="JO27" i="41"/>
  <c r="AM27" i="41"/>
  <c r="CY27" i="41"/>
  <c r="HI27" i="41"/>
  <c r="AF27" i="41"/>
  <c r="CR27" i="41"/>
  <c r="GE27" i="41"/>
  <c r="Y27" i="41"/>
  <c r="CK27" i="41"/>
  <c r="FE27" i="41"/>
  <c r="R27" i="41"/>
  <c r="CD27" i="41"/>
  <c r="EP27" i="41"/>
  <c r="EX27" i="41"/>
  <c r="HJ27" i="41"/>
  <c r="JV27" i="41"/>
  <c r="MH27" i="41"/>
  <c r="GF27" i="41"/>
  <c r="IR27" i="41"/>
  <c r="LD27" i="41"/>
  <c r="FA27" i="41"/>
  <c r="HM27" i="41"/>
  <c r="JY27" i="41"/>
  <c r="MK27" i="41"/>
  <c r="GP27" i="41"/>
  <c r="JB27" i="41"/>
  <c r="LN27" i="41"/>
  <c r="FK27" i="41"/>
  <c r="HW27" i="41"/>
  <c r="KI27" i="41"/>
  <c r="MU27" i="41"/>
  <c r="GZ27" i="41"/>
  <c r="JL27" i="41"/>
  <c r="LX27" i="41"/>
  <c r="S31" i="41"/>
  <c r="JG31" i="41"/>
  <c r="ER31" i="41"/>
  <c r="JH31" i="41"/>
  <c r="D31" i="41"/>
  <c r="AQ31" i="41"/>
  <c r="BX31" i="41"/>
  <c r="AC31" i="41"/>
  <c r="CO31" i="41"/>
  <c r="FC31" i="41"/>
  <c r="F31" i="41"/>
  <c r="BR31" i="41"/>
  <c r="ED31" i="41"/>
  <c r="KV31" i="41"/>
  <c r="BC31" i="41"/>
  <c r="CE15" i="41"/>
  <c r="EQ15" i="41"/>
  <c r="HC15" i="41"/>
  <c r="IZ15" i="41"/>
  <c r="IT15" i="41"/>
  <c r="LF15" i="41"/>
  <c r="BK15" i="41"/>
  <c r="DW15" i="41"/>
  <c r="GI15" i="41"/>
  <c r="LG15" i="41"/>
  <c r="DP15" i="41"/>
  <c r="IN15" i="41"/>
  <c r="KZ15" i="41"/>
  <c r="BM15" i="41"/>
  <c r="GK15" i="41"/>
  <c r="IW15" i="41"/>
  <c r="LI15" i="41"/>
  <c r="ES15" i="41"/>
  <c r="BQ15" i="41"/>
  <c r="CI16" i="41"/>
  <c r="GB16" i="41"/>
  <c r="IN16" i="41"/>
  <c r="KZ16" i="41"/>
  <c r="HA16" i="41"/>
  <c r="JM16" i="41"/>
  <c r="LY16" i="41"/>
  <c r="GE16" i="41"/>
  <c r="IQ16" i="41"/>
  <c r="LC16" i="41"/>
  <c r="T16" i="41"/>
  <c r="CF16" i="41"/>
  <c r="E16" i="41"/>
  <c r="BQ16" i="41"/>
  <c r="EC16" i="41"/>
  <c r="EL16" i="41"/>
  <c r="JJ16" i="41"/>
  <c r="LV16" i="41"/>
  <c r="DO16" i="41"/>
  <c r="AU16" i="41"/>
  <c r="IU17" i="41"/>
  <c r="AU17" i="41"/>
  <c r="AE17" i="41"/>
  <c r="O17" i="41"/>
  <c r="X17" i="41"/>
  <c r="CJ17" i="41"/>
  <c r="CK17" i="41"/>
  <c r="AH17" i="41"/>
  <c r="CT17" i="41"/>
  <c r="FF17" i="41"/>
  <c r="HR17" i="41"/>
  <c r="KD17" i="41"/>
  <c r="MP17" i="41"/>
  <c r="DS17" i="41"/>
  <c r="GE17" i="41"/>
  <c r="IQ17" i="41"/>
  <c r="LC17" i="41"/>
  <c r="AJ17" i="41"/>
  <c r="CV17" i="41"/>
  <c r="FH17" i="41"/>
  <c r="HT17" i="41"/>
  <c r="KF17" i="41"/>
  <c r="MR17" i="41"/>
  <c r="E17" i="41"/>
  <c r="BQ17" i="41"/>
  <c r="EC17" i="41"/>
  <c r="GO17" i="41"/>
  <c r="JA17" i="41"/>
  <c r="LM17" i="41"/>
  <c r="BJ17" i="41"/>
  <c r="DV17" i="41"/>
  <c r="GH17" i="41"/>
  <c r="IT17" i="41"/>
  <c r="LF17" i="41"/>
  <c r="HG17" i="41"/>
  <c r="LU18" i="41"/>
  <c r="KW18" i="41"/>
  <c r="F18" i="41"/>
  <c r="AM18" i="41"/>
  <c r="DP18" i="41"/>
  <c r="GB18" i="41"/>
  <c r="IN18" i="41"/>
  <c r="KZ18" i="41"/>
  <c r="Q18" i="41"/>
  <c r="EX18" i="41"/>
  <c r="HJ18" i="41"/>
  <c r="JV18" i="41"/>
  <c r="MH18" i="41"/>
  <c r="AY18" i="41"/>
  <c r="AR18" i="41"/>
  <c r="MZ18" i="41"/>
  <c r="JL19" i="41"/>
  <c r="K19" i="41"/>
  <c r="JG19" i="41"/>
  <c r="AR19" i="41"/>
  <c r="DU19" i="41"/>
  <c r="GG19" i="41"/>
  <c r="IS19" i="41"/>
  <c r="LE19" i="41"/>
  <c r="CP19" i="41"/>
  <c r="FB19" i="41"/>
  <c r="HN19" i="41"/>
  <c r="JZ19" i="41"/>
  <c r="ML19" i="41"/>
  <c r="DO19" i="41"/>
  <c r="GA19" i="41"/>
  <c r="IM19" i="41"/>
  <c r="KY19" i="41"/>
  <c r="LW16" i="41"/>
  <c r="AE16" i="41"/>
  <c r="AO24" i="41"/>
  <c r="FO24" i="41"/>
  <c r="EO24" i="41"/>
  <c r="EQ24" i="41"/>
  <c r="EW24" i="41"/>
  <c r="EY24" i="41"/>
  <c r="AP24" i="41"/>
  <c r="DB24" i="41"/>
  <c r="FN24" i="41"/>
  <c r="IE24" i="41"/>
  <c r="AB24" i="41"/>
  <c r="CN24" i="41"/>
  <c r="EZ24" i="41"/>
  <c r="HM24" i="41"/>
  <c r="M24" i="41"/>
  <c r="BY24" i="41"/>
  <c r="EK24" i="41"/>
  <c r="GW24" i="41"/>
  <c r="F24" i="41"/>
  <c r="BR24" i="41"/>
  <c r="ED24" i="41"/>
  <c r="GP24" i="41"/>
  <c r="MF24" i="41"/>
  <c r="BK24" i="41"/>
  <c r="DW24" i="41"/>
  <c r="GI24" i="41"/>
  <c r="LF24" i="41"/>
  <c r="BD24" i="41"/>
  <c r="DP24" i="41"/>
  <c r="GB24" i="41"/>
  <c r="KB24" i="41"/>
  <c r="KA24" i="41"/>
  <c r="MM24" i="41"/>
  <c r="JE24" i="41"/>
  <c r="LQ24" i="41"/>
  <c r="IX24" i="41"/>
  <c r="LJ24" i="41"/>
  <c r="IY24" i="41"/>
  <c r="LK24" i="41"/>
  <c r="HT24" i="41"/>
  <c r="KF24" i="41"/>
  <c r="MR24" i="41"/>
  <c r="KG24" i="41"/>
  <c r="MS24" i="41"/>
  <c r="LO17" i="41"/>
  <c r="CO25" i="41"/>
  <c r="AC25" i="41"/>
  <c r="LE25" i="41"/>
  <c r="IM25" i="41"/>
  <c r="FC25" i="41"/>
  <c r="AK25" i="41"/>
  <c r="KG25" i="41"/>
  <c r="FK25" i="41"/>
  <c r="AS25" i="41"/>
  <c r="KO25" i="41"/>
  <c r="FS25" i="41"/>
  <c r="N25" i="41"/>
  <c r="BZ25" i="41"/>
  <c r="EL25" i="41"/>
  <c r="GX25" i="41"/>
  <c r="JJ25" i="41"/>
  <c r="LV25" i="41"/>
  <c r="AF25" i="41"/>
  <c r="CR25" i="41"/>
  <c r="FD25" i="41"/>
  <c r="HP25" i="41"/>
  <c r="KB25" i="41"/>
  <c r="MN25" i="41"/>
  <c r="AW25" i="41"/>
  <c r="DI25" i="41"/>
  <c r="FU25" i="41"/>
  <c r="IG25" i="41"/>
  <c r="KS25" i="41"/>
  <c r="NE25" i="41"/>
  <c r="BN25" i="41"/>
  <c r="DZ25" i="41"/>
  <c r="GL25" i="41"/>
  <c r="IX25" i="41"/>
  <c r="LJ25" i="41"/>
  <c r="K25" i="41"/>
  <c r="GU25" i="41"/>
  <c r="JG25" i="41"/>
  <c r="LS25" i="41"/>
  <c r="T25" i="41"/>
  <c r="CF25" i="41"/>
  <c r="ER25" i="41"/>
  <c r="HD25" i="41"/>
  <c r="JP25" i="41"/>
  <c r="MB25" i="41"/>
  <c r="F26" i="41"/>
  <c r="EZ26" i="41"/>
  <c r="BP26" i="41"/>
  <c r="DV26" i="41"/>
  <c r="G26" i="41"/>
  <c r="HV26" i="41"/>
  <c r="BX26" i="41"/>
  <c r="LT26" i="41"/>
  <c r="FR26" i="41"/>
  <c r="Y26" i="41"/>
  <c r="JP26" i="41"/>
  <c r="DN26" i="41"/>
  <c r="M26" i="41"/>
  <c r="BY26" i="41"/>
  <c r="EK26" i="41"/>
  <c r="GW26" i="41"/>
  <c r="JI26" i="41"/>
  <c r="LU26" i="41"/>
  <c r="AU26" i="41"/>
  <c r="DG26" i="41"/>
  <c r="FS26" i="41"/>
  <c r="IE26" i="41"/>
  <c r="KQ26" i="41"/>
  <c r="NC26" i="41"/>
  <c r="CB26" i="41"/>
  <c r="EN26" i="41"/>
  <c r="GZ26" i="41"/>
  <c r="JL26" i="41"/>
  <c r="LX26" i="41"/>
  <c r="BM26" i="41"/>
  <c r="DY26" i="41"/>
  <c r="GK26" i="41"/>
  <c r="IW26" i="41"/>
  <c r="LI26" i="41"/>
  <c r="R26" i="41"/>
  <c r="CD26" i="41"/>
  <c r="EP26" i="41"/>
  <c r="HB26" i="41"/>
  <c r="JN26" i="41"/>
  <c r="LZ26" i="41"/>
  <c r="AQ26" i="41"/>
  <c r="DC26" i="41"/>
  <c r="FO26" i="41"/>
  <c r="IA26" i="41"/>
  <c r="KM26" i="41"/>
  <c r="MY26" i="41"/>
  <c r="CJ19" i="41"/>
  <c r="EQ27" i="41"/>
  <c r="M27" i="41"/>
  <c r="BA27" i="41"/>
  <c r="DS27" i="41"/>
  <c r="KS27" i="41"/>
  <c r="E27" i="41"/>
  <c r="L27" i="41"/>
  <c r="BX27" i="41"/>
  <c r="EJ27" i="41"/>
  <c r="MY27" i="41"/>
  <c r="BJ27" i="41"/>
  <c r="DV27" i="41"/>
  <c r="KU27" i="41"/>
  <c r="AU27" i="41"/>
  <c r="DG27" i="41"/>
  <c r="IO27" i="41"/>
  <c r="AN27" i="41"/>
  <c r="CZ27" i="41"/>
  <c r="HK27" i="41"/>
  <c r="AG27" i="41"/>
  <c r="CS27" i="41"/>
  <c r="GK27" i="41"/>
  <c r="Z27" i="41"/>
  <c r="CL27" i="41"/>
  <c r="FG27" i="41"/>
  <c r="FF27" i="41"/>
  <c r="HR27" i="41"/>
  <c r="KD27" i="41"/>
  <c r="MP27" i="41"/>
  <c r="GN27" i="41"/>
  <c r="IZ27" i="41"/>
  <c r="LL27" i="41"/>
  <c r="FI27" i="41"/>
  <c r="HU27" i="41"/>
  <c r="KG27" i="41"/>
  <c r="MS27" i="41"/>
  <c r="GX27" i="41"/>
  <c r="JJ27" i="41"/>
  <c r="LV27" i="41"/>
  <c r="FS27" i="41"/>
  <c r="IE27" i="41"/>
  <c r="KQ27" i="41"/>
  <c r="NC27" i="41"/>
  <c r="HH27" i="41"/>
  <c r="JT27" i="41"/>
  <c r="MF27" i="41"/>
  <c r="EQ31" i="41"/>
  <c r="CE31" i="41"/>
  <c r="IB31" i="41"/>
  <c r="AJ31" i="41"/>
  <c r="BW31" i="41"/>
  <c r="DD31" i="41"/>
  <c r="AK31" i="41"/>
  <c r="CW31" i="41"/>
  <c r="FW31" i="41"/>
  <c r="N31" i="41"/>
  <c r="BZ31" i="41"/>
  <c r="EL31" i="41"/>
  <c r="MB31" i="41"/>
  <c r="CA31" i="41"/>
  <c r="EM31" i="41"/>
  <c r="MI31" i="41"/>
  <c r="BL31" i="41"/>
  <c r="DX31" i="41"/>
  <c r="JX31" i="41"/>
  <c r="AW31" i="41"/>
  <c r="DI31" i="41"/>
  <c r="HS31" i="41"/>
  <c r="AH31" i="41"/>
  <c r="CT31" i="41"/>
  <c r="FK31" i="41"/>
  <c r="FI31" i="41"/>
  <c r="HU31" i="41"/>
  <c r="KG31" i="41"/>
  <c r="MS31" i="41"/>
  <c r="HF31" i="41"/>
  <c r="JR31" i="41"/>
  <c r="MD31" i="41"/>
  <c r="GY31" i="41"/>
  <c r="JK31" i="41"/>
  <c r="LW31" i="41"/>
  <c r="GJ31" i="41"/>
  <c r="IV31" i="41"/>
  <c r="LH31" i="41"/>
  <c r="FE31" i="41"/>
  <c r="HQ31" i="41"/>
  <c r="KC31" i="41"/>
  <c r="MO31" i="41"/>
  <c r="HB31" i="41"/>
  <c r="JN31" i="41"/>
  <c r="LZ31" i="41"/>
  <c r="HN20" i="41"/>
  <c r="CP20" i="41"/>
  <c r="FZ20" i="41"/>
  <c r="CJ20" i="41"/>
  <c r="MF20" i="41"/>
  <c r="HP20" i="41"/>
  <c r="CX20" i="41"/>
  <c r="MT20" i="41"/>
  <c r="HX20" i="41"/>
  <c r="DF20" i="41"/>
  <c r="NB20" i="41"/>
  <c r="IF20" i="41"/>
  <c r="AE20" i="41"/>
  <c r="CQ20" i="41"/>
  <c r="FC20" i="41"/>
  <c r="HO20" i="41"/>
  <c r="KA20" i="41"/>
  <c r="MM20" i="41"/>
  <c r="T20" i="41"/>
  <c r="CF20" i="41"/>
  <c r="ER20" i="41"/>
  <c r="HD20" i="41"/>
  <c r="JP20" i="41"/>
  <c r="MB20" i="41"/>
  <c r="AS20" i="41"/>
  <c r="DE20" i="41"/>
  <c r="FQ20" i="41"/>
  <c r="IC20" i="41"/>
  <c r="KO20" i="41"/>
  <c r="NA20" i="41"/>
  <c r="IN28" i="41"/>
  <c r="KH28" i="41"/>
  <c r="HH28" i="41"/>
  <c r="GD28" i="41"/>
  <c r="DZ28" i="41"/>
  <c r="BT28" i="41"/>
  <c r="J28" i="41"/>
  <c r="JI28" i="41"/>
  <c r="GZ28" i="41"/>
  <c r="EP28" i="41"/>
  <c r="Y28" i="41"/>
  <c r="CK28" i="41"/>
  <c r="EW28" i="41"/>
  <c r="HI28" i="41"/>
  <c r="JZ28" i="41"/>
  <c r="S28" i="41"/>
  <c r="CE28" i="41"/>
  <c r="EQ28" i="41"/>
  <c r="HC28" i="41"/>
  <c r="JS28" i="41"/>
  <c r="T28" i="41"/>
  <c r="CF28" i="41"/>
  <c r="ER28" i="41"/>
  <c r="HD28" i="41"/>
  <c r="JT28" i="41"/>
  <c r="U28" i="41"/>
  <c r="CG28" i="41"/>
  <c r="ES28" i="41"/>
  <c r="HE28" i="41"/>
  <c r="JU28" i="41"/>
  <c r="V28" i="41"/>
  <c r="CH28" i="41"/>
  <c r="ET28" i="41"/>
  <c r="HF28" i="41"/>
  <c r="JV28" i="41"/>
  <c r="W28" i="41"/>
  <c r="CI28" i="41"/>
  <c r="EU28" i="41"/>
  <c r="HG28" i="41"/>
  <c r="JW28" i="41"/>
  <c r="LO28" i="41"/>
  <c r="LY28" i="41"/>
  <c r="MH28" i="41"/>
  <c r="KV28" i="41"/>
  <c r="KW28" i="41"/>
  <c r="LE15" i="41"/>
  <c r="MS13" i="41"/>
  <c r="BY21" i="41"/>
  <c r="E21" i="41"/>
  <c r="JA21" i="41"/>
  <c r="EE21" i="41"/>
  <c r="O21" i="41"/>
  <c r="JK21" i="41"/>
  <c r="ES21" i="41"/>
  <c r="BC21" i="41"/>
  <c r="KY21" i="41"/>
  <c r="HM21" i="41"/>
  <c r="DW21" i="41"/>
  <c r="F21" i="41"/>
  <c r="BR21" i="41"/>
  <c r="ED21" i="41"/>
  <c r="GP21" i="41"/>
  <c r="JB21" i="41"/>
  <c r="LN21" i="41"/>
  <c r="X21" i="41"/>
  <c r="CJ21" i="41"/>
  <c r="EV21" i="41"/>
  <c r="HH21" i="41"/>
  <c r="JT21" i="41"/>
  <c r="MF21" i="41"/>
  <c r="FM21" i="41"/>
  <c r="HY21" i="41"/>
  <c r="KK21" i="41"/>
  <c r="MW21" i="41"/>
  <c r="GD21" i="41"/>
  <c r="IP21" i="41"/>
  <c r="LB21" i="41"/>
  <c r="BO21" i="41"/>
  <c r="EA21" i="41"/>
  <c r="GM21" i="41"/>
  <c r="IY21" i="41"/>
  <c r="LK21" i="41"/>
  <c r="L21" i="41"/>
  <c r="BX21" i="41"/>
  <c r="EJ21" i="41"/>
  <c r="GV21" i="41"/>
  <c r="JH21" i="41"/>
  <c r="LT21" i="41"/>
  <c r="CW29" i="41"/>
  <c r="JY29" i="41"/>
  <c r="GO29" i="41"/>
  <c r="HO29" i="41"/>
  <c r="CY29" i="41"/>
  <c r="MU29" i="41"/>
  <c r="IC29" i="41"/>
  <c r="DG29" i="41"/>
  <c r="NC29" i="41"/>
  <c r="IK29" i="41"/>
  <c r="EU29" i="41"/>
  <c r="N29" i="41"/>
  <c r="BZ29" i="41"/>
  <c r="EL29" i="41"/>
  <c r="GX29" i="41"/>
  <c r="JJ29" i="41"/>
  <c r="LV29" i="41"/>
  <c r="AF29" i="41"/>
  <c r="CR29" i="41"/>
  <c r="FD29" i="41"/>
  <c r="HP29" i="41"/>
  <c r="KB29" i="41"/>
  <c r="MN29" i="41"/>
  <c r="AW29" i="41"/>
  <c r="DI29" i="41"/>
  <c r="FU29" i="41"/>
  <c r="IG29" i="41"/>
  <c r="KS29" i="41"/>
  <c r="NE29" i="41"/>
  <c r="BN29" i="41"/>
  <c r="DZ29" i="41"/>
  <c r="GL29" i="41"/>
  <c r="IX29" i="41"/>
  <c r="LJ29" i="41"/>
  <c r="K29" i="41"/>
  <c r="BW29" i="41"/>
  <c r="EI29" i="41"/>
  <c r="GU29" i="41"/>
  <c r="JG29" i="41"/>
  <c r="LS29" i="41"/>
  <c r="T29" i="41"/>
  <c r="CF29" i="41"/>
  <c r="ER29" i="41"/>
  <c r="HD29" i="41"/>
  <c r="JP29" i="41"/>
  <c r="MB29" i="41"/>
  <c r="IZ30" i="41"/>
  <c r="AK30" i="41"/>
  <c r="GN30" i="41"/>
  <c r="V30" i="41"/>
  <c r="JA30" i="41"/>
  <c r="BY30" i="41"/>
  <c r="LU30" i="41"/>
  <c r="ER30" i="41"/>
  <c r="Q30" i="41"/>
  <c r="IK30" i="41"/>
  <c r="CN30" i="41"/>
  <c r="MJ30" i="41"/>
  <c r="FA30" i="41"/>
  <c r="BB30" i="41"/>
  <c r="DN30" i="41"/>
  <c r="FZ30" i="41"/>
  <c r="IL30" i="41"/>
  <c r="KX30" i="41"/>
  <c r="W30" i="41"/>
  <c r="CI30" i="41"/>
  <c r="EU30" i="41"/>
  <c r="HG30" i="41"/>
  <c r="JS30" i="41"/>
  <c r="ME30" i="41"/>
  <c r="BD30" i="41"/>
  <c r="DP30" i="41"/>
  <c r="GB30" i="41"/>
  <c r="IN30" i="41"/>
  <c r="KZ30" i="41"/>
  <c r="AO30" i="41"/>
  <c r="DA30" i="41"/>
  <c r="FM30" i="41"/>
  <c r="HY30" i="41"/>
  <c r="KK30" i="41"/>
  <c r="MW30" i="41"/>
  <c r="BN30" i="41"/>
  <c r="DZ30" i="41"/>
  <c r="GL30" i="41"/>
  <c r="IX30" i="41"/>
  <c r="LJ30" i="41"/>
  <c r="AI30" i="41"/>
  <c r="CU30" i="41"/>
  <c r="FG30" i="41"/>
  <c r="HS30" i="41"/>
  <c r="KE30" i="41"/>
  <c r="MQ30" i="41"/>
  <c r="GF22" i="41"/>
  <c r="DT22" i="41"/>
  <c r="HD22" i="41"/>
  <c r="DN22" i="41"/>
  <c r="AD22" i="41"/>
  <c r="JZ22" i="41"/>
  <c r="FH22" i="41"/>
  <c r="AL22" i="41"/>
  <c r="KH22" i="41"/>
  <c r="FP22" i="41"/>
  <c r="AT22" i="41"/>
  <c r="KP22" i="41"/>
  <c r="AS22" i="41"/>
  <c r="DE22" i="41"/>
  <c r="FQ22" i="41"/>
  <c r="IC22" i="41"/>
  <c r="KO22" i="41"/>
  <c r="NA22" i="41"/>
  <c r="BK22" i="41"/>
  <c r="DW22" i="41"/>
  <c r="GI22" i="41"/>
  <c r="IU22" i="41"/>
  <c r="LG22" i="41"/>
  <c r="P22" i="41"/>
  <c r="CB22" i="41"/>
  <c r="EN22" i="41"/>
  <c r="GZ22" i="41"/>
  <c r="JL22" i="41"/>
  <c r="LX22" i="41"/>
  <c r="AG22" i="41"/>
  <c r="CS22" i="41"/>
  <c r="FE22" i="41"/>
  <c r="HQ22" i="41"/>
  <c r="KC22" i="41"/>
  <c r="MO22" i="41"/>
  <c r="AX22" i="41"/>
  <c r="DJ22" i="41"/>
  <c r="FV22" i="41"/>
  <c r="IH22" i="41"/>
  <c r="KT22" i="41"/>
  <c r="BG22" i="41"/>
  <c r="DS22" i="41"/>
  <c r="GE22" i="41"/>
  <c r="IQ22" i="41"/>
  <c r="LC22" i="41"/>
  <c r="K23" i="41"/>
  <c r="AK23" i="41"/>
  <c r="MH23" i="41"/>
  <c r="DR23" i="41"/>
  <c r="EX23" i="41"/>
  <c r="AZ23" i="41"/>
  <c r="IJ23" i="41"/>
  <c r="AL23" i="41"/>
  <c r="GF23" i="41"/>
  <c r="W23" i="41"/>
  <c r="DZ23" i="41"/>
  <c r="H23" i="41"/>
  <c r="CA23" i="41"/>
  <c r="LL23" i="41"/>
  <c r="BE23" i="41"/>
  <c r="JF23" i="41"/>
  <c r="AP23" i="41"/>
  <c r="GV23" i="41"/>
  <c r="CE23" i="41"/>
  <c r="EQ23" i="41"/>
  <c r="HC23" i="41"/>
  <c r="JO23" i="41"/>
  <c r="MA23" i="41"/>
  <c r="CO23" i="41"/>
  <c r="FA23" i="41"/>
  <c r="HM23" i="41"/>
  <c r="JY23" i="41"/>
  <c r="MK23" i="41"/>
  <c r="DF23" i="41"/>
  <c r="FR23" i="41"/>
  <c r="ID23" i="41"/>
  <c r="KP23" i="41"/>
  <c r="NB23" i="41"/>
  <c r="FC23" i="41"/>
  <c r="HO23" i="41"/>
  <c r="KA23" i="41"/>
  <c r="MM23" i="41"/>
  <c r="DH23" i="41"/>
  <c r="FT23" i="41"/>
  <c r="IF23" i="41"/>
  <c r="KR23" i="41"/>
  <c r="ND23" i="41"/>
  <c r="EG23" i="41"/>
  <c r="GS23" i="41"/>
  <c r="JE23" i="41"/>
  <c r="LQ23" i="41"/>
  <c r="NJ15" i="41"/>
  <c r="NJ25" i="41"/>
  <c r="CI31" i="41"/>
  <c r="EU31" i="41"/>
  <c r="H31" i="41"/>
  <c r="BT31" i="41"/>
  <c r="EF31" i="41"/>
  <c r="LD31" i="41"/>
  <c r="BE31" i="41"/>
  <c r="DQ31" i="41"/>
  <c r="IY31" i="41"/>
  <c r="AP31" i="41"/>
  <c r="DB31" i="41"/>
  <c r="GN31" i="41"/>
  <c r="FQ31" i="41"/>
  <c r="IC31" i="41"/>
  <c r="KO31" i="41"/>
  <c r="NA31" i="41"/>
  <c r="HN31" i="41"/>
  <c r="JZ31" i="41"/>
  <c r="ML31" i="41"/>
  <c r="HG31" i="41"/>
  <c r="JS31" i="41"/>
  <c r="ME31" i="41"/>
  <c r="GR31" i="41"/>
  <c r="JD31" i="41"/>
  <c r="LP31" i="41"/>
  <c r="FM31" i="41"/>
  <c r="HY31" i="41"/>
  <c r="KK31" i="41"/>
  <c r="MW31" i="41"/>
  <c r="HJ31" i="41"/>
  <c r="JV31" i="41"/>
  <c r="MH31" i="41"/>
  <c r="LD12" i="41"/>
  <c r="FB20" i="41"/>
  <c r="ML20" i="41"/>
  <c r="HF20" i="41"/>
  <c r="DP20" i="41"/>
  <c r="E20" i="41"/>
  <c r="IV20" i="41"/>
  <c r="ED20" i="41"/>
  <c r="H20" i="41"/>
  <c r="JD20" i="41"/>
  <c r="EL20" i="41"/>
  <c r="P20" i="41"/>
  <c r="JL20" i="41"/>
  <c r="AM20" i="41"/>
  <c r="CY20" i="41"/>
  <c r="FK20" i="41"/>
  <c r="HW20" i="41"/>
  <c r="KI20" i="41"/>
  <c r="MU20" i="41"/>
  <c r="J20" i="41"/>
  <c r="BV20" i="41"/>
  <c r="EH20" i="41"/>
  <c r="GT20" i="41"/>
  <c r="JF20" i="41"/>
  <c r="LR20" i="41"/>
  <c r="AB20" i="41"/>
  <c r="CN20" i="41"/>
  <c r="EZ20" i="41"/>
  <c r="HL20" i="41"/>
  <c r="JX20" i="41"/>
  <c r="MJ20" i="41"/>
  <c r="BA20" i="41"/>
  <c r="DM20" i="41"/>
  <c r="FY20" i="41"/>
  <c r="IK20" i="41"/>
  <c r="KW20" i="41"/>
  <c r="EV28" i="41"/>
  <c r="BD28" i="41"/>
  <c r="CR28" i="41"/>
  <c r="HJ28" i="41"/>
  <c r="FF28" i="41"/>
  <c r="CZ28" i="41"/>
  <c r="AP28" i="41"/>
  <c r="KS28" i="41"/>
  <c r="IF28" i="41"/>
  <c r="FV28" i="41"/>
  <c r="AG28" i="41"/>
  <c r="CS28" i="41"/>
  <c r="FE28" i="41"/>
  <c r="HQ28" i="41"/>
  <c r="KI28" i="41"/>
  <c r="AA28" i="41"/>
  <c r="CM28" i="41"/>
  <c r="EY28" i="41"/>
  <c r="HK28" i="41"/>
  <c r="KB28" i="41"/>
  <c r="AB28" i="41"/>
  <c r="CN28" i="41"/>
  <c r="EZ28" i="41"/>
  <c r="HL28" i="41"/>
  <c r="KC28" i="41"/>
  <c r="AC28" i="41"/>
  <c r="CO28" i="41"/>
  <c r="FA28" i="41"/>
  <c r="HM28" i="41"/>
  <c r="KD28" i="41"/>
  <c r="AD28" i="41"/>
  <c r="CP28" i="41"/>
  <c r="FB28" i="41"/>
  <c r="HN28" i="41"/>
  <c r="KE28" i="41"/>
  <c r="AE28" i="41"/>
  <c r="CQ28" i="41"/>
  <c r="FC28" i="41"/>
  <c r="HO28" i="41"/>
  <c r="KG28" i="41"/>
  <c r="LW28" i="41"/>
  <c r="MG28" i="41"/>
  <c r="MP28" i="41"/>
  <c r="IR28" i="41"/>
  <c r="LD28" i="41"/>
  <c r="LE28" i="41"/>
  <c r="BY15" i="41"/>
  <c r="LU21" i="41"/>
  <c r="AK21" i="41"/>
  <c r="KG21" i="41"/>
  <c r="FK21" i="41"/>
  <c r="AU21" i="41"/>
  <c r="FY21" i="41"/>
  <c r="CI21" i="41"/>
  <c r="ME21" i="41"/>
  <c r="IS21" i="41"/>
  <c r="FC21" i="41"/>
  <c r="N21" i="41"/>
  <c r="BZ21" i="41"/>
  <c r="EL21" i="41"/>
  <c r="GX21" i="41"/>
  <c r="JJ21" i="41"/>
  <c r="LV21" i="41"/>
  <c r="AF21" i="41"/>
  <c r="CR21" i="41"/>
  <c r="FD21" i="41"/>
  <c r="HP21" i="41"/>
  <c r="KB21" i="41"/>
  <c r="MN21" i="41"/>
  <c r="FU21" i="41"/>
  <c r="IG21" i="41"/>
  <c r="KS21" i="41"/>
  <c r="NE21" i="41"/>
  <c r="GL21" i="41"/>
  <c r="IX21" i="41"/>
  <c r="LJ21" i="41"/>
  <c r="K21" i="41"/>
  <c r="BW21" i="41"/>
  <c r="EI21" i="41"/>
  <c r="GU21" i="41"/>
  <c r="JG21" i="41"/>
  <c r="LS21" i="41"/>
  <c r="T21" i="41"/>
  <c r="CF21" i="41"/>
  <c r="ER21" i="41"/>
  <c r="HD21" i="41"/>
  <c r="JP21" i="41"/>
  <c r="MB21" i="41"/>
  <c r="HU29" i="41"/>
  <c r="AK29" i="41"/>
  <c r="LM29" i="41"/>
  <c r="IU29" i="41"/>
  <c r="EE29" i="41"/>
  <c r="M29" i="41"/>
  <c r="JI29" i="41"/>
  <c r="EM29" i="41"/>
  <c r="U29" i="41"/>
  <c r="JQ29" i="41"/>
  <c r="GA29" i="41"/>
  <c r="V29" i="41"/>
  <c r="CH29" i="41"/>
  <c r="ET29" i="41"/>
  <c r="HF29" i="41"/>
  <c r="JR29" i="41"/>
  <c r="MD29" i="41"/>
  <c r="AN29" i="41"/>
  <c r="CZ29" i="41"/>
  <c r="FL29" i="41"/>
  <c r="HX29" i="41"/>
  <c r="KJ29" i="41"/>
  <c r="MV29" i="41"/>
  <c r="BE29" i="41"/>
  <c r="DQ29" i="41"/>
  <c r="GC29" i="41"/>
  <c r="IO29" i="41"/>
  <c r="LA29" i="41"/>
  <c r="J29" i="41"/>
  <c r="BV29" i="41"/>
  <c r="EH29" i="41"/>
  <c r="GT29" i="41"/>
  <c r="JF29" i="41"/>
  <c r="LR29" i="41"/>
  <c r="S29" i="41"/>
  <c r="CE29" i="41"/>
  <c r="EQ29" i="41"/>
  <c r="HC29" i="41"/>
  <c r="JO29" i="41"/>
  <c r="MA29" i="41"/>
  <c r="AB29" i="41"/>
  <c r="CN29" i="41"/>
  <c r="EZ29" i="41"/>
  <c r="HL29" i="41"/>
  <c r="JX29" i="41"/>
  <c r="MJ29" i="41"/>
  <c r="N30" i="41"/>
  <c r="FH30" i="41"/>
  <c r="LL30" i="41"/>
  <c r="AL30" i="41"/>
  <c r="KG30" i="41"/>
  <c r="DE30" i="41"/>
  <c r="NA30" i="41"/>
  <c r="FX30" i="41"/>
  <c r="AD30" i="41"/>
  <c r="JQ30" i="41"/>
  <c r="DT30" i="41"/>
  <c r="GG30" i="41"/>
  <c r="BJ30" i="41"/>
  <c r="DV30" i="41"/>
  <c r="GH30" i="41"/>
  <c r="IT30" i="41"/>
  <c r="LF30" i="41"/>
  <c r="AE30" i="41"/>
  <c r="CQ30" i="41"/>
  <c r="FC30" i="41"/>
  <c r="HO30" i="41"/>
  <c r="KA30" i="41"/>
  <c r="MM30" i="41"/>
  <c r="BL30" i="41"/>
  <c r="DX30" i="41"/>
  <c r="GJ30" i="41"/>
  <c r="IV30" i="41"/>
  <c r="LH30" i="41"/>
  <c r="AW30" i="41"/>
  <c r="DI30" i="41"/>
  <c r="FU30" i="41"/>
  <c r="IG30" i="41"/>
  <c r="KS30" i="41"/>
  <c r="NE30" i="41"/>
  <c r="BV30" i="41"/>
  <c r="EH30" i="41"/>
  <c r="GT30" i="41"/>
  <c r="JF30" i="41"/>
  <c r="LR30" i="41"/>
  <c r="AQ30" i="41"/>
  <c r="DC30" i="41"/>
  <c r="FO30" i="41"/>
  <c r="IA30" i="41"/>
  <c r="KM30" i="41"/>
  <c r="MY30" i="41"/>
  <c r="MB14" i="41"/>
  <c r="HL22" i="41"/>
  <c r="EZ22" i="41"/>
  <c r="IJ22" i="41"/>
  <c r="ET22" i="41"/>
  <c r="BJ22" i="41"/>
  <c r="LF22" i="41"/>
  <c r="GN22" i="41"/>
  <c r="BR22" i="41"/>
  <c r="LN22" i="41"/>
  <c r="GV22" i="41"/>
  <c r="BZ22" i="41"/>
  <c r="LV22" i="41"/>
  <c r="BA22" i="41"/>
  <c r="DM22" i="41"/>
  <c r="FY22" i="41"/>
  <c r="IK22" i="41"/>
  <c r="KW22" i="41"/>
  <c r="G22" i="41"/>
  <c r="BS22" i="41"/>
  <c r="EE22" i="41"/>
  <c r="GQ22" i="41"/>
  <c r="JC22" i="41"/>
  <c r="LO22" i="41"/>
  <c r="X22" i="41"/>
  <c r="CJ22" i="41"/>
  <c r="EV22" i="41"/>
  <c r="HH22" i="41"/>
  <c r="JT22" i="41"/>
  <c r="MF22" i="41"/>
  <c r="AO22" i="41"/>
  <c r="DA22" i="41"/>
  <c r="FM22" i="41"/>
  <c r="HY22" i="41"/>
  <c r="KK22" i="41"/>
  <c r="MW22" i="41"/>
  <c r="BF22" i="41"/>
  <c r="DR22" i="41"/>
  <c r="GD22" i="41"/>
  <c r="IP22" i="41"/>
  <c r="LB22" i="41"/>
  <c r="BO22" i="41"/>
  <c r="EA22" i="41"/>
  <c r="GM22" i="41"/>
  <c r="IY22" i="41"/>
  <c r="LK22" i="41"/>
  <c r="AQ23" i="41"/>
  <c r="BU23" i="41"/>
  <c r="S23" i="41"/>
  <c r="IP23" i="41"/>
  <c r="JV23" i="41"/>
  <c r="BH23" i="41"/>
  <c r="JP23" i="41"/>
  <c r="AT23" i="41"/>
  <c r="HL23" i="41"/>
  <c r="AE23" i="41"/>
  <c r="FF23" i="41"/>
  <c r="P23" i="41"/>
  <c r="CV23" i="41"/>
  <c r="MR23" i="41"/>
  <c r="BM23" i="41"/>
  <c r="KL23" i="41"/>
  <c r="AX23" i="41"/>
  <c r="IB23" i="41"/>
  <c r="CM23" i="41"/>
  <c r="EY23" i="41"/>
  <c r="HK23" i="41"/>
  <c r="JW23" i="41"/>
  <c r="MI23" i="41"/>
  <c r="CW23" i="41"/>
  <c r="FI23" i="41"/>
  <c r="HU23" i="41"/>
  <c r="KG23" i="41"/>
  <c r="MS23" i="41"/>
  <c r="DN23" i="41"/>
  <c r="FZ23" i="41"/>
  <c r="IL23" i="41"/>
  <c r="KX23" i="41"/>
  <c r="CY23" i="41"/>
  <c r="FK23" i="41"/>
  <c r="HW23" i="41"/>
  <c r="KI23" i="41"/>
  <c r="MU23" i="41"/>
  <c r="DP23" i="41"/>
  <c r="GB23" i="41"/>
  <c r="IN23" i="41"/>
  <c r="KZ23" i="41"/>
  <c r="CC23" i="41"/>
  <c r="EO23" i="41"/>
  <c r="HA23" i="41"/>
  <c r="JM23" i="41"/>
  <c r="LY23" i="41"/>
  <c r="NJ30" i="41"/>
  <c r="LP11" i="41"/>
  <c r="CQ31" i="41"/>
  <c r="FF31" i="41"/>
  <c r="P31" i="41"/>
  <c r="CB31" i="41"/>
  <c r="EN31" i="41"/>
  <c r="MJ31" i="41"/>
  <c r="BM31" i="41"/>
  <c r="DY31" i="41"/>
  <c r="KE31" i="41"/>
  <c r="AX31" i="41"/>
  <c r="DJ31" i="41"/>
  <c r="HT31" i="41"/>
  <c r="FY31" i="41"/>
  <c r="IK31" i="41"/>
  <c r="KW31" i="41"/>
  <c r="FJ31" i="41"/>
  <c r="HV31" i="41"/>
  <c r="KH31" i="41"/>
  <c r="MT31" i="41"/>
  <c r="HO31" i="41"/>
  <c r="KA31" i="41"/>
  <c r="MM31" i="41"/>
  <c r="GZ31" i="41"/>
  <c r="JL31" i="41"/>
  <c r="LX31" i="41"/>
  <c r="FU31" i="41"/>
  <c r="IG31" i="41"/>
  <c r="KS31" i="41"/>
  <c r="NE31" i="41"/>
  <c r="HR31" i="41"/>
  <c r="KD31" i="41"/>
  <c r="MP31" i="41"/>
  <c r="GH20" i="41"/>
  <c r="DV20" i="41"/>
  <c r="IL20" i="41"/>
  <c r="EV20" i="41"/>
  <c r="AF20" i="41"/>
  <c r="KB20" i="41"/>
  <c r="FJ20" i="41"/>
  <c r="AN20" i="41"/>
  <c r="KJ20" i="41"/>
  <c r="FR20" i="41"/>
  <c r="AV20" i="41"/>
  <c r="KR20" i="41"/>
  <c r="AU20" i="41"/>
  <c r="DG20" i="41"/>
  <c r="FS20" i="41"/>
  <c r="IE20" i="41"/>
  <c r="KQ20" i="41"/>
  <c r="NC20" i="41"/>
  <c r="IW20" i="41"/>
  <c r="AJ20" i="41"/>
  <c r="CV20" i="41"/>
  <c r="FH20" i="41"/>
  <c r="HT20" i="41"/>
  <c r="KF20" i="41"/>
  <c r="MR20" i="41"/>
  <c r="BI20" i="41"/>
  <c r="DU20" i="41"/>
  <c r="GG20" i="41"/>
  <c r="IS20" i="41"/>
  <c r="LE20" i="41"/>
  <c r="JY28" i="41"/>
  <c r="GB28" i="41"/>
  <c r="HP28" i="41"/>
  <c r="IP28" i="41"/>
  <c r="GL28" i="41"/>
  <c r="EF28" i="41"/>
  <c r="BV28" i="41"/>
  <c r="P28" i="41"/>
  <c r="JO28" i="41"/>
  <c r="HB28" i="41"/>
  <c r="AO28" i="41"/>
  <c r="DA28" i="41"/>
  <c r="FM28" i="41"/>
  <c r="HY28" i="41"/>
  <c r="KR28" i="41"/>
  <c r="AI28" i="41"/>
  <c r="CU28" i="41"/>
  <c r="FG28" i="41"/>
  <c r="HS28" i="41"/>
  <c r="KK28" i="41"/>
  <c r="AJ28" i="41"/>
  <c r="CV28" i="41"/>
  <c r="FH28" i="41"/>
  <c r="HT28" i="41"/>
  <c r="KL28" i="41"/>
  <c r="AK28" i="41"/>
  <c r="CW28" i="41"/>
  <c r="FI28" i="41"/>
  <c r="HU28" i="41"/>
  <c r="KM28" i="41"/>
  <c r="AL28" i="41"/>
  <c r="CX28" i="41"/>
  <c r="FJ28" i="41"/>
  <c r="HV28" i="41"/>
  <c r="KO28" i="41"/>
  <c r="AM28" i="41"/>
  <c r="CY28" i="41"/>
  <c r="FK28" i="41"/>
  <c r="HW28" i="41"/>
  <c r="KP28" i="41"/>
  <c r="ME28" i="41"/>
  <c r="MO28" i="41"/>
  <c r="MX28" i="41"/>
  <c r="IZ28" i="41"/>
  <c r="LL28" i="41"/>
  <c r="LM28" i="41"/>
  <c r="IS15" i="41"/>
  <c r="LU15" i="41"/>
  <c r="T13" i="41"/>
  <c r="EK21" i="41"/>
  <c r="BQ21" i="41"/>
  <c r="LM21" i="41"/>
  <c r="CA21" i="41"/>
  <c r="LW21" i="41"/>
  <c r="HE21" i="41"/>
  <c r="DO21" i="41"/>
  <c r="AC21" i="41"/>
  <c r="JY21" i="41"/>
  <c r="GI21" i="41"/>
  <c r="V21" i="41"/>
  <c r="CH21" i="41"/>
  <c r="ET21" i="41"/>
  <c r="HF21" i="41"/>
  <c r="JR21" i="41"/>
  <c r="MD21" i="41"/>
  <c r="AN21" i="41"/>
  <c r="CZ21" i="41"/>
  <c r="FL21" i="41"/>
  <c r="HX21" i="41"/>
  <c r="KJ21" i="41"/>
  <c r="MV21" i="41"/>
  <c r="DQ21" i="41"/>
  <c r="GC21" i="41"/>
  <c r="IO21" i="41"/>
  <c r="LA21" i="41"/>
  <c r="GT21" i="41"/>
  <c r="JF21" i="41"/>
  <c r="S21" i="41"/>
  <c r="CE21" i="41"/>
  <c r="EQ21" i="41"/>
  <c r="HC21" i="41"/>
  <c r="JO21" i="41"/>
  <c r="MA21" i="41"/>
  <c r="AB21" i="41"/>
  <c r="CN21" i="41"/>
  <c r="MJ21" i="41"/>
  <c r="MS29" i="41"/>
  <c r="FI29" i="41"/>
  <c r="AE29" i="41"/>
  <c r="KA29" i="41"/>
  <c r="FK29" i="41"/>
  <c r="AS29" i="41"/>
  <c r="KO29" i="41"/>
  <c r="FS29" i="41"/>
  <c r="BA29" i="41"/>
  <c r="KW29" i="41"/>
  <c r="HG29" i="41"/>
  <c r="AD29" i="41"/>
  <c r="CP29" i="41"/>
  <c r="FB29" i="41"/>
  <c r="HN29" i="41"/>
  <c r="JZ29" i="41"/>
  <c r="ML29" i="41"/>
  <c r="AV29" i="41"/>
  <c r="DH29" i="41"/>
  <c r="FT29" i="41"/>
  <c r="IF29" i="41"/>
  <c r="KR29" i="41"/>
  <c r="ND29" i="41"/>
  <c r="BM29" i="41"/>
  <c r="DY29" i="41"/>
  <c r="GK29" i="41"/>
  <c r="IW29" i="41"/>
  <c r="LI29" i="41"/>
  <c r="R29" i="41"/>
  <c r="CD29" i="41"/>
  <c r="EP29" i="41"/>
  <c r="HB29" i="41"/>
  <c r="JN29" i="41"/>
  <c r="LZ29" i="41"/>
  <c r="AA29" i="41"/>
  <c r="CM29" i="41"/>
  <c r="EY29" i="41"/>
  <c r="HK29" i="41"/>
  <c r="JW29" i="41"/>
  <c r="MI29" i="41"/>
  <c r="AJ29" i="41"/>
  <c r="CV29" i="41"/>
  <c r="FH29" i="41"/>
  <c r="HT29" i="41"/>
  <c r="KF29" i="41"/>
  <c r="MR29" i="41"/>
  <c r="L30" i="41"/>
  <c r="DD30" i="41"/>
  <c r="KF30" i="41"/>
  <c r="F30" i="41"/>
  <c r="BQ30" i="41"/>
  <c r="LM30" i="41"/>
  <c r="EK30" i="41"/>
  <c r="H30" i="41"/>
  <c r="HD30" i="41"/>
  <c r="BA30" i="41"/>
  <c r="KW30" i="41"/>
  <c r="EZ30" i="41"/>
  <c r="K30" i="41"/>
  <c r="HM30" i="41"/>
  <c r="BR30" i="41"/>
  <c r="ED30" i="41"/>
  <c r="GP30" i="41"/>
  <c r="JB30" i="41"/>
  <c r="LN30" i="41"/>
  <c r="AM30" i="41"/>
  <c r="CY30" i="41"/>
  <c r="FK30" i="41"/>
  <c r="HW30" i="41"/>
  <c r="KI30" i="41"/>
  <c r="MU30" i="41"/>
  <c r="BT30" i="41"/>
  <c r="EF30" i="41"/>
  <c r="GR30" i="41"/>
  <c r="JD30" i="41"/>
  <c r="LP30" i="41"/>
  <c r="BE30" i="41"/>
  <c r="DQ30" i="41"/>
  <c r="GC30" i="41"/>
  <c r="IO30" i="41"/>
  <c r="LA30" i="41"/>
  <c r="R30" i="41"/>
  <c r="CD30" i="41"/>
  <c r="EP30" i="41"/>
  <c r="HB30" i="41"/>
  <c r="JN30" i="41"/>
  <c r="LZ30" i="41"/>
  <c r="AY30" i="41"/>
  <c r="DK30" i="41"/>
  <c r="FW30" i="41"/>
  <c r="II30" i="41"/>
  <c r="KU30" i="41"/>
  <c r="CF14" i="41"/>
  <c r="AB22" i="41"/>
  <c r="T22" i="41"/>
  <c r="JP22" i="41"/>
  <c r="FZ22" i="41"/>
  <c r="CP22" i="41"/>
  <c r="ML22" i="41"/>
  <c r="HT22" i="41"/>
  <c r="CX22" i="41"/>
  <c r="MT22" i="41"/>
  <c r="IB22" i="41"/>
  <c r="DF22" i="41"/>
  <c r="NB22" i="41"/>
  <c r="BI22" i="41"/>
  <c r="DU22" i="41"/>
  <c r="GG22" i="41"/>
  <c r="IS22" i="41"/>
  <c r="LE22" i="41"/>
  <c r="O22" i="41"/>
  <c r="CA22" i="41"/>
  <c r="EM22" i="41"/>
  <c r="GY22" i="41"/>
  <c r="JK22" i="41"/>
  <c r="LW22" i="41"/>
  <c r="AF22" i="41"/>
  <c r="CR22" i="41"/>
  <c r="FD22" i="41"/>
  <c r="HP22" i="41"/>
  <c r="KB22" i="41"/>
  <c r="MN22" i="41"/>
  <c r="AW22" i="41"/>
  <c r="DI22" i="41"/>
  <c r="FU22" i="41"/>
  <c r="IG22" i="41"/>
  <c r="KS22" i="41"/>
  <c r="NE22" i="41"/>
  <c r="BN22" i="41"/>
  <c r="DZ22" i="41"/>
  <c r="GL22" i="41"/>
  <c r="IX22" i="41"/>
  <c r="LJ22" i="41"/>
  <c r="K22" i="41"/>
  <c r="BW22" i="41"/>
  <c r="EI22" i="41"/>
  <c r="GU22" i="41"/>
  <c r="JG22" i="41"/>
  <c r="LS22" i="41"/>
  <c r="GD23" i="41"/>
  <c r="AY23" i="41"/>
  <c r="AA23" i="41"/>
  <c r="D23" i="41"/>
  <c r="BS23" i="41"/>
  <c r="KV23" i="41"/>
  <c r="BB23" i="41"/>
  <c r="IR23" i="41"/>
  <c r="AM23" i="41"/>
  <c r="GL23" i="41"/>
  <c r="X23" i="41"/>
  <c r="EB23" i="41"/>
  <c r="I23" i="41"/>
  <c r="CD23" i="41"/>
  <c r="LR23" i="41"/>
  <c r="BF23" i="41"/>
  <c r="JH23" i="41"/>
  <c r="CU23" i="41"/>
  <c r="FG23" i="41"/>
  <c r="HS23" i="41"/>
  <c r="KE23" i="41"/>
  <c r="MQ23" i="41"/>
  <c r="DE23" i="41"/>
  <c r="FQ23" i="41"/>
  <c r="IC23" i="41"/>
  <c r="KO23" i="41"/>
  <c r="NA23" i="41"/>
  <c r="DV23" i="41"/>
  <c r="GH23" i="41"/>
  <c r="IT23" i="41"/>
  <c r="LF23" i="41"/>
  <c r="DG23" i="41"/>
  <c r="FS23" i="41"/>
  <c r="IE23" i="41"/>
  <c r="KQ23" i="41"/>
  <c r="NC23" i="41"/>
  <c r="DX23" i="41"/>
  <c r="GJ23" i="41"/>
  <c r="IV23" i="41"/>
  <c r="LH23" i="41"/>
  <c r="CK23" i="41"/>
  <c r="EW23" i="41"/>
  <c r="HI23" i="41"/>
  <c r="JU23" i="41"/>
  <c r="MG23" i="41"/>
  <c r="NJ20" i="41"/>
  <c r="NJ24" i="41"/>
  <c r="CY31" i="41"/>
  <c r="GE31" i="41"/>
  <c r="X31" i="41"/>
  <c r="CJ31" i="41"/>
  <c r="EV31" i="41"/>
  <c r="I31" i="41"/>
  <c r="BU31" i="41"/>
  <c r="EG31" i="41"/>
  <c r="LK31" i="41"/>
  <c r="BF31" i="41"/>
  <c r="DR31" i="41"/>
  <c r="IZ31" i="41"/>
  <c r="GG31" i="41"/>
  <c r="IS31" i="41"/>
  <c r="LE31" i="41"/>
  <c r="FR31" i="41"/>
  <c r="ID31" i="41"/>
  <c r="KP31" i="41"/>
  <c r="NB31" i="41"/>
  <c r="HW31" i="41"/>
  <c r="KI31" i="41"/>
  <c r="MU31" i="41"/>
  <c r="HH31" i="41"/>
  <c r="JT31" i="41"/>
  <c r="MF31" i="41"/>
  <c r="GC31" i="41"/>
  <c r="IO31" i="41"/>
  <c r="LA31" i="41"/>
  <c r="FN31" i="41"/>
  <c r="HZ31" i="41"/>
  <c r="KL31" i="41"/>
  <c r="MX31" i="41"/>
  <c r="FX12" i="41"/>
  <c r="IT20" i="41"/>
  <c r="V20" i="41"/>
  <c r="JR20" i="41"/>
  <c r="GB20" i="41"/>
  <c r="BL20" i="41"/>
  <c r="LH20" i="41"/>
  <c r="GP20" i="41"/>
  <c r="BT20" i="41"/>
  <c r="LP20" i="41"/>
  <c r="GX20" i="41"/>
  <c r="CB20" i="41"/>
  <c r="LX20" i="41"/>
  <c r="BC20" i="41"/>
  <c r="DO20" i="41"/>
  <c r="GA20" i="41"/>
  <c r="IM20" i="41"/>
  <c r="KY20" i="41"/>
  <c r="BU20" i="41"/>
  <c r="AR20" i="41"/>
  <c r="DD20" i="41"/>
  <c r="FP20" i="41"/>
  <c r="IB20" i="41"/>
  <c r="KN20" i="41"/>
  <c r="MZ20" i="41"/>
  <c r="BQ20" i="41"/>
  <c r="EC20" i="41"/>
  <c r="GO20" i="41"/>
  <c r="JA20" i="41"/>
  <c r="LM20" i="41"/>
  <c r="X28" i="41"/>
  <c r="LV28" i="41"/>
  <c r="Z28" i="41"/>
  <c r="KA28" i="41"/>
  <c r="HR28" i="41"/>
  <c r="FL28" i="41"/>
  <c r="DB28" i="41"/>
  <c r="AV28" i="41"/>
  <c r="LB28" i="41"/>
  <c r="IH28" i="41"/>
  <c r="AW28" i="41"/>
  <c r="DI28" i="41"/>
  <c r="FU28" i="41"/>
  <c r="IG28" i="41"/>
  <c r="LC28" i="41"/>
  <c r="AQ28" i="41"/>
  <c r="DC28" i="41"/>
  <c r="FO28" i="41"/>
  <c r="IA28" i="41"/>
  <c r="KT28" i="41"/>
  <c r="AR28" i="41"/>
  <c r="DD28" i="41"/>
  <c r="FP28" i="41"/>
  <c r="IB28" i="41"/>
  <c r="KU28" i="41"/>
  <c r="AS28" i="41"/>
  <c r="DE28" i="41"/>
  <c r="FQ28" i="41"/>
  <c r="IC28" i="41"/>
  <c r="KX28" i="41"/>
  <c r="AT28" i="41"/>
  <c r="DF28" i="41"/>
  <c r="FR28" i="41"/>
  <c r="ID28" i="41"/>
  <c r="KZ28" i="41"/>
  <c r="AU28" i="41"/>
  <c r="DG28" i="41"/>
  <c r="FS28" i="41"/>
  <c r="IE28" i="41"/>
  <c r="LA28" i="41"/>
  <c r="MM28" i="41"/>
  <c r="MW28" i="41"/>
  <c r="NF28" i="41"/>
  <c r="JH28" i="41"/>
  <c r="LT28" i="41"/>
  <c r="LU28" i="41"/>
  <c r="GG15" i="41"/>
  <c r="DU15" i="41"/>
  <c r="AB13" i="41"/>
  <c r="DE21" i="41"/>
  <c r="FQ21" i="41"/>
  <c r="CW21" i="41"/>
  <c r="MS21" i="41"/>
  <c r="HW21" i="41"/>
  <c r="DG21" i="41"/>
  <c r="NC21" i="41"/>
  <c r="IK21" i="41"/>
  <c r="EU21" i="41"/>
  <c r="BI21" i="41"/>
  <c r="LE21" i="41"/>
  <c r="HO21" i="41"/>
  <c r="AD21" i="41"/>
  <c r="CP21" i="41"/>
  <c r="FB21" i="41"/>
  <c r="HN21" i="41"/>
  <c r="JZ21" i="41"/>
  <c r="ML21" i="41"/>
  <c r="AV21" i="41"/>
  <c r="DH21" i="41"/>
  <c r="FT21" i="41"/>
  <c r="IF21" i="41"/>
  <c r="KR21" i="41"/>
  <c r="ND21" i="41"/>
  <c r="GK21" i="41"/>
  <c r="IW21" i="41"/>
  <c r="LI21" i="41"/>
  <c r="HB21" i="41"/>
  <c r="JN21" i="41"/>
  <c r="LZ21" i="41"/>
  <c r="AA21" i="41"/>
  <c r="CM21" i="41"/>
  <c r="EY21" i="41"/>
  <c r="HK21" i="41"/>
  <c r="JW21" i="41"/>
  <c r="MI21" i="41"/>
  <c r="AJ21" i="41"/>
  <c r="CV21" i="41"/>
  <c r="FH21" i="41"/>
  <c r="HT21" i="41"/>
  <c r="KF21" i="41"/>
  <c r="MR21" i="41"/>
  <c r="HM29" i="41"/>
  <c r="E29" i="41"/>
  <c r="KG29" i="41"/>
  <c r="BK29" i="41"/>
  <c r="LG29" i="41"/>
  <c r="GQ29" i="41"/>
  <c r="BY29" i="41"/>
  <c r="LU29" i="41"/>
  <c r="GY29" i="41"/>
  <c r="CG29" i="41"/>
  <c r="MC29" i="41"/>
  <c r="IM29" i="41"/>
  <c r="AL29" i="41"/>
  <c r="CX29" i="41"/>
  <c r="FJ29" i="41"/>
  <c r="HV29" i="41"/>
  <c r="KH29" i="41"/>
  <c r="MT29" i="41"/>
  <c r="BD29" i="41"/>
  <c r="DP29" i="41"/>
  <c r="GB29" i="41"/>
  <c r="IN29" i="41"/>
  <c r="KZ29" i="41"/>
  <c r="I29" i="41"/>
  <c r="BU29" i="41"/>
  <c r="EG29" i="41"/>
  <c r="GS29" i="41"/>
  <c r="JE29" i="41"/>
  <c r="LQ29" i="41"/>
  <c r="Z29" i="41"/>
  <c r="CL29" i="41"/>
  <c r="EX29" i="41"/>
  <c r="HJ29" i="41"/>
  <c r="JV29" i="41"/>
  <c r="MH29" i="41"/>
  <c r="AI29" i="41"/>
  <c r="CU29" i="41"/>
  <c r="FG29" i="41"/>
  <c r="HS29" i="41"/>
  <c r="KE29" i="41"/>
  <c r="MQ29" i="41"/>
  <c r="AR29" i="41"/>
  <c r="DD29" i="41"/>
  <c r="FP29" i="41"/>
  <c r="IB29" i="41"/>
  <c r="KN29" i="41"/>
  <c r="MZ29" i="41"/>
  <c r="MR30" i="41"/>
  <c r="IB30" i="41"/>
  <c r="AR30" i="41"/>
  <c r="BX30" i="41"/>
  <c r="CW30" i="41"/>
  <c r="MS30" i="41"/>
  <c r="FQ30" i="41"/>
  <c r="P30" i="41"/>
  <c r="IJ30" i="41"/>
  <c r="CG30" i="41"/>
  <c r="MC30" i="41"/>
  <c r="GF30" i="41"/>
  <c r="T30" i="41"/>
  <c r="IS30" i="41"/>
  <c r="BZ30" i="41"/>
  <c r="EL30" i="41"/>
  <c r="GX30" i="41"/>
  <c r="JJ30" i="41"/>
  <c r="LV30" i="41"/>
  <c r="AU30" i="41"/>
  <c r="DG30" i="41"/>
  <c r="FS30" i="41"/>
  <c r="IE30" i="41"/>
  <c r="KQ30" i="41"/>
  <c r="NC30" i="41"/>
  <c r="CB30" i="41"/>
  <c r="EN30" i="41"/>
  <c r="GZ30" i="41"/>
  <c r="JL30" i="41"/>
  <c r="LX30" i="41"/>
  <c r="BM30" i="41"/>
  <c r="DY30" i="41"/>
  <c r="GK30" i="41"/>
  <c r="IW30" i="41"/>
  <c r="LI30" i="41"/>
  <c r="Z30" i="41"/>
  <c r="CL30" i="41"/>
  <c r="EX30" i="41"/>
  <c r="HJ30" i="41"/>
  <c r="JV30" i="41"/>
  <c r="MH30" i="41"/>
  <c r="BG30" i="41"/>
  <c r="DS30" i="41"/>
  <c r="GE30" i="41"/>
  <c r="IQ30" i="41"/>
  <c r="LC30" i="41"/>
  <c r="DL14" i="41"/>
  <c r="JX22" i="41"/>
  <c r="AZ22" i="41"/>
  <c r="KV22" i="41"/>
  <c r="HF22" i="41"/>
  <c r="DV22" i="41"/>
  <c r="D22" i="41"/>
  <c r="IZ22" i="41"/>
  <c r="ED22" i="41"/>
  <c r="L22" i="41"/>
  <c r="JH22" i="41"/>
  <c r="EL22" i="41"/>
  <c r="E22" i="41"/>
  <c r="BQ22" i="41"/>
  <c r="EC22" i="41"/>
  <c r="GO22" i="41"/>
  <c r="JA22" i="41"/>
  <c r="LM22" i="41"/>
  <c r="W22" i="41"/>
  <c r="CI22" i="41"/>
  <c r="EU22" i="41"/>
  <c r="HG22" i="41"/>
  <c r="JS22" i="41"/>
  <c r="ME22" i="41"/>
  <c r="AN22" i="41"/>
  <c r="CZ22" i="41"/>
  <c r="FL22" i="41"/>
  <c r="HX22" i="41"/>
  <c r="KJ22" i="41"/>
  <c r="MV22" i="41"/>
  <c r="BE22" i="41"/>
  <c r="DQ22" i="41"/>
  <c r="GC22" i="41"/>
  <c r="IO22" i="41"/>
  <c r="LA22" i="41"/>
  <c r="J22" i="41"/>
  <c r="BV22" i="41"/>
  <c r="EH22" i="41"/>
  <c r="GT22" i="41"/>
  <c r="JF22" i="41"/>
  <c r="LR22" i="41"/>
  <c r="S22" i="41"/>
  <c r="CE22" i="41"/>
  <c r="EQ22" i="41"/>
  <c r="HC22" i="41"/>
  <c r="JO22" i="41"/>
  <c r="MA22" i="41"/>
  <c r="AI23" i="41"/>
  <c r="LB23" i="41"/>
  <c r="DJ23" i="41"/>
  <c r="BG23" i="41"/>
  <c r="L23" i="41"/>
  <c r="CL23" i="41"/>
  <c r="MB23" i="41"/>
  <c r="BJ23" i="41"/>
  <c r="JX23" i="41"/>
  <c r="AU23" i="41"/>
  <c r="HR23" i="41"/>
  <c r="AF23" i="41"/>
  <c r="FH23" i="41"/>
  <c r="Q23" i="41"/>
  <c r="DB23" i="41"/>
  <c r="MX23" i="41"/>
  <c r="BN23" i="41"/>
  <c r="KN23" i="41"/>
  <c r="DC23" i="41"/>
  <c r="FO23" i="41"/>
  <c r="IA23" i="41"/>
  <c r="KM23" i="41"/>
  <c r="MY23" i="41"/>
  <c r="DM23" i="41"/>
  <c r="FY23" i="41"/>
  <c r="IK23" i="41"/>
  <c r="KW23" i="41"/>
  <c r="BR23" i="41"/>
  <c r="ED23" i="41"/>
  <c r="GP23" i="41"/>
  <c r="JB23" i="41"/>
  <c r="LN23" i="41"/>
  <c r="DO23" i="41"/>
  <c r="GA23" i="41"/>
  <c r="IM23" i="41"/>
  <c r="KY23" i="41"/>
  <c r="BT23" i="41"/>
  <c r="EF23" i="41"/>
  <c r="GR23" i="41"/>
  <c r="JD23" i="41"/>
  <c r="LP23" i="41"/>
  <c r="CS23" i="41"/>
  <c r="FE23" i="41"/>
  <c r="HQ23" i="41"/>
  <c r="KC23" i="41"/>
  <c r="MO23" i="41"/>
  <c r="AU31" i="41"/>
  <c r="DG31" i="41"/>
  <c r="HK31" i="41"/>
  <c r="AF31" i="41"/>
  <c r="CR31" i="41"/>
  <c r="FG31" i="41"/>
  <c r="Q31" i="41"/>
  <c r="CC31" i="41"/>
  <c r="EO31" i="41"/>
  <c r="MQ31" i="41"/>
  <c r="BN31" i="41"/>
  <c r="DZ31" i="41"/>
  <c r="KF31" i="41"/>
  <c r="GO31" i="41"/>
  <c r="JA31" i="41"/>
  <c r="LM31" i="41"/>
  <c r="FZ31" i="41"/>
  <c r="IL31" i="41"/>
  <c r="KX31" i="41"/>
  <c r="FS31" i="41"/>
  <c r="IE31" i="41"/>
  <c r="KQ31" i="41"/>
  <c r="NC31" i="41"/>
  <c r="HP31" i="41"/>
  <c r="KB31" i="41"/>
  <c r="MN31" i="41"/>
  <c r="GK31" i="41"/>
  <c r="IW31" i="41"/>
  <c r="LI31" i="41"/>
  <c r="FV31" i="41"/>
  <c r="IH31" i="41"/>
  <c r="KT31" i="41"/>
  <c r="AD20" i="41"/>
  <c r="BB20" i="41"/>
  <c r="KX20" i="41"/>
  <c r="HH20" i="41"/>
  <c r="CR20" i="41"/>
  <c r="MN20" i="41"/>
  <c r="HV20" i="41"/>
  <c r="CZ20" i="41"/>
  <c r="MV20" i="41"/>
  <c r="ID20" i="41"/>
  <c r="DH20" i="41"/>
  <c r="ND20" i="41"/>
  <c r="BK20" i="41"/>
  <c r="DW20" i="41"/>
  <c r="GI20" i="41"/>
  <c r="IU20" i="41"/>
  <c r="LG20" i="41"/>
  <c r="EO20" i="41"/>
  <c r="AZ20" i="41"/>
  <c r="DL20" i="41"/>
  <c r="FX20" i="41"/>
  <c r="IJ20" i="41"/>
  <c r="KV20" i="41"/>
  <c r="M20" i="41"/>
  <c r="BY20" i="41"/>
  <c r="EK20" i="41"/>
  <c r="GW20" i="41"/>
  <c r="JI20" i="41"/>
  <c r="LU20" i="41"/>
  <c r="DX28" i="41"/>
  <c r="BL28" i="41"/>
  <c r="BF28" i="41"/>
  <c r="MD28" i="41"/>
  <c r="IY28" i="41"/>
  <c r="GR28" i="41"/>
  <c r="EH28" i="41"/>
  <c r="CB28" i="41"/>
  <c r="R28" i="41"/>
  <c r="JR28" i="41"/>
  <c r="BE28" i="41"/>
  <c r="DQ28" i="41"/>
  <c r="GC28" i="41"/>
  <c r="IO28" i="41"/>
  <c r="LX28" i="41"/>
  <c r="AY28" i="41"/>
  <c r="DK28" i="41"/>
  <c r="FW28" i="41"/>
  <c r="II28" i="41"/>
  <c r="LH28" i="41"/>
  <c r="AZ28" i="41"/>
  <c r="DL28" i="41"/>
  <c r="FX28" i="41"/>
  <c r="IJ28" i="41"/>
  <c r="LK28" i="41"/>
  <c r="BA28" i="41"/>
  <c r="DM28" i="41"/>
  <c r="FY28" i="41"/>
  <c r="IK28" i="41"/>
  <c r="LN28" i="41"/>
  <c r="BB28" i="41"/>
  <c r="DN28" i="41"/>
  <c r="FZ28" i="41"/>
  <c r="IL28" i="41"/>
  <c r="LP28" i="41"/>
  <c r="BC28" i="41"/>
  <c r="DO28" i="41"/>
  <c r="GA28" i="41"/>
  <c r="IM28" i="41"/>
  <c r="LS28" i="41"/>
  <c r="MU28" i="41"/>
  <c r="NE28" i="41"/>
  <c r="MA28" i="41"/>
  <c r="JP28" i="41"/>
  <c r="MB28" i="41"/>
  <c r="MC28" i="41"/>
  <c r="GW15" i="41"/>
  <c r="EK15" i="41"/>
  <c r="CO13" i="41"/>
  <c r="GW21" i="41"/>
  <c r="EC21" i="41"/>
  <c r="G21" i="41"/>
  <c r="EM21" i="41"/>
  <c r="U21" i="41"/>
  <c r="JQ21" i="41"/>
  <c r="GA21" i="41"/>
  <c r="CO21" i="41"/>
  <c r="MK21" i="41"/>
  <c r="IU21" i="41"/>
  <c r="AL21" i="41"/>
  <c r="CX21" i="41"/>
  <c r="FJ21" i="41"/>
  <c r="HV21" i="41"/>
  <c r="KH21" i="41"/>
  <c r="MT21" i="41"/>
  <c r="BD21" i="41"/>
  <c r="DP21" i="41"/>
  <c r="GB21" i="41"/>
  <c r="IN21" i="41"/>
  <c r="KZ21" i="41"/>
  <c r="BU21" i="41"/>
  <c r="GS21" i="41"/>
  <c r="JE21" i="41"/>
  <c r="LQ21" i="41"/>
  <c r="EX21" i="41"/>
  <c r="HJ21" i="41"/>
  <c r="MH21" i="41"/>
  <c r="AI21" i="41"/>
  <c r="CU21" i="41"/>
  <c r="FG21" i="41"/>
  <c r="HS21" i="41"/>
  <c r="KE21" i="41"/>
  <c r="MQ21" i="41"/>
  <c r="AR21" i="41"/>
  <c r="DD21" i="41"/>
  <c r="FP21" i="41"/>
  <c r="IB21" i="41"/>
  <c r="KN21" i="41"/>
  <c r="MZ21" i="41"/>
  <c r="MK29" i="41"/>
  <c r="EC29" i="41"/>
  <c r="BI29" i="41"/>
  <c r="CQ29" i="41"/>
  <c r="MM29" i="41"/>
  <c r="HW29" i="41"/>
  <c r="DE29" i="41"/>
  <c r="NA29" i="41"/>
  <c r="IE29" i="41"/>
  <c r="DM29" i="41"/>
  <c r="W29" i="41"/>
  <c r="JS29" i="41"/>
  <c r="AT29" i="41"/>
  <c r="DF29" i="41"/>
  <c r="FR29" i="41"/>
  <c r="ID29" i="41"/>
  <c r="KP29" i="41"/>
  <c r="NB29" i="41"/>
  <c r="BL29" i="41"/>
  <c r="DX29" i="41"/>
  <c r="GJ29" i="41"/>
  <c r="IV29" i="41"/>
  <c r="LH29" i="41"/>
  <c r="Q29" i="41"/>
  <c r="CC29" i="41"/>
  <c r="EO29" i="41"/>
  <c r="HA29" i="41"/>
  <c r="JM29" i="41"/>
  <c r="LY29" i="41"/>
  <c r="AH29" i="41"/>
  <c r="CT29" i="41"/>
  <c r="FF29" i="41"/>
  <c r="HR29" i="41"/>
  <c r="KD29" i="41"/>
  <c r="MP29" i="41"/>
  <c r="AQ29" i="41"/>
  <c r="DC29" i="41"/>
  <c r="FO29" i="41"/>
  <c r="IA29" i="41"/>
  <c r="KM29" i="41"/>
  <c r="MY29" i="41"/>
  <c r="AZ29" i="41"/>
  <c r="DL29" i="41"/>
  <c r="FX29" i="41"/>
  <c r="IJ29" i="41"/>
  <c r="KV29" i="41"/>
  <c r="U30" i="41"/>
  <c r="MZ30" i="41"/>
  <c r="FP30" i="41"/>
  <c r="GV30" i="41"/>
  <c r="EC30" i="41"/>
  <c r="G30" i="41"/>
  <c r="GW30" i="41"/>
  <c r="AC30" i="41"/>
  <c r="JP30" i="41"/>
  <c r="DM30" i="41"/>
  <c r="J30" i="41"/>
  <c r="HL30" i="41"/>
  <c r="AJ30" i="41"/>
  <c r="JY30" i="41"/>
  <c r="CH30" i="41"/>
  <c r="ET30" i="41"/>
  <c r="HF30" i="41"/>
  <c r="JR30" i="41"/>
  <c r="MD30" i="41"/>
  <c r="BC30" i="41"/>
  <c r="DO30" i="41"/>
  <c r="GA30" i="41"/>
  <c r="IM30" i="41"/>
  <c r="KY30" i="41"/>
  <c r="X30" i="41"/>
  <c r="CJ30" i="41"/>
  <c r="EV30" i="41"/>
  <c r="HH30" i="41"/>
  <c r="JT30" i="41"/>
  <c r="MF30" i="41"/>
  <c r="BU30" i="41"/>
  <c r="EG30" i="41"/>
  <c r="GS30" i="41"/>
  <c r="JE30" i="41"/>
  <c r="LQ30" i="41"/>
  <c r="AH30" i="41"/>
  <c r="CT30" i="41"/>
  <c r="FF30" i="41"/>
  <c r="HR30" i="41"/>
  <c r="KD30" i="41"/>
  <c r="MP30" i="41"/>
  <c r="BO30" i="41"/>
  <c r="EA30" i="41"/>
  <c r="GM30" i="41"/>
  <c r="IY30" i="41"/>
  <c r="LK30" i="41"/>
  <c r="HD14" i="41"/>
  <c r="BH22" i="41"/>
  <c r="CF22" i="41"/>
  <c r="MB22" i="41"/>
  <c r="IL22" i="41"/>
  <c r="FB22" i="41"/>
  <c r="AJ22" i="41"/>
  <c r="KF22" i="41"/>
  <c r="FJ22" i="41"/>
  <c r="AR22" i="41"/>
  <c r="KN22" i="41"/>
  <c r="FR22" i="41"/>
  <c r="M22" i="41"/>
  <c r="BY22" i="41"/>
  <c r="EK22" i="41"/>
  <c r="GW22" i="41"/>
  <c r="JI22" i="41"/>
  <c r="LU22" i="41"/>
  <c r="AE22" i="41"/>
  <c r="CQ22" i="41"/>
  <c r="FC22" i="41"/>
  <c r="HO22" i="41"/>
  <c r="KA22" i="41"/>
  <c r="MM22" i="41"/>
  <c r="AV22" i="41"/>
  <c r="DH22" i="41"/>
  <c r="FT22" i="41"/>
  <c r="IF22" i="41"/>
  <c r="KR22" i="41"/>
  <c r="ND22" i="41"/>
  <c r="BM22" i="41"/>
  <c r="DY22" i="41"/>
  <c r="GK22" i="41"/>
  <c r="IW22" i="41"/>
  <c r="LI22" i="41"/>
  <c r="AA22" i="41"/>
  <c r="CM22" i="41"/>
  <c r="EY22" i="41"/>
  <c r="HK22" i="41"/>
  <c r="JW22" i="41"/>
  <c r="MI22" i="41"/>
  <c r="BP23" i="41"/>
  <c r="M23" i="41"/>
  <c r="IH23" i="41"/>
  <c r="EP23" i="41"/>
  <c r="T23" i="41"/>
  <c r="DL23" i="41"/>
  <c r="F23" i="41"/>
  <c r="BV23" i="41"/>
  <c r="LD23" i="41"/>
  <c r="BC23" i="41"/>
  <c r="IX23" i="41"/>
  <c r="AN23" i="41"/>
  <c r="GN23" i="41"/>
  <c r="Y23" i="41"/>
  <c r="EH23" i="41"/>
  <c r="J23" i="41"/>
  <c r="CF23" i="41"/>
  <c r="LT23" i="41"/>
  <c r="DK23" i="41"/>
  <c r="FW23" i="41"/>
  <c r="II23" i="41"/>
  <c r="KU23" i="41"/>
  <c r="DU23" i="41"/>
  <c r="GG23" i="41"/>
  <c r="IS23" i="41"/>
  <c r="LE23" i="41"/>
  <c r="BZ23" i="41"/>
  <c r="EL23" i="41"/>
  <c r="GX23" i="41"/>
  <c r="JJ23" i="41"/>
  <c r="LV23" i="41"/>
  <c r="DW23" i="41"/>
  <c r="GI23" i="41"/>
  <c r="IU23" i="41"/>
  <c r="LG23" i="41"/>
  <c r="CB23" i="41"/>
  <c r="EN23" i="41"/>
  <c r="GZ23" i="41"/>
  <c r="JL23" i="41"/>
  <c r="LX23" i="41"/>
  <c r="DA23" i="41"/>
  <c r="FM23" i="41"/>
  <c r="HY23" i="41"/>
  <c r="KK23" i="41"/>
  <c r="MW23" i="41"/>
  <c r="DO31" i="41"/>
  <c r="IQ31" i="41"/>
  <c r="AN31" i="41"/>
  <c r="CZ31" i="41"/>
  <c r="GF31" i="41"/>
  <c r="Y31" i="41"/>
  <c r="CK31" i="41"/>
  <c r="EX31" i="41"/>
  <c r="J31" i="41"/>
  <c r="BV31" i="41"/>
  <c r="EH31" i="41"/>
  <c r="LL31" i="41"/>
  <c r="GW31" i="41"/>
  <c r="JI31" i="41"/>
  <c r="LU31" i="41"/>
  <c r="GH31" i="41"/>
  <c r="IT31" i="41"/>
  <c r="LF31" i="41"/>
  <c r="GA31" i="41"/>
  <c r="IM31" i="41"/>
  <c r="KY31" i="41"/>
  <c r="FL31" i="41"/>
  <c r="HX31" i="41"/>
  <c r="KJ31" i="41"/>
  <c r="MV31" i="41"/>
  <c r="GS31" i="41"/>
  <c r="JE31" i="41"/>
  <c r="LQ31" i="41"/>
  <c r="GD31" i="41"/>
  <c r="IP31" i="41"/>
  <c r="LB31" i="41"/>
  <c r="DL12" i="41"/>
  <c r="IJ12" i="41"/>
  <c r="JZ20" i="41"/>
  <c r="CH20" i="41"/>
  <c r="MD20" i="41"/>
  <c r="IN20" i="41"/>
  <c r="DX20" i="41"/>
  <c r="F20" i="41"/>
  <c r="JB20" i="41"/>
  <c r="EF20" i="41"/>
  <c r="N20" i="41"/>
  <c r="JJ20" i="41"/>
  <c r="EN20" i="41"/>
  <c r="G20" i="41"/>
  <c r="BS20" i="41"/>
  <c r="EE20" i="41"/>
  <c r="GQ20" i="41"/>
  <c r="JC20" i="41"/>
  <c r="LO20" i="41"/>
  <c r="MG20" i="41"/>
  <c r="BH20" i="41"/>
  <c r="DT20" i="41"/>
  <c r="GF20" i="41"/>
  <c r="IR20" i="41"/>
  <c r="LD20" i="41"/>
  <c r="U20" i="41"/>
  <c r="CG20" i="41"/>
  <c r="ES20" i="41"/>
  <c r="HE20" i="41"/>
  <c r="JQ20" i="41"/>
  <c r="MC20" i="41"/>
  <c r="IW28" i="41"/>
  <c r="GJ28" i="41"/>
  <c r="CL28" i="41"/>
  <c r="AH28" i="41"/>
  <c r="KJ28" i="41"/>
  <c r="HX28" i="41"/>
  <c r="FN28" i="41"/>
  <c r="DH28" i="41"/>
  <c r="AX28" i="41"/>
  <c r="LF28" i="41"/>
  <c r="BM28" i="41"/>
  <c r="DY28" i="41"/>
  <c r="GK28" i="41"/>
  <c r="IX28" i="41"/>
  <c r="ND28" i="41"/>
  <c r="BG28" i="41"/>
  <c r="DS28" i="41"/>
  <c r="GE28" i="41"/>
  <c r="IQ28" i="41"/>
  <c r="MF28" i="41"/>
  <c r="BH28" i="41"/>
  <c r="DT28" i="41"/>
  <c r="GF28" i="41"/>
  <c r="IS28" i="41"/>
  <c r="ML28" i="41"/>
  <c r="BI28" i="41"/>
  <c r="DU28" i="41"/>
  <c r="GG28" i="41"/>
  <c r="IT28" i="41"/>
  <c r="MN28" i="41"/>
  <c r="BJ28" i="41"/>
  <c r="DV28" i="41"/>
  <c r="GH28" i="41"/>
  <c r="IU28" i="41"/>
  <c r="MT28" i="41"/>
  <c r="BK28" i="41"/>
  <c r="DW28" i="41"/>
  <c r="GI28" i="41"/>
  <c r="IV28" i="41"/>
  <c r="MV28" i="41"/>
  <c r="NC28" i="41"/>
  <c r="LJ28" i="41"/>
  <c r="MI28" i="41"/>
  <c r="JX28" i="41"/>
  <c r="MJ28" i="41"/>
  <c r="MK28" i="41"/>
  <c r="M15" i="41"/>
  <c r="NA15" i="41"/>
  <c r="DB13" i="41"/>
  <c r="NA21" i="41"/>
  <c r="IC21" i="41"/>
  <c r="FI21" i="41"/>
  <c r="AM21" i="41"/>
  <c r="KI21" i="41"/>
  <c r="BA21" i="41"/>
  <c r="KW21" i="41"/>
  <c r="HG21" i="41"/>
  <c r="DU21" i="41"/>
  <c r="AE21" i="41"/>
  <c r="KA21" i="41"/>
  <c r="AT21" i="41"/>
  <c r="DF21" i="41"/>
  <c r="FR21" i="41"/>
  <c r="ID21" i="41"/>
  <c r="KP21" i="41"/>
  <c r="NB21" i="41"/>
  <c r="BL21" i="41"/>
  <c r="DX21" i="41"/>
  <c r="GJ21" i="41"/>
  <c r="IV21" i="41"/>
  <c r="LH21" i="41"/>
  <c r="HA21" i="41"/>
  <c r="JM21" i="41"/>
  <c r="LY21" i="41"/>
  <c r="AH21" i="41"/>
  <c r="CT21" i="41"/>
  <c r="FF21" i="41"/>
  <c r="HR21" i="41"/>
  <c r="KD21" i="41"/>
  <c r="MP21" i="41"/>
  <c r="AQ21" i="41"/>
  <c r="DC21" i="41"/>
  <c r="FO21" i="41"/>
  <c r="IA21" i="41"/>
  <c r="KM21" i="41"/>
  <c r="MY21" i="41"/>
  <c r="AZ21" i="41"/>
  <c r="DL21" i="41"/>
  <c r="FX21" i="41"/>
  <c r="IJ21" i="41"/>
  <c r="KV21" i="41"/>
  <c r="IS29" i="41"/>
  <c r="JA29" i="41"/>
  <c r="GG29" i="41"/>
  <c r="DW29" i="41"/>
  <c r="G29" i="41"/>
  <c r="JC29" i="41"/>
  <c r="EK29" i="41"/>
  <c r="O29" i="41"/>
  <c r="JK29" i="41"/>
  <c r="ES29" i="41"/>
  <c r="BC29" i="41"/>
  <c r="KY29" i="41"/>
  <c r="BB29" i="41"/>
  <c r="DN29" i="41"/>
  <c r="FZ29" i="41"/>
  <c r="IL29" i="41"/>
  <c r="KX29" i="41"/>
  <c r="H29" i="41"/>
  <c r="BT29" i="41"/>
  <c r="EF29" i="41"/>
  <c r="GR29" i="41"/>
  <c r="JD29" i="41"/>
  <c r="LP29" i="41"/>
  <c r="Y29" i="41"/>
  <c r="CK29" i="41"/>
  <c r="EW29" i="41"/>
  <c r="HI29" i="41"/>
  <c r="JU29" i="41"/>
  <c r="MG29" i="41"/>
  <c r="AP29" i="41"/>
  <c r="DB29" i="41"/>
  <c r="FN29" i="41"/>
  <c r="HZ29" i="41"/>
  <c r="KL29" i="41"/>
  <c r="MX29" i="41"/>
  <c r="AY29" i="41"/>
  <c r="DK29" i="41"/>
  <c r="FW29" i="41"/>
  <c r="II29" i="41"/>
  <c r="KU29" i="41"/>
  <c r="BH29" i="41"/>
  <c r="DT29" i="41"/>
  <c r="GF29" i="41"/>
  <c r="IR29" i="41"/>
  <c r="LD29" i="41"/>
  <c r="CV30" i="41"/>
  <c r="Y30" i="41"/>
  <c r="KN30" i="41"/>
  <c r="LT30" i="41"/>
  <c r="FI30" i="41"/>
  <c r="O30" i="41"/>
  <c r="IC30" i="41"/>
  <c r="AZ30" i="41"/>
  <c r="KV30" i="41"/>
  <c r="ES30" i="41"/>
  <c r="S30" i="41"/>
  <c r="IR30" i="41"/>
  <c r="BI30" i="41"/>
  <c r="LE30" i="41"/>
  <c r="CP30" i="41"/>
  <c r="FB30" i="41"/>
  <c r="HN30" i="41"/>
  <c r="JZ30" i="41"/>
  <c r="ML30" i="41"/>
  <c r="BK30" i="41"/>
  <c r="DW30" i="41"/>
  <c r="GI30" i="41"/>
  <c r="IU30" i="41"/>
  <c r="LG30" i="41"/>
  <c r="AF30" i="41"/>
  <c r="CR30" i="41"/>
  <c r="FD30" i="41"/>
  <c r="HP30" i="41"/>
  <c r="KB30" i="41"/>
  <c r="MN30" i="41"/>
  <c r="CC30" i="41"/>
  <c r="EO30" i="41"/>
  <c r="HA30" i="41"/>
  <c r="JM30" i="41"/>
  <c r="LY30" i="41"/>
  <c r="AP30" i="41"/>
  <c r="DB30" i="41"/>
  <c r="FN30" i="41"/>
  <c r="HZ30" i="41"/>
  <c r="KL30" i="41"/>
  <c r="MX30" i="41"/>
  <c r="BW30" i="41"/>
  <c r="EI30" i="41"/>
  <c r="GU30" i="41"/>
  <c r="JG30" i="41"/>
  <c r="LS30" i="41"/>
  <c r="LD22" i="41"/>
  <c r="DL22" i="41"/>
  <c r="V22" i="41"/>
  <c r="JR22" i="41"/>
  <c r="GH22" i="41"/>
  <c r="BP22" i="41"/>
  <c r="LL22" i="41"/>
  <c r="GP22" i="41"/>
  <c r="BX22" i="41"/>
  <c r="LT22" i="41"/>
  <c r="GX22" i="41"/>
  <c r="U22" i="41"/>
  <c r="CG22" i="41"/>
  <c r="ES22" i="41"/>
  <c r="HE22" i="41"/>
  <c r="JQ22" i="41"/>
  <c r="MC22" i="41"/>
  <c r="AM22" i="41"/>
  <c r="CY22" i="41"/>
  <c r="FK22" i="41"/>
  <c r="HW22" i="41"/>
  <c r="KI22" i="41"/>
  <c r="MU22" i="41"/>
  <c r="BD22" i="41"/>
  <c r="DP22" i="41"/>
  <c r="GB22" i="41"/>
  <c r="IN22" i="41"/>
  <c r="KZ22" i="41"/>
  <c r="I22" i="41"/>
  <c r="BU22" i="41"/>
  <c r="EG22" i="41"/>
  <c r="GS22" i="41"/>
  <c r="JE22" i="41"/>
  <c r="LQ22" i="41"/>
  <c r="Z22" i="41"/>
  <c r="CL22" i="41"/>
  <c r="EX22" i="41"/>
  <c r="HJ22" i="41"/>
  <c r="JV22" i="41"/>
  <c r="MH22" i="41"/>
  <c r="AI22" i="41"/>
  <c r="CU22" i="41"/>
  <c r="FG22" i="41"/>
  <c r="HS22" i="41"/>
  <c r="KE22" i="41"/>
  <c r="MQ22" i="41"/>
  <c r="LZ23" i="41"/>
  <c r="FV23" i="41"/>
  <c r="AS23" i="41"/>
  <c r="JN23" i="41"/>
  <c r="AB23" i="41"/>
  <c r="ER23" i="41"/>
  <c r="N23" i="41"/>
  <c r="CQ23" i="41"/>
  <c r="MJ23" i="41"/>
  <c r="BK23" i="41"/>
  <c r="KD23" i="41"/>
  <c r="AV23" i="41"/>
  <c r="HT23" i="41"/>
  <c r="AG23" i="41"/>
  <c r="FN23" i="41"/>
  <c r="R23" i="41"/>
  <c r="DD23" i="41"/>
  <c r="MZ23" i="41"/>
  <c r="DS23" i="41"/>
  <c r="GE23" i="41"/>
  <c r="IQ23" i="41"/>
  <c r="LC23" i="41"/>
  <c r="BQ23" i="41"/>
  <c r="EC23" i="41"/>
  <c r="GO23" i="41"/>
  <c r="JA23" i="41"/>
  <c r="LM23" i="41"/>
  <c r="CH23" i="41"/>
  <c r="ET23" i="41"/>
  <c r="HF23" i="41"/>
  <c r="JR23" i="41"/>
  <c r="MD23" i="41"/>
  <c r="EE23" i="41"/>
  <c r="GQ23" i="41"/>
  <c r="JC23" i="41"/>
  <c r="LO23" i="41"/>
  <c r="CJ23" i="41"/>
  <c r="EV23" i="41"/>
  <c r="HH23" i="41"/>
  <c r="JT23" i="41"/>
  <c r="MF23" i="41"/>
  <c r="DI23" i="41"/>
  <c r="FU23" i="41"/>
  <c r="IG23" i="41"/>
  <c r="KS23" i="41"/>
  <c r="NE23" i="41"/>
  <c r="BK31" i="41"/>
  <c r="DW31" i="41"/>
  <c r="JW31" i="41"/>
  <c r="AV31" i="41"/>
  <c r="DH31" i="41"/>
  <c r="HL31" i="41"/>
  <c r="AG31" i="41"/>
  <c r="CS31" i="41"/>
  <c r="FH31" i="41"/>
  <c r="R31" i="41"/>
  <c r="CD31" i="41"/>
  <c r="EP31" i="41"/>
  <c r="MR31" i="41"/>
  <c r="HE31" i="41"/>
  <c r="JQ31" i="41"/>
  <c r="MC31" i="41"/>
  <c r="GP31" i="41"/>
  <c r="JB31" i="41"/>
  <c r="LN31" i="41"/>
  <c r="GI31" i="41"/>
  <c r="IU31" i="41"/>
  <c r="LG31" i="41"/>
  <c r="FT31" i="41"/>
  <c r="IF31" i="41"/>
  <c r="KR31" i="41"/>
  <c r="ND31" i="41"/>
  <c r="HA31" i="41"/>
  <c r="JM31" i="41"/>
  <c r="LY31" i="41"/>
  <c r="GL31" i="41"/>
  <c r="IX31" i="41"/>
  <c r="LJ31" i="41"/>
  <c r="AZ12" i="41"/>
  <c r="BJ20" i="41"/>
  <c r="DN20" i="41"/>
  <c r="X20" i="41"/>
  <c r="JT20" i="41"/>
  <c r="FD20" i="41"/>
  <c r="AL20" i="41"/>
  <c r="KH20" i="41"/>
  <c r="FL20" i="41"/>
  <c r="AT20" i="41"/>
  <c r="KP20" i="41"/>
  <c r="FT20" i="41"/>
  <c r="O20" i="41"/>
  <c r="CA20" i="41"/>
  <c r="EM20" i="41"/>
  <c r="GY20" i="41"/>
  <c r="JK20" i="41"/>
  <c r="LW20" i="41"/>
  <c r="AG20" i="41"/>
  <c r="BG20" i="41"/>
  <c r="DS20" i="41"/>
  <c r="GE20" i="41"/>
  <c r="IQ20" i="41"/>
  <c r="LC20" i="41"/>
  <c r="D20" i="41"/>
  <c r="BP20" i="41"/>
  <c r="EB20" i="41"/>
  <c r="GN20" i="41"/>
  <c r="IZ20" i="41"/>
  <c r="LL20" i="41"/>
  <c r="AC20" i="41"/>
  <c r="CO20" i="41"/>
  <c r="FA20" i="41"/>
  <c r="HM20" i="41"/>
  <c r="JY20" i="41"/>
  <c r="MK20" i="41"/>
  <c r="AF28" i="41"/>
  <c r="NB28" i="41"/>
  <c r="DR28" i="41"/>
  <c r="BN28" i="41"/>
  <c r="H28" i="41"/>
  <c r="JF28" i="41"/>
  <c r="GT28" i="41"/>
  <c r="EN28" i="41"/>
  <c r="CD28" i="41"/>
  <c r="I28" i="41"/>
  <c r="BU28" i="41"/>
  <c r="EG28" i="41"/>
  <c r="GS28" i="41"/>
  <c r="JG28" i="41"/>
  <c r="BO28" i="41"/>
  <c r="EA28" i="41"/>
  <c r="GM28" i="41"/>
  <c r="JA28" i="41"/>
  <c r="D28" i="41"/>
  <c r="BP28" i="41"/>
  <c r="EB28" i="41"/>
  <c r="GN28" i="41"/>
  <c r="JB28" i="41"/>
  <c r="E28" i="41"/>
  <c r="BQ28" i="41"/>
  <c r="EC28" i="41"/>
  <c r="GO28" i="41"/>
  <c r="JC28" i="41"/>
  <c r="F28" i="41"/>
  <c r="BR28" i="41"/>
  <c r="ED28" i="41"/>
  <c r="GP28" i="41"/>
  <c r="JD28" i="41"/>
  <c r="G28" i="41"/>
  <c r="BS28" i="41"/>
  <c r="EE28" i="41"/>
  <c r="GQ28" i="41"/>
  <c r="JE28" i="41"/>
  <c r="KY28" i="41"/>
  <c r="LI28" i="41"/>
  <c r="LR28" i="41"/>
  <c r="MQ28" i="41"/>
  <c r="KF28" i="41"/>
  <c r="MR28" i="41"/>
  <c r="MS28" i="41"/>
  <c r="JI15" i="41"/>
  <c r="HX13" i="41"/>
  <c r="AS21" i="41"/>
  <c r="M21" i="41"/>
  <c r="GO21" i="41"/>
  <c r="BS21" i="41"/>
  <c r="LO21" i="41"/>
  <c r="GY21" i="41"/>
  <c r="CG21" i="41"/>
  <c r="MC21" i="41"/>
  <c r="IM21" i="41"/>
  <c r="BK21" i="41"/>
  <c r="LG21" i="41"/>
  <c r="BB21" i="41"/>
  <c r="DN21" i="41"/>
  <c r="FZ21" i="41"/>
  <c r="IL21" i="41"/>
  <c r="KX21" i="41"/>
  <c r="H21" i="41"/>
  <c r="BT21" i="41"/>
  <c r="EF21" i="41"/>
  <c r="GR21" i="41"/>
  <c r="JD21" i="41"/>
  <c r="LP21" i="41"/>
  <c r="EW21" i="41"/>
  <c r="HI21" i="41"/>
  <c r="JU21" i="41"/>
  <c r="MG21" i="41"/>
  <c r="FN21" i="41"/>
  <c r="HZ21" i="41"/>
  <c r="KL21" i="41"/>
  <c r="MX21" i="41"/>
  <c r="AY21" i="41"/>
  <c r="DK21" i="41"/>
  <c r="FW21" i="41"/>
  <c r="II21" i="41"/>
  <c r="KU21" i="41"/>
  <c r="BH21" i="41"/>
  <c r="DT21" i="41"/>
  <c r="GF21" i="41"/>
  <c r="IR21" i="41"/>
  <c r="LD21" i="41"/>
  <c r="CO29" i="41"/>
  <c r="AC29" i="41"/>
  <c r="LE29" i="41"/>
  <c r="FC29" i="41"/>
  <c r="AM29" i="41"/>
  <c r="KI29" i="41"/>
  <c r="FQ29" i="41"/>
  <c r="AU29" i="41"/>
  <c r="KQ29" i="41"/>
  <c r="FY29" i="41"/>
  <c r="CI29" i="41"/>
  <c r="ME29" i="41"/>
  <c r="BJ29" i="41"/>
  <c r="DV29" i="41"/>
  <c r="GH29" i="41"/>
  <c r="IT29" i="41"/>
  <c r="LF29" i="41"/>
  <c r="P29" i="41"/>
  <c r="CB29" i="41"/>
  <c r="EN29" i="41"/>
  <c r="GZ29" i="41"/>
  <c r="JL29" i="41"/>
  <c r="LX29" i="41"/>
  <c r="AG29" i="41"/>
  <c r="CS29" i="41"/>
  <c r="FE29" i="41"/>
  <c r="HQ29" i="41"/>
  <c r="KC29" i="41"/>
  <c r="MO29" i="41"/>
  <c r="AX29" i="41"/>
  <c r="DJ29" i="41"/>
  <c r="FV29" i="41"/>
  <c r="IH29" i="41"/>
  <c r="KT29" i="41"/>
  <c r="BG29" i="41"/>
  <c r="DS29" i="41"/>
  <c r="GE29" i="41"/>
  <c r="IQ29" i="41"/>
  <c r="LC29" i="41"/>
  <c r="D29" i="41"/>
  <c r="BP29" i="41"/>
  <c r="EB29" i="41"/>
  <c r="GN29" i="41"/>
  <c r="IZ29" i="41"/>
  <c r="LL29" i="41"/>
  <c r="EB30" i="41"/>
  <c r="EJ30" i="41"/>
  <c r="D30" i="41"/>
  <c r="E30" i="41"/>
  <c r="GO30" i="41"/>
  <c r="AB30" i="41"/>
  <c r="JI30" i="41"/>
  <c r="CF30" i="41"/>
  <c r="MB30" i="41"/>
  <c r="FY30" i="41"/>
  <c r="AG30" i="41"/>
  <c r="JX30" i="41"/>
  <c r="CO30" i="41"/>
  <c r="MK30" i="41"/>
  <c r="CX30" i="41"/>
  <c r="FJ30" i="41"/>
  <c r="HV30" i="41"/>
  <c r="KH30" i="41"/>
  <c r="MT30" i="41"/>
  <c r="BS30" i="41"/>
  <c r="EE30" i="41"/>
  <c r="GQ30" i="41"/>
  <c r="JC30" i="41"/>
  <c r="LO30" i="41"/>
  <c r="AN30" i="41"/>
  <c r="CZ30" i="41"/>
  <c r="FL30" i="41"/>
  <c r="HX30" i="41"/>
  <c r="KJ30" i="41"/>
  <c r="MV30" i="41"/>
  <c r="CK30" i="41"/>
  <c r="EW30" i="41"/>
  <c r="HI30" i="41"/>
  <c r="JU30" i="41"/>
  <c r="MG30" i="41"/>
  <c r="AX30" i="41"/>
  <c r="DJ30" i="41"/>
  <c r="FV30" i="41"/>
  <c r="IH30" i="41"/>
  <c r="KT30" i="41"/>
  <c r="CE30" i="41"/>
  <c r="EQ30" i="41"/>
  <c r="HC30" i="41"/>
  <c r="JO30" i="41"/>
  <c r="MA30" i="41"/>
  <c r="CN22" i="41"/>
  <c r="ER22" i="41"/>
  <c r="BB22" i="41"/>
  <c r="KX22" i="41"/>
  <c r="HN22" i="41"/>
  <c r="CV22" i="41"/>
  <c r="MR22" i="41"/>
  <c r="HV22" i="41"/>
  <c r="DD22" i="41"/>
  <c r="MZ22" i="41"/>
  <c r="ID22" i="41"/>
  <c r="AC22" i="41"/>
  <c r="CO22" i="41"/>
  <c r="FA22" i="41"/>
  <c r="HM22" i="41"/>
  <c r="JY22" i="41"/>
  <c r="MK22" i="41"/>
  <c r="AU22" i="41"/>
  <c r="DG22" i="41"/>
  <c r="FS22" i="41"/>
  <c r="IE22" i="41"/>
  <c r="KQ22" i="41"/>
  <c r="NC22" i="41"/>
  <c r="BL22" i="41"/>
  <c r="DX22" i="41"/>
  <c r="GJ22" i="41"/>
  <c r="IV22" i="41"/>
  <c r="LH22" i="41"/>
  <c r="Q22" i="41"/>
  <c r="CC22" i="41"/>
  <c r="EO22" i="41"/>
  <c r="HA22" i="41"/>
  <c r="JM22" i="41"/>
  <c r="LY22" i="41"/>
  <c r="AH22" i="41"/>
  <c r="CT22" i="41"/>
  <c r="FF22" i="41"/>
  <c r="HR22" i="41"/>
  <c r="KD22" i="41"/>
  <c r="MP22" i="41"/>
  <c r="AQ22" i="41"/>
  <c r="DC22" i="41"/>
  <c r="FO22" i="41"/>
  <c r="IA22" i="41"/>
  <c r="KM22" i="41"/>
  <c r="MY22" i="41"/>
  <c r="CI23" i="41"/>
  <c r="KT23" i="41"/>
  <c r="CN23" i="41"/>
  <c r="U23" i="41"/>
  <c r="AC23" i="41"/>
  <c r="AJ23" i="41"/>
  <c r="FX23" i="41"/>
  <c r="V23" i="41"/>
  <c r="DT23" i="41"/>
  <c r="G23" i="41"/>
  <c r="BX23" i="41"/>
  <c r="LJ23" i="41"/>
  <c r="BD23" i="41"/>
  <c r="IZ23" i="41"/>
  <c r="AO23" i="41"/>
  <c r="GT23" i="41"/>
  <c r="Z23" i="41"/>
  <c r="EJ23" i="41"/>
  <c r="BO23" i="41"/>
  <c r="EA23" i="41"/>
  <c r="GM23" i="41"/>
  <c r="IY23" i="41"/>
  <c r="LK23" i="41"/>
  <c r="BY23" i="41"/>
  <c r="EK23" i="41"/>
  <c r="GW23" i="41"/>
  <c r="JI23" i="41"/>
  <c r="LU23" i="41"/>
  <c r="CP23" i="41"/>
  <c r="FB23" i="41"/>
  <c r="HN23" i="41"/>
  <c r="JZ23" i="41"/>
  <c r="ML23" i="41"/>
  <c r="EM23" i="41"/>
  <c r="GY23" i="41"/>
  <c r="JK23" i="41"/>
  <c r="LW23" i="41"/>
  <c r="CR23" i="41"/>
  <c r="FD23" i="41"/>
  <c r="HP23" i="41"/>
  <c r="KB23" i="41"/>
  <c r="MN23" i="41"/>
  <c r="DQ23" i="41"/>
  <c r="GC23" i="41"/>
  <c r="IO23" i="41"/>
  <c r="LA23" i="41"/>
  <c r="NJ29" i="41"/>
  <c r="NJ11" i="41"/>
  <c r="R11" i="40"/>
  <c r="E25" i="36" s="1"/>
  <c r="NJ11" i="40"/>
  <c r="E381" i="36" s="1"/>
  <c r="D20" i="34" s="1"/>
  <c r="NG11" i="40"/>
  <c r="E378" i="36" s="1"/>
  <c r="NF11" i="40"/>
  <c r="E377" i="36" s="1"/>
  <c r="D21" i="34" s="1"/>
  <c r="NE11" i="40"/>
  <c r="E376" i="36" s="1"/>
  <c r="B21" i="27"/>
  <c r="NI33" i="41" l="1"/>
  <c r="F380" i="36" s="1"/>
  <c r="NG33" i="41"/>
  <c r="F378" i="36" s="1"/>
  <c r="NF33" i="41"/>
  <c r="F377" i="36" s="1"/>
  <c r="D26" i="34" s="1"/>
  <c r="IU33" i="41"/>
  <c r="F262" i="36" s="1"/>
  <c r="BZ33" i="41"/>
  <c r="F85" i="36" s="1"/>
  <c r="O33" i="41"/>
  <c r="F22" i="36" s="1"/>
  <c r="DR33" i="41"/>
  <c r="F129" i="36" s="1"/>
  <c r="DE33" i="41"/>
  <c r="F116" i="36" s="1"/>
  <c r="DW33" i="41"/>
  <c r="F134" i="36" s="1"/>
  <c r="IF33" i="41"/>
  <c r="F247" i="36" s="1"/>
  <c r="N33" i="41"/>
  <c r="F21" i="36" s="1"/>
  <c r="GM33" i="41"/>
  <c r="F202" i="36" s="1"/>
  <c r="JH33" i="41"/>
  <c r="F275" i="36" s="1"/>
  <c r="G33" i="41"/>
  <c r="F14" i="36" s="1"/>
  <c r="GL33" i="41"/>
  <c r="F201" i="36" s="1"/>
  <c r="JX33" i="41"/>
  <c r="F291" i="36" s="1"/>
  <c r="HQ33" i="41"/>
  <c r="F232" i="36" s="1"/>
  <c r="BO33" i="41"/>
  <c r="F74" i="36" s="1"/>
  <c r="EP33" i="41"/>
  <c r="F153" i="36" s="1"/>
  <c r="NH33" i="41"/>
  <c r="F379" i="36" s="1"/>
  <c r="FT33" i="41"/>
  <c r="F183" i="36" s="1"/>
  <c r="IY33" i="41"/>
  <c r="F266" i="36" s="1"/>
  <c r="AX33" i="41"/>
  <c r="F57" i="36" s="1"/>
  <c r="MZ33" i="41"/>
  <c r="F371" i="36" s="1"/>
  <c r="IM33" i="41"/>
  <c r="F254" i="36" s="1"/>
  <c r="DH33" i="41"/>
  <c r="F119" i="36" s="1"/>
  <c r="CD33" i="41"/>
  <c r="F89" i="36" s="1"/>
  <c r="DZ33" i="41"/>
  <c r="F137" i="36" s="1"/>
  <c r="MU33" i="41"/>
  <c r="F366" i="36" s="1"/>
  <c r="BC33" i="41"/>
  <c r="F62" i="36" s="1"/>
  <c r="FM33" i="41"/>
  <c r="F176" i="36" s="1"/>
  <c r="KA33" i="41"/>
  <c r="F294" i="36" s="1"/>
  <c r="BF33" i="41"/>
  <c r="F65" i="36" s="1"/>
  <c r="LW33" i="41"/>
  <c r="F342" i="36" s="1"/>
  <c r="D24" i="34" s="1"/>
  <c r="KR33" i="41"/>
  <c r="F311" i="36" s="1"/>
  <c r="BV33" i="41"/>
  <c r="F81" i="36" s="1"/>
  <c r="FL33" i="41"/>
  <c r="F175" i="36" s="1"/>
  <c r="ED33" i="41"/>
  <c r="F141" i="36" s="1"/>
  <c r="JB33" i="41"/>
  <c r="F269" i="36" s="1"/>
  <c r="DD33" i="41"/>
  <c r="F115" i="36" s="1"/>
  <c r="KB33" i="41"/>
  <c r="F295" i="36" s="1"/>
  <c r="FO33" i="41"/>
  <c r="F178" i="36" s="1"/>
  <c r="BB33" i="41"/>
  <c r="F61" i="36" s="1"/>
  <c r="ND33" i="41"/>
  <c r="F375" i="36" s="1"/>
  <c r="FG33" i="41"/>
  <c r="F170" i="36" s="1"/>
  <c r="FR33" i="41"/>
  <c r="F181" i="36" s="1"/>
  <c r="NJ33" i="41"/>
  <c r="F381" i="36" s="1"/>
  <c r="D25" i="34" s="1"/>
  <c r="EF33" i="41"/>
  <c r="F143" i="36" s="1"/>
  <c r="AL33" i="41"/>
  <c r="F45" i="36" s="1"/>
  <c r="FY33" i="41"/>
  <c r="F188" i="36" s="1"/>
  <c r="EA33" i="41"/>
  <c r="F138" i="36" s="1"/>
  <c r="BL33" i="41"/>
  <c r="F71" i="36" s="1"/>
  <c r="KZ33" i="41"/>
  <c r="F319" i="36" s="1"/>
  <c r="K33" i="41"/>
  <c r="F18" i="36" s="1"/>
  <c r="GD33" i="41"/>
  <c r="F193" i="36" s="1"/>
  <c r="JP33" i="41"/>
  <c r="F283" i="36" s="1"/>
  <c r="FE33" i="41"/>
  <c r="F168" i="36" s="1"/>
  <c r="EH33" i="41"/>
  <c r="F145" i="36" s="1"/>
  <c r="FK33" i="41"/>
  <c r="F174" i="36" s="1"/>
  <c r="KI33" i="41"/>
  <c r="F302" i="36" s="1"/>
  <c r="AO33" i="41"/>
  <c r="F48" i="36" s="1"/>
  <c r="JK33" i="41"/>
  <c r="F278" i="36" s="1"/>
  <c r="JJ33" i="41"/>
  <c r="F277" i="36" s="1"/>
  <c r="W33" i="41"/>
  <c r="F30" i="36" s="1"/>
  <c r="DO33" i="41"/>
  <c r="F126" i="36" s="1"/>
  <c r="AW33" i="41"/>
  <c r="F56" i="36" s="1"/>
  <c r="CL33" i="41"/>
  <c r="F97" i="36" s="1"/>
  <c r="AM33" i="41"/>
  <c r="F46" i="36" s="1"/>
  <c r="GX33" i="41"/>
  <c r="F213" i="36" s="1"/>
  <c r="MW33" i="41"/>
  <c r="F368" i="36" s="1"/>
  <c r="EL33" i="41"/>
  <c r="F149" i="36" s="1"/>
  <c r="GA33" i="41"/>
  <c r="F190" i="36" s="1"/>
  <c r="BS33" i="41"/>
  <c r="F78" i="36" s="1"/>
  <c r="GN33" i="41"/>
  <c r="F203" i="36" s="1"/>
  <c r="HW33" i="41"/>
  <c r="F238" i="36" s="1"/>
  <c r="AV33" i="41"/>
  <c r="F55" i="36" s="1"/>
  <c r="FF33" i="41"/>
  <c r="F169" i="36" s="1"/>
  <c r="MC33" i="41"/>
  <c r="F348" i="36" s="1"/>
  <c r="JQ33" i="41"/>
  <c r="F284" i="36" s="1"/>
  <c r="DA33" i="41"/>
  <c r="F112" i="36" s="1"/>
  <c r="GY33" i="41"/>
  <c r="F214" i="36" s="1"/>
  <c r="D33" i="41"/>
  <c r="F11" i="36" s="1"/>
  <c r="FV33" i="41"/>
  <c r="F185" i="36" s="1"/>
  <c r="AE33" i="41"/>
  <c r="F38" i="36" s="1"/>
  <c r="LR33" i="41"/>
  <c r="F337" i="36" s="1"/>
  <c r="CV33" i="41"/>
  <c r="F107" i="36" s="1"/>
  <c r="HM33" i="41"/>
  <c r="F228" i="36" s="1"/>
  <c r="BN33" i="41"/>
  <c r="F73" i="36" s="1"/>
  <c r="Z33" i="41"/>
  <c r="F33" i="36" s="1"/>
  <c r="BK33" i="41"/>
  <c r="F70" i="36" s="1"/>
  <c r="AS33" i="41"/>
  <c r="F52" i="36" s="1"/>
  <c r="DI33" i="41"/>
  <c r="F120" i="36" s="1"/>
  <c r="EM33" i="41"/>
  <c r="F150" i="36" s="1"/>
  <c r="JF33" i="41"/>
  <c r="F273" i="36" s="1"/>
  <c r="LG33" i="41"/>
  <c r="F326" i="36" s="1"/>
  <c r="CT33" i="41"/>
  <c r="F105" i="36" s="1"/>
  <c r="J33" i="41"/>
  <c r="F17" i="36" s="1"/>
  <c r="LK33" i="41"/>
  <c r="F330" i="36" s="1"/>
  <c r="EX33" i="41"/>
  <c r="F161" i="36" s="1"/>
  <c r="DJ33" i="41"/>
  <c r="F121" i="36" s="1"/>
  <c r="AH33" i="41"/>
  <c r="F41" i="36" s="1"/>
  <c r="IX33" i="41"/>
  <c r="F265" i="36" s="1"/>
  <c r="LQ33" i="41"/>
  <c r="F336" i="36" s="1"/>
  <c r="BA33" i="41"/>
  <c r="F60" i="36" s="1"/>
  <c r="LC33" i="41"/>
  <c r="F322" i="36" s="1"/>
  <c r="MI33" i="41"/>
  <c r="F354" i="36" s="1"/>
  <c r="HF33" i="41"/>
  <c r="F221" i="36" s="1"/>
  <c r="EZ33" i="41"/>
  <c r="F163" i="36" s="1"/>
  <c r="FU33" i="41"/>
  <c r="F184" i="36" s="1"/>
  <c r="Q33" i="41"/>
  <c r="F24" i="36" s="1"/>
  <c r="EC33" i="41"/>
  <c r="F140" i="36" s="1"/>
  <c r="FP33" i="41"/>
  <c r="F179" i="36" s="1"/>
  <c r="F33" i="41"/>
  <c r="F13" i="36" s="1"/>
  <c r="JL33" i="41"/>
  <c r="F279" i="36" s="1"/>
  <c r="GG33" i="41"/>
  <c r="F196" i="36" s="1"/>
  <c r="ET33" i="41"/>
  <c r="F157" i="36" s="1"/>
  <c r="Y33" i="41"/>
  <c r="F32" i="36" s="1"/>
  <c r="LD33" i="41"/>
  <c r="F323" i="36" s="1"/>
  <c r="LB33" i="41"/>
  <c r="F321" i="36" s="1"/>
  <c r="BQ33" i="41"/>
  <c r="F76" i="36" s="1"/>
  <c r="MJ33" i="41"/>
  <c r="F355" i="36" s="1"/>
  <c r="KY33" i="41"/>
  <c r="F318" i="36" s="1"/>
  <c r="GE33" i="41"/>
  <c r="F194" i="36" s="1"/>
  <c r="CR33" i="41"/>
  <c r="F103" i="36" s="1"/>
  <c r="KU33" i="41"/>
  <c r="F314" i="36" s="1"/>
  <c r="MT33" i="41"/>
  <c r="F365" i="36" s="1"/>
  <c r="JT33" i="41"/>
  <c r="F287" i="36" s="1"/>
  <c r="MD33" i="41"/>
  <c r="F349" i="36" s="1"/>
  <c r="GZ33" i="41"/>
  <c r="F215" i="36" s="1"/>
  <c r="KX33" i="41"/>
  <c r="F317" i="36" s="1"/>
  <c r="NA33" i="41"/>
  <c r="F372" i="36" s="1"/>
  <c r="H33" i="41"/>
  <c r="F15" i="36" s="1"/>
  <c r="HK33" i="41"/>
  <c r="F226" i="36" s="1"/>
  <c r="S33" i="41"/>
  <c r="F26" i="36" s="1"/>
  <c r="DP33" i="41"/>
  <c r="F127" i="36" s="1"/>
  <c r="LS33" i="41"/>
  <c r="F338" i="36" s="1"/>
  <c r="CH33" i="41"/>
  <c r="F93" i="36" s="1"/>
  <c r="HU33" i="41"/>
  <c r="F236" i="36" s="1"/>
  <c r="LT33" i="41"/>
  <c r="F339" i="36" s="1"/>
  <c r="FN33" i="41"/>
  <c r="F177" i="36" s="1"/>
  <c r="IP33" i="41"/>
  <c r="F257" i="36" s="1"/>
  <c r="EW33" i="41"/>
  <c r="F160" i="36" s="1"/>
  <c r="IB33" i="41"/>
  <c r="F243" i="36" s="1"/>
  <c r="E33" i="41"/>
  <c r="F12" i="36" s="1"/>
  <c r="BM33" i="41"/>
  <c r="F72" i="36" s="1"/>
  <c r="JM33" i="41"/>
  <c r="F280" i="36" s="1"/>
  <c r="ER33" i="41"/>
  <c r="F155" i="36" s="1"/>
  <c r="KF33" i="41"/>
  <c r="F299" i="36" s="1"/>
  <c r="MP33" i="41"/>
  <c r="F361" i="36" s="1"/>
  <c r="DU33" i="41"/>
  <c r="F132" i="36" s="1"/>
  <c r="HY33" i="41"/>
  <c r="F240" i="36" s="1"/>
  <c r="EJ33" i="41"/>
  <c r="F147" i="36" s="1"/>
  <c r="CA33" i="41"/>
  <c r="F86" i="36" s="1"/>
  <c r="GI33" i="41"/>
  <c r="F198" i="36" s="1"/>
  <c r="HG33" i="41"/>
  <c r="F222" i="36" s="1"/>
  <c r="HC33" i="41"/>
  <c r="F218" i="36" s="1"/>
  <c r="AC33" i="41"/>
  <c r="F36" i="36" s="1"/>
  <c r="CC33" i="41"/>
  <c r="F88" i="36" s="1"/>
  <c r="HJ33" i="41"/>
  <c r="F225" i="36" s="1"/>
  <c r="MX33" i="41"/>
  <c r="F369" i="36" s="1"/>
  <c r="CF33" i="41"/>
  <c r="F91" i="36" s="1"/>
  <c r="JU33" i="41"/>
  <c r="F288" i="36" s="1"/>
  <c r="CZ33" i="41"/>
  <c r="F111" i="36" s="1"/>
  <c r="BR33" i="41"/>
  <c r="F77" i="36" s="1"/>
  <c r="IT33" i="41"/>
  <c r="F261" i="36" s="1"/>
  <c r="LX33" i="41"/>
  <c r="F343" i="36" s="1"/>
  <c r="BT33" i="41"/>
  <c r="F79" i="36" s="1"/>
  <c r="KH33" i="41"/>
  <c r="F301" i="36" s="1"/>
  <c r="LI33" i="41"/>
  <c r="F328" i="36" s="1"/>
  <c r="HT33" i="41"/>
  <c r="F235" i="36" s="1"/>
  <c r="DG33" i="41"/>
  <c r="F118" i="36" s="1"/>
  <c r="CE33" i="41"/>
  <c r="F90" i="36" s="1"/>
  <c r="IJ33" i="41"/>
  <c r="F251" i="36" s="1"/>
  <c r="L33" i="41"/>
  <c r="F19" i="36" s="1"/>
  <c r="LU33" i="41"/>
  <c r="F340" i="36" s="1"/>
  <c r="DS33" i="41"/>
  <c r="F130" i="36" s="1"/>
  <c r="AF33" i="41"/>
  <c r="F39" i="36" s="1"/>
  <c r="II33" i="41"/>
  <c r="F250" i="36" s="1"/>
  <c r="LF33" i="41"/>
  <c r="F325" i="36" s="1"/>
  <c r="HH33" i="41"/>
  <c r="F223" i="36" s="1"/>
  <c r="EN33" i="41"/>
  <c r="F151" i="36" s="1"/>
  <c r="KO33" i="41"/>
  <c r="F308" i="36" s="1"/>
  <c r="EY33" i="41"/>
  <c r="F162" i="36" s="1"/>
  <c r="LH33" i="41"/>
  <c r="F327" i="36" s="1"/>
  <c r="HN33" i="41"/>
  <c r="F229" i="36" s="1"/>
  <c r="IC33" i="41"/>
  <c r="F244" i="36" s="1"/>
  <c r="BD33" i="41"/>
  <c r="F63" i="36" s="1"/>
  <c r="JG33" i="41"/>
  <c r="F274" i="36" s="1"/>
  <c r="V33" i="41"/>
  <c r="F29" i="36" s="1"/>
  <c r="JZ33" i="41"/>
  <c r="F293" i="36" s="1"/>
  <c r="FI33" i="41"/>
  <c r="F172" i="36" s="1"/>
  <c r="IO33" i="41"/>
  <c r="F256" i="36" s="1"/>
  <c r="BX33" i="41"/>
  <c r="F83" i="36" s="1"/>
  <c r="DB33" i="41"/>
  <c r="F113" i="36" s="1"/>
  <c r="IR33" i="41"/>
  <c r="F259" i="36" s="1"/>
  <c r="EK33" i="41"/>
  <c r="F148" i="36" s="1"/>
  <c r="MO33" i="41"/>
  <c r="F360" i="36" s="1"/>
  <c r="HA33" i="41"/>
  <c r="F216" i="36" s="1"/>
  <c r="HB33" i="41"/>
  <c r="F217" i="36" s="1"/>
  <c r="KD33" i="41"/>
  <c r="F297" i="36" s="1"/>
  <c r="BI33" i="41"/>
  <c r="F68" i="36" s="1"/>
  <c r="KC33" i="41"/>
  <c r="F296" i="36" s="1"/>
  <c r="FA33" i="41"/>
  <c r="F164" i="36" s="1"/>
  <c r="HO33" i="41"/>
  <c r="F230" i="36" s="1"/>
  <c r="EU33" i="41"/>
  <c r="F158" i="36" s="1"/>
  <c r="LO33" i="41"/>
  <c r="F334" i="36" s="1"/>
  <c r="AG33" i="41"/>
  <c r="F40" i="36" s="1"/>
  <c r="BH33" i="41"/>
  <c r="F67" i="36" s="1"/>
  <c r="DC33" i="41"/>
  <c r="F114" i="36" s="1"/>
  <c r="IS33" i="41"/>
  <c r="F260" i="36" s="1"/>
  <c r="IN33" i="41"/>
  <c r="F255" i="36" s="1"/>
  <c r="T33" i="41"/>
  <c r="F27" i="36" s="1"/>
  <c r="MF33" i="41"/>
  <c r="F351" i="36" s="1"/>
  <c r="AT33" i="41"/>
  <c r="F53" i="36" s="1"/>
  <c r="GB33" i="41"/>
  <c r="F191" i="36" s="1"/>
  <c r="DT33" i="41"/>
  <c r="F131" i="36" s="1"/>
  <c r="DY33" i="41"/>
  <c r="F136" i="36" s="1"/>
  <c r="HZ33" i="41"/>
  <c r="F241" i="36" s="1"/>
  <c r="JI33" i="41"/>
  <c r="F276" i="36" s="1"/>
  <c r="MV33" i="41"/>
  <c r="F367" i="36" s="1"/>
  <c r="BG33" i="41"/>
  <c r="F66" i="36" s="1"/>
  <c r="NB33" i="41"/>
  <c r="F373" i="36" s="1"/>
  <c r="HE33" i="41"/>
  <c r="F220" i="36" s="1"/>
  <c r="FW33" i="41"/>
  <c r="F186" i="36" s="1"/>
  <c r="GH33" i="41"/>
  <c r="F197" i="36" s="1"/>
  <c r="ML33" i="41"/>
  <c r="F357" i="36" s="1"/>
  <c r="EV33" i="41"/>
  <c r="F159" i="36" s="1"/>
  <c r="MY33" i="41"/>
  <c r="F370" i="36" s="1"/>
  <c r="IL33" i="41"/>
  <c r="F253" i="36" s="1"/>
  <c r="JR33" i="41"/>
  <c r="F285" i="36" s="1"/>
  <c r="CB33" i="41"/>
  <c r="F87" i="36" s="1"/>
  <c r="MQ33" i="41"/>
  <c r="F362" i="36" s="1"/>
  <c r="LP33" i="41"/>
  <c r="F335" i="36" s="1"/>
  <c r="CM33" i="41"/>
  <c r="F98" i="36" s="1"/>
  <c r="HV33" i="41"/>
  <c r="F237" i="36" s="1"/>
  <c r="IV33" i="41"/>
  <c r="F263" i="36" s="1"/>
  <c r="FB33" i="41"/>
  <c r="F165" i="36" s="1"/>
  <c r="FQ33" i="41"/>
  <c r="F180" i="36" s="1"/>
  <c r="GU33" i="41"/>
  <c r="F210" i="36" s="1"/>
  <c r="AP33" i="41"/>
  <c r="F49" i="36" s="1"/>
  <c r="KN33" i="41"/>
  <c r="F307" i="36" s="1"/>
  <c r="ES33" i="41"/>
  <c r="F156" i="36" s="1"/>
  <c r="GC33" i="41"/>
  <c r="F192" i="36" s="1"/>
  <c r="HD33" i="41"/>
  <c r="F219" i="36" s="1"/>
  <c r="GF33" i="41"/>
  <c r="F195" i="36" s="1"/>
  <c r="KT33" i="41"/>
  <c r="F313" i="36" s="1"/>
  <c r="BY33" i="41"/>
  <c r="F84" i="36" s="1"/>
  <c r="EG33" i="41"/>
  <c r="F144" i="36" s="1"/>
  <c r="JE33" i="41"/>
  <c r="F272" i="36" s="1"/>
  <c r="CN33" i="41"/>
  <c r="F99" i="36" s="1"/>
  <c r="DQ33" i="41"/>
  <c r="F128" i="36" s="1"/>
  <c r="LA33" i="41"/>
  <c r="F320" i="36" s="1"/>
  <c r="LZ33" i="41"/>
  <c r="F345" i="36" s="1"/>
  <c r="NC33" i="41"/>
  <c r="F374" i="36" s="1"/>
  <c r="FC33" i="41"/>
  <c r="F166" i="36" s="1"/>
  <c r="CI33" i="41"/>
  <c r="F94" i="36" s="1"/>
  <c r="JC33" i="41"/>
  <c r="F270" i="36" s="1"/>
  <c r="IG33" i="41"/>
  <c r="F248" i="36" s="1"/>
  <c r="AJ33" i="41"/>
  <c r="F43" i="36" s="1"/>
  <c r="FS33" i="41"/>
  <c r="F182" i="36" s="1"/>
  <c r="LN33" i="41"/>
  <c r="F333" i="36" s="1"/>
  <c r="CK33" i="41"/>
  <c r="F96" i="36" s="1"/>
  <c r="EB33" i="41"/>
  <c r="F139" i="36" s="1"/>
  <c r="CY33" i="41"/>
  <c r="F110" i="36" s="1"/>
  <c r="ME33" i="41"/>
  <c r="F350" i="36" s="1"/>
  <c r="IQ33" i="41"/>
  <c r="F258" i="36" s="1"/>
  <c r="FD33" i="41"/>
  <c r="F167" i="36" s="1"/>
  <c r="JW33" i="41"/>
  <c r="F290" i="36" s="1"/>
  <c r="NE33" i="41"/>
  <c r="F376" i="36" s="1"/>
  <c r="MG33" i="41"/>
  <c r="F352" i="36" s="1"/>
  <c r="AU33" i="41"/>
  <c r="F54" i="36" s="1"/>
  <c r="MM33" i="41"/>
  <c r="F358" i="36" s="1"/>
  <c r="JS33" i="41"/>
  <c r="F286" i="36" s="1"/>
  <c r="KJ33" i="41"/>
  <c r="F303" i="36" s="1"/>
  <c r="LM33" i="41"/>
  <c r="F332" i="36" s="1"/>
  <c r="DK33" i="41"/>
  <c r="F122" i="36" s="1"/>
  <c r="DV33" i="41"/>
  <c r="F133" i="36" s="1"/>
  <c r="CJ33" i="41"/>
  <c r="F95" i="36" s="1"/>
  <c r="KM33" i="41"/>
  <c r="F306" i="36" s="1"/>
  <c r="FZ33" i="41"/>
  <c r="F189" i="36" s="1"/>
  <c r="GO33" i="41"/>
  <c r="F204" i="36" s="1"/>
  <c r="KE33" i="41"/>
  <c r="F298" i="36" s="1"/>
  <c r="JD33" i="41"/>
  <c r="F271" i="36" s="1"/>
  <c r="AA33" i="41"/>
  <c r="F34" i="36" s="1"/>
  <c r="FJ33" i="41"/>
  <c r="F173" i="36" s="1"/>
  <c r="GJ33" i="41"/>
  <c r="F199" i="36" s="1"/>
  <c r="MA33" i="41"/>
  <c r="F346" i="36" s="1"/>
  <c r="CP33" i="41"/>
  <c r="F101" i="36" s="1"/>
  <c r="MK33" i="41"/>
  <c r="F356" i="36" s="1"/>
  <c r="EI33" i="41"/>
  <c r="F146" i="36" s="1"/>
  <c r="CW33" i="41"/>
  <c r="F108" i="36" s="1"/>
  <c r="GK33" i="41"/>
  <c r="F200" i="36" s="1"/>
  <c r="HI33" i="41"/>
  <c r="F224" i="36" s="1"/>
  <c r="AR33" i="41"/>
  <c r="F51" i="36" s="1"/>
  <c r="CG33" i="41"/>
  <c r="F92" i="36" s="1"/>
  <c r="LY33" i="41"/>
  <c r="F344" i="36" s="1"/>
  <c r="IZ33" i="41"/>
  <c r="F267" i="36" s="1"/>
  <c r="IH33" i="41"/>
  <c r="F249" i="36" s="1"/>
  <c r="M33" i="41"/>
  <c r="F20" i="36" s="1"/>
  <c r="BU33" i="41"/>
  <c r="F80" i="36" s="1"/>
  <c r="GV33" i="41"/>
  <c r="F211" i="36" s="1"/>
  <c r="BE33" i="41"/>
  <c r="F64" i="36" s="1"/>
  <c r="DL33" i="41"/>
  <c r="F123" i="36" s="1"/>
  <c r="FH33" i="41"/>
  <c r="F171" i="36" s="1"/>
  <c r="MH33" i="41"/>
  <c r="F353" i="36" s="1"/>
  <c r="JN33" i="41"/>
  <c r="F281" i="36" s="1"/>
  <c r="KQ33" i="41"/>
  <c r="F310" i="36" s="1"/>
  <c r="CQ33" i="41"/>
  <c r="F102" i="36" s="1"/>
  <c r="GQ33" i="41"/>
  <c r="F206" i="36" s="1"/>
  <c r="BP33" i="41"/>
  <c r="F75" i="36" s="1"/>
  <c r="FX33" i="41"/>
  <c r="F187" i="36" s="1"/>
  <c r="KK33" i="41"/>
  <c r="F304" i="36" s="1"/>
  <c r="HP33" i="41"/>
  <c r="F231" i="36" s="1"/>
  <c r="CU33" i="41"/>
  <c r="F106" i="36" s="1"/>
  <c r="DF33" i="41"/>
  <c r="F117" i="36" s="1"/>
  <c r="MS33" i="41"/>
  <c r="F364" i="36" s="1"/>
  <c r="EQ33" i="41"/>
  <c r="F154" i="36" s="1"/>
  <c r="KL33" i="41"/>
  <c r="F305" i="36" s="1"/>
  <c r="KV33" i="41"/>
  <c r="F315" i="36" s="1"/>
  <c r="AN33" i="41"/>
  <c r="F47" i="36" s="1"/>
  <c r="AQ33" i="41"/>
  <c r="F50" i="36" s="1"/>
  <c r="AI33" i="41"/>
  <c r="F42" i="36" s="1"/>
  <c r="KG33" i="41"/>
  <c r="F300" i="36" s="1"/>
  <c r="HX33" i="41"/>
  <c r="F239" i="36" s="1"/>
  <c r="GP33" i="41"/>
  <c r="F205" i="36" s="1"/>
  <c r="JA33" i="41"/>
  <c r="F268" i="36" s="1"/>
  <c r="MN33" i="41"/>
  <c r="F359" i="36" s="1"/>
  <c r="AY33" i="41"/>
  <c r="F58" i="36" s="1"/>
  <c r="BJ33" i="41"/>
  <c r="F69" i="36" s="1"/>
  <c r="GW33" i="41"/>
  <c r="F212" i="36" s="1"/>
  <c r="LE33" i="41"/>
  <c r="F324" i="36" s="1"/>
  <c r="X33" i="41"/>
  <c r="F31" i="36" s="1"/>
  <c r="IA33" i="41"/>
  <c r="F242" i="36" s="1"/>
  <c r="DN33" i="41"/>
  <c r="F125" i="36" s="1"/>
  <c r="KW33" i="41"/>
  <c r="F316" i="36" s="1"/>
  <c r="F384" i="36" s="1"/>
  <c r="P33" i="41"/>
  <c r="F23" i="36" s="1"/>
  <c r="HS33" i="41"/>
  <c r="F234" i="36" s="1"/>
  <c r="ID33" i="41"/>
  <c r="F245" i="36" s="1"/>
  <c r="LV33" i="41"/>
  <c r="F341" i="36" s="1"/>
  <c r="GR33" i="41"/>
  <c r="F207" i="36" s="1"/>
  <c r="KP33" i="41"/>
  <c r="F309" i="36" s="1"/>
  <c r="CX33" i="41"/>
  <c r="F109" i="36" s="1"/>
  <c r="IK33" i="41"/>
  <c r="F252" i="36" s="1"/>
  <c r="DX33" i="41"/>
  <c r="F135" i="36" s="1"/>
  <c r="JO33" i="41"/>
  <c r="F282" i="36" s="1"/>
  <c r="AD33" i="41"/>
  <c r="F37" i="36" s="1"/>
  <c r="JY33" i="41"/>
  <c r="F292" i="36" s="1"/>
  <c r="BW33" i="41"/>
  <c r="F82" i="36" s="1"/>
  <c r="AK33" i="41"/>
  <c r="F44" i="36" s="1"/>
  <c r="CS33" i="41"/>
  <c r="F104" i="36" s="1"/>
  <c r="KS33" i="41"/>
  <c r="F312" i="36" s="1"/>
  <c r="LJ33" i="41"/>
  <c r="F329" i="36" s="1"/>
  <c r="CO33" i="41"/>
  <c r="F100" i="36" s="1"/>
  <c r="U33" i="41"/>
  <c r="F28" i="36" s="1"/>
  <c r="EO33" i="41"/>
  <c r="F152" i="36" s="1"/>
  <c r="GS33" i="41"/>
  <c r="F208" i="36" s="1"/>
  <c r="HL33" i="41"/>
  <c r="F227" i="36" s="1"/>
  <c r="I33" i="41"/>
  <c r="F16" i="36" s="1"/>
  <c r="AB33" i="41"/>
  <c r="F35" i="36" s="1"/>
  <c r="HR33" i="41"/>
  <c r="F233" i="36" s="1"/>
  <c r="R33" i="41"/>
  <c r="F25" i="36" s="1"/>
  <c r="GT33" i="41"/>
  <c r="F209" i="36" s="1"/>
  <c r="MR33" i="41"/>
  <c r="F363" i="36" s="1"/>
  <c r="JV33" i="41"/>
  <c r="F289" i="36" s="1"/>
  <c r="DM33" i="41"/>
  <c r="F124" i="36" s="1"/>
  <c r="IW33" i="41"/>
  <c r="F264" i="36" s="1"/>
  <c r="MB33" i="41"/>
  <c r="F347" i="36" s="1"/>
  <c r="LL33" i="41"/>
  <c r="F331" i="36" s="1"/>
  <c r="IE33" i="41"/>
  <c r="F246" i="36" s="1"/>
  <c r="AZ33" i="41"/>
  <c r="F59" i="36" s="1"/>
  <c r="EE33" i="41"/>
  <c r="F142" i="36" s="1"/>
  <c r="E11" i="47"/>
  <c r="E12" i="47"/>
  <c r="E13" i="47"/>
  <c r="E10" i="47"/>
  <c r="C32" i="41" l="1"/>
  <c r="C11" i="41" l="1"/>
  <c r="C12" i="41"/>
  <c r="C13" i="41"/>
  <c r="C14" i="41"/>
  <c r="C15" i="41"/>
  <c r="C16" i="41"/>
  <c r="C18" i="41"/>
  <c r="C19" i="41"/>
  <c r="C20" i="41"/>
  <c r="C21" i="41"/>
  <c r="C22" i="41"/>
  <c r="C23" i="41"/>
  <c r="C24" i="41"/>
  <c r="C26" i="41"/>
  <c r="C27" i="41"/>
  <c r="C28" i="41"/>
  <c r="C29" i="41"/>
  <c r="C30" i="41"/>
  <c r="C31" i="41"/>
  <c r="C17" i="41"/>
  <c r="C25" i="41"/>
  <c r="C33" i="41" l="1"/>
  <c r="F10" i="36" s="1"/>
  <c r="G375" i="39"/>
  <c r="H375" i="39" s="1"/>
  <c r="G374" i="39"/>
  <c r="H374" i="39" s="1"/>
  <c r="G373" i="39"/>
  <c r="H373" i="39" s="1"/>
  <c r="G372" i="39"/>
  <c r="H372" i="39" s="1"/>
  <c r="G371" i="39"/>
  <c r="H371" i="39" s="1"/>
  <c r="G370" i="39"/>
  <c r="H370" i="39" s="1"/>
  <c r="G369" i="39"/>
  <c r="H369" i="39" s="1"/>
  <c r="G368" i="39"/>
  <c r="H368" i="39" s="1"/>
  <c r="G367" i="39"/>
  <c r="H367" i="39" s="1"/>
  <c r="G366" i="39"/>
  <c r="H366" i="39" s="1"/>
  <c r="G365" i="39"/>
  <c r="H365" i="39" s="1"/>
  <c r="G364" i="39"/>
  <c r="H364" i="39" s="1"/>
  <c r="G363" i="39"/>
  <c r="H363" i="39" s="1"/>
  <c r="G362" i="39"/>
  <c r="H362" i="39" s="1"/>
  <c r="G361" i="39"/>
  <c r="H361" i="39" s="1"/>
  <c r="G360" i="39"/>
  <c r="H360" i="39" s="1"/>
  <c r="G359" i="39"/>
  <c r="H359" i="39" s="1"/>
  <c r="G358" i="39"/>
  <c r="H358" i="39" s="1"/>
  <c r="G357" i="39"/>
  <c r="H357" i="39" s="1"/>
  <c r="G356" i="39"/>
  <c r="H356" i="39" s="1"/>
  <c r="G355" i="39"/>
  <c r="H355" i="39" s="1"/>
  <c r="G354" i="39"/>
  <c r="H354" i="39" s="1"/>
  <c r="G353" i="39"/>
  <c r="H353" i="39" s="1"/>
  <c r="G352" i="39"/>
  <c r="H352" i="39" s="1"/>
  <c r="G351" i="39"/>
  <c r="H351" i="39" s="1"/>
  <c r="G350" i="39"/>
  <c r="H350" i="39" s="1"/>
  <c r="G349" i="39"/>
  <c r="H349" i="39" s="1"/>
  <c r="G348" i="39"/>
  <c r="H348" i="39" s="1"/>
  <c r="G347" i="39"/>
  <c r="H347" i="39" s="1"/>
  <c r="G346" i="39"/>
  <c r="H346" i="39" s="1"/>
  <c r="G345" i="39"/>
  <c r="H345" i="39" s="1"/>
  <c r="G344" i="39"/>
  <c r="H344" i="39" s="1"/>
  <c r="G343" i="39"/>
  <c r="H343" i="39" s="1"/>
  <c r="G342" i="39"/>
  <c r="H342" i="39" s="1"/>
  <c r="G341" i="39"/>
  <c r="H341" i="39" s="1"/>
  <c r="G340" i="39"/>
  <c r="H340" i="39" s="1"/>
  <c r="G339" i="39"/>
  <c r="H339" i="39" s="1"/>
  <c r="G338" i="39"/>
  <c r="H338" i="39" s="1"/>
  <c r="G337" i="39"/>
  <c r="H337" i="39" s="1"/>
  <c r="G336" i="39"/>
  <c r="H336" i="39" s="1"/>
  <c r="G335" i="39"/>
  <c r="H335" i="39" s="1"/>
  <c r="G334" i="39"/>
  <c r="H334" i="39" s="1"/>
  <c r="G333" i="39"/>
  <c r="H333" i="39" s="1"/>
  <c r="G332" i="39"/>
  <c r="H332" i="39" s="1"/>
  <c r="G331" i="39"/>
  <c r="H331" i="39" s="1"/>
  <c r="G330" i="39"/>
  <c r="H330" i="39" s="1"/>
  <c r="G329" i="39"/>
  <c r="H329" i="39" s="1"/>
  <c r="G328" i="39"/>
  <c r="H328" i="39" s="1"/>
  <c r="G327" i="39"/>
  <c r="H327" i="39" s="1"/>
  <c r="G326" i="39"/>
  <c r="H326" i="39" s="1"/>
  <c r="G325" i="39"/>
  <c r="H325" i="39" s="1"/>
  <c r="G324" i="39"/>
  <c r="H324" i="39" s="1"/>
  <c r="G323" i="39"/>
  <c r="H323" i="39" s="1"/>
  <c r="G322" i="39"/>
  <c r="H322" i="39" s="1"/>
  <c r="G321" i="39"/>
  <c r="H321" i="39" s="1"/>
  <c r="G320" i="39"/>
  <c r="H320" i="39" s="1"/>
  <c r="G319" i="39"/>
  <c r="H319" i="39" s="1"/>
  <c r="G318" i="39"/>
  <c r="H318" i="39" s="1"/>
  <c r="G317" i="39"/>
  <c r="H317" i="39" s="1"/>
  <c r="G316" i="39"/>
  <c r="H316" i="39" s="1"/>
  <c r="G315" i="39"/>
  <c r="H315" i="39" s="1"/>
  <c r="G314" i="39"/>
  <c r="H314" i="39" s="1"/>
  <c r="G313" i="39"/>
  <c r="H313" i="39" s="1"/>
  <c r="G312" i="39"/>
  <c r="H312" i="39" s="1"/>
  <c r="G311" i="39"/>
  <c r="H311" i="39" s="1"/>
  <c r="G310" i="39"/>
  <c r="H310" i="39" s="1"/>
  <c r="G309" i="39"/>
  <c r="H309" i="39" s="1"/>
  <c r="G308" i="39"/>
  <c r="H308" i="39" s="1"/>
  <c r="G307" i="39"/>
  <c r="H307" i="39" s="1"/>
  <c r="G306" i="39"/>
  <c r="H306" i="39" s="1"/>
  <c r="G305" i="39"/>
  <c r="H305" i="39" s="1"/>
  <c r="G304" i="39"/>
  <c r="H304" i="39" s="1"/>
  <c r="G303" i="39"/>
  <c r="H303" i="39" s="1"/>
  <c r="G302" i="39"/>
  <c r="H302" i="39" s="1"/>
  <c r="G301" i="39"/>
  <c r="H301" i="39" s="1"/>
  <c r="G300" i="39"/>
  <c r="H300" i="39" s="1"/>
  <c r="G299" i="39"/>
  <c r="H299" i="39" s="1"/>
  <c r="G298" i="39"/>
  <c r="H298" i="39" s="1"/>
  <c r="G297" i="39"/>
  <c r="H297" i="39" s="1"/>
  <c r="G296" i="39"/>
  <c r="H296" i="39" s="1"/>
  <c r="G295" i="39"/>
  <c r="H295" i="39" s="1"/>
  <c r="G294" i="39"/>
  <c r="H294" i="39" s="1"/>
  <c r="G293" i="39"/>
  <c r="H293" i="39" s="1"/>
  <c r="G292" i="39"/>
  <c r="H292" i="39" s="1"/>
  <c r="G291" i="39"/>
  <c r="H291" i="39" s="1"/>
  <c r="G290" i="39"/>
  <c r="H290" i="39" s="1"/>
  <c r="G289" i="39"/>
  <c r="H289" i="39" s="1"/>
  <c r="G288" i="39"/>
  <c r="H288" i="39" s="1"/>
  <c r="G287" i="39"/>
  <c r="H287" i="39" s="1"/>
  <c r="G286" i="39"/>
  <c r="H286" i="39" s="1"/>
  <c r="G285" i="39"/>
  <c r="H285" i="39" s="1"/>
  <c r="G284" i="39"/>
  <c r="H284" i="39" s="1"/>
  <c r="G283" i="39"/>
  <c r="H283" i="39" s="1"/>
  <c r="G282" i="39"/>
  <c r="H282" i="39" s="1"/>
  <c r="G281" i="39"/>
  <c r="H281" i="39" s="1"/>
  <c r="G280" i="39"/>
  <c r="H280" i="39" s="1"/>
  <c r="G279" i="39"/>
  <c r="H279" i="39" s="1"/>
  <c r="G278" i="39"/>
  <c r="H278" i="39" s="1"/>
  <c r="G277" i="39"/>
  <c r="H277" i="39" s="1"/>
  <c r="G276" i="39"/>
  <c r="H276" i="39" s="1"/>
  <c r="G275" i="39"/>
  <c r="H275" i="39" s="1"/>
  <c r="G274" i="39"/>
  <c r="H274" i="39" s="1"/>
  <c r="G273" i="39"/>
  <c r="H273" i="39" s="1"/>
  <c r="G272" i="39"/>
  <c r="H272" i="39" s="1"/>
  <c r="G271" i="39"/>
  <c r="H271" i="39" s="1"/>
  <c r="G270" i="39"/>
  <c r="H270" i="39" s="1"/>
  <c r="G269" i="39"/>
  <c r="H269" i="39" s="1"/>
  <c r="G268" i="39"/>
  <c r="H268" i="39" s="1"/>
  <c r="G267" i="39"/>
  <c r="H267" i="39" s="1"/>
  <c r="G266" i="39"/>
  <c r="H266" i="39" s="1"/>
  <c r="G265" i="39"/>
  <c r="H265" i="39" s="1"/>
  <c r="G264" i="39"/>
  <c r="H264" i="39" s="1"/>
  <c r="G263" i="39"/>
  <c r="H263" i="39" s="1"/>
  <c r="G262" i="39"/>
  <c r="H262" i="39" s="1"/>
  <c r="G261" i="39"/>
  <c r="H261" i="39" s="1"/>
  <c r="G260" i="39"/>
  <c r="H260" i="39" s="1"/>
  <c r="G259" i="39"/>
  <c r="H259" i="39" s="1"/>
  <c r="G258" i="39"/>
  <c r="H258" i="39" s="1"/>
  <c r="G257" i="39"/>
  <c r="H257" i="39" s="1"/>
  <c r="G256" i="39"/>
  <c r="H256" i="39" s="1"/>
  <c r="G255" i="39"/>
  <c r="H255" i="39" s="1"/>
  <c r="G254" i="39"/>
  <c r="H254" i="39" s="1"/>
  <c r="G253" i="39"/>
  <c r="H253" i="39" s="1"/>
  <c r="G252" i="39"/>
  <c r="H252" i="39" s="1"/>
  <c r="G251" i="39"/>
  <c r="H251" i="39" s="1"/>
  <c r="G250" i="39"/>
  <c r="H250" i="39" s="1"/>
  <c r="G249" i="39"/>
  <c r="H249" i="39" s="1"/>
  <c r="G248" i="39"/>
  <c r="H248" i="39" s="1"/>
  <c r="G247" i="39"/>
  <c r="H247" i="39" s="1"/>
  <c r="G246" i="39"/>
  <c r="H246" i="39" s="1"/>
  <c r="G245" i="39"/>
  <c r="H245" i="39" s="1"/>
  <c r="G244" i="39"/>
  <c r="H244" i="39" s="1"/>
  <c r="G243" i="39"/>
  <c r="H243" i="39" s="1"/>
  <c r="G242" i="39"/>
  <c r="H242" i="39" s="1"/>
  <c r="G241" i="39"/>
  <c r="H241" i="39" s="1"/>
  <c r="G240" i="39"/>
  <c r="H240" i="39" s="1"/>
  <c r="G239" i="39"/>
  <c r="H239" i="39" s="1"/>
  <c r="G238" i="39"/>
  <c r="H238" i="39" s="1"/>
  <c r="G237" i="39"/>
  <c r="H237" i="39" s="1"/>
  <c r="G236" i="39"/>
  <c r="H236" i="39" s="1"/>
  <c r="G235" i="39"/>
  <c r="H235" i="39" s="1"/>
  <c r="G234" i="39"/>
  <c r="H234" i="39" s="1"/>
  <c r="G233" i="39"/>
  <c r="H233" i="39" s="1"/>
  <c r="G232" i="39"/>
  <c r="H232" i="39" s="1"/>
  <c r="G231" i="39"/>
  <c r="H231" i="39" s="1"/>
  <c r="G230" i="39"/>
  <c r="H230" i="39" s="1"/>
  <c r="G229" i="39"/>
  <c r="H229" i="39" s="1"/>
  <c r="G228" i="39"/>
  <c r="H228" i="39" s="1"/>
  <c r="G227" i="39"/>
  <c r="H227" i="39" s="1"/>
  <c r="H226" i="39"/>
  <c r="G225" i="39"/>
  <c r="H225" i="39" s="1"/>
  <c r="G224" i="39"/>
  <c r="H224" i="39" s="1"/>
  <c r="G223" i="39"/>
  <c r="H223" i="39" s="1"/>
  <c r="G222" i="39"/>
  <c r="H222" i="39" s="1"/>
  <c r="G221" i="39"/>
  <c r="H221" i="39" s="1"/>
  <c r="G220" i="39"/>
  <c r="H220" i="39" s="1"/>
  <c r="G219" i="39"/>
  <c r="H219" i="39" s="1"/>
  <c r="G218" i="39"/>
  <c r="H218" i="39" s="1"/>
  <c r="G217" i="39"/>
  <c r="H217" i="39" s="1"/>
  <c r="G216" i="39"/>
  <c r="H216" i="39" s="1"/>
  <c r="G215" i="39"/>
  <c r="H215" i="39" s="1"/>
  <c r="G214" i="39"/>
  <c r="H214" i="39" s="1"/>
  <c r="G213" i="39"/>
  <c r="H213" i="39" s="1"/>
  <c r="G212" i="39"/>
  <c r="H212" i="39" s="1"/>
  <c r="G211" i="39"/>
  <c r="H211" i="39" s="1"/>
  <c r="G210" i="39"/>
  <c r="H210" i="39" s="1"/>
  <c r="G209" i="39"/>
  <c r="H209" i="39" s="1"/>
  <c r="G208" i="39"/>
  <c r="H208" i="39" s="1"/>
  <c r="G207" i="39"/>
  <c r="H207" i="39" s="1"/>
  <c r="G206" i="39"/>
  <c r="H206" i="39" s="1"/>
  <c r="G205" i="39"/>
  <c r="H205" i="39" s="1"/>
  <c r="G204" i="39"/>
  <c r="H204" i="39" s="1"/>
  <c r="G203" i="39"/>
  <c r="H203" i="39" s="1"/>
  <c r="G202" i="39"/>
  <c r="H202" i="39" s="1"/>
  <c r="G201" i="39"/>
  <c r="H201" i="39" s="1"/>
  <c r="G200" i="39"/>
  <c r="H200" i="39" s="1"/>
  <c r="G199" i="39"/>
  <c r="H199" i="39" s="1"/>
  <c r="G198" i="39"/>
  <c r="H198" i="39" s="1"/>
  <c r="G197" i="39"/>
  <c r="H197" i="39" s="1"/>
  <c r="G196" i="39"/>
  <c r="H196" i="39" s="1"/>
  <c r="G195" i="39"/>
  <c r="H195" i="39" s="1"/>
  <c r="G194" i="39"/>
  <c r="H194" i="39" s="1"/>
  <c r="G193" i="39"/>
  <c r="H193" i="39" s="1"/>
  <c r="G192" i="39"/>
  <c r="H192" i="39" s="1"/>
  <c r="G191" i="39"/>
  <c r="H191" i="39" s="1"/>
  <c r="G190" i="39"/>
  <c r="H190" i="39" s="1"/>
  <c r="G189" i="39"/>
  <c r="H189" i="39" s="1"/>
  <c r="G188" i="39"/>
  <c r="H188" i="39" s="1"/>
  <c r="G187" i="39"/>
  <c r="H187" i="39" s="1"/>
  <c r="G186" i="39"/>
  <c r="H186" i="39" s="1"/>
  <c r="G185" i="39"/>
  <c r="H185" i="39" s="1"/>
  <c r="G184" i="39"/>
  <c r="H184" i="39" s="1"/>
  <c r="G183" i="39"/>
  <c r="H183" i="39" s="1"/>
  <c r="G182" i="39"/>
  <c r="H182" i="39" s="1"/>
  <c r="G181" i="39"/>
  <c r="H181" i="39" s="1"/>
  <c r="G180" i="39"/>
  <c r="H180" i="39" s="1"/>
  <c r="G179" i="39"/>
  <c r="H179" i="39" s="1"/>
  <c r="G178" i="39"/>
  <c r="H178" i="39" s="1"/>
  <c r="G177" i="39"/>
  <c r="H177" i="39" s="1"/>
  <c r="G176" i="39"/>
  <c r="H176" i="39" s="1"/>
  <c r="G175" i="39"/>
  <c r="H175" i="39" s="1"/>
  <c r="G174" i="39"/>
  <c r="H174" i="39" s="1"/>
  <c r="G173" i="39"/>
  <c r="H173" i="39" s="1"/>
  <c r="G172" i="39"/>
  <c r="H172" i="39" s="1"/>
  <c r="G171" i="39"/>
  <c r="H171" i="39" s="1"/>
  <c r="G170" i="39"/>
  <c r="H170" i="39" s="1"/>
  <c r="G169" i="39"/>
  <c r="H169" i="39" s="1"/>
  <c r="G168" i="39"/>
  <c r="H168" i="39" s="1"/>
  <c r="G167" i="39"/>
  <c r="H167" i="39" s="1"/>
  <c r="G166" i="39"/>
  <c r="H166" i="39" s="1"/>
  <c r="G165" i="39"/>
  <c r="H165" i="39" s="1"/>
  <c r="G164" i="39"/>
  <c r="H164" i="39" s="1"/>
  <c r="G163" i="39"/>
  <c r="H163" i="39" s="1"/>
  <c r="G162" i="39"/>
  <c r="H162" i="39" s="1"/>
  <c r="G161" i="39"/>
  <c r="H161" i="39" s="1"/>
  <c r="G160" i="39"/>
  <c r="H160" i="39" s="1"/>
  <c r="G159" i="39"/>
  <c r="H159" i="39" s="1"/>
  <c r="G158" i="39"/>
  <c r="H158" i="39" s="1"/>
  <c r="G157" i="39"/>
  <c r="H157" i="39" s="1"/>
  <c r="G156" i="39"/>
  <c r="H156" i="39" s="1"/>
  <c r="G155" i="39"/>
  <c r="H155" i="39" s="1"/>
  <c r="G154" i="39"/>
  <c r="H154" i="39" s="1"/>
  <c r="G153" i="39"/>
  <c r="H153" i="39" s="1"/>
  <c r="G152" i="39"/>
  <c r="H152" i="39" s="1"/>
  <c r="G151" i="39"/>
  <c r="H151" i="39" s="1"/>
  <c r="G150" i="39"/>
  <c r="H150" i="39" s="1"/>
  <c r="G149" i="39"/>
  <c r="H149" i="39" s="1"/>
  <c r="G148" i="39"/>
  <c r="H148" i="39" s="1"/>
  <c r="G147" i="39"/>
  <c r="H147" i="39" s="1"/>
  <c r="G146" i="39"/>
  <c r="H146" i="39" s="1"/>
  <c r="G145" i="39"/>
  <c r="H145" i="39" s="1"/>
  <c r="G144" i="39"/>
  <c r="H144" i="39" s="1"/>
  <c r="G143" i="39"/>
  <c r="H143" i="39" s="1"/>
  <c r="G142" i="39"/>
  <c r="H142" i="39" s="1"/>
  <c r="G141" i="39"/>
  <c r="H141" i="39" s="1"/>
  <c r="G140" i="39"/>
  <c r="H140" i="39" s="1"/>
  <c r="G139" i="39"/>
  <c r="H139" i="39" s="1"/>
  <c r="G138" i="39"/>
  <c r="H138" i="39" s="1"/>
  <c r="G137" i="39"/>
  <c r="H137" i="39" s="1"/>
  <c r="G136" i="39"/>
  <c r="H136" i="39" s="1"/>
  <c r="G135" i="39"/>
  <c r="H135" i="39" s="1"/>
  <c r="G134" i="39"/>
  <c r="H134" i="39" s="1"/>
  <c r="G133" i="39"/>
  <c r="H133" i="39" s="1"/>
  <c r="G132" i="39"/>
  <c r="H132" i="39" s="1"/>
  <c r="G131" i="39"/>
  <c r="H131" i="39" s="1"/>
  <c r="G130" i="39"/>
  <c r="H130" i="39" s="1"/>
  <c r="G129" i="39"/>
  <c r="H129" i="39" s="1"/>
  <c r="G128" i="39"/>
  <c r="H128" i="39" s="1"/>
  <c r="G127" i="39"/>
  <c r="H127" i="39" s="1"/>
  <c r="G126" i="39"/>
  <c r="H126" i="39" s="1"/>
  <c r="G125" i="39"/>
  <c r="H125" i="39" s="1"/>
  <c r="G124" i="39"/>
  <c r="H124" i="39" s="1"/>
  <c r="G123" i="39"/>
  <c r="H123" i="39" s="1"/>
  <c r="G122" i="39"/>
  <c r="H122" i="39" s="1"/>
  <c r="G121" i="39"/>
  <c r="H121" i="39" s="1"/>
  <c r="G120" i="39"/>
  <c r="H120" i="39" s="1"/>
  <c r="G119" i="39"/>
  <c r="H119" i="39" s="1"/>
  <c r="G118" i="39"/>
  <c r="H118" i="39" s="1"/>
  <c r="G117" i="39"/>
  <c r="H117" i="39" s="1"/>
  <c r="G116" i="39"/>
  <c r="H116" i="39" s="1"/>
  <c r="G115" i="39"/>
  <c r="H115" i="39" s="1"/>
  <c r="G114" i="39"/>
  <c r="H114" i="39" s="1"/>
  <c r="G113" i="39"/>
  <c r="H113" i="39" s="1"/>
  <c r="G112" i="39"/>
  <c r="H112" i="39" s="1"/>
  <c r="G111" i="39"/>
  <c r="H111" i="39" s="1"/>
  <c r="G110" i="39"/>
  <c r="H110" i="39" s="1"/>
  <c r="G109" i="39"/>
  <c r="H109" i="39" s="1"/>
  <c r="G108" i="39"/>
  <c r="H108" i="39" s="1"/>
  <c r="G107" i="39"/>
  <c r="H107" i="39" s="1"/>
  <c r="G106" i="39"/>
  <c r="H106" i="39" s="1"/>
  <c r="G105" i="39"/>
  <c r="H105" i="39" s="1"/>
  <c r="G104" i="39"/>
  <c r="H104" i="39" s="1"/>
  <c r="G103" i="39"/>
  <c r="H103" i="39" s="1"/>
  <c r="G102" i="39"/>
  <c r="H102" i="39" s="1"/>
  <c r="G101" i="39"/>
  <c r="H101" i="39" s="1"/>
  <c r="G100" i="39"/>
  <c r="H100" i="39" s="1"/>
  <c r="G99" i="39"/>
  <c r="H99" i="39" s="1"/>
  <c r="G98" i="39"/>
  <c r="H98" i="39" s="1"/>
  <c r="G97" i="39"/>
  <c r="H97" i="39" s="1"/>
  <c r="G96" i="39"/>
  <c r="H96" i="39" s="1"/>
  <c r="G95" i="39"/>
  <c r="H95" i="39" s="1"/>
  <c r="G94" i="39"/>
  <c r="H94" i="39" s="1"/>
  <c r="G93" i="39"/>
  <c r="H93" i="39" s="1"/>
  <c r="G92" i="39"/>
  <c r="H92" i="39" s="1"/>
  <c r="G91" i="39"/>
  <c r="H91" i="39" s="1"/>
  <c r="G90" i="39"/>
  <c r="H90" i="39" s="1"/>
  <c r="G89" i="39"/>
  <c r="H89" i="39" s="1"/>
  <c r="G88" i="39"/>
  <c r="H88" i="39" s="1"/>
  <c r="G87" i="39"/>
  <c r="H87" i="39" s="1"/>
  <c r="G86" i="39"/>
  <c r="H86" i="39" s="1"/>
  <c r="G85" i="39"/>
  <c r="H85" i="39" s="1"/>
  <c r="G84" i="39"/>
  <c r="H84" i="39" s="1"/>
  <c r="G83" i="39"/>
  <c r="H83" i="39" s="1"/>
  <c r="G82" i="39"/>
  <c r="H82" i="39" s="1"/>
  <c r="G81" i="39"/>
  <c r="H81" i="39" s="1"/>
  <c r="G80" i="39"/>
  <c r="H80" i="39" s="1"/>
  <c r="G79" i="39"/>
  <c r="H79" i="39" s="1"/>
  <c r="G78" i="39"/>
  <c r="H78" i="39" s="1"/>
  <c r="G77" i="39"/>
  <c r="H77" i="39" s="1"/>
  <c r="G76" i="39"/>
  <c r="H76" i="39" s="1"/>
  <c r="G75" i="39"/>
  <c r="H75" i="39" s="1"/>
  <c r="G74" i="39"/>
  <c r="H74" i="39" s="1"/>
  <c r="G73" i="39"/>
  <c r="H73" i="39" s="1"/>
  <c r="G72" i="39"/>
  <c r="H72" i="39" s="1"/>
  <c r="G71" i="39"/>
  <c r="H71" i="39" s="1"/>
  <c r="G70" i="39"/>
  <c r="H70" i="39" s="1"/>
  <c r="G69" i="39"/>
  <c r="H69" i="39" s="1"/>
  <c r="G68" i="39"/>
  <c r="H68" i="39" s="1"/>
  <c r="G67" i="39"/>
  <c r="H67" i="39" s="1"/>
  <c r="G66" i="39"/>
  <c r="H66" i="39" s="1"/>
  <c r="G65" i="39"/>
  <c r="H65" i="39" s="1"/>
  <c r="G64" i="39"/>
  <c r="H64" i="39" s="1"/>
  <c r="G63" i="39"/>
  <c r="H63" i="39" s="1"/>
  <c r="G62" i="39"/>
  <c r="H62" i="39" s="1"/>
  <c r="G61" i="39"/>
  <c r="H61" i="39" s="1"/>
  <c r="G60" i="39"/>
  <c r="H60" i="39" s="1"/>
  <c r="G59" i="39"/>
  <c r="H59" i="39" s="1"/>
  <c r="G58" i="39"/>
  <c r="H58" i="39" s="1"/>
  <c r="G57" i="39"/>
  <c r="H57" i="39" s="1"/>
  <c r="G56" i="39"/>
  <c r="H56" i="39" s="1"/>
  <c r="G55" i="39"/>
  <c r="H55" i="39" s="1"/>
  <c r="G54" i="39"/>
  <c r="H54" i="39" s="1"/>
  <c r="G53" i="39"/>
  <c r="H53" i="39" s="1"/>
  <c r="G52" i="39"/>
  <c r="H52" i="39" s="1"/>
  <c r="G51" i="39"/>
  <c r="H51" i="39" s="1"/>
  <c r="G50" i="39"/>
  <c r="H50" i="39" s="1"/>
  <c r="G49" i="39"/>
  <c r="H49" i="39" s="1"/>
  <c r="G48" i="39"/>
  <c r="H48" i="39" s="1"/>
  <c r="G47" i="39"/>
  <c r="H47" i="39" s="1"/>
  <c r="G46" i="39"/>
  <c r="H46" i="39" s="1"/>
  <c r="G45" i="39"/>
  <c r="H45" i="39" s="1"/>
  <c r="G44" i="39"/>
  <c r="H44" i="39" s="1"/>
  <c r="G43" i="39"/>
  <c r="H43" i="39" s="1"/>
  <c r="G42" i="39"/>
  <c r="H42" i="39" s="1"/>
  <c r="G41" i="39"/>
  <c r="H41" i="39" s="1"/>
  <c r="G40" i="39"/>
  <c r="H40" i="39" s="1"/>
  <c r="G39" i="39"/>
  <c r="H39" i="39" s="1"/>
  <c r="G38" i="39"/>
  <c r="H38" i="39" s="1"/>
  <c r="G37" i="39"/>
  <c r="H37" i="39" s="1"/>
  <c r="G36" i="39"/>
  <c r="H36" i="39" s="1"/>
  <c r="G35" i="39"/>
  <c r="H35" i="39" s="1"/>
  <c r="G34" i="39"/>
  <c r="H34" i="39" s="1"/>
  <c r="G33" i="39"/>
  <c r="H33" i="39" s="1"/>
  <c r="G32" i="39"/>
  <c r="H32" i="39" s="1"/>
  <c r="G31" i="39"/>
  <c r="H31" i="39" s="1"/>
  <c r="G30" i="39"/>
  <c r="H30" i="39" s="1"/>
  <c r="G29" i="39"/>
  <c r="H29" i="39" s="1"/>
  <c r="G28" i="39"/>
  <c r="H28" i="39" s="1"/>
  <c r="G27" i="39"/>
  <c r="H27" i="39" s="1"/>
  <c r="G26" i="39"/>
  <c r="H26" i="39" s="1"/>
  <c r="H24" i="39"/>
  <c r="G23" i="39"/>
  <c r="H23" i="39" s="1"/>
  <c r="G22" i="39"/>
  <c r="H22" i="39" s="1"/>
  <c r="G21" i="39"/>
  <c r="H21" i="39" s="1"/>
  <c r="G20" i="39"/>
  <c r="H20" i="39" s="1"/>
  <c r="G19" i="39"/>
  <c r="H19" i="39" s="1"/>
  <c r="G18" i="39"/>
  <c r="H18" i="39" s="1"/>
  <c r="G17" i="39"/>
  <c r="H17" i="39" s="1"/>
  <c r="G16" i="39"/>
  <c r="H16" i="39" s="1"/>
  <c r="G15" i="39"/>
  <c r="H15" i="39" s="1"/>
  <c r="G14" i="39"/>
  <c r="H14" i="39" s="1"/>
  <c r="G13" i="39"/>
  <c r="H13" i="39" s="1"/>
  <c r="G12" i="39"/>
  <c r="H12" i="39" s="1"/>
  <c r="G11" i="39"/>
  <c r="H11" i="39" s="1"/>
  <c r="G10" i="39"/>
  <c r="H10" i="39" s="1"/>
  <c r="D24" i="36" l="1"/>
  <c r="Q11" i="40"/>
  <c r="E24" i="36" s="1"/>
  <c r="D73" i="36"/>
  <c r="BN11" i="40"/>
  <c r="E73" i="36" s="1"/>
  <c r="D129" i="36"/>
  <c r="DR11" i="40"/>
  <c r="E129" i="36" s="1"/>
  <c r="D169" i="36"/>
  <c r="FF11" i="40"/>
  <c r="E169" i="36" s="1"/>
  <c r="D217" i="36"/>
  <c r="HB11" i="40"/>
  <c r="E217" i="36" s="1"/>
  <c r="D273" i="36"/>
  <c r="JF11" i="40"/>
  <c r="E273" i="36" s="1"/>
  <c r="D305" i="36"/>
  <c r="KL11" i="40"/>
  <c r="E305" i="36" s="1"/>
  <c r="D337" i="36"/>
  <c r="LR11" i="40"/>
  <c r="E337" i="36" s="1"/>
  <c r="D353" i="36"/>
  <c r="MH11" i="40"/>
  <c r="E353" i="36" s="1"/>
  <c r="D17" i="36"/>
  <c r="J11" i="40"/>
  <c r="E17" i="36" s="1"/>
  <c r="D42" i="36"/>
  <c r="AI11" i="40"/>
  <c r="E42" i="36" s="1"/>
  <c r="D66" i="36"/>
  <c r="BG11" i="40"/>
  <c r="E66" i="36" s="1"/>
  <c r="D106" i="36"/>
  <c r="CU11" i="40"/>
  <c r="E106" i="36" s="1"/>
  <c r="D138" i="36"/>
  <c r="EA11" i="40"/>
  <c r="E138" i="36" s="1"/>
  <c r="D162" i="36"/>
  <c r="EY11" i="40"/>
  <c r="E162" i="36" s="1"/>
  <c r="D194" i="36"/>
  <c r="GE11" i="40"/>
  <c r="E194" i="36" s="1"/>
  <c r="D210" i="36"/>
  <c r="GU11" i="40"/>
  <c r="E210" i="36" s="1"/>
  <c r="D234" i="36"/>
  <c r="HS11" i="40"/>
  <c r="E234" i="36" s="1"/>
  <c r="D258" i="36"/>
  <c r="IQ11" i="40"/>
  <c r="E258" i="36" s="1"/>
  <c r="D274" i="36"/>
  <c r="JG11" i="40"/>
  <c r="E274" i="36" s="1"/>
  <c r="D298" i="36"/>
  <c r="KE11" i="40"/>
  <c r="E298" i="36" s="1"/>
  <c r="D314" i="36"/>
  <c r="KU11" i="40"/>
  <c r="E314" i="36" s="1"/>
  <c r="D330" i="36"/>
  <c r="LK11" i="40"/>
  <c r="E330" i="36" s="1"/>
  <c r="D346" i="36"/>
  <c r="MA11" i="40"/>
  <c r="E346" i="36" s="1"/>
  <c r="D354" i="36"/>
  <c r="MI11" i="40"/>
  <c r="E354" i="36" s="1"/>
  <c r="D370" i="36"/>
  <c r="MY11" i="40"/>
  <c r="E370" i="36" s="1"/>
  <c r="D10" i="36"/>
  <c r="C11" i="40"/>
  <c r="E10" i="36" s="1"/>
  <c r="D18" i="36"/>
  <c r="K11" i="40"/>
  <c r="E18" i="36" s="1"/>
  <c r="D27" i="36"/>
  <c r="T11" i="40"/>
  <c r="E27" i="36" s="1"/>
  <c r="D35" i="36"/>
  <c r="AB11" i="40"/>
  <c r="E35" i="36" s="1"/>
  <c r="D43" i="36"/>
  <c r="AJ11" i="40"/>
  <c r="E43" i="36" s="1"/>
  <c r="D51" i="36"/>
  <c r="AR11" i="40"/>
  <c r="E51" i="36" s="1"/>
  <c r="D59" i="36"/>
  <c r="AZ11" i="40"/>
  <c r="E59" i="36" s="1"/>
  <c r="D67" i="36"/>
  <c r="BH11" i="40"/>
  <c r="E67" i="36" s="1"/>
  <c r="D75" i="36"/>
  <c r="BP11" i="40"/>
  <c r="E75" i="36" s="1"/>
  <c r="D83" i="36"/>
  <c r="BX11" i="40"/>
  <c r="E83" i="36" s="1"/>
  <c r="D91" i="36"/>
  <c r="CF11" i="40"/>
  <c r="E91" i="36" s="1"/>
  <c r="D99" i="36"/>
  <c r="CN11" i="40"/>
  <c r="E99" i="36" s="1"/>
  <c r="D107" i="36"/>
  <c r="CV11" i="40"/>
  <c r="E107" i="36" s="1"/>
  <c r="D115" i="36"/>
  <c r="DD11" i="40"/>
  <c r="E115" i="36" s="1"/>
  <c r="D123" i="36"/>
  <c r="DL11" i="40"/>
  <c r="E123" i="36" s="1"/>
  <c r="D131" i="36"/>
  <c r="DT11" i="40"/>
  <c r="E131" i="36" s="1"/>
  <c r="D139" i="36"/>
  <c r="EB11" i="40"/>
  <c r="E139" i="36" s="1"/>
  <c r="D147" i="36"/>
  <c r="EJ11" i="40"/>
  <c r="E147" i="36" s="1"/>
  <c r="D155" i="36"/>
  <c r="ER11" i="40"/>
  <c r="E155" i="36" s="1"/>
  <c r="D163" i="36"/>
  <c r="EZ11" i="40"/>
  <c r="E163" i="36" s="1"/>
  <c r="D171" i="36"/>
  <c r="FH11" i="40"/>
  <c r="E171" i="36" s="1"/>
  <c r="D179" i="36"/>
  <c r="FP11" i="40"/>
  <c r="E179" i="36" s="1"/>
  <c r="D187" i="36"/>
  <c r="FX11" i="40"/>
  <c r="E187" i="36" s="1"/>
  <c r="D195" i="36"/>
  <c r="GF11" i="40"/>
  <c r="E195" i="36" s="1"/>
  <c r="D203" i="36"/>
  <c r="GN11" i="40"/>
  <c r="E203" i="36" s="1"/>
  <c r="D211" i="36"/>
  <c r="GV11" i="40"/>
  <c r="E211" i="36" s="1"/>
  <c r="D219" i="36"/>
  <c r="HD11" i="40"/>
  <c r="E219" i="36" s="1"/>
  <c r="D227" i="36"/>
  <c r="HL11" i="40"/>
  <c r="E227" i="36" s="1"/>
  <c r="D235" i="36"/>
  <c r="HT11" i="40"/>
  <c r="E235" i="36" s="1"/>
  <c r="D243" i="36"/>
  <c r="IB11" i="40"/>
  <c r="E243" i="36" s="1"/>
  <c r="D251" i="36"/>
  <c r="IJ11" i="40"/>
  <c r="E251" i="36" s="1"/>
  <c r="D259" i="36"/>
  <c r="IR11" i="40"/>
  <c r="E259" i="36" s="1"/>
  <c r="D267" i="36"/>
  <c r="IZ11" i="40"/>
  <c r="E267" i="36" s="1"/>
  <c r="D275" i="36"/>
  <c r="JH11" i="40"/>
  <c r="E275" i="36" s="1"/>
  <c r="D283" i="36"/>
  <c r="JP11" i="40"/>
  <c r="E283" i="36" s="1"/>
  <c r="D291" i="36"/>
  <c r="JX11" i="40"/>
  <c r="E291" i="36" s="1"/>
  <c r="D299" i="36"/>
  <c r="KF11" i="40"/>
  <c r="E299" i="36" s="1"/>
  <c r="D307" i="36"/>
  <c r="KN11" i="40"/>
  <c r="E307" i="36" s="1"/>
  <c r="D315" i="36"/>
  <c r="KV11" i="40"/>
  <c r="E315" i="36" s="1"/>
  <c r="D323" i="36"/>
  <c r="LD11" i="40"/>
  <c r="E323" i="36" s="1"/>
  <c r="D331" i="36"/>
  <c r="LL11" i="40"/>
  <c r="E331" i="36" s="1"/>
  <c r="D339" i="36"/>
  <c r="LT11" i="40"/>
  <c r="E339" i="36" s="1"/>
  <c r="D347" i="36"/>
  <c r="MB11" i="40"/>
  <c r="E347" i="36" s="1"/>
  <c r="D355" i="36"/>
  <c r="MJ11" i="40"/>
  <c r="E355" i="36" s="1"/>
  <c r="D363" i="36"/>
  <c r="MR11" i="40"/>
  <c r="E363" i="36" s="1"/>
  <c r="D371" i="36"/>
  <c r="MZ11" i="40"/>
  <c r="E371" i="36" s="1"/>
  <c r="D41" i="36"/>
  <c r="AH11" i="40"/>
  <c r="E41" i="36" s="1"/>
  <c r="D81" i="36"/>
  <c r="BV11" i="40"/>
  <c r="E81" i="36" s="1"/>
  <c r="D105" i="36"/>
  <c r="CT11" i="40"/>
  <c r="E105" i="36" s="1"/>
  <c r="D145" i="36"/>
  <c r="EH11" i="40"/>
  <c r="E145" i="36" s="1"/>
  <c r="D185" i="36"/>
  <c r="FV11" i="40"/>
  <c r="E185" i="36" s="1"/>
  <c r="D209" i="36"/>
  <c r="GT11" i="40"/>
  <c r="E209" i="36" s="1"/>
  <c r="D249" i="36"/>
  <c r="IH11" i="40"/>
  <c r="E249" i="36" s="1"/>
  <c r="D281" i="36"/>
  <c r="JN11" i="40"/>
  <c r="E281" i="36" s="1"/>
  <c r="D321" i="36"/>
  <c r="LB11" i="40"/>
  <c r="E321" i="36" s="1"/>
  <c r="D369" i="36"/>
  <c r="MX11" i="40"/>
  <c r="E369" i="36" s="1"/>
  <c r="D34" i="36"/>
  <c r="AA11" i="40"/>
  <c r="E34" i="36" s="1"/>
  <c r="D58" i="36"/>
  <c r="AY11" i="40"/>
  <c r="E58" i="36" s="1"/>
  <c r="D82" i="36"/>
  <c r="BW11" i="40"/>
  <c r="E82" i="36" s="1"/>
  <c r="D98" i="36"/>
  <c r="CM11" i="40"/>
  <c r="E98" i="36" s="1"/>
  <c r="D122" i="36"/>
  <c r="DK11" i="40"/>
  <c r="E122" i="36" s="1"/>
  <c r="D154" i="36"/>
  <c r="EQ11" i="40"/>
  <c r="E154" i="36" s="1"/>
  <c r="D170" i="36"/>
  <c r="FG11" i="40"/>
  <c r="E170" i="36" s="1"/>
  <c r="D202" i="36"/>
  <c r="GM11" i="40"/>
  <c r="E202" i="36" s="1"/>
  <c r="D218" i="36"/>
  <c r="HC11" i="40"/>
  <c r="E218" i="36" s="1"/>
  <c r="D242" i="36"/>
  <c r="IA11" i="40"/>
  <c r="E242" i="36" s="1"/>
  <c r="D266" i="36"/>
  <c r="IY11" i="40"/>
  <c r="E266" i="36" s="1"/>
  <c r="D282" i="36"/>
  <c r="JO11" i="40"/>
  <c r="E282" i="36" s="1"/>
  <c r="D306" i="36"/>
  <c r="KM11" i="40"/>
  <c r="E306" i="36" s="1"/>
  <c r="D322" i="36"/>
  <c r="LC11" i="40"/>
  <c r="E322" i="36" s="1"/>
  <c r="D338" i="36"/>
  <c r="LS11" i="40"/>
  <c r="E338" i="36" s="1"/>
  <c r="D362" i="36"/>
  <c r="MQ11" i="40"/>
  <c r="E362" i="36" s="1"/>
  <c r="D11" i="36"/>
  <c r="D11" i="40"/>
  <c r="E11" i="36" s="1"/>
  <c r="D19" i="36"/>
  <c r="L11" i="40"/>
  <c r="E19" i="36" s="1"/>
  <c r="D28" i="36"/>
  <c r="U11" i="40"/>
  <c r="E28" i="36" s="1"/>
  <c r="D36" i="36"/>
  <c r="AC11" i="40"/>
  <c r="E36" i="36" s="1"/>
  <c r="D44" i="36"/>
  <c r="AK11" i="40"/>
  <c r="E44" i="36" s="1"/>
  <c r="D52" i="36"/>
  <c r="AS11" i="40"/>
  <c r="E52" i="36" s="1"/>
  <c r="D60" i="36"/>
  <c r="BA11" i="40"/>
  <c r="E60" i="36" s="1"/>
  <c r="D68" i="36"/>
  <c r="BI11" i="40"/>
  <c r="E68" i="36" s="1"/>
  <c r="D76" i="36"/>
  <c r="BQ11" i="40"/>
  <c r="E76" i="36" s="1"/>
  <c r="D84" i="36"/>
  <c r="BY11" i="40"/>
  <c r="E84" i="36" s="1"/>
  <c r="D92" i="36"/>
  <c r="CG11" i="40"/>
  <c r="E92" i="36" s="1"/>
  <c r="D100" i="36"/>
  <c r="CO11" i="40"/>
  <c r="E100" i="36" s="1"/>
  <c r="D108" i="36"/>
  <c r="CW11" i="40"/>
  <c r="E108" i="36" s="1"/>
  <c r="D116" i="36"/>
  <c r="DE11" i="40"/>
  <c r="E116" i="36" s="1"/>
  <c r="D124" i="36"/>
  <c r="DM11" i="40"/>
  <c r="E124" i="36" s="1"/>
  <c r="D132" i="36"/>
  <c r="DU11" i="40"/>
  <c r="E132" i="36" s="1"/>
  <c r="D140" i="36"/>
  <c r="EC11" i="40"/>
  <c r="E140" i="36" s="1"/>
  <c r="D148" i="36"/>
  <c r="EK11" i="40"/>
  <c r="E148" i="36" s="1"/>
  <c r="D156" i="36"/>
  <c r="ES11" i="40"/>
  <c r="E156" i="36" s="1"/>
  <c r="D164" i="36"/>
  <c r="FA11" i="40"/>
  <c r="E164" i="36" s="1"/>
  <c r="D172" i="36"/>
  <c r="FI11" i="40"/>
  <c r="E172" i="36" s="1"/>
  <c r="D180" i="36"/>
  <c r="FQ11" i="40"/>
  <c r="E180" i="36" s="1"/>
  <c r="D188" i="36"/>
  <c r="FY11" i="40"/>
  <c r="E188" i="36" s="1"/>
  <c r="D196" i="36"/>
  <c r="GG11" i="40"/>
  <c r="E196" i="36" s="1"/>
  <c r="D204" i="36"/>
  <c r="GO11" i="40"/>
  <c r="E204" i="36" s="1"/>
  <c r="D212" i="36"/>
  <c r="GW11" i="40"/>
  <c r="E212" i="36" s="1"/>
  <c r="D220" i="36"/>
  <c r="HE11" i="40"/>
  <c r="E220" i="36" s="1"/>
  <c r="D228" i="36"/>
  <c r="HM11" i="40"/>
  <c r="E228" i="36" s="1"/>
  <c r="D236" i="36"/>
  <c r="HU11" i="40"/>
  <c r="E236" i="36" s="1"/>
  <c r="D244" i="36"/>
  <c r="IC11" i="40"/>
  <c r="E244" i="36" s="1"/>
  <c r="D252" i="36"/>
  <c r="IK11" i="40"/>
  <c r="E252" i="36" s="1"/>
  <c r="D260" i="36"/>
  <c r="IS11" i="40"/>
  <c r="E260" i="36" s="1"/>
  <c r="D268" i="36"/>
  <c r="JA11" i="40"/>
  <c r="E268" i="36" s="1"/>
  <c r="D276" i="36"/>
  <c r="JI11" i="40"/>
  <c r="E276" i="36" s="1"/>
  <c r="D284" i="36"/>
  <c r="JQ11" i="40"/>
  <c r="E284" i="36" s="1"/>
  <c r="D292" i="36"/>
  <c r="JY11" i="40"/>
  <c r="E292" i="36" s="1"/>
  <c r="D300" i="36"/>
  <c r="KG11" i="40"/>
  <c r="E300" i="36" s="1"/>
  <c r="D308" i="36"/>
  <c r="KO11" i="40"/>
  <c r="E308" i="36" s="1"/>
  <c r="D316" i="36"/>
  <c r="KW11" i="40"/>
  <c r="E316" i="36" s="1"/>
  <c r="D324" i="36"/>
  <c r="LE11" i="40"/>
  <c r="E324" i="36" s="1"/>
  <c r="D332" i="36"/>
  <c r="LM11" i="40"/>
  <c r="E332" i="36" s="1"/>
  <c r="D340" i="36"/>
  <c r="LU11" i="40"/>
  <c r="E340" i="36" s="1"/>
  <c r="D348" i="36"/>
  <c r="MC11" i="40"/>
  <c r="E348" i="36" s="1"/>
  <c r="D356" i="36"/>
  <c r="MK11" i="40"/>
  <c r="E356" i="36" s="1"/>
  <c r="D364" i="36"/>
  <c r="MS11" i="40"/>
  <c r="E364" i="36" s="1"/>
  <c r="D372" i="36"/>
  <c r="NA11" i="40"/>
  <c r="E372" i="36" s="1"/>
  <c r="D57" i="36"/>
  <c r="AX11" i="40"/>
  <c r="E57" i="36" s="1"/>
  <c r="D121" i="36"/>
  <c r="DJ11" i="40"/>
  <c r="E121" i="36" s="1"/>
  <c r="D193" i="36"/>
  <c r="GD11" i="40"/>
  <c r="E193" i="36" s="1"/>
  <c r="D313" i="36"/>
  <c r="KT11" i="40"/>
  <c r="E313" i="36" s="1"/>
  <c r="D226" i="36"/>
  <c r="HK11" i="40"/>
  <c r="E226" i="36" s="1"/>
  <c r="D250" i="36"/>
  <c r="II11" i="40"/>
  <c r="E250" i="36" s="1"/>
  <c r="D290" i="36"/>
  <c r="JW11" i="40"/>
  <c r="E290" i="36" s="1"/>
  <c r="D12" i="36"/>
  <c r="E11" i="40"/>
  <c r="E12" i="36" s="1"/>
  <c r="D20" i="36"/>
  <c r="M11" i="40"/>
  <c r="E20" i="36" s="1"/>
  <c r="D29" i="36"/>
  <c r="V11" i="40"/>
  <c r="E29" i="36" s="1"/>
  <c r="D37" i="36"/>
  <c r="AD11" i="40"/>
  <c r="E37" i="36" s="1"/>
  <c r="D45" i="36"/>
  <c r="AL11" i="40"/>
  <c r="E45" i="36" s="1"/>
  <c r="D53" i="36"/>
  <c r="AT11" i="40"/>
  <c r="E53" i="36" s="1"/>
  <c r="D61" i="36"/>
  <c r="BB11" i="40"/>
  <c r="E61" i="36" s="1"/>
  <c r="D69" i="36"/>
  <c r="BJ11" i="40"/>
  <c r="E69" i="36" s="1"/>
  <c r="D77" i="36"/>
  <c r="BR11" i="40"/>
  <c r="E77" i="36" s="1"/>
  <c r="D85" i="36"/>
  <c r="BZ11" i="40"/>
  <c r="E85" i="36" s="1"/>
  <c r="D93" i="36"/>
  <c r="CH11" i="40"/>
  <c r="E93" i="36" s="1"/>
  <c r="D101" i="36"/>
  <c r="CP11" i="40"/>
  <c r="E101" i="36" s="1"/>
  <c r="D109" i="36"/>
  <c r="CX11" i="40"/>
  <c r="E109" i="36" s="1"/>
  <c r="D117" i="36"/>
  <c r="DF11" i="40"/>
  <c r="E117" i="36" s="1"/>
  <c r="D125" i="36"/>
  <c r="DN11" i="40"/>
  <c r="E125" i="36" s="1"/>
  <c r="D133" i="36"/>
  <c r="DV11" i="40"/>
  <c r="E133" i="36" s="1"/>
  <c r="D141" i="36"/>
  <c r="ED11" i="40"/>
  <c r="E141" i="36" s="1"/>
  <c r="D149" i="36"/>
  <c r="EL11" i="40"/>
  <c r="E149" i="36" s="1"/>
  <c r="D157" i="36"/>
  <c r="ET11" i="40"/>
  <c r="E157" i="36" s="1"/>
  <c r="D165" i="36"/>
  <c r="FB11" i="40"/>
  <c r="E165" i="36" s="1"/>
  <c r="D173" i="36"/>
  <c r="FJ11" i="40"/>
  <c r="E173" i="36" s="1"/>
  <c r="D181" i="36"/>
  <c r="FR11" i="40"/>
  <c r="E181" i="36" s="1"/>
  <c r="D189" i="36"/>
  <c r="FZ11" i="40"/>
  <c r="E189" i="36" s="1"/>
  <c r="D197" i="36"/>
  <c r="GH11" i="40"/>
  <c r="E197" i="36" s="1"/>
  <c r="D205" i="36"/>
  <c r="GP11" i="40"/>
  <c r="E205" i="36" s="1"/>
  <c r="D213" i="36"/>
  <c r="GX11" i="40"/>
  <c r="E213" i="36" s="1"/>
  <c r="D221" i="36"/>
  <c r="HF11" i="40"/>
  <c r="E221" i="36" s="1"/>
  <c r="D229" i="36"/>
  <c r="HN11" i="40"/>
  <c r="E229" i="36" s="1"/>
  <c r="D237" i="36"/>
  <c r="HV11" i="40"/>
  <c r="E237" i="36" s="1"/>
  <c r="D245" i="36"/>
  <c r="ID11" i="40"/>
  <c r="E245" i="36" s="1"/>
  <c r="D253" i="36"/>
  <c r="IL11" i="40"/>
  <c r="E253" i="36" s="1"/>
  <c r="D261" i="36"/>
  <c r="IT11" i="40"/>
  <c r="E261" i="36" s="1"/>
  <c r="D269" i="36"/>
  <c r="JB11" i="40"/>
  <c r="E269" i="36" s="1"/>
  <c r="D277" i="36"/>
  <c r="JJ11" i="40"/>
  <c r="E277" i="36" s="1"/>
  <c r="D285" i="36"/>
  <c r="JR11" i="40"/>
  <c r="E285" i="36" s="1"/>
  <c r="D293" i="36"/>
  <c r="JZ11" i="40"/>
  <c r="E293" i="36" s="1"/>
  <c r="D301" i="36"/>
  <c r="KH11" i="40"/>
  <c r="E301" i="36" s="1"/>
  <c r="D309" i="36"/>
  <c r="KP11" i="40"/>
  <c r="E309" i="36" s="1"/>
  <c r="D317" i="36"/>
  <c r="KX11" i="40"/>
  <c r="E317" i="36" s="1"/>
  <c r="D325" i="36"/>
  <c r="LF11" i="40"/>
  <c r="E325" i="36" s="1"/>
  <c r="D333" i="36"/>
  <c r="LN11" i="40"/>
  <c r="E333" i="36" s="1"/>
  <c r="D341" i="36"/>
  <c r="LV11" i="40"/>
  <c r="E341" i="36" s="1"/>
  <c r="D349" i="36"/>
  <c r="MD11" i="40"/>
  <c r="E349" i="36" s="1"/>
  <c r="D357" i="36"/>
  <c r="ML11" i="40"/>
  <c r="E357" i="36" s="1"/>
  <c r="D365" i="36"/>
  <c r="MT11" i="40"/>
  <c r="E365" i="36" s="1"/>
  <c r="D373" i="36"/>
  <c r="NB11" i="40"/>
  <c r="E373" i="36" s="1"/>
  <c r="D49" i="36"/>
  <c r="AP11" i="40"/>
  <c r="E49" i="36" s="1"/>
  <c r="D97" i="36"/>
  <c r="CL11" i="40"/>
  <c r="E97" i="36" s="1"/>
  <c r="D161" i="36"/>
  <c r="EX11" i="40"/>
  <c r="E161" i="36" s="1"/>
  <c r="D241" i="36"/>
  <c r="HZ11" i="40"/>
  <c r="E241" i="36" s="1"/>
  <c r="D182" i="36"/>
  <c r="FS11" i="40"/>
  <c r="E182" i="36" s="1"/>
  <c r="D190" i="36"/>
  <c r="GA11" i="40"/>
  <c r="E190" i="36" s="1"/>
  <c r="D198" i="36"/>
  <c r="GI11" i="40"/>
  <c r="E198" i="36" s="1"/>
  <c r="D206" i="36"/>
  <c r="GQ11" i="40"/>
  <c r="E206" i="36" s="1"/>
  <c r="D214" i="36"/>
  <c r="GY11" i="40"/>
  <c r="E214" i="36" s="1"/>
  <c r="D222" i="36"/>
  <c r="HG11" i="40"/>
  <c r="E222" i="36" s="1"/>
  <c r="D230" i="36"/>
  <c r="HO11" i="40"/>
  <c r="E230" i="36" s="1"/>
  <c r="D238" i="36"/>
  <c r="HW11" i="40"/>
  <c r="E238" i="36" s="1"/>
  <c r="D246" i="36"/>
  <c r="IE11" i="40"/>
  <c r="E246" i="36" s="1"/>
  <c r="D254" i="36"/>
  <c r="IM11" i="40"/>
  <c r="E254" i="36" s="1"/>
  <c r="D262" i="36"/>
  <c r="IU11" i="40"/>
  <c r="E262" i="36" s="1"/>
  <c r="D270" i="36"/>
  <c r="JC11" i="40"/>
  <c r="E270" i="36" s="1"/>
  <c r="D278" i="36"/>
  <c r="JK11" i="40"/>
  <c r="E278" i="36" s="1"/>
  <c r="D286" i="36"/>
  <c r="JS11" i="40"/>
  <c r="E286" i="36" s="1"/>
  <c r="D294" i="36"/>
  <c r="KA11" i="40"/>
  <c r="E294" i="36" s="1"/>
  <c r="D302" i="36"/>
  <c r="KI11" i="40"/>
  <c r="E302" i="36" s="1"/>
  <c r="D310" i="36"/>
  <c r="KQ11" i="40"/>
  <c r="E310" i="36" s="1"/>
  <c r="D318" i="36"/>
  <c r="KY11" i="40"/>
  <c r="E318" i="36" s="1"/>
  <c r="D326" i="36"/>
  <c r="LG11" i="40"/>
  <c r="E326" i="36" s="1"/>
  <c r="D334" i="36"/>
  <c r="LO11" i="40"/>
  <c r="E334" i="36" s="1"/>
  <c r="D342" i="36"/>
  <c r="D14" i="34" s="1"/>
  <c r="LW11" i="40"/>
  <c r="E342" i="36" s="1"/>
  <c r="D19" i="34" s="1"/>
  <c r="D350" i="36"/>
  <c r="ME11" i="40"/>
  <c r="E350" i="36" s="1"/>
  <c r="D358" i="36"/>
  <c r="MM11" i="40"/>
  <c r="E358" i="36" s="1"/>
  <c r="D366" i="36"/>
  <c r="MU11" i="40"/>
  <c r="E366" i="36" s="1"/>
  <c r="D374" i="36"/>
  <c r="NC11" i="40"/>
  <c r="E374" i="36" s="1"/>
  <c r="D33" i="36"/>
  <c r="Z11" i="40"/>
  <c r="E33" i="36" s="1"/>
  <c r="D89" i="36"/>
  <c r="CD11" i="40"/>
  <c r="E89" i="36" s="1"/>
  <c r="D137" i="36"/>
  <c r="DZ11" i="40"/>
  <c r="E137" i="36" s="1"/>
  <c r="D177" i="36"/>
  <c r="FN11" i="40"/>
  <c r="E177" i="36" s="1"/>
  <c r="D225" i="36"/>
  <c r="HJ11" i="40"/>
  <c r="E225" i="36" s="1"/>
  <c r="D265" i="36"/>
  <c r="IX11" i="40"/>
  <c r="E265" i="36" s="1"/>
  <c r="D297" i="36"/>
  <c r="KD11" i="40"/>
  <c r="E297" i="36" s="1"/>
  <c r="D329" i="36"/>
  <c r="LJ11" i="40"/>
  <c r="E329" i="36" s="1"/>
  <c r="D361" i="36"/>
  <c r="MP11" i="40"/>
  <c r="E361" i="36" s="1"/>
  <c r="D26" i="36"/>
  <c r="S11" i="40"/>
  <c r="E26" i="36" s="1"/>
  <c r="D50" i="36"/>
  <c r="AQ11" i="40"/>
  <c r="E50" i="36" s="1"/>
  <c r="D74" i="36"/>
  <c r="BO11" i="40"/>
  <c r="E74" i="36" s="1"/>
  <c r="D114" i="36"/>
  <c r="DC11" i="40"/>
  <c r="E114" i="36" s="1"/>
  <c r="D146" i="36"/>
  <c r="EI11" i="40"/>
  <c r="E146" i="36" s="1"/>
  <c r="D186" i="36"/>
  <c r="FW11" i="40"/>
  <c r="E186" i="36" s="1"/>
  <c r="D21" i="36"/>
  <c r="N11" i="40"/>
  <c r="E21" i="36" s="1"/>
  <c r="D30" i="36"/>
  <c r="W11" i="40"/>
  <c r="E30" i="36" s="1"/>
  <c r="D46" i="36"/>
  <c r="AM11" i="40"/>
  <c r="E46" i="36" s="1"/>
  <c r="D62" i="36"/>
  <c r="BC11" i="40"/>
  <c r="E62" i="36" s="1"/>
  <c r="D78" i="36"/>
  <c r="BS11" i="40"/>
  <c r="E78" i="36" s="1"/>
  <c r="D86" i="36"/>
  <c r="CA11" i="40"/>
  <c r="E86" i="36" s="1"/>
  <c r="D94" i="36"/>
  <c r="CI11" i="40"/>
  <c r="E94" i="36" s="1"/>
  <c r="D102" i="36"/>
  <c r="CQ11" i="40"/>
  <c r="E102" i="36" s="1"/>
  <c r="D110" i="36"/>
  <c r="CY11" i="40"/>
  <c r="E110" i="36" s="1"/>
  <c r="D118" i="36"/>
  <c r="DG11" i="40"/>
  <c r="E118" i="36" s="1"/>
  <c r="D126" i="36"/>
  <c r="DO11" i="40"/>
  <c r="E126" i="36" s="1"/>
  <c r="D134" i="36"/>
  <c r="DW11" i="40"/>
  <c r="E134" i="36" s="1"/>
  <c r="D142" i="36"/>
  <c r="EE11" i="40"/>
  <c r="E142" i="36" s="1"/>
  <c r="D150" i="36"/>
  <c r="EM11" i="40"/>
  <c r="E150" i="36" s="1"/>
  <c r="D158" i="36"/>
  <c r="EU11" i="40"/>
  <c r="E158" i="36" s="1"/>
  <c r="D166" i="36"/>
  <c r="FC11" i="40"/>
  <c r="E166" i="36" s="1"/>
  <c r="D174" i="36"/>
  <c r="FK11" i="40"/>
  <c r="E174" i="36" s="1"/>
  <c r="D14" i="36"/>
  <c r="G11" i="40"/>
  <c r="E14" i="36" s="1"/>
  <c r="D22" i="36"/>
  <c r="O11" i="40"/>
  <c r="E22" i="36" s="1"/>
  <c r="D31" i="36"/>
  <c r="X11" i="40"/>
  <c r="E31" i="36" s="1"/>
  <c r="D39" i="36"/>
  <c r="AF11" i="40"/>
  <c r="E39" i="36" s="1"/>
  <c r="D47" i="36"/>
  <c r="AN11" i="40"/>
  <c r="E47" i="36" s="1"/>
  <c r="D55" i="36"/>
  <c r="AV11" i="40"/>
  <c r="E55" i="36" s="1"/>
  <c r="D63" i="36"/>
  <c r="BD11" i="40"/>
  <c r="E63" i="36" s="1"/>
  <c r="D71" i="36"/>
  <c r="BL11" i="40"/>
  <c r="E71" i="36" s="1"/>
  <c r="D79" i="36"/>
  <c r="BT11" i="40"/>
  <c r="E79" i="36" s="1"/>
  <c r="D87" i="36"/>
  <c r="CB11" i="40"/>
  <c r="E87" i="36" s="1"/>
  <c r="D95" i="36"/>
  <c r="CJ11" i="40"/>
  <c r="E95" i="36" s="1"/>
  <c r="D103" i="36"/>
  <c r="CR11" i="40"/>
  <c r="E103" i="36" s="1"/>
  <c r="D111" i="36"/>
  <c r="CZ11" i="40"/>
  <c r="E111" i="36" s="1"/>
  <c r="D119" i="36"/>
  <c r="DH11" i="40"/>
  <c r="E119" i="36" s="1"/>
  <c r="D127" i="36"/>
  <c r="DP11" i="40"/>
  <c r="E127" i="36" s="1"/>
  <c r="D135" i="36"/>
  <c r="DX11" i="40"/>
  <c r="E135" i="36" s="1"/>
  <c r="D143" i="36"/>
  <c r="EF11" i="40"/>
  <c r="E143" i="36" s="1"/>
  <c r="D151" i="36"/>
  <c r="EN11" i="40"/>
  <c r="E151" i="36" s="1"/>
  <c r="D159" i="36"/>
  <c r="EV11" i="40"/>
  <c r="E159" i="36" s="1"/>
  <c r="D167" i="36"/>
  <c r="FD11" i="40"/>
  <c r="E167" i="36" s="1"/>
  <c r="D175" i="36"/>
  <c r="FL11" i="40"/>
  <c r="E175" i="36" s="1"/>
  <c r="D183" i="36"/>
  <c r="FT11" i="40"/>
  <c r="E183" i="36" s="1"/>
  <c r="D191" i="36"/>
  <c r="GB11" i="40"/>
  <c r="E191" i="36" s="1"/>
  <c r="D199" i="36"/>
  <c r="GJ11" i="40"/>
  <c r="E199" i="36" s="1"/>
  <c r="D207" i="36"/>
  <c r="GR11" i="40"/>
  <c r="E207" i="36" s="1"/>
  <c r="D215" i="36"/>
  <c r="GZ11" i="40"/>
  <c r="E215" i="36" s="1"/>
  <c r="D223" i="36"/>
  <c r="HH11" i="40"/>
  <c r="E223" i="36" s="1"/>
  <c r="D231" i="36"/>
  <c r="HP11" i="40"/>
  <c r="E231" i="36" s="1"/>
  <c r="D239" i="36"/>
  <c r="HX11" i="40"/>
  <c r="E239" i="36" s="1"/>
  <c r="D247" i="36"/>
  <c r="IF11" i="40"/>
  <c r="E247" i="36" s="1"/>
  <c r="D255" i="36"/>
  <c r="IN11" i="40"/>
  <c r="E255" i="36" s="1"/>
  <c r="D263" i="36"/>
  <c r="IV11" i="40"/>
  <c r="E263" i="36" s="1"/>
  <c r="D271" i="36"/>
  <c r="JD11" i="40"/>
  <c r="E271" i="36" s="1"/>
  <c r="D279" i="36"/>
  <c r="JL11" i="40"/>
  <c r="E279" i="36" s="1"/>
  <c r="D287" i="36"/>
  <c r="JT11" i="40"/>
  <c r="E287" i="36" s="1"/>
  <c r="D295" i="36"/>
  <c r="KB11" i="40"/>
  <c r="E295" i="36" s="1"/>
  <c r="D303" i="36"/>
  <c r="KJ11" i="40"/>
  <c r="E303" i="36" s="1"/>
  <c r="D311" i="36"/>
  <c r="KR11" i="40"/>
  <c r="E311" i="36" s="1"/>
  <c r="E384" i="36" s="1"/>
  <c r="D319" i="36"/>
  <c r="KZ11" i="40"/>
  <c r="E319" i="36" s="1"/>
  <c r="D327" i="36"/>
  <c r="LH11" i="40"/>
  <c r="E327" i="36" s="1"/>
  <c r="D335" i="36"/>
  <c r="LP11" i="40"/>
  <c r="E335" i="36" s="1"/>
  <c r="D343" i="36"/>
  <c r="LX11" i="40"/>
  <c r="E343" i="36" s="1"/>
  <c r="D351" i="36"/>
  <c r="MF11" i="40"/>
  <c r="E351" i="36" s="1"/>
  <c r="D359" i="36"/>
  <c r="MN11" i="40"/>
  <c r="E359" i="36" s="1"/>
  <c r="D367" i="36"/>
  <c r="MV11" i="40"/>
  <c r="E367" i="36" s="1"/>
  <c r="ND11" i="40"/>
  <c r="E375" i="36" s="1"/>
  <c r="D375" i="36"/>
  <c r="D16" i="36"/>
  <c r="I11" i="40"/>
  <c r="E16" i="36" s="1"/>
  <c r="D65" i="36"/>
  <c r="BF11" i="40"/>
  <c r="E65" i="36" s="1"/>
  <c r="D113" i="36"/>
  <c r="DB11" i="40"/>
  <c r="E113" i="36" s="1"/>
  <c r="D153" i="36"/>
  <c r="EP11" i="40"/>
  <c r="E153" i="36" s="1"/>
  <c r="D201" i="36"/>
  <c r="GL11" i="40"/>
  <c r="E201" i="36" s="1"/>
  <c r="D233" i="36"/>
  <c r="HR11" i="40"/>
  <c r="E233" i="36" s="1"/>
  <c r="D257" i="36"/>
  <c r="IP11" i="40"/>
  <c r="E257" i="36" s="1"/>
  <c r="D289" i="36"/>
  <c r="JV11" i="40"/>
  <c r="E289" i="36" s="1"/>
  <c r="D345" i="36"/>
  <c r="LZ11" i="40"/>
  <c r="E345" i="36" s="1"/>
  <c r="D90" i="36"/>
  <c r="CE11" i="40"/>
  <c r="E90" i="36" s="1"/>
  <c r="D130" i="36"/>
  <c r="DS11" i="40"/>
  <c r="E130" i="36" s="1"/>
  <c r="D178" i="36"/>
  <c r="FO11" i="40"/>
  <c r="E178" i="36" s="1"/>
  <c r="D13" i="36"/>
  <c r="F11" i="40"/>
  <c r="E13" i="36" s="1"/>
  <c r="D38" i="36"/>
  <c r="AE11" i="40"/>
  <c r="E38" i="36" s="1"/>
  <c r="D54" i="36"/>
  <c r="AU11" i="40"/>
  <c r="E54" i="36" s="1"/>
  <c r="D70" i="36"/>
  <c r="BK11" i="40"/>
  <c r="E70" i="36" s="1"/>
  <c r="D15" i="36"/>
  <c r="H11" i="40"/>
  <c r="E15" i="36" s="1"/>
  <c r="D23" i="36"/>
  <c r="P11" i="40"/>
  <c r="E23" i="36" s="1"/>
  <c r="D32" i="36"/>
  <c r="Y11" i="40"/>
  <c r="E32" i="36" s="1"/>
  <c r="D40" i="36"/>
  <c r="AG11" i="40"/>
  <c r="E40" i="36" s="1"/>
  <c r="D48" i="36"/>
  <c r="AO11" i="40"/>
  <c r="E48" i="36" s="1"/>
  <c r="D56" i="36"/>
  <c r="AW11" i="40"/>
  <c r="E56" i="36" s="1"/>
  <c r="D64" i="36"/>
  <c r="BE11" i="40"/>
  <c r="E64" i="36" s="1"/>
  <c r="D72" i="36"/>
  <c r="BM11" i="40"/>
  <c r="E72" i="36" s="1"/>
  <c r="D80" i="36"/>
  <c r="BU11" i="40"/>
  <c r="E80" i="36" s="1"/>
  <c r="D88" i="36"/>
  <c r="CC11" i="40"/>
  <c r="E88" i="36" s="1"/>
  <c r="D96" i="36"/>
  <c r="CK11" i="40"/>
  <c r="E96" i="36" s="1"/>
  <c r="D104" i="36"/>
  <c r="CS11" i="40"/>
  <c r="E104" i="36" s="1"/>
  <c r="D112" i="36"/>
  <c r="DA11" i="40"/>
  <c r="E112" i="36" s="1"/>
  <c r="D120" i="36"/>
  <c r="DI11" i="40"/>
  <c r="E120" i="36" s="1"/>
  <c r="D128" i="36"/>
  <c r="DQ11" i="40"/>
  <c r="E128" i="36" s="1"/>
  <c r="D136" i="36"/>
  <c r="DY11" i="40"/>
  <c r="E136" i="36" s="1"/>
  <c r="D144" i="36"/>
  <c r="EG11" i="40"/>
  <c r="E144" i="36" s="1"/>
  <c r="D152" i="36"/>
  <c r="EO11" i="40"/>
  <c r="E152" i="36" s="1"/>
  <c r="D160" i="36"/>
  <c r="EW11" i="40"/>
  <c r="E160" i="36" s="1"/>
  <c r="D168" i="36"/>
  <c r="FE11" i="40"/>
  <c r="E168" i="36" s="1"/>
  <c r="D176" i="36"/>
  <c r="FM11" i="40"/>
  <c r="E176" i="36" s="1"/>
  <c r="D184" i="36"/>
  <c r="FU11" i="40"/>
  <c r="E184" i="36" s="1"/>
  <c r="D192" i="36"/>
  <c r="GC11" i="40"/>
  <c r="E192" i="36" s="1"/>
  <c r="D200" i="36"/>
  <c r="GK11" i="40"/>
  <c r="E200" i="36" s="1"/>
  <c r="D208" i="36"/>
  <c r="GS11" i="40"/>
  <c r="E208" i="36" s="1"/>
  <c r="D216" i="36"/>
  <c r="HA11" i="40"/>
  <c r="E216" i="36" s="1"/>
  <c r="D224" i="36"/>
  <c r="HI11" i="40"/>
  <c r="E224" i="36" s="1"/>
  <c r="D232" i="36"/>
  <c r="HQ11" i="40"/>
  <c r="E232" i="36" s="1"/>
  <c r="D240" i="36"/>
  <c r="HY11" i="40"/>
  <c r="E240" i="36" s="1"/>
  <c r="D248" i="36"/>
  <c r="IG11" i="40"/>
  <c r="E248" i="36" s="1"/>
  <c r="D256" i="36"/>
  <c r="IO11" i="40"/>
  <c r="E256" i="36" s="1"/>
  <c r="D264" i="36"/>
  <c r="IW11" i="40"/>
  <c r="E264" i="36" s="1"/>
  <c r="D272" i="36"/>
  <c r="JE11" i="40"/>
  <c r="E272" i="36" s="1"/>
  <c r="D280" i="36"/>
  <c r="JM11" i="40"/>
  <c r="E280" i="36" s="1"/>
  <c r="D288" i="36"/>
  <c r="JU11" i="40"/>
  <c r="E288" i="36" s="1"/>
  <c r="D296" i="36"/>
  <c r="KC11" i="40"/>
  <c r="E296" i="36" s="1"/>
  <c r="D304" i="36"/>
  <c r="KK11" i="40"/>
  <c r="E304" i="36" s="1"/>
  <c r="D312" i="36"/>
  <c r="KS11" i="40"/>
  <c r="E312" i="36" s="1"/>
  <c r="D320" i="36"/>
  <c r="LA11" i="40"/>
  <c r="E320" i="36" s="1"/>
  <c r="D328" i="36"/>
  <c r="LI11" i="40"/>
  <c r="E328" i="36" s="1"/>
  <c r="D336" i="36"/>
  <c r="LQ11" i="40"/>
  <c r="E336" i="36" s="1"/>
  <c r="D344" i="36"/>
  <c r="LY11" i="40"/>
  <c r="E344" i="36" s="1"/>
  <c r="D352" i="36"/>
  <c r="MG11" i="40"/>
  <c r="E352" i="36" s="1"/>
  <c r="D360" i="36"/>
  <c r="MO11" i="40"/>
  <c r="E360" i="36" s="1"/>
  <c r="D368" i="36"/>
  <c r="MW11" i="40"/>
  <c r="E368" i="36" s="1"/>
  <c r="E382" i="36" l="1"/>
  <c r="D384" i="36"/>
  <c r="D22" i="34"/>
  <c r="F382" i="36" l="1"/>
  <c r="D27" i="34" s="1"/>
  <c r="D382" i="36"/>
  <c r="D17" i="34" s="1"/>
  <c r="F16" i="34" l="1"/>
  <c r="G16" i="34" s="1"/>
  <c r="F15" i="34"/>
  <c r="G15" i="34" s="1"/>
  <c r="F17" i="34"/>
  <c r="G17" i="34" s="1"/>
  <c r="F14" i="34" l="1"/>
  <c r="E24" i="34"/>
  <c r="F24" i="34" s="1"/>
  <c r="G24" i="34" s="1"/>
  <c r="E19" i="34"/>
  <c r="F19" i="34" s="1"/>
  <c r="G19" i="34" s="1"/>
  <c r="E21" i="34"/>
  <c r="E26" i="34"/>
  <c r="E25" i="34"/>
  <c r="F25" i="34" s="1"/>
  <c r="G25" i="34" s="1"/>
  <c r="E20" i="34"/>
  <c r="F20" i="34" s="1"/>
  <c r="G20" i="34" s="1"/>
  <c r="E22" i="34"/>
  <c r="F22" i="34" s="1"/>
  <c r="G22" i="34" s="1"/>
  <c r="E27" i="34"/>
  <c r="F27" i="34" s="1"/>
  <c r="G27" i="34" s="1"/>
  <c r="G14" i="34" l="1"/>
  <c r="F26" i="34"/>
  <c r="G26" i="34" s="1"/>
  <c r="E15" i="22" s="1"/>
  <c r="F21" i="34"/>
  <c r="E11" i="22" l="1"/>
  <c r="E13" i="22"/>
  <c r="G21" i="34"/>
  <c r="E14" i="22" s="1"/>
  <c r="E12"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Atalla, Laila@ARB</author>
  </authors>
  <commentList>
    <comment ref="M25" authorId="0" shapeId="0" xr:uid="{00000000-0006-0000-0200-000001000000}">
      <text>
        <r>
          <rPr>
            <b/>
            <sz val="9"/>
            <color indexed="81"/>
            <rFont val="Tahoma"/>
            <family val="2"/>
          </rPr>
          <t>Atalla, Laila@ARB:</t>
        </r>
        <r>
          <rPr>
            <sz val="9"/>
            <color indexed="81"/>
            <rFont val="Tahoma"/>
            <family val="2"/>
          </rPr>
          <t xml:space="preserve">
Addition suggested by Laila</t>
        </r>
      </text>
    </comment>
  </commentList>
</comments>
</file>

<file path=xl/sharedStrings.xml><?xml version="1.0" encoding="utf-8"?>
<sst xmlns="http://schemas.openxmlformats.org/spreadsheetml/2006/main" count="4913" uniqueCount="862">
  <si>
    <t>About:</t>
  </si>
  <si>
    <t xml:space="preserve">CARB staff developed this Job Co-benefit Modeling Tool to estimate the jobs supported by California Climate Investments projects, using methods described in the supporting Job Co-benefit Assessment Methodology. This Job Co-benefit Modeling Tool and supporting resources are available on the California Climate Investments co-benefits webpage at: </t>
  </si>
  <si>
    <t>www.arb.ca.gov/cci-cobenefits.</t>
  </si>
  <si>
    <r>
      <rPr>
        <sz val="12"/>
        <rFont val="Avenir LT Std 55 Roman"/>
        <family val="2"/>
      </rPr>
      <t xml:space="preserve">A step-by-step </t>
    </r>
    <r>
      <rPr>
        <b/>
        <sz val="12"/>
        <rFont val="Avenir LT Std 55 Roman"/>
        <family val="2"/>
      </rPr>
      <t>user guide</t>
    </r>
    <r>
      <rPr>
        <sz val="12"/>
        <rFont val="Avenir LT Std 55 Roman"/>
        <family val="2"/>
      </rPr>
      <t xml:space="preserve">, including a </t>
    </r>
    <r>
      <rPr>
        <b/>
        <sz val="12"/>
        <rFont val="Avenir LT Std 55 Roman"/>
        <family val="2"/>
      </rPr>
      <t>project example</t>
    </r>
    <r>
      <rPr>
        <sz val="12"/>
        <rFont val="Avenir LT Std 55 Roman"/>
        <family val="2"/>
      </rPr>
      <t xml:space="preserve">, for this Job Co-benefit Modeling Tool is available at:  </t>
    </r>
    <r>
      <rPr>
        <u/>
        <sz val="12"/>
        <color theme="10"/>
        <rFont val="Avenir LT Std 55 Roman"/>
        <family val="2"/>
      </rPr>
      <t>https://www.arb.ca.gov/cc/capandtrade/auctionproceeds/final_jobs_userguide.pdf</t>
    </r>
  </si>
  <si>
    <t>More information:</t>
  </si>
  <si>
    <t>· Questions on this Job Co-benefit Modeling Tool should be sent to:</t>
  </si>
  <si>
    <t>GGRFProgram@arb.ca.gov</t>
  </si>
  <si>
    <t xml:space="preserve">· For more information on California Climate Investments, see: </t>
  </si>
  <si>
    <t>www.caclimateinvestments.ca.gov</t>
  </si>
  <si>
    <t>Note:</t>
  </si>
  <si>
    <r>
      <t xml:space="preserve">A step-by-step </t>
    </r>
    <r>
      <rPr>
        <b/>
        <sz val="12"/>
        <color theme="1"/>
        <rFont val="Avenir LT Std 55 Roman"/>
        <family val="2"/>
      </rPr>
      <t>user guide</t>
    </r>
    <r>
      <rPr>
        <sz val="12"/>
        <color theme="1"/>
        <rFont val="Avenir LT Std 55 Roman"/>
        <family val="2"/>
      </rPr>
      <t xml:space="preserve">, including a </t>
    </r>
    <r>
      <rPr>
        <b/>
        <sz val="12"/>
        <color theme="1"/>
        <rFont val="Avenir LT Std 55 Roman"/>
        <family val="2"/>
      </rPr>
      <t>project example</t>
    </r>
    <r>
      <rPr>
        <sz val="12"/>
        <color theme="1"/>
        <rFont val="Avenir LT Std 55 Roman"/>
        <family val="2"/>
      </rPr>
      <t>, for this Job Co-benefit Modeling Tool is available at:</t>
    </r>
  </si>
  <si>
    <t>https://www.arb.ca.gov/cc/capandtrade/auctionproceeds/final_jobs_userguide.pdf</t>
  </si>
  <si>
    <r>
      <t>Users must enter the applicable information below before proceeding with project-specific data on the</t>
    </r>
    <r>
      <rPr>
        <b/>
        <sz val="12"/>
        <rFont val="Avenir LT Std 55 Roman"/>
        <family val="2"/>
      </rPr>
      <t xml:space="preserve"> Inputs </t>
    </r>
    <r>
      <rPr>
        <sz val="12"/>
        <rFont val="Avenir LT Std 55 Roman"/>
        <family val="2"/>
      </rPr>
      <t>tab.</t>
    </r>
  </si>
  <si>
    <t>Project Name</t>
  </si>
  <si>
    <t>Project ID</t>
  </si>
  <si>
    <t>Contact Name</t>
  </si>
  <si>
    <t>Contact Phone Number</t>
  </si>
  <si>
    <t>Contact Email</t>
  </si>
  <si>
    <t>Date Tool Completed</t>
  </si>
  <si>
    <t>Key for Color-coded Fields:</t>
  </si>
  <si>
    <t>Green</t>
  </si>
  <si>
    <t>Required input field</t>
  </si>
  <si>
    <t>Gray</t>
  </si>
  <si>
    <t xml:space="preserve">Output or calculation field </t>
  </si>
  <si>
    <t>Yellow</t>
  </si>
  <si>
    <t>Important tips</t>
  </si>
  <si>
    <t>California Air Resources Board</t>
  </si>
  <si>
    <t>California Coastal Commission</t>
  </si>
  <si>
    <t>California Conservation Corps</t>
  </si>
  <si>
    <t>California Department of Community Services and Development</t>
  </si>
  <si>
    <t>California Department of Fish and Wildlife</t>
  </si>
  <si>
    <t>California Department of Food and Agriculture</t>
  </si>
  <si>
    <t>California Department of Forestry and Fire Protection (CAL FIRE)</t>
  </si>
  <si>
    <t>California Department of Resources Recycling and Recovery (CalRecycle)</t>
  </si>
  <si>
    <t>California Department of Transportation (Caltrans)</t>
  </si>
  <si>
    <t>California Department of Water Resources</t>
  </si>
  <si>
    <t>California Energy Commission</t>
  </si>
  <si>
    <t>California Environmental Protection Agency</t>
  </si>
  <si>
    <t>California Natural Resources Agency</t>
  </si>
  <si>
    <t>California State Coastal Conservancy</t>
  </si>
  <si>
    <t>California State Transportation Agency</t>
  </si>
  <si>
    <t>California State Water Resources Control Board</t>
  </si>
  <si>
    <t>California Wildlife Conservation Board</t>
  </si>
  <si>
    <t>California Workforce Development Board</t>
  </si>
  <si>
    <t>Governor's Office of Emergency Services</t>
  </si>
  <si>
    <t>High-Speed Rail Authority</t>
  </si>
  <si>
    <t>San Francisco Bay Conservation Development Commission</t>
  </si>
  <si>
    <t>Strategic Growth Council</t>
  </si>
  <si>
    <t>CARB</t>
  </si>
  <si>
    <t>CoastalComm</t>
  </si>
  <si>
    <t>CCC</t>
  </si>
  <si>
    <t>CSD</t>
  </si>
  <si>
    <t>DFW</t>
  </si>
  <si>
    <t>CDFA</t>
  </si>
  <si>
    <t>CALFIRE</t>
  </si>
  <si>
    <t>CalRecycle</t>
  </si>
  <si>
    <t>Caltrans</t>
  </si>
  <si>
    <t>DWR</t>
  </si>
  <si>
    <t>CEC</t>
  </si>
  <si>
    <t>CalEPA</t>
  </si>
  <si>
    <t>CNRA</t>
  </si>
  <si>
    <t>SCC</t>
  </si>
  <si>
    <t>CalSTA</t>
  </si>
  <si>
    <t>SWRCB</t>
  </si>
  <si>
    <t>WCB</t>
  </si>
  <si>
    <t>CWDB</t>
  </si>
  <si>
    <t>CalOES</t>
  </si>
  <si>
    <t>HSRA</t>
  </si>
  <si>
    <t>BCDC</t>
  </si>
  <si>
    <t>SGC</t>
  </si>
  <si>
    <t>Community Air Grants Program</t>
  </si>
  <si>
    <t>Coastal Resilience Planning Program</t>
  </si>
  <si>
    <t>Training and Workforce Development Program</t>
  </si>
  <si>
    <t>Low-income Weatherization Program</t>
  </si>
  <si>
    <t>Wetlands and Watershed Restoration Program</t>
  </si>
  <si>
    <t>Alternative Manure Management and Dairy Digester Research and Development Programs</t>
  </si>
  <si>
    <t>Community Fire Planning and Preparedness Program</t>
  </si>
  <si>
    <t>Waste Diversion Program</t>
  </si>
  <si>
    <t>Active Transportation Program</t>
  </si>
  <si>
    <t>State Water Project Turbines</t>
  </si>
  <si>
    <t>Food Production Investment Program</t>
  </si>
  <si>
    <t>Transition to a Carbon-Neutral Economy</t>
  </si>
  <si>
    <t>Regional Forest and Fire Capacity Program</t>
  </si>
  <si>
    <t>Climate Ready Program</t>
  </si>
  <si>
    <t>Transit and Intercity Rail Capital Program</t>
  </si>
  <si>
    <t>Safe and Affordable Drinking Water Fund</t>
  </si>
  <si>
    <t>Climate Adaptation and Resiliency Program</t>
  </si>
  <si>
    <t>Apprenticeships for a Green Economy Program</t>
  </si>
  <si>
    <t>Fire Engine Procurement and Maintenance Program</t>
  </si>
  <si>
    <t>High-Speed Rail Project</t>
  </si>
  <si>
    <t>Climate Change Adaptation and Coastal Resilience Planning Program</t>
  </si>
  <si>
    <t>Affordable Housing and Sustainable Communities Program</t>
  </si>
  <si>
    <t xml:space="preserve">Project Name </t>
  </si>
  <si>
    <t>Community Air Protection Funds</t>
  </si>
  <si>
    <t>Healthy Soils Program</t>
  </si>
  <si>
    <t>Fire Prevention and Fire Prevention Grants Programs</t>
  </si>
  <si>
    <t>Low Carbon Transit Operations Program</t>
  </si>
  <si>
    <t>Water-Energy Grant Program</t>
  </si>
  <si>
    <t>Low Carbon Fuel Production Program</t>
  </si>
  <si>
    <t>Urban Greening Program</t>
  </si>
  <si>
    <t>Wildfire Response and Readiness Program</t>
  </si>
  <si>
    <t>Climate Change Research Program</t>
  </si>
  <si>
    <t>Funding Agricultural Replacement Measures for Emissions Reductions Program</t>
  </si>
  <si>
    <t>State Water Efficiency and Enhancement Program</t>
  </si>
  <si>
    <t>Forest Health Program</t>
  </si>
  <si>
    <t>Renewable Energy for Agriculture Program</t>
  </si>
  <si>
    <t>Sustainable Agricultural Lands Conservation Program</t>
  </si>
  <si>
    <t>Project Start Year</t>
  </si>
  <si>
    <t>Low Carbon Transportation Program</t>
  </si>
  <si>
    <t>Prescribed Fire Program</t>
  </si>
  <si>
    <t>Technical Assistance Program</t>
  </si>
  <si>
    <t>Administering Agency</t>
  </si>
  <si>
    <t>Smoke Monitoring Program</t>
  </si>
  <si>
    <t>Urban and Community Forestry Program</t>
  </si>
  <si>
    <t>Transformative Climate Communities Program</t>
  </si>
  <si>
    <t>Program</t>
  </si>
  <si>
    <t>Woodsmoke Reduction Program</t>
  </si>
  <si>
    <t>Total Project Budget</t>
  </si>
  <si>
    <t>AirGrants</t>
  </si>
  <si>
    <t>CAP</t>
  </si>
  <si>
    <t>FARMER</t>
  </si>
  <si>
    <t>LCT</t>
  </si>
  <si>
    <t>SmokeMonitoring</t>
  </si>
  <si>
    <t>Woodsmoke</t>
  </si>
  <si>
    <t>CoastalResilience</t>
  </si>
  <si>
    <t>TWDP</t>
  </si>
  <si>
    <t>LIWP</t>
  </si>
  <si>
    <t>Wetlands</t>
  </si>
  <si>
    <t>AMMPDDRDP</t>
  </si>
  <si>
    <t>HealthySoils</t>
  </si>
  <si>
    <t>SWEEP</t>
  </si>
  <si>
    <t>CommunityFire</t>
  </si>
  <si>
    <t>FirePrevention</t>
  </si>
  <si>
    <t>ForestHealth</t>
  </si>
  <si>
    <t>RxFire</t>
  </si>
  <si>
    <t>UCF</t>
  </si>
  <si>
    <t>Waste</t>
  </si>
  <si>
    <t>ATP</t>
  </si>
  <si>
    <t>LCTOP</t>
  </si>
  <si>
    <t>Turbines</t>
  </si>
  <si>
    <t>WaterEnergy</t>
  </si>
  <si>
    <t>FPIP</t>
  </si>
  <si>
    <t>LCFP</t>
  </si>
  <si>
    <t>REAP</t>
  </si>
  <si>
    <t>CNeutral</t>
  </si>
  <si>
    <t>RFFC</t>
  </si>
  <si>
    <t>UG</t>
  </si>
  <si>
    <t>ClimateReady</t>
  </si>
  <si>
    <t>TIRCP</t>
  </si>
  <si>
    <t>SAFER</t>
  </si>
  <si>
    <t>ClimateAdaptation</t>
  </si>
  <si>
    <t>Apprenticeships</t>
  </si>
  <si>
    <t>FireEngine</t>
  </si>
  <si>
    <t>WildfireResponse</t>
  </si>
  <si>
    <t>HSR</t>
  </si>
  <si>
    <t>Bay</t>
  </si>
  <si>
    <t>AHSC</t>
  </si>
  <si>
    <t>Research</t>
  </si>
  <si>
    <t>SALC</t>
  </si>
  <si>
    <t>TA</t>
  </si>
  <si>
    <t>TCC</t>
  </si>
  <si>
    <t>Procurement of air quality monitoring equipment</t>
  </si>
  <si>
    <t>Installation of air filtration and ventilation equipment</t>
  </si>
  <si>
    <t>Procurement of agricultural utility terrain vehicles</t>
  </si>
  <si>
    <t>Architectural or engineering design services</t>
  </si>
  <si>
    <t>App development</t>
  </si>
  <si>
    <t>Installation of home heating devices</t>
  </si>
  <si>
    <t>Planning and related activities by academic institution staff</t>
  </si>
  <si>
    <t>Construction and improvement of parks or public open spaces</t>
  </si>
  <si>
    <t>Energy audit services</t>
  </si>
  <si>
    <t>Ecosystem restoration</t>
  </si>
  <si>
    <t>Construction of natural gas pipelines</t>
  </si>
  <si>
    <t>On-farm soil management, herbaceous cover establishment, or tree establishment practices</t>
  </si>
  <si>
    <t>Construction or improvement of renewable energy facilities</t>
  </si>
  <si>
    <t>Outreach and education by community-based organization staff</t>
  </si>
  <si>
    <t>Fuels reduction and forest fire prevention</t>
  </si>
  <si>
    <t>Construction or improvement of rainwater management infrastructure, including hardscape removal</t>
  </si>
  <si>
    <t>Construction or improvement of recycled materials manufacturing facilities</t>
  </si>
  <si>
    <t>Construction of bicycle or pedestrian facilities</t>
  </si>
  <si>
    <t>Procurement of hydroelectric turbine refurbishment equipment</t>
  </si>
  <si>
    <t>Building inspection services</t>
  </si>
  <si>
    <t>Research by University of California staff</t>
  </si>
  <si>
    <t>Construction or installation of transit or rail infrastructure or station improvements</t>
  </si>
  <si>
    <t>Accounting and related services</t>
  </si>
  <si>
    <t>Project administration by State government staff</t>
  </si>
  <si>
    <t>Forest fire prevention and reforestation</t>
  </si>
  <si>
    <t>Planning and related activities by State government staff</t>
  </si>
  <si>
    <t>Environmental assessment services</t>
  </si>
  <si>
    <t>Outreach and capacity-building by community-based organization staff</t>
  </si>
  <si>
    <t>Acquisition of land for affordable housing</t>
  </si>
  <si>
    <t>Primary Project Activity</t>
  </si>
  <si>
    <t>Programs or services by community-based organizations</t>
  </si>
  <si>
    <t>Installation of electrical infrastructure equipment</t>
  </si>
  <si>
    <t>Procurement of heavy duty trucks</t>
  </si>
  <si>
    <t>Data collection</t>
  </si>
  <si>
    <t>Monitoring, modeling, outreach, and education by local government staff</t>
  </si>
  <si>
    <t>Procurement of home heating devices</t>
  </si>
  <si>
    <t>Planning and related activities by community-based organization staff</t>
  </si>
  <si>
    <t>Installation of residential energy-saving devices or solar photovoltaic systems</t>
  </si>
  <si>
    <t>Planning and related activities by local government staff</t>
  </si>
  <si>
    <t>Construction or retrofit of dairy digester facilities</t>
  </si>
  <si>
    <t>Procurement of greenhouse gas measurement equipment</t>
  </si>
  <si>
    <t>Installation of irrigation system equipment</t>
  </si>
  <si>
    <t>Outreach and education by local government staff</t>
  </si>
  <si>
    <t>Biomass utilization for energy generation</t>
  </si>
  <si>
    <t>Procurement of construction machinery</t>
  </si>
  <si>
    <t>Operation of bicycle share program</t>
  </si>
  <si>
    <t>Repair and maintenance of renewable energy facilities</t>
  </si>
  <si>
    <t>Installation or repair of plumbing fixtures</t>
  </si>
  <si>
    <t>Measurement and verification services by for-profit contractors</t>
  </si>
  <si>
    <t>Construction of fuel production facilities</t>
  </si>
  <si>
    <t>Installation of solar photovoltaic systems</t>
  </si>
  <si>
    <t>Administration, outreach, or technical assistance by community-based organization staff</t>
  </si>
  <si>
    <t>Stipends</t>
  </si>
  <si>
    <t>Procurement of fire trucks</t>
  </si>
  <si>
    <t>Construction or improvement of rainwater management infrastructure</t>
  </si>
  <si>
    <t>Mapping and surveying in support of conservation easements</t>
  </si>
  <si>
    <t>Technical assistance</t>
  </si>
  <si>
    <t>Percent of Total Project Budget Associated with Primary Activity</t>
  </si>
  <si>
    <t>Procurement of tractors or other agricultural off-road vehicles</t>
  </si>
  <si>
    <t>Development of advanced logistics strategies</t>
  </si>
  <si>
    <t>Project administration by local government staff</t>
  </si>
  <si>
    <t>Planning and related activities by for-profit contractor staff</t>
  </si>
  <si>
    <t>Installation of solar photovoltaic or thermal systems not on residential structures</t>
  </si>
  <si>
    <t>Freight trucking of biomass or natural gas</t>
  </si>
  <si>
    <t>Outreach and technical assistance</t>
  </si>
  <si>
    <t>Outreach and education by State government staff</t>
  </si>
  <si>
    <t>Biomass utilization for wood product manufacturing</t>
  </si>
  <si>
    <t>Procurement of hand tools</t>
  </si>
  <si>
    <t>Construction or improvement of waste (pre)processing facilities</t>
  </si>
  <si>
    <t>Landscaping or planting services</t>
  </si>
  <si>
    <t>Procurement of bioenergy equipment</t>
  </si>
  <si>
    <t>Procurement of electric vehicle supply equipment</t>
  </si>
  <si>
    <t>Preliminary design services</t>
  </si>
  <si>
    <t>Administration, outreach, or technical assistance by contractors</t>
  </si>
  <si>
    <t>Training</t>
  </si>
  <si>
    <t>Construction of rail and associated infrastructure</t>
  </si>
  <si>
    <t>Construction or installation of traffic calming measures</t>
  </si>
  <si>
    <t>Secondary Project Activity</t>
  </si>
  <si>
    <t>Procurement, repower, or retrofit of agricultural pump engines</t>
  </si>
  <si>
    <t>Installation of energy-saving devices in commercial and institutional buildings</t>
  </si>
  <si>
    <t>Outreach and project administration by community-based organization staff</t>
  </si>
  <si>
    <t>Installation of manure management equipment or dairy facility improvements</t>
  </si>
  <si>
    <t>Procurement of general irrigation system equipment</t>
  </si>
  <si>
    <t>Digestion or composting of organic waste</t>
  </si>
  <si>
    <t>Operation of car share program</t>
  </si>
  <si>
    <t>Procurement of food product processing machinery</t>
  </si>
  <si>
    <t>Procurement of stationary industrial machinery</t>
  </si>
  <si>
    <t>Procurement of solar photovoltaic equipment</t>
  </si>
  <si>
    <t>Procurement of buses</t>
  </si>
  <si>
    <t>Administration, outreach, or technical assistance by local government staff</t>
  </si>
  <si>
    <t>Purchase of conservation easements</t>
  </si>
  <si>
    <t>Project administration by community-based organization staff</t>
  </si>
  <si>
    <t>Community food services</t>
  </si>
  <si>
    <t>Percent of Total Project Budget Associated with Secondary Activity</t>
  </si>
  <si>
    <t>Outreach and project administration by for-profit contractor staff</t>
  </si>
  <si>
    <t>Wetland restoration</t>
  </si>
  <si>
    <t>Manure management practices</t>
  </si>
  <si>
    <t>Procurement of soil moisture sensors and weather station equipment</t>
  </si>
  <si>
    <t>Procurement of light duty trucks and utility vehicles</t>
  </si>
  <si>
    <t>Operation of intercity passenger rail service</t>
  </si>
  <si>
    <t>Procurement of microgrid equipment</t>
  </si>
  <si>
    <t>Procurement of communications systems</t>
  </si>
  <si>
    <t>Administration, outreach, or technical assistance by State government staff</t>
  </si>
  <si>
    <t>Purchase of right-of-ways</t>
  </si>
  <si>
    <t>Construction or rehabilitation of multi-family residences or housing-related infrastructure</t>
  </si>
  <si>
    <t>Tertiary Project Activity</t>
  </si>
  <si>
    <t>Procurement of heating, ventilation, and air conditioning equipment</t>
  </si>
  <si>
    <t>Procurement of electric generators</t>
  </si>
  <si>
    <t>Procurement of variable frequency drives</t>
  </si>
  <si>
    <t>Procurement of power tools</t>
  </si>
  <si>
    <t>Operation of feedstock preprocessing facilities</t>
  </si>
  <si>
    <t>Operation of local transit service, including mixed mode</t>
  </si>
  <si>
    <t>Outreach and project administration by local government staff</t>
  </si>
  <si>
    <t>Procurement of solar thermal equipment</t>
  </si>
  <si>
    <t>Procurement of electric vehicle supporting infrastructure</t>
  </si>
  <si>
    <t>Percent of Total Project Budget Associated with Tertiary Activity</t>
  </si>
  <si>
    <t>Operation of vanpool service</t>
  </si>
  <si>
    <t>Procurement of insulation materials</t>
  </si>
  <si>
    <t>Procurement of electrical infrastructure equipment</t>
  </si>
  <si>
    <t>Procurement of water flow meters</t>
  </si>
  <si>
    <t>Procurement of trees or seeds for reforestation</t>
  </si>
  <si>
    <t>Planting and maintenance of trees or other plants</t>
  </si>
  <si>
    <t>Operation of food rescue and waste prevention programs</t>
  </si>
  <si>
    <t>Procurement of alternative fueling equipment</t>
  </si>
  <si>
    <t>Procurement of commercial or institutional appliances</t>
  </si>
  <si>
    <t>Procurement of trees or other plants</t>
  </si>
  <si>
    <t>Procurement of fare collection or integration equipment</t>
  </si>
  <si>
    <t>Construction of water treatment and distribution systems</t>
  </si>
  <si>
    <t>Real estate and legal services in support of conservation easements</t>
  </si>
  <si>
    <t>Percent of Total Project Budget Associated with Other Activities</t>
  </si>
  <si>
    <t>Performance testing</t>
  </si>
  <si>
    <t>Outreach by community-based organization staff</t>
  </si>
  <si>
    <t>Procurement of residential appliances</t>
  </si>
  <si>
    <t>Procurement of scrape conversion or solid separation equipment</t>
  </si>
  <si>
    <t>Procurement of biomass energy generation equipment</t>
  </si>
  <si>
    <t>Operation of textile reuse facilities</t>
  </si>
  <si>
    <t>Procurement of bicycle racks or lockers</t>
  </si>
  <si>
    <t>Procurement of plumbing fixtures</t>
  </si>
  <si>
    <t>Procurement of ferries</t>
  </si>
  <si>
    <t>Procurement of air filtration and ventilation equipment</t>
  </si>
  <si>
    <t>Outreach by local government staff</t>
  </si>
  <si>
    <t>Outreach by State government staff</t>
  </si>
  <si>
    <t>Procurement of light duty vehicles</t>
  </si>
  <si>
    <t>User Tip:</t>
  </si>
  <si>
    <t>Procurement of windows or window frames</t>
  </si>
  <si>
    <t>Timberland thinning</t>
  </si>
  <si>
    <t>Procurement of wood product manufacturing equipment</t>
  </si>
  <si>
    <t>Procurement of locomotives or other rail vehicles</t>
  </si>
  <si>
    <t>Operation of water treatment and distribution systems</t>
  </si>
  <si>
    <t>The total share of the project budget associated with the primary, secondary, and tertiary project activities may be less than 100%.  Any portion of the project budget not associated with the top three activities is automatically accounted for using average employment values across all RIMS II industries.</t>
  </si>
  <si>
    <t>Procurement of commercial or institutional food preparation equipment</t>
  </si>
  <si>
    <t>Maintenance of water treatment and distribution systems</t>
  </si>
  <si>
    <t>Procurement of commercial or institutional refrigerators</t>
  </si>
  <si>
    <t>Procurement of transit and rail signaling equipment</t>
  </si>
  <si>
    <t>Procurement of lawn and garden equipment</t>
  </si>
  <si>
    <t>Procurement of food recovery software</t>
  </si>
  <si>
    <t>Project development and outreach by local transit agency</t>
  </si>
  <si>
    <t>Procurement of pump equipment</t>
  </si>
  <si>
    <t>Procurement of lawn mowers</t>
  </si>
  <si>
    <t xml:space="preserve">Procurement of no added or ultra-low emitting formaldehyde composite wood products </t>
  </si>
  <si>
    <t xml:space="preserve">Procurement of trivalent chromium conversion chemicals </t>
  </si>
  <si>
    <t>Procurement of signage</t>
  </si>
  <si>
    <t>Procurement of water-saving fixtures</t>
  </si>
  <si>
    <t>Procurement of trivalent chromium conversion equipment</t>
  </si>
  <si>
    <t>Procurement of replacement water</t>
  </si>
  <si>
    <t>Transit subsidies</t>
  </si>
  <si>
    <t>Procurement, repower, or replacement of mobile industrial machinery</t>
  </si>
  <si>
    <t>Procurement of street lights</t>
  </si>
  <si>
    <t>Procurement, repower, or retrofit of heavy duty trucks and buses</t>
  </si>
  <si>
    <t>Transportation of natural gas by pipeline</t>
  </si>
  <si>
    <t>Procurement, repower, or retrofit of locomotives</t>
  </si>
  <si>
    <t>Procurement, repower, or retrofit of marine vessels</t>
  </si>
  <si>
    <t>Procurement, repower, or retrofit of mobile off-road equipment</t>
  </si>
  <si>
    <t>Procurement, repower, or retrofit of mobile agricultural equipment</t>
  </si>
  <si>
    <t>Research and development</t>
  </si>
  <si>
    <t>Total Full-time Equivalent Jobs Supported by Project Budget</t>
  </si>
  <si>
    <t>Total Full-time Equivalent Jobs Supported by Project GGRF Funds</t>
  </si>
  <si>
    <t>Full-time Equivalent Jobs Directly Supported by Project GGRF Funds</t>
  </si>
  <si>
    <t>Full-time Equivalent Jobs Indirectly Supported by Project GGRF Funds</t>
  </si>
  <si>
    <t>Full-time Equivalent Induced Jobs Supported by Project GGRF Funds</t>
  </si>
  <si>
    <t>It is not appropriate to directly compare the job estimates from this Job Co-benefit Modeling Tool to the GGRF project dollars. California Climate Investments facilitate greenhouse gas emission reductions and deliver a suite of economic, environmental, and public health co-benefits, including job co-benefits. A different mix of spending on materials, equipment, and labor is expected across various California Climate Investments project types and match funding arrangements. As such, some project types will support more jobs than others.</t>
  </si>
  <si>
    <t>Inputs</t>
  </si>
  <si>
    <t>Year when project activity, such as construction or equipment procurement, begins.</t>
  </si>
  <si>
    <t>State agency implementing the California Climate Investments program from which the project has requested or received funds.</t>
  </si>
  <si>
    <t>California Climate Investments program from which the project has requested or received funds.</t>
  </si>
  <si>
    <t>Total project cost, including funding from all California Climate Investments programs and match funding sources, if applicable.</t>
  </si>
  <si>
    <t>Greenhouse Gas Reduction Fund (GGRF) monies requested or awarded from this program.  If the project requested or received funding from multiple GGRF programs or from the same program more than once, the user should complete this Co-benefit Modeling Tool separately for each solicitation.</t>
  </si>
  <si>
    <t>Top three items in the project budget, by cost.
Selected from a drop-down list specific to each California Climate Investments program.</t>
  </si>
  <si>
    <t>Percentage of the total project budget allocated for each of the top three project activities.
Estimates should be within 10% of actual budget expenditures per activity.  
Any portion of the project budget not associated with the top three activities is automatically accounted for using average employment values across all RIMS II industries.</t>
  </si>
  <si>
    <t>Percentage of the total project budget not associated with the top three activities.  
Automatically calculated based on user inputs.
Jobs associated with this funding are estimated using average employment values across all RIMS II industries.</t>
  </si>
  <si>
    <t>Results</t>
  </si>
  <si>
    <t>Total full-time equivalent directly supported, indirectly supported, and induced jobs estimated to be associated with the entire project budget, including GGRF and non-GGRF monies.</t>
  </si>
  <si>
    <t>Total full-time equivalent directly supported, indirectly supported, and induced jobs estimated to be associated with the project, apportioned by the ratio of GGRF monies to total project budget.</t>
  </si>
  <si>
    <t>Full-time equivalent jobs estimated to be directly supported by the project, apportioned by the ratio of GGRF monies to total project budget.</t>
  </si>
  <si>
    <t>Full-time equivalent jobs estimated to be indirectly supported by the project, apportioned by the ratio of GGRF monies to total project budget.</t>
  </si>
  <si>
    <t>Induced Full-time Equivalent Jobs Supported by Project GGRF Funds</t>
  </si>
  <si>
    <t>Full-time equivalent induced jobs estimated to be supported by the project, apportioned by the ratio of GGRF monies to total project budget.</t>
  </si>
  <si>
    <t>GGRF Ratio</t>
  </si>
  <si>
    <t>Start Year</t>
  </si>
  <si>
    <t>Price Deflator</t>
  </si>
  <si>
    <t>Project Budget in 2019 $</t>
  </si>
  <si>
    <t>Directly Supported Jobs</t>
  </si>
  <si>
    <t>RIMS II Code</t>
  </si>
  <si>
    <t>RIMS II Multiplier</t>
  </si>
  <si>
    <t>Retail-adjusted 2019 $</t>
  </si>
  <si>
    <t>Total Directly Supported Jobs</t>
  </si>
  <si>
    <t>GGRF Directly Supported Jobs</t>
  </si>
  <si>
    <t>Other</t>
  </si>
  <si>
    <t>Average</t>
  </si>
  <si>
    <t>Indirectly Supported Jobs</t>
  </si>
  <si>
    <t>Total Indirectly Supported Jobs</t>
  </si>
  <si>
    <t>GGRF Indirectly Supported Jobs</t>
  </si>
  <si>
    <t>Induced Jobs</t>
  </si>
  <si>
    <t>Total Induced Jobs</t>
  </si>
  <si>
    <t>GGRF Induced Jobs</t>
  </si>
  <si>
    <r>
      <t>Price Index for Government Gross Investment</t>
    </r>
    <r>
      <rPr>
        <vertAlign val="superscript"/>
        <sz val="12"/>
        <color theme="1"/>
        <rFont val="Avenir LT Std 55 Roman"/>
        <family val="2"/>
      </rPr>
      <t>1</t>
    </r>
  </si>
  <si>
    <t>Year</t>
  </si>
  <si>
    <r>
      <t xml:space="preserve">1 </t>
    </r>
    <r>
      <rPr>
        <sz val="11"/>
        <color theme="1"/>
        <rFont val="Avenir LT Std 55 Roman"/>
        <family val="2"/>
      </rPr>
      <t>Average annual values from NIPA Table 3.9.4</t>
    </r>
  </si>
  <si>
    <t>Activity</t>
  </si>
  <si>
    <t>NULL</t>
  </si>
  <si>
    <t>813A00</t>
  </si>
  <si>
    <t>5416A0</t>
  </si>
  <si>
    <t>H00000</t>
  </si>
  <si>
    <t>2211A0</t>
  </si>
  <si>
    <t>3219A0</t>
  </si>
  <si>
    <t>624A00</t>
  </si>
  <si>
    <t>2332F0</t>
  </si>
  <si>
    <t>2334B0</t>
  </si>
  <si>
    <t>Freight trucking</t>
  </si>
  <si>
    <t>23030A</t>
  </si>
  <si>
    <t>532A00</t>
  </si>
  <si>
    <t>485A00</t>
  </si>
  <si>
    <t>611A00</t>
  </si>
  <si>
    <t>33451A</t>
  </si>
  <si>
    <t>33391A</t>
  </si>
  <si>
    <t>Procurement of control system software</t>
  </si>
  <si>
    <t>33329A</t>
  </si>
  <si>
    <t>3252A0</t>
  </si>
  <si>
    <t>33721A</t>
  </si>
  <si>
    <t>531000; 541100</t>
  </si>
  <si>
    <t>611B00</t>
  </si>
  <si>
    <t>RIMS II  Code</t>
  </si>
  <si>
    <t>RIMS II Industry</t>
  </si>
  <si>
    <r>
      <t xml:space="preserve">Direct Employment 
</t>
    </r>
    <r>
      <rPr>
        <sz val="12"/>
        <color theme="1"/>
        <rFont val="Avenir LT Std 55 Roman"/>
        <family val="2"/>
      </rPr>
      <t>(FTE/$ million final demand)</t>
    </r>
  </si>
  <si>
    <r>
      <t xml:space="preserve">Indirect Employment 
</t>
    </r>
    <r>
      <rPr>
        <sz val="12"/>
        <color theme="1"/>
        <rFont val="Avenir LT Std 55 Roman"/>
        <family val="2"/>
      </rPr>
      <t>(FTE/$ million final demand)</t>
    </r>
  </si>
  <si>
    <r>
      <t xml:space="preserve">Induced Employment 
</t>
    </r>
    <r>
      <rPr>
        <sz val="12"/>
        <color theme="1"/>
        <rFont val="Avenir LT Std 55 Roman"/>
        <family val="2"/>
      </rPr>
      <t>(FTE/$ million final demand)</t>
    </r>
  </si>
  <si>
    <t>1111C0</t>
  </si>
  <si>
    <t>Oilseed and grain farming</t>
  </si>
  <si>
    <t>Vegetable and melon farming</t>
  </si>
  <si>
    <t>Fruit and tree nut farming</t>
  </si>
  <si>
    <t>Greenhouse, nursery, and floriculture production</t>
  </si>
  <si>
    <t>Other crop farming</t>
  </si>
  <si>
    <t>Dairy cattle and milk production</t>
  </si>
  <si>
    <t>1121A0</t>
  </si>
  <si>
    <t>Beef cattle ranching and farming, including feedlots and dual-purpose ranching and farming</t>
  </si>
  <si>
    <t>Poultry and egg production</t>
  </si>
  <si>
    <t>112A00</t>
  </si>
  <si>
    <t>Animal production, except cattle and poultry and eggs</t>
  </si>
  <si>
    <t>Forestry and logging</t>
  </si>
  <si>
    <t>Fishing, hunting and trapping</t>
  </si>
  <si>
    <t>Support activities for agriculture and forestry</t>
  </si>
  <si>
    <t>Oil and gas extraction</t>
  </si>
  <si>
    <t>Coal mining</t>
  </si>
  <si>
    <t>Copper, nickel, lead, and zinc mining</t>
  </si>
  <si>
    <t>2122A0</t>
  </si>
  <si>
    <t>Iron, gold, silver, and other metal ore mining</t>
  </si>
  <si>
    <t>Stone mining and quarrying</t>
  </si>
  <si>
    <t>2123A0</t>
  </si>
  <si>
    <t>Other nonmetallic mineral mining and quarrying</t>
  </si>
  <si>
    <t>Drilling oil and gas wells</t>
  </si>
  <si>
    <t>21311A</t>
  </si>
  <si>
    <t>Other support activities for mining</t>
  </si>
  <si>
    <t>Electric power generation, transmission, and distribution*</t>
  </si>
  <si>
    <t>Natural gas distribution</t>
  </si>
  <si>
    <t>Water, sewage and other systems</t>
  </si>
  <si>
    <t>Nonresidential structures</t>
  </si>
  <si>
    <t>Maintenance and repair</t>
  </si>
  <si>
    <t>Residential structures</t>
  </si>
  <si>
    <t>Transportation structures and highways and streets</t>
  </si>
  <si>
    <t>Sawmills and wood preservation</t>
  </si>
  <si>
    <t>Veneer, plywood, and engineered wood product manufacturing</t>
  </si>
  <si>
    <t>Millwork</t>
  </si>
  <si>
    <t>All other wood product manufacturing</t>
  </si>
  <si>
    <t>Clay product and refractory manufacturing</t>
  </si>
  <si>
    <t>Glass and glass product manufacturing</t>
  </si>
  <si>
    <t>Cement manufacturing</t>
  </si>
  <si>
    <t>Ready-mix concrete manufacturing</t>
  </si>
  <si>
    <t>Concrete pipe, brick, and block manufacturing</t>
  </si>
  <si>
    <t>Other concrete product manufacturing</t>
  </si>
  <si>
    <t>Lime and gypsum product manufacturing</t>
  </si>
  <si>
    <t>Abrasive product manufacturing</t>
  </si>
  <si>
    <t>Cut stone and stone product manufacturing</t>
  </si>
  <si>
    <t>Ground or treated mineral and earth manufacturing</t>
  </si>
  <si>
    <t>Mineral wool manufacturing</t>
  </si>
  <si>
    <t>Miscellaneous nonmetallic mineral products</t>
  </si>
  <si>
    <t>Iron and steel mills and ferroalloy manufacturing</t>
  </si>
  <si>
    <t>Steel product manufacturing from purchased steel</t>
  </si>
  <si>
    <t>Secondary smelting and alloying of aluminum</t>
  </si>
  <si>
    <t>Alumina refining and primary aluminum production</t>
  </si>
  <si>
    <t>33131B</t>
  </si>
  <si>
    <t>Aluminum product manufacturing from purchased aluminum</t>
  </si>
  <si>
    <t>Nonferrous metal (except aluminum) smelting and refining</t>
  </si>
  <si>
    <t>Copper rolling, drawing, extruding, and alloying</t>
  </si>
  <si>
    <t>Nonferrous metal (except copper and aluminum) rolling, drawing, extruding, and alloying</t>
  </si>
  <si>
    <t>Ferrous metal foundries</t>
  </si>
  <si>
    <t>Nonferrous metal foundries</t>
  </si>
  <si>
    <t>Custom roll forming</t>
  </si>
  <si>
    <t>33211A</t>
  </si>
  <si>
    <t>All other forging, stamping, and sintering</t>
  </si>
  <si>
    <t>Metal crown, closure, and other metal stamping (except automotive)</t>
  </si>
  <si>
    <t>Cutlery and handtool manufacturing</t>
  </si>
  <si>
    <t>Plate work and fabricated structural product manufacturing</t>
  </si>
  <si>
    <t>Ornamental and architectural metal products manufacturing</t>
  </si>
  <si>
    <t>Power boiler and heat exchanger manufacturing</t>
  </si>
  <si>
    <t>Metal tank (heavy gauge) manufacturing</t>
  </si>
  <si>
    <t>Metal can, box, and other metal container (light gauge) manufacturing</t>
  </si>
  <si>
    <t>Hardware manufacturing</t>
  </si>
  <si>
    <t>Spring and wire product manufacturing</t>
  </si>
  <si>
    <t>Machine shops</t>
  </si>
  <si>
    <t>Turned product and screw, nut, and bolt manufacturing</t>
  </si>
  <si>
    <t>Coating, engraving, heat treating and allied activities</t>
  </si>
  <si>
    <t>Plumbing fixture fitting and trim manufacturing</t>
  </si>
  <si>
    <t>33291A</t>
  </si>
  <si>
    <t>Valve and fittings other than plumbing</t>
  </si>
  <si>
    <t>Ball and roller bearing manufacturing</t>
  </si>
  <si>
    <t>Fabricated pipe and pipe fitting manufacturing</t>
  </si>
  <si>
    <t>33299A</t>
  </si>
  <si>
    <t>Ammunition, arms, ordnance, and accessories manufacturing</t>
  </si>
  <si>
    <t>Other fabricated metal manufacturing</t>
  </si>
  <si>
    <t>Farm machinery and equipment manufacturing</t>
  </si>
  <si>
    <t>Lawn and garden equipment manufacturing</t>
  </si>
  <si>
    <t>Construction machinery manufacturing</t>
  </si>
  <si>
    <t>Mining and oil and gas field machinery manufacturing</t>
  </si>
  <si>
    <t>Semiconductor machinery manufacturing</t>
  </si>
  <si>
    <t>Other industrial machinery manufacturing</t>
  </si>
  <si>
    <t>Optical instrument and lens manufacturing</t>
  </si>
  <si>
    <t>Photographic and photocopying equipment manufacturing</t>
  </si>
  <si>
    <t>Other commercial and service industry machinery manufacturing</t>
  </si>
  <si>
    <t>Heating equipment (except warm air furnaces) manufacturing</t>
  </si>
  <si>
    <t>Air conditioning, refrigeration, and warm air heating equipment manufacturing</t>
  </si>
  <si>
    <t>Industrial and commercial fan and blower and air purification equipment manufacturing</t>
  </si>
  <si>
    <t>Industrial mold manufacturing</t>
  </si>
  <si>
    <t>Special tool, die, jig, and fixture manufacturing</t>
  </si>
  <si>
    <t>Machine tool manufacturing</t>
  </si>
  <si>
    <t>33351B</t>
  </si>
  <si>
    <t>Cutting and machine tool accessory, rolling mill, and 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</si>
  <si>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</si>
  <si>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</si>
  <si>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</si>
  <si>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</si>
  <si>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Air and gas compressor manufacturing</t>
  </si>
  <si>
    <t>Pump and pumping equipment manufacturing</t>
  </si>
  <si>
    <t>Material handling equipment manufacturing</t>
  </si>
  <si>
    <t>Power-driven handtool manufacturing</t>
  </si>
  <si>
    <t>Packaging machinery manufacturing</t>
  </si>
  <si>
    <t>Industrial process furnace and oven manufacturing</t>
  </si>
  <si>
    <t>33399A</t>
  </si>
  <si>
    <t>Other general purpose machinery manufacturing</t>
  </si>
  <si>
    <t>33399B</t>
  </si>
  <si>
    <t>Fluid power process machinery</t>
  </si>
  <si>
    <t>Electronic computer manufacturing</t>
  </si>
  <si>
    <t>Computer storage device manufacturing</t>
  </si>
  <si>
    <t>Computer terminals and other computer peripheral equipment manufacturing</t>
  </si>
  <si>
    <t>Telephone apparatus manufacturing</t>
  </si>
  <si>
    <t>Broadcast and wireless communications equipment</t>
  </si>
  <si>
    <t>Other communications equipment manufacturing</t>
  </si>
  <si>
    <t>Semiconductor and related device manufacturing</t>
  </si>
  <si>
    <t>Printed circuit assembly (electronic assembly) manufacturing</t>
  </si>
  <si>
    <t>33441A</t>
  </si>
  <si>
    <t>Other electronic component manufacturing</t>
  </si>
  <si>
    <t>Electromedical and electrotherapeutic apparatus manufacturing</t>
  </si>
  <si>
    <t>Search, detection, and navigation instruments manufacturing</t>
  </si>
  <si>
    <t>Automatic environmental control manufacturing</t>
  </si>
  <si>
    <t>Industrial process variable instruments manufacturing</t>
  </si>
  <si>
    <t>Totalizing fluid meter and counting device manufacturing</t>
  </si>
  <si>
    <t>Electricity and signal testing instruments manufacturing</t>
  </si>
  <si>
    <t>Analytical laboratory instrument manufacturing</t>
  </si>
  <si>
    <t>Irradiation apparatus manufacturing</t>
  </si>
  <si>
    <t>Watch, clock, and other measuring and controlling device manufacturing</t>
  </si>
  <si>
    <t>Audio and video equipment manufacturing</t>
  </si>
  <si>
    <t>Manufacturing and reproducing magnetic and optical media</t>
  </si>
  <si>
    <t>Electric lamp bulb and part manufacturing</t>
  </si>
  <si>
    <t>Lighting fixture manufacturing</t>
  </si>
  <si>
    <t>Small electrical appliance manufacturing</t>
  </si>
  <si>
    <t>Major household appliance manufacturing</t>
  </si>
  <si>
    <t>Power, distribution, and specialty transformer manufacturing</t>
  </si>
  <si>
    <t>Motor and generator manufacturing</t>
  </si>
  <si>
    <t>Switchgear and switchboard apparatus manufacturing</t>
  </si>
  <si>
    <t>Relay and industrial control manufacturing</t>
  </si>
  <si>
    <t>Storage battery manufacturing</t>
  </si>
  <si>
    <t>Primary battery manufacturing</t>
  </si>
  <si>
    <t>Communication and energy wire and cable manufacturing</t>
  </si>
  <si>
    <t>Wiring device manufacturing</t>
  </si>
  <si>
    <t>Carbon and graphite product manufacturing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</si>
  <si>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</si>
  <si>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</si>
  <si>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</si>
  <si>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</si>
  <si>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</si>
  <si>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</si>
  <si>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</si>
  <si>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</si>
  <si>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Motor vehicle gasoline engine and engine parts manufacturing</t>
  </si>
  <si>
    <t>Motor vehicle electrical and electronic equipment manufacturing</t>
  </si>
  <si>
    <t>Motor vehicle transmission and power train parts manufacturing</t>
  </si>
  <si>
    <t>Motor vehicle seating and interior trim manufacturing</t>
  </si>
  <si>
    <t>Motor vehicle metal stamping</t>
  </si>
  <si>
    <t>Other motor vehicle parts manufacturing</t>
  </si>
  <si>
    <t>3363A0</t>
  </si>
  <si>
    <t>Motor vehicle steering, suspension component (except spring), and brake systems manufacturing</t>
  </si>
  <si>
    <t>Aircraft manufacturing</t>
  </si>
  <si>
    <t>Aircraft engine and engine parts manufacturing</t>
  </si>
  <si>
    <t>Other aircraft parts and auxiliary equipment manufacturing</t>
  </si>
  <si>
    <t>Guided missile and space vehicle manufacturing</t>
  </si>
  <si>
    <t>33641A</t>
  </si>
  <si>
    <t>Propulsion units and parts for space vehicles and guided missiles</t>
  </si>
  <si>
    <t>Railroad rolling stock manufacturing</t>
  </si>
  <si>
    <t>Ship building and repairing</t>
  </si>
  <si>
    <t>Boat building</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</si>
  <si>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</si>
  <si>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</si>
  <si>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</si>
  <si>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</si>
  <si>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</si>
  <si>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</si>
  <si>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Institutional furniture manufacturing</t>
  </si>
  <si>
    <t>33712N</t>
  </si>
  <si>
    <t>Other household nonupholstered furniture</t>
  </si>
  <si>
    <t>Showcase, partition, shelving, and locker manufacturing</t>
  </si>
  <si>
    <t>Office furniture and custom architectural woodwork and millwork manufacturing</t>
  </si>
  <si>
    <t>Other furniture related product manufacturing</t>
  </si>
  <si>
    <t>Surgical and medical instrument manufacturing</t>
  </si>
  <si>
    <t>Surgical appliance and supplies manufacturing</t>
  </si>
  <si>
    <t>Dental equipment and supplies manufacturing</t>
  </si>
  <si>
    <t>Ophthalmic goods manufacturing</t>
  </si>
  <si>
    <t>Dental laboratories</t>
  </si>
  <si>
    <t>Jewelry and silverware manufacturing</t>
  </si>
  <si>
    <t>Sporting and athletic goods manufacturing</t>
  </si>
  <si>
    <t>Doll, toy, and game manufacturing</t>
  </si>
  <si>
    <t>Office supplies (except paper) manufacturing</t>
  </si>
  <si>
    <t>Sign manufacturing</t>
  </si>
  <si>
    <t>All other miscellaneous manufacturing</t>
  </si>
  <si>
    <t>Dog and cat food manufacturing</t>
  </si>
  <si>
    <t>Other animal food manufacturing</t>
  </si>
  <si>
    <t>Flour milling and malt manufacturing</t>
  </si>
  <si>
    <t>Wet corn milling</t>
  </si>
  <si>
    <t>Fats and oils refining and blending</t>
  </si>
  <si>
    <t>Soybean and other oilseed processing</t>
  </si>
  <si>
    <t>Breakfast cereal manufacturing</t>
  </si>
  <si>
    <t>Sugar and confectionery product manufacturing</t>
  </si>
  <si>
    <t>Frozen food manufacturing</t>
  </si>
  <si>
    <t>Fruit and vegetable canning, pickling, and drying</t>
  </si>
  <si>
    <t>Cheese manufacturing</t>
  </si>
  <si>
    <t>Dry, condensed, and evaporated dairy product manufacturing</t>
  </si>
  <si>
    <t>31151A</t>
  </si>
  <si>
    <t>Fluid milk and butter manufacturing</t>
  </si>
  <si>
    <t>Ice cream and frozen dessert manufacturing</t>
  </si>
  <si>
    <t>Poultry processing</t>
  </si>
  <si>
    <t>31161A</t>
  </si>
  <si>
    <t>Animal (except poultry) slaughtering, rendering, and processing</t>
  </si>
  <si>
    <t>Seafood product preparation and packaging</t>
  </si>
  <si>
    <t>Bread and bakery product manufacturing</t>
  </si>
  <si>
    <t>3118A0</t>
  </si>
  <si>
    <t>Cookie, cracker, pasta, and tortilla manufacturing</t>
  </si>
  <si>
    <t>Snack food manufacturing</t>
  </si>
  <si>
    <t>Coffee and tea manufacturing</t>
  </si>
  <si>
    <t>Flavoring syrup and concentrate manufacturing</t>
  </si>
  <si>
    <t>Seasoning and dressing manufacturing</t>
  </si>
  <si>
    <t>All other food manufacturing</t>
  </si>
  <si>
    <t>Soft drink and ice manufacturing</t>
  </si>
  <si>
    <t>Breweries</t>
  </si>
  <si>
    <t>Wineries</t>
  </si>
  <si>
    <t>Distilleries</t>
  </si>
  <si>
    <t>Tobacco product manufacturing</t>
  </si>
  <si>
    <t>Fiber, yarn, and thread mills</t>
  </si>
  <si>
    <t>Fabric mills</t>
  </si>
  <si>
    <t>Textile and fabric finishing and fabric coating mills</t>
  </si>
  <si>
    <t>Carpet and rug mills</t>
  </si>
  <si>
    <t>Curtain and linen mills</t>
  </si>
  <si>
    <t>Other textile product mills</t>
  </si>
  <si>
    <t>Apparel manufacturing</t>
  </si>
  <si>
    <t>Leather and allied product manufacturing</t>
  </si>
  <si>
    <t>Pulp mills</t>
  </si>
  <si>
    <t>Paper mills</t>
  </si>
  <si>
    <t>Paperboard mills</t>
  </si>
  <si>
    <t>Paperboard container manufacturing</t>
  </si>
  <si>
    <t>Paper bag and coated and treated paper manufacturing</t>
  </si>
  <si>
    <t>Stationery product manufacturing</t>
  </si>
  <si>
    <t>Sanitary paper product manufacturing</t>
  </si>
  <si>
    <t>All other converted paper product manufacturing</t>
  </si>
  <si>
    <t>Printing</t>
  </si>
  <si>
    <t>Support activities for printing</t>
  </si>
  <si>
    <t>Petroleum refineries</t>
  </si>
  <si>
    <t>Asphalt paving mixture and block manufacturing</t>
  </si>
  <si>
    <t>Asphalt shingle and coating materials manufacturing</t>
  </si>
  <si>
    <t>Other petroleum and coal products manufacturing</t>
  </si>
  <si>
    <t>Petrochemical manufacturing</t>
  </si>
  <si>
    <t>Industrial gas manufacturing</t>
  </si>
  <si>
    <t>Synthetic dye and pigment manufacturing</t>
  </si>
  <si>
    <t>Other basic inorganic chemical manufacturing</t>
  </si>
  <si>
    <t>Other basic organic chemical manufacturing</t>
  </si>
  <si>
    <t>Plastics material and resin manufacturing</t>
  </si>
  <si>
    <t>Synthetic rubber and artificial and synthetic fibers and filaments manufacturing</t>
  </si>
  <si>
    <t>Medicinal and botanical manufacturing</t>
  </si>
  <si>
    <t>Pharmaceutical preparation manufacturing</t>
  </si>
  <si>
    <t>In-vitro diagnostic substance manufacturing</t>
  </si>
  <si>
    <t>Biological product (except diagnostic) manufacturing</t>
  </si>
  <si>
    <t>Fertilizer manufacturing</t>
  </si>
  <si>
    <t>Pesticide and other agricultural chemical manufacturing</t>
  </si>
  <si>
    <t>Paint and coating manufacturing</t>
  </si>
  <si>
    <t>Adhesive manufacturing</t>
  </si>
  <si>
    <t>Soap and cleaning compound manufacturing</t>
  </si>
  <si>
    <t>Toilet preparation manufacturing</t>
  </si>
  <si>
    <t>Printing ink manufacturing</t>
  </si>
  <si>
    <t>3259A0</t>
  </si>
  <si>
    <t>All other chemical product and preparation manufacturing</t>
  </si>
  <si>
    <t>Plastics packaging materials and unlaminated film and sheet manufacturing</t>
  </si>
  <si>
    <t>Plastics pipe, pipe fitting, and unlaminated profile shape manufacturing</t>
  </si>
  <si>
    <t>Laminated plastics plate, sheet (except packaging), and shape manufacturing</t>
  </si>
  <si>
    <t>Polystyrene foam product manufacturing</t>
  </si>
  <si>
    <t>Urethane and other foam product (except polystyrene) manufacturing</t>
  </si>
  <si>
    <t>Plastics bottle manufacturing</t>
  </si>
  <si>
    <t>Other plastics product manufacturing</t>
  </si>
  <si>
    <t>Tire manufacturing</t>
  </si>
  <si>
    <t>Rubber and plastics hoses and belting manufacturing</t>
  </si>
  <si>
    <t>Other rubber product manufacturing</t>
  </si>
  <si>
    <t>Wholesale trade</t>
  </si>
  <si>
    <t>Motor vehicle and parts dealers</t>
  </si>
  <si>
    <t>Food and beverage stores</t>
  </si>
  <si>
    <t>General merchandise stores</t>
  </si>
  <si>
    <t>Building material and garden equipment and supplies dealers</t>
  </si>
  <si>
    <t>Health and personal care stores</t>
  </si>
  <si>
    <t>Gasoline stations</t>
  </si>
  <si>
    <t>Clothing and clothing accessories stores</t>
  </si>
  <si>
    <t>Nonstore retailers</t>
  </si>
  <si>
    <t>4B0000</t>
  </si>
  <si>
    <t>All other retail</t>
  </si>
  <si>
    <t>Air transportation</t>
  </si>
  <si>
    <t>Rail transportation</t>
  </si>
  <si>
    <t>Water transportation</t>
  </si>
  <si>
    <t>Truck transportation</t>
  </si>
  <si>
    <t>Transit and ground passenger transportation*</t>
  </si>
  <si>
    <t>Pipeline transportation</t>
  </si>
  <si>
    <t>48A000</t>
  </si>
  <si>
    <t>Scenic and sightseeing transportation and support activities for transportation</t>
  </si>
  <si>
    <t>Couriers and messengers</t>
  </si>
  <si>
    <t>Warehousing and storage</t>
  </si>
  <si>
    <t>Newspaper publishers</t>
  </si>
  <si>
    <t>Periodical publishers</t>
  </si>
  <si>
    <t>Book publishers</t>
  </si>
  <si>
    <t>5111A0</t>
  </si>
  <si>
    <t>Directory, mailing list, and other publishers</t>
  </si>
  <si>
    <t>Software publishers</t>
  </si>
  <si>
    <t>Motion picture and video industries</t>
  </si>
  <si>
    <t>Sound recording industries</t>
  </si>
  <si>
    <t>Radio and television broadcasting</t>
  </si>
  <si>
    <t>Cable and other subscription programming</t>
  </si>
  <si>
    <t>Wired telecommunications carriers</t>
  </si>
  <si>
    <t>Wireless telecommunications carriers (except satellite)</t>
  </si>
  <si>
    <t>517A00</t>
  </si>
  <si>
    <t>Satellite, telecommunications resellers, and all other telecommunications</t>
  </si>
  <si>
    <t>Data processing, hosting, and related services</t>
  </si>
  <si>
    <t>Internet publishing and broadcasting and web search portals</t>
  </si>
  <si>
    <t>5191A0</t>
  </si>
  <si>
    <t>News syndicates, libraries, archives, and all other information services</t>
  </si>
  <si>
    <t>522A00</t>
  </si>
  <si>
    <t>Nondepository credit intermediation and related activities</t>
  </si>
  <si>
    <t>52A000</t>
  </si>
  <si>
    <t>Monetary authorities and depository credit intermediation</t>
  </si>
  <si>
    <t>Other financial investment activities</t>
  </si>
  <si>
    <t>523A00</t>
  </si>
  <si>
    <t>Securities and commodity contracts intermediation and brokerage</t>
  </si>
  <si>
    <t>Direct life insurance carriers</t>
  </si>
  <si>
    <t>5241XX</t>
  </si>
  <si>
    <t>Insurance carriers, except direct life insurance</t>
  </si>
  <si>
    <t>Insurance agencies, brokerages, and related activities</t>
  </si>
  <si>
    <t>Funds, trusts, and other financial vehicles</t>
  </si>
  <si>
    <t>Real estate</t>
  </si>
  <si>
    <t>Automotive equipment rental and leasing</t>
  </si>
  <si>
    <t>Commercial and industrial machinery and equipment rental and leasing</t>
  </si>
  <si>
    <t>General and consumer goods rental</t>
  </si>
  <si>
    <t>Lessors of nonfinancial intangible assets</t>
  </si>
  <si>
    <t>Legal services</t>
  </si>
  <si>
    <t>Custom computer programming services</t>
  </si>
  <si>
    <t>Computer systems design services</t>
  </si>
  <si>
    <t>54151A</t>
  </si>
  <si>
    <t>Other computer related services, including facilities management</t>
  </si>
  <si>
    <t>Accounting, tax preparation, bookkeeping, and payroll services</t>
  </si>
  <si>
    <t>Architectural, engineering, and related services</t>
  </si>
  <si>
    <t>Management consulting services</t>
  </si>
  <si>
    <t>Environmental and other technical consulting services</t>
  </si>
  <si>
    <t>Scientific research and development services</t>
  </si>
  <si>
    <t>Advertising, public relations, and related services</t>
  </si>
  <si>
    <t>Specialized design services</t>
  </si>
  <si>
    <t>Photographic services</t>
  </si>
  <si>
    <t>Veterinary services</t>
  </si>
  <si>
    <t>5419A0</t>
  </si>
  <si>
    <t>All other miscellaneous professional, scientific, and technical services</t>
  </si>
  <si>
    <t>Management of companies and enterprises</t>
  </si>
  <si>
    <t>Employment services</t>
  </si>
  <si>
    <t>Services to buildings and dwellings</t>
  </si>
  <si>
    <t>Office administrative services</t>
  </si>
  <si>
    <t>Facilities support services</t>
  </si>
  <si>
    <t>Business support services</t>
  </si>
  <si>
    <t>Travel arrangement and reservation services</t>
  </si>
  <si>
    <t>Investigation and security services</t>
  </si>
  <si>
    <t>Other support services</t>
  </si>
  <si>
    <t>Waste management and remediation services</t>
  </si>
  <si>
    <t>Elementary and secondary schools</t>
  </si>
  <si>
    <t>Junior colleges, colleges, universities, and professional schools</t>
  </si>
  <si>
    <t>Other educational services</t>
  </si>
  <si>
    <t>Offices of physicians</t>
  </si>
  <si>
    <t>Offices of dentists</t>
  </si>
  <si>
    <t>Offices of other health practitioners</t>
  </si>
  <si>
    <t>Outpatient care centers</t>
  </si>
  <si>
    <t>Medical and diagnostic laboratories</t>
  </si>
  <si>
    <t>Home health care services</t>
  </si>
  <si>
    <t>Other ambulatory health care services</t>
  </si>
  <si>
    <t>Hospitals</t>
  </si>
  <si>
    <t>623A00</t>
  </si>
  <si>
    <t>Nursing and community care facilities</t>
  </si>
  <si>
    <t>623B00</t>
  </si>
  <si>
    <t>Residential mental health, substance abuse, and other residential care facilities</t>
  </si>
  <si>
    <t>Individual and family services</t>
  </si>
  <si>
    <t>Child day care services</t>
  </si>
  <si>
    <t>Community food, housing, and other relief services, including rehabilitation services</t>
  </si>
  <si>
    <t>Performing arts companies</t>
  </si>
  <si>
    <t>Spectator sports</t>
  </si>
  <si>
    <t>Independent artists, writers, and performers</t>
  </si>
  <si>
    <t>711A00</t>
  </si>
  <si>
    <t>Promoters of performing arts and sports and agents for public figures</t>
  </si>
  <si>
    <t>Museums, historical sites, zoos, and parks</t>
  </si>
  <si>
    <t>Amusement parks and arcades</t>
  </si>
  <si>
    <t>Gambling industries (except casino hotels)</t>
  </si>
  <si>
    <t>Other amusement and recreation industries</t>
  </si>
  <si>
    <t>Accommodation</t>
  </si>
  <si>
    <t>Full-service restaurants</t>
  </si>
  <si>
    <t>Limited-service restaurants</t>
  </si>
  <si>
    <t>722A00</t>
  </si>
  <si>
    <t>All other food and drinking places</t>
  </si>
  <si>
    <t>Automotive repair and maintenance</t>
  </si>
  <si>
    <t>Electronic and precision equipment repair and maintenance</t>
  </si>
  <si>
    <t>Commercial and industrial machinery and equipment repair and maintenance</t>
  </si>
  <si>
    <t>Personal and household goods repair and maintenance</t>
  </si>
  <si>
    <t>Personal care services</t>
  </si>
  <si>
    <t>Death care services</t>
  </si>
  <si>
    <t>Dry-cleaning and laundry services</t>
  </si>
  <si>
    <t>Other personal services</t>
  </si>
  <si>
    <t>Religious organizations</t>
  </si>
  <si>
    <t>Grantmaking, giving, and social advocacy organizations</t>
  </si>
  <si>
    <t>813B00</t>
  </si>
  <si>
    <t>Civic, social, professional, and similar organizations</t>
  </si>
  <si>
    <t>Postal service</t>
  </si>
  <si>
    <t>N/A</t>
  </si>
  <si>
    <t>S00A00</t>
  </si>
  <si>
    <t>Other government enterprises</t>
  </si>
  <si>
    <t>Households</t>
  </si>
  <si>
    <t>All</t>
  </si>
  <si>
    <t>Real estate and legal services</t>
  </si>
  <si>
    <t>Industry Aggregation</t>
  </si>
  <si>
    <r>
      <t xml:space="preserve">Total Full-time Equivalent Employees
</t>
    </r>
    <r>
      <rPr>
        <sz val="12"/>
        <color rgb="FF000000"/>
        <rFont val="Avenir LT Std 55 Roman"/>
        <family val="2"/>
      </rPr>
      <t>(thousands)</t>
    </r>
    <r>
      <rPr>
        <vertAlign val="superscript"/>
        <sz val="12"/>
        <color rgb="FF000000"/>
        <rFont val="Avenir LT Std 55 Roman"/>
        <family val="2"/>
      </rPr>
      <t>1</t>
    </r>
  </si>
  <si>
    <r>
      <t xml:space="preserve">Total Full-time and Part-time Employees
</t>
    </r>
    <r>
      <rPr>
        <sz val="12"/>
        <color rgb="FF000000"/>
        <rFont val="Avenir LT Std 55 Roman"/>
        <family val="2"/>
      </rPr>
      <t>(thousands)</t>
    </r>
    <r>
      <rPr>
        <vertAlign val="superscript"/>
        <sz val="12"/>
        <color rgb="FF000000"/>
        <rFont val="Avenir LT Std 55 Roman"/>
        <family val="2"/>
      </rPr>
      <t>2</t>
    </r>
  </si>
  <si>
    <t>FTE Conversion Factor</t>
  </si>
  <si>
    <t>Agriculture, forestry, fishing, and hunting</t>
  </si>
  <si>
    <t>Mining</t>
  </si>
  <si>
    <t>Utilities</t>
  </si>
  <si>
    <t>Construction</t>
  </si>
  <si>
    <t>Durable goods manufacturing</t>
  </si>
  <si>
    <t>Nondurable goods manufacturing</t>
  </si>
  <si>
    <t>Retail trade</t>
  </si>
  <si>
    <t>Transportation and warehousing</t>
  </si>
  <si>
    <t>Information</t>
  </si>
  <si>
    <t>Finance and insurance</t>
  </si>
  <si>
    <t>Real estate and rental and leasing</t>
  </si>
  <si>
    <t>Professional, scientific, and technical services</t>
  </si>
  <si>
    <t>Administrative and waste management services</t>
  </si>
  <si>
    <t>Educational services</t>
  </si>
  <si>
    <t>Health care and social assistance</t>
  </si>
  <si>
    <t>Arts, entertainment, and recreation</t>
  </si>
  <si>
    <t>Food services and drinking places</t>
  </si>
  <si>
    <t>Other services</t>
  </si>
  <si>
    <r>
      <t>Households</t>
    </r>
    <r>
      <rPr>
        <vertAlign val="superscript"/>
        <sz val="12"/>
        <color rgb="FF000000"/>
        <rFont val="Avenir LT Std 55 Roman"/>
        <family val="2"/>
      </rPr>
      <t>3</t>
    </r>
  </si>
  <si>
    <r>
      <t xml:space="preserve">1 </t>
    </r>
    <r>
      <rPr>
        <sz val="11"/>
        <color rgb="FF000000"/>
        <rFont val="Avenir LT Std 55 Roman"/>
        <family val="2"/>
      </rPr>
      <t>2019 values from NIPA Table 6.5D</t>
    </r>
  </si>
  <si>
    <r>
      <t xml:space="preserve">2 </t>
    </r>
    <r>
      <rPr>
        <sz val="11"/>
        <color rgb="FF000000"/>
        <rFont val="Avenir LT Std 55 Roman"/>
        <family val="2"/>
      </rPr>
      <t>2019 values from NIPA Table 6.4D</t>
    </r>
  </si>
  <si>
    <r>
      <t xml:space="preserve">3 </t>
    </r>
    <r>
      <rPr>
        <sz val="11"/>
        <color rgb="FF000000"/>
        <rFont val="Avenir LT Std 55 Roman"/>
        <family val="2"/>
      </rPr>
      <t>Average employment values across all US industries from NIPA Tables 6.5.D and 6.4.D</t>
    </r>
  </si>
  <si>
    <t>(FTE/$ million final demand)</t>
  </si>
  <si>
    <r>
      <t>RIMS II Type I Final-demand Employment</t>
    </r>
    <r>
      <rPr>
        <vertAlign val="superscript"/>
        <sz val="12"/>
        <color theme="1"/>
        <rFont val="Avenir LT Std 55 Roman"/>
        <family val="2"/>
      </rPr>
      <t>1</t>
    </r>
    <r>
      <rPr>
        <b/>
        <sz val="12"/>
        <color theme="1"/>
        <rFont val="Avenir LT Std 55 Roman"/>
        <family val="2"/>
      </rPr>
      <t xml:space="preserve"> 
</t>
    </r>
    <r>
      <rPr>
        <sz val="12"/>
        <color theme="1"/>
        <rFont val="Avenir LT Std 55 Roman"/>
        <family val="2"/>
      </rPr>
      <t>(total jobs/$ million final demand)</t>
    </r>
  </si>
  <si>
    <r>
      <t>RIMS II Type I Direct-effect Employment</t>
    </r>
    <r>
      <rPr>
        <vertAlign val="superscript"/>
        <sz val="12"/>
        <color theme="1"/>
        <rFont val="Avenir LT Std 55 Roman"/>
        <family val="2"/>
      </rPr>
      <t>1</t>
    </r>
    <r>
      <rPr>
        <b/>
        <sz val="12"/>
        <color theme="1"/>
        <rFont val="Avenir LT Std 55 Roman"/>
        <family val="2"/>
      </rPr>
      <t xml:space="preserve"> 
</t>
    </r>
    <r>
      <rPr>
        <sz val="12"/>
        <color theme="1"/>
        <rFont val="Avenir LT Std 55 Roman"/>
        <family val="2"/>
      </rPr>
      <t>(total jobs/job in final-demand industry)</t>
    </r>
  </si>
  <si>
    <r>
      <t xml:space="preserve">Direct Employment 
</t>
    </r>
    <r>
      <rPr>
        <sz val="12"/>
        <color theme="1"/>
        <rFont val="Avenir LT Std 55 Roman"/>
        <family val="2"/>
      </rPr>
      <t>(total jobs/$ million final demand)</t>
    </r>
  </si>
  <si>
    <r>
      <t xml:space="preserve">FTE-adjusted Direct Employment 
</t>
    </r>
    <r>
      <rPr>
        <sz val="12"/>
        <color theme="1"/>
        <rFont val="Avenir LT Std 55 Roman"/>
        <family val="2"/>
      </rPr>
      <t>(FTE/$ million final demand)</t>
    </r>
  </si>
  <si>
    <r>
      <rPr>
        <vertAlign val="superscript"/>
        <sz val="11"/>
        <color theme="1"/>
        <rFont val="Avenir LT Std 55 Roman"/>
        <family val="2"/>
      </rPr>
      <t>1</t>
    </r>
    <r>
      <rPr>
        <sz val="11"/>
        <color theme="1"/>
        <rFont val="Avenir LT Std 55 Roman"/>
        <family val="2"/>
      </rPr>
      <t xml:space="preserve"> RIMS II Table 1.5 Type I California Multipliers (2012/2019)</t>
    </r>
  </si>
  <si>
    <t>FTE-adjusted Indirect Employment</t>
  </si>
  <si>
    <t>FTE-adjusted Induced Employment</t>
  </si>
  <si>
    <r>
      <t xml:space="preserve">Producers' Value
</t>
    </r>
    <r>
      <rPr>
        <sz val="12"/>
        <rFont val="Avenir LT Std 55 Roman"/>
        <family val="2"/>
      </rPr>
      <t>(million $)</t>
    </r>
    <r>
      <rPr>
        <vertAlign val="superscript"/>
        <sz val="12"/>
        <rFont val="Avenir LT Std 55 Roman"/>
        <family val="2"/>
      </rPr>
      <t>1</t>
    </r>
  </si>
  <si>
    <r>
      <t xml:space="preserve">Purchasers' Value </t>
    </r>
    <r>
      <rPr>
        <sz val="12"/>
        <rFont val="Avenir LT Std 55 Roman"/>
        <family val="2"/>
      </rPr>
      <t>(million $)</t>
    </r>
    <r>
      <rPr>
        <vertAlign val="superscript"/>
        <sz val="12"/>
        <rFont val="Avenir LT Std 55 Roman"/>
        <family val="2"/>
      </rPr>
      <t>1</t>
    </r>
  </si>
  <si>
    <t>Retail Adjustment</t>
  </si>
  <si>
    <r>
      <t xml:space="preserve">1 </t>
    </r>
    <r>
      <rPr>
        <sz val="12"/>
        <color theme="1"/>
        <rFont val="Avenir LT Std 55 Roman"/>
        <family val="2"/>
      </rPr>
      <t>NIPA Table C - Composition of Final Demand by Personal Consumption Expenditures</t>
    </r>
  </si>
  <si>
    <t>RIMS II Table 1.3 Type I California Final-demand Employment Multipliers (2012/2019)</t>
  </si>
  <si>
    <t>2332</t>
  </si>
  <si>
    <t>(total jobs/$ million final demand)</t>
  </si>
  <si>
    <t>RIMS II Table 1.3 Type II California Final-demand Employment Multipliers (2012/2019)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</si>
</sst>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quot;$&quot;* #,##0_);_(&quot;$&quot;* \(#,##0\);_(&quot;$&quot;* &quot;-&quot;??_);_(@_)"/>
    <numFmt numFmtId="165" formatCode="0.0000"/>
    <numFmt numFmtId="166" formatCode="_(* #,##0_);_(* \(#,##0\);_(* &quot;-&quot;??_);_(@_)"/>
    <numFmt numFmtId="167" formatCode="0.0"/>
    <numFmt numFmtId="168" formatCode="_([$$-409]* #,##0.00_);_([$$-409]* \(#,##0.00\);_([$$-409]* &quot;-&quot;??_);_(@_)"/>
    <numFmt numFmtId="169" formatCode="0.0000000"/>
    <numFmt numFmtId="170" formatCode="0.000"/>
  </numFmts>
  <fonts count="30" x14ac:knownFonts="1">
    <font>
      <sz val="11"/>
      <color theme="1"/>
      <name val="Calibri"/>
      <family val="2"/>
      <scheme val="minor"/>
    </font>
    <font>
      <sz val="12"/>
      <color theme="1"/>
      <name val="Avenir LT Std 55 Roman"/>
      <family val="2"/>
    </font>
    <font>
      <sz val="11"/>
      <color theme="1"/>
      <name val="Calibri"/>
      <family val="2"/>
      <scheme val="minor"/>
    </font>
    <font>
      <sz val="10"/>
      <name val="Arial"/>
      <family val="2"/>
    </font>
    <font>
      <u/>
      <sz val="11"/>
      <color theme="10"/>
      <name val="Calibri"/>
      <family val="2"/>
      <scheme val="minor"/>
    </font>
    <font>
      <sz val="11"/>
      <color rgb="FF000000"/>
      <name val="Calibri"/>
      <family val="2"/>
    </font>
    <font>
      <sz val="12"/>
      <color rgb="FFFF0000"/>
      <name val="Avenir LT Std 55 Roman"/>
      <family val="2"/>
    </font>
    <font>
      <b/>
      <sz val="12"/>
      <color theme="1"/>
      <name val="Avenir LT Std 55 Roman"/>
      <family val="2"/>
    </font>
    <font>
      <b/>
      <sz val="16"/>
      <color theme="1"/>
      <name val="Avenir LT Std 55 Roman"/>
      <family val="2"/>
    </font>
    <font>
      <sz val="11"/>
      <color theme="1"/>
      <name val="Avenir LT Std 55 Roman"/>
      <family val="2"/>
    </font>
    <font>
      <sz val="12"/>
      <name val="Avenir LT Std 55 Roman"/>
      <family val="2"/>
    </font>
    <font>
      <u/>
      <sz val="12"/>
      <color theme="10"/>
      <name val="Avenir LT Std 55 Roman"/>
      <family val="2"/>
    </font>
    <font>
      <u/>
      <sz val="11"/>
      <color theme="10"/>
      <name val="Avenir LT Std 55 Roman"/>
      <family val="2"/>
    </font>
    <font>
      <b/>
      <sz val="11"/>
      <color theme="1"/>
      <name val="Avenir LT Std 55 Roman"/>
      <family val="2"/>
    </font>
    <font>
      <b/>
      <sz val="12"/>
      <name val="Avenir LT Std 55 Roman"/>
      <family val="2"/>
    </font>
    <font>
      <vertAlign val="superscript"/>
      <sz val="12"/>
      <name val="Avenir LT Std 55 Roman"/>
      <family val="2"/>
    </font>
    <font>
      <vertAlign val="superscript"/>
      <sz val="12"/>
      <color theme="1"/>
      <name val="Avenir LT Std 55 Roman"/>
      <family val="2"/>
    </font>
    <font>
      <vertAlign val="superscript"/>
      <sz val="11"/>
      <color theme="1"/>
      <name val="Avenir LT Std 55 Roman"/>
      <family val="2"/>
    </font>
    <font>
      <b/>
      <sz val="16"/>
      <color rgb="FF000000"/>
      <name val="Avenir LT Std 55 Roman"/>
      <family val="2"/>
    </font>
    <font>
      <sz val="11"/>
      <color rgb="FF000000"/>
      <name val="Avenir LT Std 55 Roman"/>
      <family val="2"/>
    </font>
    <font>
      <sz val="12"/>
      <color rgb="FF000000"/>
      <name val="Avenir LT Std 55 Roman"/>
      <family val="2"/>
    </font>
    <font>
      <b/>
      <sz val="12"/>
      <color rgb="FF000000"/>
      <name val="Avenir LT Std 55 Roman"/>
      <family val="2"/>
    </font>
    <font>
      <vertAlign val="superscript"/>
      <sz val="12"/>
      <color rgb="FF000000"/>
      <name val="Avenir LT Std 55 Roman"/>
      <family val="2"/>
    </font>
    <font>
      <vertAlign val="superscript"/>
      <sz val="11"/>
      <color rgb="FF000000"/>
      <name val="Avenir LT Std 55 Roman"/>
      <family val="2"/>
    </font>
    <font>
      <i/>
      <sz val="12"/>
      <color theme="1"/>
      <name val="Avenir LT Std 55 Roman"/>
      <family val="2"/>
    </font>
    <font>
      <sz val="11"/>
      <color rgb="FFFF0000"/>
      <name val="Avenir LT Std 55 Roman"/>
      <family val="2"/>
    </font>
    <font>
      <b/>
      <sz val="14"/>
      <color rgb="FF000000"/>
      <name val="Avenir LT Std 55 Roman"/>
      <family val="2"/>
    </font>
    <font>
      <sz val="11"/>
      <name val="Avenir LT Std 55 Roman"/>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FFFF66"/>
        <bgColor indexed="64"/>
      </patternFill>
    </fill>
    <fill>
      <patternFill patternType="solid">
        <fgColor theme="0"/>
        <bgColor indexed="64"/>
      </patternFill>
    </fill>
    <fill>
      <patternFill patternType="solid">
        <fgColor rgb="FFFFFF00"/>
        <bgColor indexed="64"/>
      </patternFill>
    </fill>
  </fills>
  <borders count="15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medium">
        <color indexed="64"/>
      </left>
      <right style="thin">
        <color theme="0" tint="-0.14996795556505021"/>
      </right>
      <top style="medium">
        <color indexed="64"/>
      </top>
      <bottom/>
      <diagonal/>
    </border>
    <border>
      <left style="thin">
        <color theme="0" tint="-0.14996795556505021"/>
      </left>
      <right style="thin">
        <color theme="0" tint="-0.14996795556505021"/>
      </right>
      <top style="medium">
        <color indexed="64"/>
      </top>
      <bottom/>
      <diagonal/>
    </border>
    <border>
      <left style="thin">
        <color theme="0" tint="-0.14996795556505021"/>
      </left>
      <right style="medium">
        <color indexed="64"/>
      </right>
      <top style="medium">
        <color indexed="64"/>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style="medium">
        <color indexed="64"/>
      </right>
      <top/>
      <bottom style="medium">
        <color indexed="64"/>
      </bottom>
      <diagonal/>
    </border>
    <border>
      <left style="medium">
        <color indexed="64"/>
      </left>
      <right/>
      <top style="medium">
        <color indexed="64"/>
      </top>
      <bottom style="thin">
        <color theme="0" tint="-0.14996795556505021"/>
      </bottom>
      <diagonal/>
    </border>
    <border>
      <left/>
      <right style="medium">
        <color indexed="64"/>
      </right>
      <top style="medium">
        <color indexed="64"/>
      </top>
      <bottom style="thin">
        <color theme="0" tint="-0.1499679555650502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medium">
        <color indexed="64"/>
      </bottom>
      <diagonal/>
    </border>
    <border>
      <left style="medium">
        <color indexed="64"/>
      </left>
      <right style="medium">
        <color indexed="64"/>
      </right>
      <top/>
      <bottom style="thin">
        <color theme="0" tint="-0.14996795556505021"/>
      </bottom>
      <diagonal/>
    </border>
    <border>
      <left style="medium">
        <color indexed="64"/>
      </left>
      <right style="medium">
        <color indexed="64"/>
      </right>
      <top style="medium">
        <color indexed="64"/>
      </top>
      <bottom style="thin">
        <color theme="0" tint="-0.14996795556505021"/>
      </bottom>
      <diagonal/>
    </border>
    <border>
      <left/>
      <right style="thin">
        <color theme="0" tint="-0.14996795556505021"/>
      </right>
      <top style="medium">
        <color auto="1"/>
      </top>
      <bottom style="thin">
        <color theme="0" tint="-0.14996795556505021"/>
      </bottom>
      <diagonal/>
    </border>
    <border>
      <left/>
      <right style="thin">
        <color theme="0" tint="-0.14996795556505021"/>
      </right>
      <top style="thin">
        <color theme="0" tint="-0.14996795556505021"/>
      </top>
      <bottom style="medium">
        <color indexed="64"/>
      </bottom>
      <diagonal/>
    </border>
    <border>
      <left/>
      <right/>
      <top style="medium">
        <color indexed="64"/>
      </top>
      <bottom style="medium">
        <color indexed="64"/>
      </bottom>
      <diagonal/>
    </border>
    <border>
      <left/>
      <right style="thin">
        <color theme="0" tint="-0.14996795556505021"/>
      </right>
      <top/>
      <bottom style="thin">
        <color theme="0" tint="-0.14996795556505021"/>
      </bottom>
      <diagonal/>
    </border>
    <border>
      <left/>
      <right style="medium">
        <color indexed="64"/>
      </right>
      <top/>
      <bottom style="thin">
        <color theme="0" tint="-0.14996795556505021"/>
      </bottom>
      <diagonal/>
    </border>
    <border>
      <left/>
      <right style="thin">
        <color theme="0" tint="-0.14996795556505021"/>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14996795556505021"/>
      </left>
      <right/>
      <top style="thin">
        <color theme="0" tint="-0.14996795556505021"/>
      </top>
      <bottom style="medium">
        <color indexed="64"/>
      </bottom>
      <diagonal/>
    </border>
    <border>
      <left style="thin">
        <color rgb="FFD8D8D8"/>
      </left>
      <right style="medium">
        <color rgb="FF000000"/>
      </right>
      <top style="thin">
        <color rgb="FFD8D8D8"/>
      </top>
      <bottom style="medium">
        <color rgb="FF000000"/>
      </bottom>
      <diagonal/>
    </border>
    <border>
      <left style="thin">
        <color rgb="FFD8D8D8"/>
      </left>
      <right style="thin">
        <color rgb="FFD8D8D8"/>
      </right>
      <top style="thin">
        <color rgb="FFD8D8D8"/>
      </top>
      <bottom style="medium">
        <color rgb="FF000000"/>
      </bottom>
      <diagonal/>
    </border>
    <border>
      <left style="medium">
        <color rgb="FF000000"/>
      </left>
      <right style="thin">
        <color rgb="FFD8D8D8"/>
      </right>
      <top style="thin">
        <color rgb="FFD8D8D8"/>
      </top>
      <bottom style="medium">
        <color rgb="FF000000"/>
      </bottom>
      <diagonal/>
    </border>
    <border>
      <left style="thin">
        <color rgb="FFD8D8D8"/>
      </left>
      <right style="medium">
        <color rgb="FF000000"/>
      </right>
      <top style="thin">
        <color rgb="FFD8D8D8"/>
      </top>
      <bottom style="thin">
        <color rgb="FFD8D8D8"/>
      </bottom>
      <diagonal/>
    </border>
    <border>
      <left style="thin">
        <color rgb="FFD8D8D8"/>
      </left>
      <right style="thin">
        <color rgb="FFD8D8D8"/>
      </right>
      <top style="thin">
        <color rgb="FFD8D8D8"/>
      </top>
      <bottom style="thin">
        <color rgb="FFD8D8D8"/>
      </bottom>
      <diagonal/>
    </border>
    <border>
      <left style="medium">
        <color rgb="FF000000"/>
      </left>
      <right style="thin">
        <color rgb="FFD8D8D8"/>
      </right>
      <top style="thin">
        <color rgb="FFD8D8D8"/>
      </top>
      <bottom style="thin">
        <color rgb="FFD8D8D8"/>
      </bottom>
      <diagonal/>
    </border>
    <border>
      <left style="thin">
        <color rgb="FFD8D8D8"/>
      </left>
      <right style="medium">
        <color rgb="FF000000"/>
      </right>
      <top/>
      <bottom style="thin">
        <color rgb="FFD8D8D8"/>
      </bottom>
      <diagonal/>
    </border>
    <border>
      <left style="thin">
        <color rgb="FFD8D8D8"/>
      </left>
      <right style="thin">
        <color rgb="FFD8D8D8"/>
      </right>
      <top/>
      <bottom style="thin">
        <color rgb="FFD8D8D8"/>
      </bottom>
      <diagonal/>
    </border>
    <border>
      <left style="medium">
        <color rgb="FF000000"/>
      </left>
      <right style="thin">
        <color rgb="FFD8D8D8"/>
      </right>
      <top/>
      <bottom style="thin">
        <color rgb="FFD8D8D8"/>
      </bottom>
      <diagonal/>
    </border>
    <border>
      <left style="thin">
        <color rgb="FFD8D8D8"/>
      </left>
      <right style="medium">
        <color rgb="FF000000"/>
      </right>
      <top style="medium">
        <color rgb="FF000000"/>
      </top>
      <bottom style="medium">
        <color rgb="FF000000"/>
      </bottom>
      <diagonal/>
    </border>
    <border>
      <left style="thin">
        <color rgb="FFD8D8D8"/>
      </left>
      <right style="thin">
        <color rgb="FFD8D8D8"/>
      </right>
      <top style="medium">
        <color rgb="FF000000"/>
      </top>
      <bottom style="medium">
        <color rgb="FF000000"/>
      </bottom>
      <diagonal/>
    </border>
    <border>
      <left style="medium">
        <color rgb="FF000000"/>
      </left>
      <right style="thin">
        <color rgb="FFD8D8D8"/>
      </right>
      <top style="medium">
        <color rgb="FF000000"/>
      </top>
      <bottom style="medium">
        <color rgb="FF000000"/>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6795556505021"/>
      </right>
      <top/>
      <bottom/>
      <diagonal/>
    </border>
    <border>
      <left style="medium">
        <color indexed="64"/>
      </left>
      <right style="thin">
        <color theme="0" tint="-0.14996795556505021"/>
      </right>
      <top/>
      <bottom/>
      <diagonal/>
    </border>
    <border>
      <left style="thin">
        <color theme="0" tint="-0.14996795556505021"/>
      </left>
      <right style="medium">
        <color indexed="64"/>
      </right>
      <top style="thin">
        <color theme="0" tint="-0.14996795556505021"/>
      </top>
      <bottom/>
      <diagonal/>
    </border>
    <border>
      <left style="thin">
        <color theme="0" tint="-0.14996795556505021"/>
      </left>
      <right/>
      <top style="thin">
        <color theme="0" tint="-0.14993743705557422"/>
      </top>
      <bottom style="medium">
        <color auto="1"/>
      </bottom>
      <diagonal/>
    </border>
    <border>
      <left/>
      <right style="medium">
        <color auto="1"/>
      </right>
      <top style="thin">
        <color theme="0" tint="-0.14993743705557422"/>
      </top>
      <bottom style="medium">
        <color auto="1"/>
      </bottom>
      <diagonal/>
    </border>
    <border>
      <left/>
      <right style="thin">
        <color theme="0" tint="-0.14993743705557422"/>
      </right>
      <top style="thin">
        <color theme="0" tint="-0.14993743705557422"/>
      </top>
      <bottom style="medium">
        <color auto="1"/>
      </bottom>
      <diagonal/>
    </border>
    <border>
      <left style="thin">
        <color theme="0" tint="-0.14990691854609822"/>
      </left>
      <right style="thin">
        <color theme="0" tint="-0.14990691854609822"/>
      </right>
      <top style="thin">
        <color theme="0" tint="-0.14993743705557422"/>
      </top>
      <bottom style="medium">
        <color auto="1"/>
      </bottom>
      <diagonal/>
    </border>
    <border>
      <left style="thin">
        <color theme="0" tint="-0.14993743705557422"/>
      </left>
      <right style="medium">
        <color indexed="64"/>
      </right>
      <top style="thin">
        <color theme="0" tint="-0.14996795556505021"/>
      </top>
      <bottom style="medium">
        <color indexed="64"/>
      </bottom>
      <diagonal/>
    </border>
    <border>
      <left style="thin">
        <color theme="0" tint="-0.14996795556505021"/>
      </left>
      <right style="thin">
        <color theme="0" tint="-0.14993743705557422"/>
      </right>
      <top style="medium">
        <color indexed="64"/>
      </top>
      <bottom style="thin">
        <color theme="0" tint="-0.14996795556505021"/>
      </bottom>
      <diagonal/>
    </border>
    <border>
      <left style="thin">
        <color theme="0" tint="-0.14996795556505021"/>
      </left>
      <right style="thin">
        <color theme="0" tint="-0.14993743705557422"/>
      </right>
      <top style="thin">
        <color theme="0" tint="-0.14996795556505021"/>
      </top>
      <bottom style="medium">
        <color indexed="64"/>
      </bottom>
      <diagonal/>
    </border>
    <border>
      <left style="thin">
        <color theme="0" tint="-0.14996795556505021"/>
      </left>
      <right style="thin">
        <color theme="0" tint="-0.14993743705557422"/>
      </right>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0691854609822"/>
      </right>
      <top style="medium">
        <color auto="1"/>
      </top>
      <bottom style="thin">
        <color theme="0" tint="-0.14990691854609822"/>
      </bottom>
      <diagonal/>
    </border>
    <border>
      <left style="thin">
        <color theme="0" tint="-0.14990691854609822"/>
      </left>
      <right style="thin">
        <color theme="0" tint="-0.14990691854609822"/>
      </right>
      <top style="medium">
        <color auto="1"/>
      </top>
      <bottom style="thin">
        <color theme="0" tint="-0.14990691854609822"/>
      </bottom>
      <diagonal/>
    </border>
    <border>
      <left style="thin">
        <color theme="0" tint="-0.14990691854609822"/>
      </left>
      <right style="medium">
        <color auto="1"/>
      </right>
      <top style="medium">
        <color auto="1"/>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style="medium">
        <color auto="1"/>
      </right>
      <top style="thin">
        <color theme="0" tint="-0.14990691854609822"/>
      </top>
      <bottom style="thin">
        <color theme="0" tint="-0.14990691854609822"/>
      </bottom>
      <diagonal/>
    </border>
    <border>
      <left style="thin">
        <color theme="0" tint="-0.14993743705557422"/>
      </left>
      <right style="thin">
        <color theme="0" tint="-0.14990691854609822"/>
      </right>
      <top style="thin">
        <color theme="0" tint="-0.14990691854609822"/>
      </top>
      <bottom style="medium">
        <color auto="1"/>
      </bottom>
      <diagonal/>
    </border>
    <border>
      <left style="thin">
        <color theme="0" tint="-0.14990691854609822"/>
      </left>
      <right style="thin">
        <color theme="0" tint="-0.14990691854609822"/>
      </right>
      <top style="thin">
        <color theme="0" tint="-0.14990691854609822"/>
      </top>
      <bottom style="medium">
        <color auto="1"/>
      </bottom>
      <diagonal/>
    </border>
    <border>
      <left style="thin">
        <color theme="0" tint="-0.14990691854609822"/>
      </left>
      <right style="medium">
        <color auto="1"/>
      </right>
      <top style="thin">
        <color theme="0" tint="-0.14990691854609822"/>
      </top>
      <bottom style="medium">
        <color auto="1"/>
      </bottom>
      <diagonal/>
    </border>
    <border>
      <left style="thin">
        <color theme="0" tint="-0.14993743705557422"/>
      </left>
      <right style="thin">
        <color theme="0" tint="-0.14990691854609822"/>
      </right>
      <top/>
      <bottom style="thin">
        <color theme="0" tint="-0.14990691854609822"/>
      </bottom>
      <diagonal/>
    </border>
    <border>
      <left style="thin">
        <color theme="0" tint="-0.14990691854609822"/>
      </left>
      <right style="thin">
        <color theme="0" tint="-0.14990691854609822"/>
      </right>
      <top/>
      <bottom style="thin">
        <color theme="0" tint="-0.14990691854609822"/>
      </bottom>
      <diagonal/>
    </border>
    <border>
      <left style="thin">
        <color theme="0" tint="-0.14990691854609822"/>
      </left>
      <right style="medium">
        <color auto="1"/>
      </right>
      <top/>
      <bottom style="thin">
        <color theme="0" tint="-0.14990691854609822"/>
      </bottom>
      <diagonal/>
    </border>
    <border>
      <left style="thin">
        <color theme="2"/>
      </left>
      <right style="medium">
        <color auto="1"/>
      </right>
      <top style="thin">
        <color theme="2"/>
      </top>
      <bottom style="medium">
        <color indexed="64"/>
      </bottom>
      <diagonal/>
    </border>
    <border>
      <left/>
      <right/>
      <top/>
      <bottom style="thin">
        <color theme="0" tint="-0.14996795556505021"/>
      </bottom>
      <diagonal/>
    </border>
    <border>
      <left style="thin">
        <color theme="2"/>
      </left>
      <right style="thin">
        <color theme="2"/>
      </right>
      <top style="thin">
        <color theme="2"/>
      </top>
      <bottom style="thin">
        <color theme="2"/>
      </bottom>
      <diagonal/>
    </border>
    <border>
      <left style="thin">
        <color theme="2"/>
      </left>
      <right style="medium">
        <color auto="1"/>
      </right>
      <top style="thin">
        <color theme="2"/>
      </top>
      <bottom style="thin">
        <color theme="2"/>
      </bottom>
      <diagonal/>
    </border>
    <border>
      <left style="thin">
        <color theme="2"/>
      </left>
      <right style="thin">
        <color theme="2"/>
      </right>
      <top style="thin">
        <color theme="2"/>
      </top>
      <bottom style="medium">
        <color indexed="64"/>
      </bottom>
      <diagonal/>
    </border>
    <border>
      <left style="thin">
        <color theme="2"/>
      </left>
      <right style="medium">
        <color auto="1"/>
      </right>
      <top style="medium">
        <color auto="1"/>
      </top>
      <bottom style="medium">
        <color auto="1"/>
      </bottom>
      <diagonal/>
    </border>
    <border>
      <left style="thin">
        <color theme="2"/>
      </left>
      <right style="medium">
        <color auto="1"/>
      </right>
      <top/>
      <bottom style="thin">
        <color theme="2"/>
      </bottom>
      <diagonal/>
    </border>
    <border>
      <left style="thin">
        <color theme="2"/>
      </left>
      <right style="thin">
        <color theme="2"/>
      </right>
      <top style="medium">
        <color auto="1"/>
      </top>
      <bottom style="thin">
        <color theme="2"/>
      </bottom>
      <diagonal/>
    </border>
    <border>
      <left style="thin">
        <color theme="2"/>
      </left>
      <right style="medium">
        <color auto="1"/>
      </right>
      <top style="medium">
        <color auto="1"/>
      </top>
      <bottom style="thin">
        <color theme="2"/>
      </bottom>
      <diagonal/>
    </border>
    <border>
      <left style="medium">
        <color auto="1"/>
      </left>
      <right style="thin">
        <color theme="2"/>
      </right>
      <top style="thin">
        <color theme="2"/>
      </top>
      <bottom style="thin">
        <color theme="2"/>
      </bottom>
      <diagonal/>
    </border>
    <border>
      <left style="medium">
        <color auto="1"/>
      </left>
      <right style="thin">
        <color theme="2"/>
      </right>
      <top style="thin">
        <color theme="2"/>
      </top>
      <bottom style="medium">
        <color auto="1"/>
      </bottom>
      <diagonal/>
    </border>
    <border>
      <left style="thin">
        <color theme="2"/>
      </left>
      <right/>
      <top style="thin">
        <color theme="0" tint="-0.14996795556505021"/>
      </top>
      <bottom style="medium">
        <color indexed="64"/>
      </bottom>
      <diagonal/>
    </border>
    <border>
      <left style="thin">
        <color theme="2"/>
      </left>
      <right style="thin">
        <color theme="0" tint="-0.14996795556505021"/>
      </right>
      <top style="medium">
        <color indexed="64"/>
      </top>
      <bottom style="thin">
        <color theme="0" tint="-0.14996795556505021"/>
      </bottom>
      <diagonal/>
    </border>
    <border>
      <left style="thin">
        <color theme="0" tint="-0.14996795556505021"/>
      </left>
      <right/>
      <top style="medium">
        <color indexed="64"/>
      </top>
      <bottom/>
      <diagonal/>
    </border>
    <border>
      <left style="thin">
        <color theme="2"/>
      </left>
      <right/>
      <top style="thin">
        <color theme="2"/>
      </top>
      <bottom style="medium">
        <color indexed="64"/>
      </bottom>
      <diagonal/>
    </border>
    <border>
      <left/>
      <right style="medium">
        <color indexed="64"/>
      </right>
      <top style="medium">
        <color indexed="64"/>
      </top>
      <bottom style="thin">
        <color theme="0" tint="-0.14993743705557422"/>
      </bottom>
      <diagonal/>
    </border>
    <border>
      <left style="thin">
        <color theme="2"/>
      </left>
      <right style="thin">
        <color theme="2"/>
      </right>
      <top style="medium">
        <color indexed="64"/>
      </top>
      <bottom style="thin">
        <color theme="0" tint="-0.14996795556505021"/>
      </bottom>
      <diagonal/>
    </border>
    <border>
      <left style="thin">
        <color theme="2"/>
      </left>
      <right style="thin">
        <color theme="2"/>
      </right>
      <top/>
      <bottom style="thin">
        <color theme="0" tint="-0.14996795556505021"/>
      </bottom>
      <diagonal/>
    </border>
    <border>
      <left style="thin">
        <color theme="2"/>
      </left>
      <right style="thin">
        <color theme="2"/>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2"/>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medium">
        <color indexed="64"/>
      </top>
      <bottom style="thin">
        <color theme="0" tint="-0.14993743705557422"/>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auto="1"/>
      </right>
      <top/>
      <bottom style="thin">
        <color auto="1"/>
      </bottom>
      <diagonal/>
    </border>
    <border>
      <left/>
      <right style="thin">
        <color indexed="64"/>
      </right>
      <top style="thin">
        <color indexed="64"/>
      </top>
      <bottom/>
      <diagonal/>
    </border>
    <border>
      <left style="thin">
        <color indexed="64"/>
      </left>
      <right style="medium">
        <color indexed="64"/>
      </right>
      <top/>
      <bottom/>
      <diagonal/>
    </border>
    <border>
      <left style="medium">
        <color auto="1"/>
      </left>
      <right style="thin">
        <color theme="2"/>
      </right>
      <top style="thin">
        <color theme="2"/>
      </top>
      <bottom/>
      <diagonal/>
    </border>
    <border>
      <left style="thin">
        <color theme="2"/>
      </left>
      <right style="thin">
        <color theme="2"/>
      </right>
      <top style="thin">
        <color theme="2"/>
      </top>
      <bottom/>
      <diagonal/>
    </border>
    <border>
      <left style="thin">
        <color theme="2"/>
      </left>
      <right style="medium">
        <color auto="1"/>
      </right>
      <top style="thin">
        <color theme="2"/>
      </top>
      <bottom/>
      <diagonal/>
    </border>
    <border>
      <left/>
      <right style="thin">
        <color indexed="64"/>
      </right>
      <top style="medium">
        <color indexed="64"/>
      </top>
      <bottom style="medium">
        <color indexed="64"/>
      </bottom>
      <diagonal/>
    </border>
    <border>
      <left style="thin">
        <color rgb="FFD9D9D9"/>
      </left>
      <right style="thin">
        <color rgb="FFD9D9D9"/>
      </right>
      <top/>
      <bottom style="thin">
        <color rgb="FFD9D9D9"/>
      </bottom>
      <diagonal/>
    </border>
    <border>
      <left style="thin">
        <color rgb="FFD9D9D9"/>
      </left>
      <right style="thin">
        <color rgb="FFD9D9D9"/>
      </right>
      <top style="thin">
        <color rgb="FFD9D9D9"/>
      </top>
      <bottom style="thin">
        <color rgb="FFD9D9D9"/>
      </bottom>
      <diagonal/>
    </border>
  </borders>
  <cellStyleXfs count="13">
    <xf numFmtId="0" fontId="0" fillId="0" borderId="0"/>
    <xf numFmtId="43" fontId="3" fillId="0" borderId="0" applyFont="0" applyFill="0" applyBorder="0" applyAlignment="0" applyProtection="0"/>
    <xf numFmtId="0" fontId="2" fillId="0" borderId="0"/>
    <xf numFmtId="0" fontId="4" fillId="0" borderId="0" applyNumberForma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0" fontId="3"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5" fillId="0" borderId="0"/>
  </cellStyleXfs>
  <cellXfs count="452">
    <xf numFmtId="0" fontId="0" fillId="0" borderId="0" xfId="0"/>
    <xf numFmtId="0" fontId="9" fillId="0" borderId="0" xfId="0" applyFont="1"/>
    <xf numFmtId="0" fontId="7" fillId="0" borderId="0" xfId="0" applyFont="1"/>
    <xf numFmtId="0" fontId="10" fillId="0" borderId="0" xfId="0" applyFont="1"/>
    <xf numFmtId="1" fontId="10" fillId="0" borderId="0" xfId="0" applyNumberFormat="1" applyFont="1"/>
    <xf numFmtId="0" fontId="11" fillId="0" borderId="0" xfId="3" applyFont="1" applyFill="1" applyBorder="1" applyAlignment="1" applyProtection="1">
      <alignment vertical="top" wrapText="1"/>
    </xf>
    <xf numFmtId="0" fontId="6" fillId="0" borderId="0" xfId="0" applyFont="1" applyAlignment="1">
      <alignment vertical="top" wrapText="1"/>
    </xf>
    <xf numFmtId="0" fontId="12" fillId="0" borderId="0" xfId="3" applyFont="1" applyFill="1" applyBorder="1" applyProtection="1"/>
    <xf numFmtId="0" fontId="10" fillId="0" borderId="0" xfId="0" applyFont="1" applyAlignment="1">
      <alignment vertical="top" wrapText="1"/>
    </xf>
    <xf numFmtId="0" fontId="9" fillId="0" borderId="0" xfId="0" applyFont="1" applyAlignment="1">
      <alignment horizontal="left" wrapText="1"/>
    </xf>
    <xf numFmtId="0" fontId="9" fillId="0" borderId="72" xfId="0" applyFont="1" applyBorder="1" applyAlignment="1">
      <alignment horizontal="left" wrapText="1"/>
    </xf>
    <xf numFmtId="0" fontId="13" fillId="0" borderId="73" xfId="0" applyFont="1" applyBorder="1" applyAlignment="1">
      <alignment horizontal="left" wrapText="1"/>
    </xf>
    <xf numFmtId="0" fontId="13" fillId="0" borderId="40" xfId="0" applyFont="1" applyBorder="1" applyAlignment="1">
      <alignment horizontal="left" wrapText="1"/>
    </xf>
    <xf numFmtId="0" fontId="13" fillId="0" borderId="0" xfId="0" applyFont="1" applyAlignment="1">
      <alignment vertical="top" wrapText="1"/>
    </xf>
    <xf numFmtId="0" fontId="9" fillId="0" borderId="70" xfId="0" applyFont="1" applyBorder="1" applyAlignment="1">
      <alignment vertical="top" wrapText="1"/>
    </xf>
    <xf numFmtId="0" fontId="13" fillId="0" borderId="74" xfId="0" applyFont="1" applyBorder="1" applyAlignment="1">
      <alignment vertical="top" wrapText="1"/>
    </xf>
    <xf numFmtId="0" fontId="13" fillId="0" borderId="47" xfId="0" applyFont="1" applyBorder="1" applyAlignment="1">
      <alignment vertical="top" wrapText="1"/>
    </xf>
    <xf numFmtId="0" fontId="13" fillId="0" borderId="71" xfId="0" applyFont="1" applyBorder="1"/>
    <xf numFmtId="0" fontId="13" fillId="0" borderId="69" xfId="0" applyFont="1" applyBorder="1"/>
    <xf numFmtId="0" fontId="13" fillId="0" borderId="70" xfId="0" applyFont="1" applyBorder="1"/>
    <xf numFmtId="165" fontId="9" fillId="0" borderId="76" xfId="0" applyNumberFormat="1" applyFont="1" applyBorder="1"/>
    <xf numFmtId="165" fontId="9" fillId="0" borderId="53" xfId="0" applyNumberFormat="1" applyFont="1" applyBorder="1"/>
    <xf numFmtId="1" fontId="9" fillId="0" borderId="53" xfId="0" applyNumberFormat="1" applyFont="1" applyBorder="1"/>
    <xf numFmtId="1" fontId="9" fillId="0" borderId="54" xfId="0" applyNumberFormat="1" applyFont="1" applyBorder="1"/>
    <xf numFmtId="165" fontId="9" fillId="0" borderId="79" xfId="0" applyNumberFormat="1" applyFont="1" applyBorder="1"/>
    <xf numFmtId="165" fontId="9" fillId="0" borderId="41" xfId="0" applyNumberFormat="1" applyFont="1" applyBorder="1"/>
    <xf numFmtId="1" fontId="9" fillId="0" borderId="41" xfId="0" applyNumberFormat="1" applyFont="1" applyBorder="1"/>
    <xf numFmtId="1" fontId="13" fillId="0" borderId="70" xfId="0" applyNumberFormat="1" applyFont="1" applyBorder="1"/>
    <xf numFmtId="1" fontId="9" fillId="0" borderId="74" xfId="0" applyNumberFormat="1" applyFont="1" applyBorder="1"/>
    <xf numFmtId="1" fontId="9" fillId="0" borderId="47" xfId="0" applyNumberFormat="1" applyFont="1" applyBorder="1"/>
    <xf numFmtId="1" fontId="9" fillId="0" borderId="48" xfId="0" applyNumberFormat="1" applyFont="1" applyBorder="1"/>
    <xf numFmtId="0" fontId="14" fillId="0" borderId="38" xfId="0" applyFont="1" applyBorder="1" applyAlignment="1">
      <alignment horizontal="left" wrapText="1"/>
    </xf>
    <xf numFmtId="0" fontId="14" fillId="0" borderId="56" xfId="0" applyFont="1" applyBorder="1" applyAlignment="1">
      <alignment horizontal="left" wrapText="1"/>
    </xf>
    <xf numFmtId="0" fontId="14" fillId="0" borderId="75" xfId="0" applyFont="1" applyBorder="1" applyAlignment="1">
      <alignment horizontal="left" wrapText="1"/>
    </xf>
    <xf numFmtId="0" fontId="14" fillId="0" borderId="57" xfId="0" applyFont="1" applyBorder="1" applyAlignment="1">
      <alignment wrapText="1"/>
    </xf>
    <xf numFmtId="0" fontId="10" fillId="0" borderId="42" xfId="0" applyFont="1" applyBorder="1" applyAlignment="1">
      <alignment horizontal="left"/>
    </xf>
    <xf numFmtId="166" fontId="10" fillId="0" borderId="80" xfId="11" applyNumberFormat="1" applyFont="1" applyFill="1" applyBorder="1" applyAlignment="1">
      <alignment horizontal="right"/>
    </xf>
    <xf numFmtId="166" fontId="10" fillId="0" borderId="58" xfId="11" applyNumberFormat="1" applyFont="1" applyFill="1" applyBorder="1" applyAlignment="1">
      <alignment horizontal="right"/>
    </xf>
    <xf numFmtId="0" fontId="10" fillId="0" borderId="44" xfId="0" applyFont="1" applyBorder="1" applyAlignment="1">
      <alignment horizontal="left"/>
    </xf>
    <xf numFmtId="166" fontId="10" fillId="0" borderId="81" xfId="11" applyNumberFormat="1" applyFont="1" applyFill="1" applyBorder="1" applyAlignment="1">
      <alignment horizontal="right"/>
    </xf>
    <xf numFmtId="0" fontId="10" fillId="0" borderId="0" xfId="0" applyFont="1" applyAlignment="1">
      <alignment horizontal="left"/>
    </xf>
    <xf numFmtId="0" fontId="10" fillId="0" borderId="0" xfId="0" applyFont="1" applyAlignment="1">
      <alignment horizontal="right"/>
    </xf>
    <xf numFmtId="0" fontId="16" fillId="0" borderId="0" xfId="0" applyFont="1" applyAlignment="1">
      <alignment horizontal="left"/>
    </xf>
    <xf numFmtId="0" fontId="13" fillId="0" borderId="72" xfId="0" applyFont="1" applyBorder="1"/>
    <xf numFmtId="165" fontId="9" fillId="0" borderId="73" xfId="0" applyNumberFormat="1" applyFont="1" applyBorder="1"/>
    <xf numFmtId="165" fontId="9" fillId="0" borderId="65" xfId="0" applyNumberFormat="1" applyFont="1" applyBorder="1"/>
    <xf numFmtId="165" fontId="9" fillId="0" borderId="77" xfId="0" applyNumberFormat="1" applyFont="1" applyBorder="1"/>
    <xf numFmtId="165" fontId="9" fillId="0" borderId="78" xfId="0" applyNumberFormat="1" applyFont="1" applyBorder="1"/>
    <xf numFmtId="165" fontId="9" fillId="0" borderId="6" xfId="0" applyNumberFormat="1" applyFont="1" applyBorder="1"/>
    <xf numFmtId="0" fontId="13" fillId="0" borderId="66" xfId="0" applyFont="1" applyBorder="1"/>
    <xf numFmtId="165" fontId="9" fillId="0" borderId="55" xfId="0" applyNumberFormat="1" applyFont="1" applyBorder="1"/>
    <xf numFmtId="165" fontId="9" fillId="0" borderId="56" xfId="0" applyNumberFormat="1" applyFont="1" applyBorder="1"/>
    <xf numFmtId="165" fontId="9" fillId="0" borderId="57" xfId="0" applyNumberFormat="1" applyFont="1" applyBorder="1"/>
    <xf numFmtId="165" fontId="9" fillId="0" borderId="75" xfId="0" applyNumberFormat="1" applyFont="1" applyBorder="1"/>
    <xf numFmtId="0" fontId="9" fillId="0" borderId="0" xfId="0" applyFont="1" applyAlignment="1">
      <alignment wrapText="1"/>
    </xf>
    <xf numFmtId="0" fontId="7" fillId="0" borderId="55" xfId="0" applyFont="1" applyBorder="1" applyAlignment="1">
      <alignment wrapText="1"/>
    </xf>
    <xf numFmtId="0" fontId="7" fillId="0" borderId="56" xfId="0" applyFont="1" applyBorder="1" applyAlignment="1">
      <alignment horizontal="left" wrapText="1"/>
    </xf>
    <xf numFmtId="0" fontId="7" fillId="0" borderId="57" xfId="0" applyFont="1" applyBorder="1" applyAlignment="1">
      <alignment horizontal="left" wrapText="1"/>
    </xf>
    <xf numFmtId="165" fontId="13" fillId="0" borderId="71" xfId="0" applyNumberFormat="1" applyFont="1" applyBorder="1"/>
    <xf numFmtId="165" fontId="13" fillId="0" borderId="69" xfId="0" applyNumberFormat="1" applyFont="1" applyBorder="1"/>
    <xf numFmtId="165" fontId="13" fillId="0" borderId="70" xfId="0" applyNumberFormat="1" applyFont="1" applyBorder="1"/>
    <xf numFmtId="0" fontId="19" fillId="0" borderId="0" xfId="12" applyFont="1"/>
    <xf numFmtId="0" fontId="10" fillId="0" borderId="0" xfId="12" applyFont="1" applyAlignment="1">
      <alignment vertical="top" wrapText="1"/>
    </xf>
    <xf numFmtId="0" fontId="20" fillId="0" borderId="0" xfId="12" applyFont="1" applyAlignment="1">
      <alignment vertical="top" wrapText="1"/>
    </xf>
    <xf numFmtId="0" fontId="10" fillId="0" borderId="0" xfId="12" applyFont="1"/>
    <xf numFmtId="0" fontId="14" fillId="0" borderId="93" xfId="12" applyFont="1" applyBorder="1"/>
    <xf numFmtId="0" fontId="21" fillId="0" borderId="92" xfId="12" applyFont="1" applyBorder="1" applyAlignment="1">
      <alignment wrapText="1"/>
    </xf>
    <xf numFmtId="0" fontId="21" fillId="0" borderId="91" xfId="12" applyFont="1" applyBorder="1" applyAlignment="1">
      <alignment wrapText="1"/>
    </xf>
    <xf numFmtId="0" fontId="20" fillId="0" borderId="90" xfId="12" applyFont="1" applyBorder="1"/>
    <xf numFmtId="166" fontId="19" fillId="0" borderId="89" xfId="12" applyNumberFormat="1" applyFont="1" applyBorder="1"/>
    <xf numFmtId="165" fontId="20" fillId="0" borderId="88" xfId="12" applyNumberFormat="1" applyFont="1" applyBorder="1" applyAlignment="1">
      <alignment wrapText="1"/>
    </xf>
    <xf numFmtId="0" fontId="20" fillId="0" borderId="87" xfId="12" applyFont="1" applyBorder="1"/>
    <xf numFmtId="166" fontId="19" fillId="0" borderId="86" xfId="12" applyNumberFormat="1" applyFont="1" applyBorder="1"/>
    <xf numFmtId="165" fontId="20" fillId="0" borderId="85" xfId="12" applyNumberFormat="1" applyFont="1" applyBorder="1" applyAlignment="1">
      <alignment wrapText="1"/>
    </xf>
    <xf numFmtId="0" fontId="10" fillId="0" borderId="0" xfId="12" applyFont="1" applyAlignment="1">
      <alignment horizontal="left"/>
    </xf>
    <xf numFmtId="0" fontId="20" fillId="0" borderId="0" xfId="12" applyFont="1"/>
    <xf numFmtId="0" fontId="20" fillId="0" borderId="84" xfId="12" applyFont="1" applyBorder="1"/>
    <xf numFmtId="166" fontId="19" fillId="0" borderId="83" xfId="12" applyNumberFormat="1" applyFont="1" applyBorder="1"/>
    <xf numFmtId="165" fontId="20" fillId="0" borderId="82" xfId="12" applyNumberFormat="1" applyFont="1" applyBorder="1" applyAlignment="1">
      <alignment wrapText="1"/>
    </xf>
    <xf numFmtId="0" fontId="23" fillId="0" borderId="0" xfId="12" applyFont="1" applyAlignment="1">
      <alignment horizontal="left"/>
    </xf>
    <xf numFmtId="0" fontId="7" fillId="0" borderId="55" xfId="10" applyFont="1" applyBorder="1" applyAlignment="1">
      <alignment horizontal="left" wrapText="1"/>
    </xf>
    <xf numFmtId="0" fontId="7" fillId="0" borderId="56" xfId="10" applyFont="1" applyBorder="1" applyAlignment="1">
      <alignment horizontal="left" wrapText="1"/>
    </xf>
    <xf numFmtId="165" fontId="7" fillId="0" borderId="56" xfId="10" applyNumberFormat="1" applyFont="1" applyBorder="1" applyAlignment="1">
      <alignment wrapText="1"/>
    </xf>
    <xf numFmtId="165" fontId="7" fillId="0" borderId="57" xfId="10" applyNumberFormat="1" applyFont="1" applyBorder="1" applyAlignment="1">
      <alignment wrapText="1"/>
    </xf>
    <xf numFmtId="0" fontId="8" fillId="0" borderId="0" xfId="0" applyFont="1" applyAlignment="1">
      <alignment vertical="center"/>
    </xf>
    <xf numFmtId="0" fontId="14" fillId="0" borderId="38" xfId="0" applyFont="1" applyBorder="1" applyAlignment="1">
      <alignment vertical="top" wrapText="1"/>
    </xf>
    <xf numFmtId="0" fontId="14" fillId="0" borderId="57" xfId="0" applyFont="1" applyBorder="1" applyAlignment="1">
      <alignment horizontal="right" vertical="top" wrapText="1"/>
    </xf>
    <xf numFmtId="0" fontId="10" fillId="0" borderId="42" xfId="0" applyFont="1" applyBorder="1"/>
    <xf numFmtId="0" fontId="10" fillId="0" borderId="52" xfId="0" applyFont="1" applyBorder="1"/>
    <xf numFmtId="0" fontId="10" fillId="0" borderId="44" xfId="0" applyFont="1" applyBorder="1" applyAlignment="1">
      <alignment vertical="center"/>
    </xf>
    <xf numFmtId="0" fontId="10" fillId="0" borderId="44" xfId="0" applyFont="1" applyBorder="1"/>
    <xf numFmtId="0" fontId="20" fillId="0" borderId="44" xfId="0" applyFont="1" applyBorder="1" applyAlignment="1">
      <alignment vertical="center"/>
    </xf>
    <xf numFmtId="0" fontId="10" fillId="0" borderId="44" xfId="0" applyFont="1" applyBorder="1" applyAlignment="1">
      <alignment wrapText="1"/>
    </xf>
    <xf numFmtId="0" fontId="10" fillId="0" borderId="45" xfId="0" applyFont="1" applyBorder="1" applyAlignment="1">
      <alignment horizontal="right"/>
    </xf>
    <xf numFmtId="0" fontId="10" fillId="0" borderId="46" xfId="0" applyFont="1" applyBorder="1"/>
    <xf numFmtId="0" fontId="14" fillId="0" borderId="55" xfId="0" applyFont="1" applyBorder="1" applyAlignment="1">
      <alignment vertical="top" wrapText="1"/>
    </xf>
    <xf numFmtId="0" fontId="14" fillId="0" borderId="56" xfId="0" applyFont="1" applyBorder="1" applyAlignment="1">
      <alignment vertical="top" wrapText="1"/>
    </xf>
    <xf numFmtId="0" fontId="14" fillId="0" borderId="57" xfId="0" applyFont="1" applyBorder="1" applyAlignment="1">
      <alignment vertical="top" wrapText="1"/>
    </xf>
    <xf numFmtId="164" fontId="10" fillId="0" borderId="61" xfId="7" applyNumberFormat="1" applyFont="1" applyFill="1" applyBorder="1" applyAlignment="1">
      <alignment vertical="top" wrapText="1"/>
    </xf>
    <xf numFmtId="9" fontId="10" fillId="0" borderId="62" xfId="9" applyFont="1" applyFill="1" applyBorder="1" applyAlignment="1">
      <alignment vertical="top" wrapText="1"/>
    </xf>
    <xf numFmtId="0" fontId="10" fillId="0" borderId="62" xfId="0" applyFont="1" applyBorder="1" applyAlignment="1">
      <alignment vertical="top" wrapText="1"/>
    </xf>
    <xf numFmtId="2" fontId="10" fillId="0" borderId="62" xfId="0" applyNumberFormat="1" applyFont="1" applyBorder="1" applyAlignment="1">
      <alignment vertical="top" wrapText="1"/>
    </xf>
    <xf numFmtId="164" fontId="10" fillId="0" borderId="63" xfId="0" applyNumberFormat="1" applyFont="1" applyBorder="1" applyAlignment="1">
      <alignment vertical="top" wrapText="1"/>
    </xf>
    <xf numFmtId="0" fontId="7" fillId="0" borderId="55" xfId="0" applyFont="1" applyBorder="1"/>
    <xf numFmtId="0" fontId="7" fillId="0" borderId="56" xfId="0" applyFont="1" applyBorder="1"/>
    <xf numFmtId="0" fontId="7" fillId="0" borderId="57" xfId="0" applyFont="1" applyBorder="1"/>
    <xf numFmtId="168" fontId="10" fillId="0" borderId="53" xfId="7" applyNumberFormat="1" applyFont="1" applyFill="1" applyBorder="1" applyAlignment="1">
      <alignment horizontal="right" vertical="center"/>
    </xf>
    <xf numFmtId="165" fontId="10" fillId="0" borderId="59" xfId="0" applyNumberFormat="1" applyFont="1" applyBorder="1" applyAlignment="1">
      <alignment horizontal="right" vertical="center"/>
    </xf>
    <xf numFmtId="168" fontId="10" fillId="0" borderId="59" xfId="7" applyNumberFormat="1" applyFont="1" applyFill="1" applyBorder="1" applyAlignment="1">
      <alignment horizontal="right" vertical="center"/>
    </xf>
    <xf numFmtId="0" fontId="7" fillId="0" borderId="55" xfId="0" applyFont="1" applyBorder="1" applyAlignment="1">
      <alignment horizontal="left"/>
    </xf>
    <xf numFmtId="0" fontId="7" fillId="0" borderId="56" xfId="0" applyFont="1" applyBorder="1" applyAlignment="1">
      <alignment horizontal="left" vertical="center"/>
    </xf>
    <xf numFmtId="1" fontId="7" fillId="0" borderId="56" xfId="0" applyNumberFormat="1" applyFont="1" applyBorder="1"/>
    <xf numFmtId="1" fontId="7" fillId="0" borderId="57" xfId="0" applyNumberFormat="1" applyFont="1" applyBorder="1"/>
    <xf numFmtId="164" fontId="10" fillId="0" borderId="53" xfId="0" applyNumberFormat="1" applyFont="1" applyBorder="1" applyAlignment="1">
      <alignment horizontal="right" vertical="center"/>
    </xf>
    <xf numFmtId="164" fontId="10" fillId="0" borderId="41" xfId="0" applyNumberFormat="1" applyFont="1" applyBorder="1" applyAlignment="1">
      <alignment horizontal="right" vertical="center"/>
    </xf>
    <xf numFmtId="164" fontId="10" fillId="0" borderId="59" xfId="0" applyNumberFormat="1" applyFont="1" applyBorder="1" applyAlignment="1">
      <alignment horizontal="right" vertical="center"/>
    </xf>
    <xf numFmtId="164" fontId="10" fillId="0" borderId="47" xfId="0" applyNumberFormat="1" applyFont="1" applyBorder="1" applyAlignment="1">
      <alignment horizontal="right" vertical="center"/>
    </xf>
    <xf numFmtId="164" fontId="10" fillId="0" borderId="2" xfId="0" applyNumberFormat="1" applyFont="1" applyBorder="1" applyAlignment="1">
      <alignment horizontal="right" vertical="center"/>
    </xf>
    <xf numFmtId="0" fontId="7" fillId="0" borderId="46" xfId="0" applyFont="1" applyBorder="1" applyAlignment="1">
      <alignment horizontal="left"/>
    </xf>
    <xf numFmtId="0" fontId="7" fillId="0" borderId="48" xfId="0" applyFont="1" applyBorder="1" applyAlignment="1">
      <alignment horizontal="left"/>
    </xf>
    <xf numFmtId="0" fontId="11" fillId="0" borderId="0" xfId="3" applyFont="1" applyFill="1" applyBorder="1" applyAlignment="1">
      <alignment vertical="top" wrapText="1"/>
    </xf>
    <xf numFmtId="169" fontId="10" fillId="0" borderId="0" xfId="3" applyNumberFormat="1" applyFont="1" applyFill="1" applyBorder="1" applyAlignment="1">
      <alignment vertical="top" wrapText="1"/>
    </xf>
    <xf numFmtId="0" fontId="7" fillId="0" borderId="0" xfId="0" applyFont="1" applyAlignment="1">
      <alignment vertical="top"/>
    </xf>
    <xf numFmtId="0" fontId="17" fillId="0" borderId="0" xfId="0" applyFont="1" applyAlignment="1">
      <alignment horizontal="left"/>
    </xf>
    <xf numFmtId="0" fontId="9"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1" fontId="10" fillId="0" borderId="0" xfId="0" applyNumberFormat="1" applyFont="1" applyAlignment="1">
      <alignment vertical="center"/>
    </xf>
    <xf numFmtId="0" fontId="7" fillId="0" borderId="49" xfId="5" applyFont="1" applyBorder="1" applyAlignment="1">
      <alignment horizontal="center" wrapText="1"/>
    </xf>
    <xf numFmtId="0" fontId="7" fillId="0" borderId="50" xfId="5" applyFont="1" applyBorder="1" applyAlignment="1">
      <alignment horizontal="center" wrapText="1"/>
    </xf>
    <xf numFmtId="0" fontId="7" fillId="0" borderId="51" xfId="5" applyFont="1" applyBorder="1" applyAlignment="1">
      <alignment horizontal="center" wrapText="1"/>
    </xf>
    <xf numFmtId="0" fontId="11" fillId="0" borderId="0" xfId="3" applyFont="1" applyFill="1" applyBorder="1" applyAlignment="1" applyProtection="1">
      <alignment horizontal="left" vertical="center" wrapText="1"/>
    </xf>
    <xf numFmtId="0" fontId="9" fillId="0" borderId="98" xfId="0" applyFont="1" applyBorder="1"/>
    <xf numFmtId="0" fontId="9" fillId="0" borderId="101" xfId="0" applyFont="1" applyBorder="1"/>
    <xf numFmtId="0" fontId="9" fillId="0" borderId="100" xfId="0" applyFont="1" applyBorder="1"/>
    <xf numFmtId="0" fontId="9" fillId="0" borderId="99" xfId="0" applyFont="1" applyBorder="1"/>
    <xf numFmtId="0" fontId="25" fillId="0" borderId="0" xfId="0" applyFont="1"/>
    <xf numFmtId="0" fontId="20" fillId="0" borderId="53" xfId="0" applyFont="1" applyBorder="1" applyAlignment="1">
      <alignment vertical="top" wrapText="1"/>
    </xf>
    <xf numFmtId="0" fontId="10" fillId="0" borderId="53" xfId="0" applyFont="1" applyBorder="1" applyAlignment="1">
      <alignment vertical="top" wrapText="1"/>
    </xf>
    <xf numFmtId="0" fontId="10" fillId="0" borderId="41" xfId="0" applyFont="1" applyBorder="1" applyAlignment="1">
      <alignment vertical="top" wrapText="1"/>
    </xf>
    <xf numFmtId="0" fontId="20" fillId="0" borderId="41" xfId="0" applyFont="1" applyBorder="1" applyAlignment="1">
      <alignment vertical="top" wrapText="1"/>
    </xf>
    <xf numFmtId="9" fontId="9" fillId="0" borderId="0" xfId="0" applyNumberFormat="1" applyFont="1"/>
    <xf numFmtId="9" fontId="10" fillId="3" borderId="26" xfId="9" applyFont="1" applyFill="1" applyBorder="1" applyAlignment="1" applyProtection="1">
      <alignment vertical="center"/>
      <protection locked="0"/>
    </xf>
    <xf numFmtId="0" fontId="9" fillId="0" borderId="0" xfId="0" applyFont="1" applyAlignment="1">
      <alignment vertical="top" wrapText="1"/>
    </xf>
    <xf numFmtId="0" fontId="10" fillId="0" borderId="41" xfId="0" applyFont="1" applyBorder="1" applyAlignment="1">
      <alignment horizontal="left" vertical="top" wrapText="1"/>
    </xf>
    <xf numFmtId="0" fontId="9" fillId="0" borderId="41" xfId="0" applyFont="1" applyBorder="1" applyAlignment="1">
      <alignment vertical="top" wrapText="1"/>
    </xf>
    <xf numFmtId="0" fontId="11" fillId="0" borderId="41" xfId="3" applyFont="1" applyFill="1" applyBorder="1" applyAlignment="1">
      <alignment vertical="top" wrapText="1"/>
    </xf>
    <xf numFmtId="0" fontId="7" fillId="0" borderId="41" xfId="0" applyFont="1" applyBorder="1" applyAlignment="1">
      <alignment vertical="top" wrapText="1"/>
    </xf>
    <xf numFmtId="0" fontId="9" fillId="0" borderId="94" xfId="0" applyFont="1" applyBorder="1" applyAlignment="1">
      <alignment vertical="top" wrapText="1"/>
    </xf>
    <xf numFmtId="0" fontId="9" fillId="0" borderId="0" xfId="0" applyFont="1" applyAlignment="1">
      <alignment horizontal="left" vertical="center"/>
    </xf>
    <xf numFmtId="0" fontId="14" fillId="0" borderId="0" xfId="3" applyFont="1" applyFill="1" applyBorder="1" applyAlignment="1" applyProtection="1">
      <alignment vertical="top" wrapText="1"/>
    </xf>
    <xf numFmtId="0" fontId="14" fillId="0" borderId="0" xfId="0" applyFont="1" applyAlignment="1">
      <alignment vertical="top" wrapText="1"/>
    </xf>
    <xf numFmtId="0" fontId="10" fillId="3" borderId="33" xfId="0" applyFont="1" applyFill="1" applyBorder="1" applyAlignment="1">
      <alignment vertical="top" wrapText="1"/>
    </xf>
    <xf numFmtId="0" fontId="10" fillId="0" borderId="34" xfId="0" applyFont="1" applyBorder="1" applyAlignment="1">
      <alignment vertical="top" wrapText="1"/>
    </xf>
    <xf numFmtId="0" fontId="10" fillId="2" borderId="11" xfId="0" applyFont="1" applyFill="1" applyBorder="1" applyAlignment="1">
      <alignment vertical="top" wrapText="1"/>
    </xf>
    <xf numFmtId="0" fontId="10" fillId="0" borderId="12" xfId="0" applyFont="1" applyBorder="1" applyAlignment="1">
      <alignment vertical="top" wrapText="1"/>
    </xf>
    <xf numFmtId="0" fontId="10" fillId="4" borderId="13" xfId="0" applyFont="1" applyFill="1" applyBorder="1" applyAlignment="1">
      <alignment vertical="top" wrapText="1"/>
    </xf>
    <xf numFmtId="0" fontId="10" fillId="0" borderId="26" xfId="0" applyFont="1" applyBorder="1" applyAlignment="1">
      <alignment vertical="top" wrapText="1"/>
    </xf>
    <xf numFmtId="0" fontId="8" fillId="0" borderId="0" xfId="0" applyFont="1" applyAlignment="1">
      <alignment horizontal="center" vertical="center"/>
    </xf>
    <xf numFmtId="0" fontId="9" fillId="0" borderId="0" xfId="0" applyFont="1" applyAlignment="1">
      <alignment horizontal="center"/>
    </xf>
    <xf numFmtId="0" fontId="18" fillId="0" borderId="0" xfId="12" applyFont="1" applyAlignment="1">
      <alignment horizontal="center" vertical="center"/>
    </xf>
    <xf numFmtId="0" fontId="19" fillId="0" borderId="0" xfId="12" applyFont="1" applyAlignment="1">
      <alignment horizontal="center"/>
    </xf>
    <xf numFmtId="0" fontId="26" fillId="0" borderId="0" xfId="12" applyFont="1"/>
    <xf numFmtId="0" fontId="13" fillId="0" borderId="103" xfId="0" applyFont="1" applyBorder="1" applyAlignment="1">
      <alignment horizontal="left" wrapText="1"/>
    </xf>
    <xf numFmtId="0" fontId="13" fillId="0" borderId="104" xfId="0" applyFont="1" applyBorder="1" applyAlignment="1">
      <alignment vertical="top" wrapText="1"/>
    </xf>
    <xf numFmtId="1" fontId="9" fillId="0" borderId="104" xfId="0" applyNumberFormat="1" applyFont="1" applyBorder="1"/>
    <xf numFmtId="0" fontId="9" fillId="0" borderId="110" xfId="0" applyFont="1" applyBorder="1"/>
    <xf numFmtId="0" fontId="9" fillId="0" borderId="111" xfId="0" applyFont="1" applyBorder="1"/>
    <xf numFmtId="0" fontId="9" fillId="0" borderId="112" xfId="0" applyFont="1" applyBorder="1"/>
    <xf numFmtId="0" fontId="9" fillId="0" borderId="113" xfId="0" applyFont="1" applyBorder="1"/>
    <xf numFmtId="0" fontId="9" fillId="0" borderId="114" xfId="0" applyFont="1" applyBorder="1"/>
    <xf numFmtId="0" fontId="9" fillId="0" borderId="115" xfId="0" applyFont="1" applyBorder="1"/>
    <xf numFmtId="0" fontId="9" fillId="0" borderId="116" xfId="0" applyFont="1" applyBorder="1"/>
    <xf numFmtId="0" fontId="9" fillId="0" borderId="117" xfId="0" applyFont="1" applyBorder="1"/>
    <xf numFmtId="0" fontId="9" fillId="0" borderId="118" xfId="0" applyFont="1" applyBorder="1"/>
    <xf numFmtId="0" fontId="13" fillId="0" borderId="113" xfId="0" applyFont="1" applyBorder="1" applyAlignment="1">
      <alignment vertical="top" wrapText="1"/>
    </xf>
    <xf numFmtId="0" fontId="13" fillId="0" borderId="114" xfId="0" applyFont="1" applyBorder="1" applyAlignment="1">
      <alignment vertical="top" wrapText="1"/>
    </xf>
    <xf numFmtId="0" fontId="13" fillId="0" borderId="115" xfId="0" applyFont="1" applyBorder="1" applyAlignment="1">
      <alignment vertical="top" wrapText="1"/>
    </xf>
    <xf numFmtId="0" fontId="13" fillId="0" borderId="107" xfId="0" applyFont="1" applyBorder="1" applyAlignment="1">
      <alignment horizontal="left" wrapText="1"/>
    </xf>
    <xf numFmtId="0" fontId="13" fillId="0" borderId="108" xfId="0" applyFont="1" applyBorder="1" applyAlignment="1">
      <alignment horizontal="left" wrapText="1"/>
    </xf>
    <xf numFmtId="0" fontId="13" fillId="0" borderId="109" xfId="0" applyFont="1" applyBorder="1" applyAlignment="1">
      <alignment horizontal="left" wrapText="1"/>
    </xf>
    <xf numFmtId="165" fontId="9" fillId="0" borderId="105" xfId="0" applyNumberFormat="1" applyFont="1" applyBorder="1"/>
    <xf numFmtId="165" fontId="9" fillId="0" borderId="106" xfId="0" applyNumberFormat="1" applyFont="1" applyBorder="1"/>
    <xf numFmtId="165" fontId="9" fillId="0" borderId="110" xfId="0" applyNumberFormat="1" applyFont="1" applyBorder="1"/>
    <xf numFmtId="165" fontId="9" fillId="0" borderId="111" xfId="0" applyNumberFormat="1" applyFont="1" applyBorder="1"/>
    <xf numFmtId="165" fontId="9" fillId="0" borderId="74" xfId="0" applyNumberFormat="1" applyFont="1" applyBorder="1"/>
    <xf numFmtId="165" fontId="9" fillId="0" borderId="47" xfId="0" applyNumberFormat="1" applyFont="1" applyBorder="1"/>
    <xf numFmtId="165" fontId="9" fillId="0" borderId="104" xfId="0" applyNumberFormat="1" applyFont="1" applyBorder="1"/>
    <xf numFmtId="165" fontId="9" fillId="0" borderId="112" xfId="0" applyNumberFormat="1" applyFont="1" applyBorder="1"/>
    <xf numFmtId="165" fontId="9" fillId="0" borderId="113" xfId="0" applyNumberFormat="1" applyFont="1" applyBorder="1"/>
    <xf numFmtId="165" fontId="9" fillId="0" borderId="114" xfId="0" applyNumberFormat="1" applyFont="1" applyBorder="1"/>
    <xf numFmtId="165" fontId="9" fillId="0" borderId="115" xfId="0" applyNumberFormat="1" applyFont="1" applyBorder="1"/>
    <xf numFmtId="165" fontId="9" fillId="0" borderId="116" xfId="0" applyNumberFormat="1" applyFont="1" applyBorder="1"/>
    <xf numFmtId="165" fontId="9" fillId="0" borderId="117" xfId="0" applyNumberFormat="1" applyFont="1" applyBorder="1"/>
    <xf numFmtId="165" fontId="9" fillId="0" borderId="118" xfId="0" applyNumberFormat="1" applyFont="1" applyBorder="1"/>
    <xf numFmtId="1" fontId="9" fillId="0" borderId="43" xfId="0" applyNumberFormat="1" applyFont="1" applyBorder="1"/>
    <xf numFmtId="0" fontId="13" fillId="0" borderId="80" xfId="0" applyFont="1" applyBorder="1" applyAlignment="1">
      <alignment horizontal="left" wrapText="1"/>
    </xf>
    <xf numFmtId="0" fontId="13" fillId="0" borderId="81" xfId="0" applyFont="1" applyBorder="1" applyAlignment="1">
      <alignment vertical="top" wrapText="1"/>
    </xf>
    <xf numFmtId="165" fontId="9" fillId="0" borderId="120" xfId="0" applyNumberFormat="1" applyFont="1" applyBorder="1"/>
    <xf numFmtId="165" fontId="9" fillId="0" borderId="5" xfId="0" applyNumberFormat="1" applyFont="1" applyBorder="1"/>
    <xf numFmtId="165" fontId="9" fillId="0" borderId="122" xfId="0" applyNumberFormat="1" applyFont="1" applyBorder="1"/>
    <xf numFmtId="165" fontId="9" fillId="0" borderId="119" xfId="0" applyNumberFormat="1" applyFont="1" applyBorder="1"/>
    <xf numFmtId="165" fontId="9" fillId="0" borderId="125" xfId="0" applyNumberFormat="1" applyFont="1" applyBorder="1"/>
    <xf numFmtId="0" fontId="13" fillId="0" borderId="123" xfId="0" applyFont="1" applyBorder="1" applyAlignment="1">
      <alignment vertical="top" wrapText="1"/>
    </xf>
    <xf numFmtId="0" fontId="13" fillId="0" borderId="119" xfId="0" applyFont="1" applyBorder="1" applyAlignment="1">
      <alignment vertical="top" wrapText="1"/>
    </xf>
    <xf numFmtId="0" fontId="13" fillId="0" borderId="126" xfId="0" applyFont="1" applyBorder="1" applyAlignment="1">
      <alignment horizontal="left" wrapText="1"/>
    </xf>
    <xf numFmtId="0" fontId="13" fillId="0" borderId="127" xfId="0" applyFont="1" applyBorder="1" applyAlignment="1">
      <alignment horizontal="left" wrapText="1"/>
    </xf>
    <xf numFmtId="49" fontId="13" fillId="0" borderId="40" xfId="0" applyNumberFormat="1" applyFont="1" applyBorder="1" applyAlignment="1">
      <alignment horizontal="left" wrapText="1"/>
    </xf>
    <xf numFmtId="165" fontId="27" fillId="0" borderId="75" xfId="0" applyNumberFormat="1" applyFont="1" applyBorder="1"/>
    <xf numFmtId="0" fontId="13" fillId="0" borderId="130" xfId="0" applyFont="1" applyBorder="1" applyAlignment="1">
      <alignment vertical="top" wrapText="1"/>
    </xf>
    <xf numFmtId="0" fontId="13" fillId="0" borderId="6" xfId="0" applyFont="1" applyBorder="1" applyAlignment="1">
      <alignment vertical="top" wrapText="1"/>
    </xf>
    <xf numFmtId="0" fontId="7" fillId="0" borderId="40" xfId="0" applyFont="1" applyBorder="1" applyAlignment="1">
      <alignment horizontal="left"/>
    </xf>
    <xf numFmtId="0" fontId="7" fillId="0" borderId="80" xfId="0" applyFont="1" applyBorder="1" applyAlignment="1">
      <alignment horizontal="left"/>
    </xf>
    <xf numFmtId="0" fontId="7" fillId="0" borderId="131" xfId="0" applyFont="1" applyBorder="1" applyAlignment="1">
      <alignment horizontal="left"/>
    </xf>
    <xf numFmtId="0" fontId="7" fillId="0" borderId="132" xfId="0" applyFont="1" applyBorder="1" applyAlignment="1">
      <alignment horizontal="left"/>
    </xf>
    <xf numFmtId="0" fontId="13" fillId="0" borderId="133" xfId="0" applyFont="1" applyBorder="1" applyAlignment="1">
      <alignment vertical="top" wrapText="1"/>
    </xf>
    <xf numFmtId="0" fontId="13" fillId="0" borderId="134" xfId="0" applyFont="1" applyBorder="1" applyAlignment="1">
      <alignment horizontal="left" wrapText="1"/>
    </xf>
    <xf numFmtId="0" fontId="7" fillId="0" borderId="126" xfId="0" applyFont="1" applyBorder="1" applyAlignment="1">
      <alignment horizontal="left"/>
    </xf>
    <xf numFmtId="165" fontId="9" fillId="0" borderId="135" xfId="0" applyNumberFormat="1" applyFont="1" applyBorder="1"/>
    <xf numFmtId="165" fontId="9" fillId="0" borderId="136" xfId="0" applyNumberFormat="1" applyFont="1" applyBorder="1"/>
    <xf numFmtId="165" fontId="9" fillId="0" borderId="137" xfId="0" applyNumberFormat="1" applyFont="1" applyBorder="1"/>
    <xf numFmtId="1" fontId="9" fillId="0" borderId="124" xfId="0" applyNumberFormat="1" applyFont="1" applyBorder="1"/>
    <xf numFmtId="165" fontId="10" fillId="0" borderId="47" xfId="0" applyNumberFormat="1" applyFont="1" applyBorder="1" applyAlignment="1">
      <alignment horizontal="right"/>
    </xf>
    <xf numFmtId="0" fontId="24" fillId="0" borderId="128" xfId="0" applyFont="1" applyBorder="1"/>
    <xf numFmtId="0" fontId="24" fillId="0" borderId="121" xfId="0" applyFont="1" applyBorder="1"/>
    <xf numFmtId="165" fontId="24" fillId="0" borderId="121" xfId="0" applyNumberFormat="1" applyFont="1" applyBorder="1"/>
    <xf numFmtId="165" fontId="24" fillId="0" borderId="122" xfId="0" applyNumberFormat="1" applyFont="1" applyBorder="1"/>
    <xf numFmtId="0" fontId="24" fillId="0" borderId="123" xfId="0" applyFont="1" applyBorder="1"/>
    <xf numFmtId="165" fontId="24" fillId="0" borderId="123" xfId="0" applyNumberFormat="1" applyFont="1" applyBorder="1"/>
    <xf numFmtId="165" fontId="24" fillId="0" borderId="119" xfId="0" applyNumberFormat="1" applyFont="1" applyBorder="1"/>
    <xf numFmtId="0" fontId="24" fillId="0" borderId="129" xfId="0" applyFont="1" applyBorder="1" applyAlignment="1">
      <alignment wrapText="1"/>
    </xf>
    <xf numFmtId="0" fontId="10" fillId="0" borderId="24" xfId="3" applyFont="1" applyFill="1" applyBorder="1" applyAlignment="1" applyProtection="1">
      <alignment vertical="center" wrapText="1"/>
    </xf>
    <xf numFmtId="0" fontId="10" fillId="3" borderId="20" xfId="0" applyFont="1" applyFill="1" applyBorder="1" applyAlignment="1" applyProtection="1">
      <alignment horizontal="center" vertical="center"/>
      <protection locked="0"/>
    </xf>
    <xf numFmtId="0" fontId="10" fillId="0" borderId="0" xfId="3" applyFont="1" applyFill="1" applyBorder="1" applyAlignment="1" applyProtection="1">
      <alignment horizontal="centerContinuous" vertical="top" wrapText="1"/>
    </xf>
    <xf numFmtId="0" fontId="10" fillId="5" borderId="9" xfId="8" applyFont="1" applyFill="1" applyBorder="1" applyAlignment="1">
      <alignment vertical="top"/>
    </xf>
    <xf numFmtId="0" fontId="10" fillId="5" borderId="16" xfId="8" applyFont="1" applyFill="1" applyBorder="1" applyAlignment="1">
      <alignment vertical="top"/>
    </xf>
    <xf numFmtId="0" fontId="10" fillId="5" borderId="140" xfId="8" applyFont="1" applyFill="1" applyBorder="1" applyAlignment="1">
      <alignment vertical="top"/>
    </xf>
    <xf numFmtId="0" fontId="10" fillId="5" borderId="11" xfId="8" applyFont="1" applyFill="1" applyBorder="1" applyAlignment="1">
      <alignment vertical="top"/>
    </xf>
    <xf numFmtId="0" fontId="10" fillId="5" borderId="8" xfId="8" applyFont="1" applyFill="1" applyBorder="1" applyAlignment="1">
      <alignment vertical="top"/>
    </xf>
    <xf numFmtId="0" fontId="10" fillId="5" borderId="13" xfId="8" applyFont="1" applyFill="1" applyBorder="1" applyAlignment="1">
      <alignment vertical="top"/>
    </xf>
    <xf numFmtId="0" fontId="10" fillId="5" borderId="17" xfId="8" applyFont="1" applyFill="1" applyBorder="1" applyAlignment="1">
      <alignment vertical="top"/>
    </xf>
    <xf numFmtId="0" fontId="10" fillId="5" borderId="7" xfId="8" applyFont="1" applyFill="1" applyBorder="1" applyAlignment="1">
      <alignment vertical="top"/>
    </xf>
    <xf numFmtId="0" fontId="10" fillId="5" borderId="27" xfId="8" applyFont="1" applyFill="1" applyBorder="1" applyAlignment="1">
      <alignment vertical="top"/>
    </xf>
    <xf numFmtId="0" fontId="10" fillId="4" borderId="7" xfId="3" applyFont="1" applyFill="1" applyBorder="1" applyAlignment="1">
      <alignment horizontal="centerContinuous" vertical="center" wrapText="1"/>
    </xf>
    <xf numFmtId="0" fontId="10" fillId="4" borderId="15" xfId="3" applyFont="1" applyFill="1" applyBorder="1" applyAlignment="1">
      <alignment horizontal="centerContinuous" vertical="center" wrapText="1"/>
    </xf>
    <xf numFmtId="0" fontId="10" fillId="4" borderId="8" xfId="3" applyFont="1" applyFill="1" applyBorder="1" applyAlignment="1">
      <alignment horizontal="centerContinuous" vertical="center" wrapText="1"/>
    </xf>
    <xf numFmtId="0" fontId="11" fillId="0" borderId="0" xfId="3" applyFont="1" applyFill="1" applyBorder="1" applyAlignment="1" applyProtection="1">
      <alignment horizontal="left" vertical="top" wrapText="1"/>
    </xf>
    <xf numFmtId="0" fontId="10" fillId="0" borderId="58" xfId="0" applyFont="1" applyBorder="1" applyAlignment="1">
      <alignment vertical="top" wrapText="1"/>
    </xf>
    <xf numFmtId="0" fontId="27" fillId="0" borderId="0" xfId="0" applyFont="1"/>
    <xf numFmtId="0" fontId="10" fillId="0" borderId="45" xfId="0" applyFont="1" applyBorder="1" applyAlignment="1">
      <alignment vertical="top" wrapText="1"/>
    </xf>
    <xf numFmtId="0" fontId="9" fillId="0" borderId="45" xfId="0" applyFont="1" applyBorder="1"/>
    <xf numFmtId="0" fontId="11" fillId="5" borderId="145" xfId="3" applyFont="1" applyFill="1" applyBorder="1" applyAlignment="1">
      <alignment horizontal="left" indent="4"/>
    </xf>
    <xf numFmtId="0" fontId="11" fillId="5" borderId="146" xfId="3" applyFont="1" applyFill="1" applyBorder="1" applyAlignment="1">
      <alignment horizontal="left" indent="4"/>
    </xf>
    <xf numFmtId="0" fontId="10" fillId="0" borderId="147" xfId="0" applyFont="1" applyBorder="1" applyAlignment="1">
      <alignment vertical="top" wrapText="1"/>
    </xf>
    <xf numFmtId="0" fontId="11" fillId="0" borderId="145" xfId="3" applyFont="1" applyFill="1" applyBorder="1" applyAlignment="1" applyProtection="1">
      <alignment vertical="top" wrapText="1"/>
    </xf>
    <xf numFmtId="0" fontId="11" fillId="0" borderId="145" xfId="3" applyFont="1" applyFill="1" applyBorder="1" applyAlignment="1" applyProtection="1">
      <alignment horizontal="left" vertical="top" wrapText="1"/>
    </xf>
    <xf numFmtId="0" fontId="14" fillId="0" borderId="145" xfId="3" applyFont="1" applyFill="1" applyBorder="1" applyAlignment="1" applyProtection="1">
      <alignment vertical="top" wrapText="1"/>
    </xf>
    <xf numFmtId="0" fontId="10" fillId="5" borderId="28" xfId="8" applyFont="1" applyFill="1" applyBorder="1" applyAlignment="1">
      <alignment vertical="center"/>
    </xf>
    <xf numFmtId="0" fontId="10" fillId="5" borderId="22" xfId="8" applyFont="1" applyFill="1" applyBorder="1" applyAlignment="1">
      <alignment vertical="center"/>
    </xf>
    <xf numFmtId="0" fontId="10" fillId="5" borderId="38" xfId="8" applyFont="1" applyFill="1" applyBorder="1" applyAlignment="1">
      <alignment vertical="center"/>
    </xf>
    <xf numFmtId="0" fontId="11" fillId="0" borderId="145" xfId="3" applyFont="1" applyFill="1" applyBorder="1" applyAlignment="1" applyProtection="1">
      <alignment horizontal="left" vertical="center" wrapText="1"/>
    </xf>
    <xf numFmtId="0" fontId="11" fillId="4" borderId="139" xfId="3" applyFont="1" applyFill="1" applyBorder="1" applyAlignment="1" applyProtection="1">
      <alignment horizontal="centerContinuous" vertical="center" wrapText="1"/>
    </xf>
    <xf numFmtId="0" fontId="11" fillId="4" borderId="148" xfId="3" applyFont="1" applyFill="1" applyBorder="1" applyAlignment="1" applyProtection="1">
      <alignment horizontal="centerContinuous" vertical="center" wrapText="1"/>
    </xf>
    <xf numFmtId="0" fontId="11" fillId="4" borderId="29" xfId="3" applyFont="1" applyFill="1" applyBorder="1" applyAlignment="1" applyProtection="1">
      <alignment horizontal="centerContinuous" vertical="center" wrapText="1"/>
    </xf>
    <xf numFmtId="0" fontId="11" fillId="4" borderId="149" xfId="3" applyFont="1" applyFill="1" applyBorder="1" applyAlignment="1" applyProtection="1">
      <alignment horizontal="centerContinuous" vertical="center" wrapText="1"/>
    </xf>
    <xf numFmtId="0" fontId="10" fillId="0" borderId="0" xfId="3" applyFont="1" applyFill="1" applyBorder="1" applyAlignment="1" applyProtection="1">
      <alignment vertical="center" wrapText="1"/>
    </xf>
    <xf numFmtId="0" fontId="14" fillId="0" borderId="22" xfId="8" applyFont="1" applyBorder="1" applyAlignment="1">
      <alignment vertical="center"/>
    </xf>
    <xf numFmtId="0" fontId="14" fillId="0" borderId="23" xfId="8" applyFont="1" applyBorder="1" applyAlignment="1">
      <alignment vertical="center"/>
    </xf>
    <xf numFmtId="0" fontId="10" fillId="5" borderId="138" xfId="8" applyFont="1" applyFill="1" applyBorder="1" applyAlignment="1">
      <alignment vertical="center" wrapText="1"/>
    </xf>
    <xf numFmtId="0" fontId="10" fillId="0" borderId="19" xfId="8" applyFont="1" applyBorder="1" applyAlignment="1">
      <alignment vertical="center"/>
    </xf>
    <xf numFmtId="0" fontId="10" fillId="5" borderId="19" xfId="8" applyFont="1" applyFill="1" applyBorder="1" applyAlignment="1">
      <alignment vertical="center" wrapText="1"/>
    </xf>
    <xf numFmtId="0" fontId="10" fillId="5" borderId="19" xfId="8" applyFont="1" applyFill="1" applyBorder="1" applyAlignment="1">
      <alignment vertical="center"/>
    </xf>
    <xf numFmtId="0" fontId="10" fillId="5" borderId="30" xfId="8" applyFont="1" applyFill="1" applyBorder="1" applyAlignment="1">
      <alignment vertical="center"/>
    </xf>
    <xf numFmtId="0" fontId="10" fillId="2" borderId="34" xfId="8" applyFont="1" applyFill="1" applyBorder="1" applyAlignment="1">
      <alignment vertical="center" wrapText="1"/>
    </xf>
    <xf numFmtId="0" fontId="10" fillId="2" borderId="12" xfId="8" applyFont="1" applyFill="1" applyBorder="1" applyAlignment="1">
      <alignment vertical="center" wrapText="1"/>
    </xf>
    <xf numFmtId="0" fontId="10" fillId="2" borderId="26" xfId="8" applyFont="1" applyFill="1" applyBorder="1" applyAlignment="1">
      <alignment vertical="center" wrapText="1"/>
    </xf>
    <xf numFmtId="0" fontId="10" fillId="2" borderId="150" xfId="8" applyFont="1" applyFill="1" applyBorder="1" applyAlignment="1">
      <alignment vertical="center" wrapText="1"/>
    </xf>
    <xf numFmtId="0" fontId="10" fillId="2" borderId="34" xfId="8" applyFont="1" applyFill="1" applyBorder="1" applyAlignment="1">
      <alignment vertical="center"/>
    </xf>
    <xf numFmtId="0" fontId="10" fillId="2" borderId="12" xfId="8" applyFont="1" applyFill="1" applyBorder="1" applyAlignment="1">
      <alignment vertical="center"/>
    </xf>
    <xf numFmtId="0" fontId="10" fillId="2" borderId="31" xfId="8" applyFont="1" applyFill="1" applyBorder="1" applyAlignment="1">
      <alignment vertical="center"/>
    </xf>
    <xf numFmtId="0" fontId="10" fillId="5" borderId="138" xfId="8" applyFont="1" applyFill="1" applyBorder="1" applyAlignment="1">
      <alignment vertical="center"/>
    </xf>
    <xf numFmtId="0" fontId="14" fillId="0" borderId="5" xfId="0" applyFont="1" applyBorder="1" applyAlignment="1">
      <alignment vertical="top"/>
    </xf>
    <xf numFmtId="0" fontId="10" fillId="5" borderId="28" xfId="8" applyFont="1" applyFill="1" applyBorder="1" applyAlignment="1">
      <alignment vertical="top" wrapText="1"/>
    </xf>
    <xf numFmtId="0" fontId="11" fillId="4" borderId="148" xfId="3" applyFont="1" applyFill="1" applyBorder="1" applyAlignment="1" applyProtection="1">
      <alignment horizontal="centerContinuous" vertical="center"/>
    </xf>
    <xf numFmtId="0" fontId="24" fillId="0" borderId="151" xfId="0" applyFont="1" applyBorder="1"/>
    <xf numFmtId="0" fontId="24" fillId="0" borderId="152" xfId="0" applyFont="1" applyBorder="1"/>
    <xf numFmtId="1" fontId="1" fillId="0" borderId="152" xfId="0" applyNumberFormat="1" applyFont="1" applyBorder="1"/>
    <xf numFmtId="1" fontId="1" fillId="0" borderId="153" xfId="0" applyNumberFormat="1" applyFont="1" applyBorder="1"/>
    <xf numFmtId="0" fontId="1" fillId="3" borderId="26" xfId="0" applyFont="1" applyFill="1" applyBorder="1" applyAlignment="1" applyProtection="1">
      <alignment horizontal="left" vertical="top" wrapText="1"/>
      <protection locked="0"/>
    </xf>
    <xf numFmtId="0" fontId="1" fillId="0" borderId="53" xfId="5" applyFont="1" applyBorder="1" applyAlignment="1">
      <alignment vertical="top" wrapText="1"/>
    </xf>
    <xf numFmtId="0" fontId="1" fillId="0" borderId="56" xfId="0" applyFont="1" applyBorder="1" applyAlignment="1">
      <alignment horizontal="center" wrapText="1"/>
    </xf>
    <xf numFmtId="0" fontId="1" fillId="0" borderId="41" xfId="0" applyFont="1" applyBorder="1" applyAlignment="1">
      <alignment vertical="top" wrapText="1"/>
    </xf>
    <xf numFmtId="0" fontId="1" fillId="0" borderId="45" xfId="0" applyFont="1" applyBorder="1"/>
    <xf numFmtId="0" fontId="11" fillId="5" borderId="0" xfId="3" applyFont="1" applyFill="1" applyBorder="1"/>
    <xf numFmtId="0" fontId="1" fillId="3" borderId="10" xfId="8" applyFont="1" applyFill="1" applyBorder="1" applyAlignment="1" applyProtection="1">
      <alignment horizontal="center" vertical="center"/>
      <protection locked="0"/>
    </xf>
    <xf numFmtId="0" fontId="1" fillId="3" borderId="12" xfId="8" applyFont="1" applyFill="1" applyBorder="1" applyAlignment="1" applyProtection="1">
      <alignment horizontal="center" vertical="center"/>
      <protection locked="0"/>
    </xf>
    <xf numFmtId="0" fontId="1" fillId="3" borderId="12" xfId="0" applyFont="1" applyFill="1" applyBorder="1" applyAlignment="1" applyProtection="1">
      <alignment horizontal="left" vertical="center"/>
      <protection locked="0"/>
    </xf>
    <xf numFmtId="0" fontId="10" fillId="5" borderId="19" xfId="8" applyFont="1" applyFill="1" applyBorder="1" applyAlignment="1">
      <alignment horizontal="left" vertical="center" wrapText="1"/>
    </xf>
    <xf numFmtId="0" fontId="1" fillId="6" borderId="35" xfId="0" applyFont="1" applyFill="1" applyBorder="1" applyAlignment="1">
      <alignment horizontal="left" vertical="center"/>
    </xf>
    <xf numFmtId="0" fontId="11" fillId="4" borderId="25" xfId="3" applyFont="1" applyFill="1" applyBorder="1" applyAlignment="1" applyProtection="1">
      <alignment horizontal="left" vertical="center"/>
    </xf>
    <xf numFmtId="0" fontId="20" fillId="0" borderId="155" xfId="0" applyFont="1" applyBorder="1" applyAlignment="1">
      <alignment vertical="top" wrapText="1"/>
    </xf>
    <xf numFmtId="0" fontId="19" fillId="0" borderId="0" xfId="0" applyFont="1" applyAlignment="1">
      <alignment vertical="top" wrapText="1"/>
    </xf>
    <xf numFmtId="0" fontId="20" fillId="0" borderId="156" xfId="0" applyFont="1" applyBorder="1" applyAlignment="1">
      <alignment vertical="top" wrapText="1"/>
    </xf>
    <xf numFmtId="0" fontId="1" fillId="0" borderId="145" xfId="0" applyFont="1" applyBorder="1" applyAlignment="1">
      <alignment wrapText="1"/>
    </xf>
    <xf numFmtId="0" fontId="1" fillId="5" borderId="145" xfId="0" applyFont="1" applyFill="1" applyBorder="1"/>
    <xf numFmtId="0" fontId="1" fillId="0" borderId="0" xfId="0" applyFont="1"/>
    <xf numFmtId="14" fontId="1" fillId="3" borderId="26" xfId="8" applyNumberFormat="1" applyFont="1" applyFill="1" applyBorder="1" applyAlignment="1" applyProtection="1">
      <alignment horizontal="center" vertical="center"/>
      <protection locked="0"/>
    </xf>
    <xf numFmtId="0" fontId="1" fillId="0" borderId="55" xfId="5" applyFont="1" applyBorder="1" applyAlignment="1">
      <alignment horizontal="center" vertical="center" wrapText="1"/>
    </xf>
    <xf numFmtId="0" fontId="1" fillId="0" borderId="56" xfId="5" applyFont="1" applyBorder="1" applyAlignment="1">
      <alignment horizontal="center" vertical="center" wrapText="1"/>
    </xf>
    <xf numFmtId="0" fontId="1" fillId="0" borderId="57" xfId="5" applyFont="1" applyBorder="1" applyAlignment="1">
      <alignment horizontal="center" vertical="center" wrapText="1"/>
    </xf>
    <xf numFmtId="0" fontId="1" fillId="0" borderId="52" xfId="5" applyFont="1" applyBorder="1" applyAlignment="1">
      <alignment vertical="top" wrapText="1"/>
    </xf>
    <xf numFmtId="0" fontId="1" fillId="0" borderId="41" xfId="5" applyFont="1" applyBorder="1" applyAlignment="1">
      <alignment vertical="top" wrapText="1"/>
    </xf>
    <xf numFmtId="0" fontId="1" fillId="0" borderId="54" xfId="5" applyFont="1" applyBorder="1" applyAlignment="1">
      <alignment vertical="top" wrapText="1"/>
    </xf>
    <xf numFmtId="0" fontId="1" fillId="5" borderId="38" xfId="0" applyFont="1" applyFill="1" applyBorder="1" applyAlignment="1">
      <alignment vertical="center"/>
    </xf>
    <xf numFmtId="0" fontId="1" fillId="2" borderId="68" xfId="0" applyFont="1" applyFill="1" applyBorder="1" applyAlignment="1">
      <alignment horizontal="center" vertical="center"/>
    </xf>
    <xf numFmtId="0" fontId="1" fillId="0" borderId="44" xfId="5" applyFont="1" applyBorder="1" applyAlignment="1">
      <alignment vertical="top" wrapText="1"/>
    </xf>
    <xf numFmtId="0" fontId="1" fillId="0" borderId="45" xfId="5" applyFont="1" applyBorder="1" applyAlignment="1">
      <alignment vertical="top" wrapText="1"/>
    </xf>
    <xf numFmtId="0" fontId="1" fillId="0" borderId="0" xfId="0" applyFont="1" applyAlignment="1">
      <alignment horizontal="left" vertical="center"/>
    </xf>
    <xf numFmtId="0" fontId="1" fillId="0" borderId="0" xfId="0" applyFont="1" applyAlignment="1">
      <alignment horizontal="center" vertical="center"/>
    </xf>
    <xf numFmtId="0" fontId="1" fillId="5" borderId="22" xfId="0" applyFont="1" applyFill="1" applyBorder="1" applyAlignment="1">
      <alignment vertical="center"/>
    </xf>
    <xf numFmtId="0" fontId="1" fillId="3" borderId="10" xfId="0" applyFont="1" applyFill="1" applyBorder="1" applyAlignment="1" applyProtection="1">
      <alignment horizontal="left" vertical="center"/>
      <protection locked="0"/>
    </xf>
    <xf numFmtId="0" fontId="1" fillId="5" borderId="19" xfId="0" applyFont="1" applyFill="1" applyBorder="1" applyAlignment="1">
      <alignment vertical="center"/>
    </xf>
    <xf numFmtId="0" fontId="1" fillId="0" borderId="96" xfId="5" applyFont="1" applyBorder="1" applyAlignment="1">
      <alignment vertical="top" wrapText="1"/>
    </xf>
    <xf numFmtId="0" fontId="1" fillId="0" borderId="59" xfId="5" applyFont="1" applyBorder="1" applyAlignment="1">
      <alignment vertical="top" wrapText="1"/>
    </xf>
    <xf numFmtId="0" fontId="1" fillId="0" borderId="97" xfId="5" applyFont="1" applyBorder="1" applyAlignment="1">
      <alignment vertical="top" wrapText="1"/>
    </xf>
    <xf numFmtId="0" fontId="1" fillId="5" borderId="28" xfId="0" applyFont="1" applyFill="1" applyBorder="1" applyAlignment="1">
      <alignment vertical="top"/>
    </xf>
    <xf numFmtId="0" fontId="1" fillId="0" borderId="46" xfId="5" applyFont="1" applyBorder="1" applyAlignment="1">
      <alignment vertical="top" wrapText="1"/>
    </xf>
    <xf numFmtId="164" fontId="1" fillId="3" borderId="10" xfId="7" applyNumberFormat="1" applyFont="1" applyFill="1" applyBorder="1" applyAlignment="1" applyProtection="1">
      <alignment vertical="center"/>
      <protection locked="0"/>
    </xf>
    <xf numFmtId="0" fontId="1" fillId="0" borderId="55" xfId="0" applyFont="1" applyBorder="1" applyAlignment="1">
      <alignment horizontal="center" wrapText="1"/>
    </xf>
    <xf numFmtId="0" fontId="1" fillId="0" borderId="57" xfId="0" applyFont="1" applyBorder="1" applyAlignment="1">
      <alignment horizontal="center" wrapText="1"/>
    </xf>
    <xf numFmtId="164" fontId="1" fillId="3" borderId="31" xfId="7" applyNumberFormat="1" applyFont="1" applyFill="1" applyBorder="1" applyAlignment="1" applyProtection="1">
      <alignment vertical="center"/>
      <protection locked="0"/>
    </xf>
    <xf numFmtId="0" fontId="1" fillId="0" borderId="52" xfId="0" applyFont="1" applyBorder="1" applyAlignment="1">
      <alignment vertical="top" wrapText="1"/>
    </xf>
    <xf numFmtId="0" fontId="1" fillId="0" borderId="53" xfId="0" applyFont="1" applyBorder="1" applyAlignment="1">
      <alignment vertical="top" wrapText="1"/>
    </xf>
    <xf numFmtId="0" fontId="1" fillId="0" borderId="53" xfId="0" applyFont="1" applyBorder="1" applyAlignment="1">
      <alignment horizontal="left" vertical="top" wrapText="1"/>
    </xf>
    <xf numFmtId="0" fontId="1" fillId="0" borderId="144" xfId="0" applyFont="1" applyBorder="1"/>
    <xf numFmtId="0" fontId="1" fillId="3" borderId="10" xfId="8" applyFont="1" applyFill="1" applyBorder="1" applyAlignment="1" applyProtection="1">
      <alignment vertical="center"/>
      <protection locked="0"/>
    </xf>
    <xf numFmtId="0" fontId="1" fillId="0" borderId="0" xfId="0" applyFont="1" applyAlignment="1">
      <alignment vertical="top" wrapText="1"/>
    </xf>
    <xf numFmtId="0" fontId="1" fillId="0" borderId="54" xfId="0" applyFont="1" applyBorder="1" applyAlignment="1">
      <alignment vertical="top" wrapText="1"/>
    </xf>
    <xf numFmtId="9" fontId="1" fillId="3" borderId="26" xfId="9" applyFont="1" applyFill="1" applyBorder="1" applyAlignment="1" applyProtection="1">
      <alignment vertical="center"/>
      <protection locked="0"/>
    </xf>
    <xf numFmtId="0" fontId="1" fillId="0" borderId="41" xfId="0" applyFont="1" applyBorder="1" applyAlignment="1">
      <alignment horizontal="left" vertical="top" wrapText="1"/>
    </xf>
    <xf numFmtId="0" fontId="1" fillId="0" borderId="45" xfId="0" applyFont="1" applyBorder="1" applyAlignment="1">
      <alignment vertical="top" wrapText="1"/>
    </xf>
    <xf numFmtId="0" fontId="1" fillId="0" borderId="95" xfId="0" applyFont="1" applyBorder="1" applyAlignment="1">
      <alignment vertical="top" wrapText="1"/>
    </xf>
    <xf numFmtId="14" fontId="1" fillId="3" borderId="10" xfId="8" applyNumberFormat="1" applyFont="1" applyFill="1" applyBorder="1" applyAlignment="1" applyProtection="1">
      <alignment vertical="center"/>
      <protection locked="0"/>
    </xf>
    <xf numFmtId="9" fontId="1" fillId="2" borderId="68" xfId="9" applyFont="1" applyFill="1" applyBorder="1" applyAlignment="1" applyProtection="1">
      <alignment vertical="center"/>
    </xf>
    <xf numFmtId="0" fontId="1" fillId="0" borderId="143" xfId="0" applyFont="1" applyBorder="1"/>
    <xf numFmtId="0" fontId="1" fillId="0" borderId="94" xfId="0" applyFont="1" applyBorder="1"/>
    <xf numFmtId="0" fontId="1" fillId="0" borderId="96" xfId="0" applyFont="1" applyBorder="1" applyAlignment="1">
      <alignment vertical="top" wrapText="1"/>
    </xf>
    <xf numFmtId="0" fontId="1" fillId="0" borderId="59" xfId="0" applyFont="1" applyBorder="1" applyAlignment="1">
      <alignment vertical="top" wrapText="1"/>
    </xf>
    <xf numFmtId="0" fontId="1" fillId="0" borderId="46" xfId="0" applyFont="1" applyBorder="1" applyAlignment="1">
      <alignment vertical="top" wrapText="1"/>
    </xf>
    <xf numFmtId="0" fontId="1" fillId="0" borderId="47" xfId="0" applyFont="1" applyBorder="1" applyAlignment="1">
      <alignment vertical="top" wrapText="1"/>
    </xf>
    <xf numFmtId="0" fontId="1" fillId="0" borderId="48" xfId="0" applyFont="1" applyBorder="1" applyAlignment="1">
      <alignment vertical="top" wrapText="1"/>
    </xf>
    <xf numFmtId="0" fontId="1" fillId="5" borderId="36" xfId="0" applyFont="1" applyFill="1" applyBorder="1" applyAlignment="1">
      <alignment horizontal="centerContinuous" vertical="center"/>
    </xf>
    <xf numFmtId="0" fontId="1" fillId="5" borderId="32" xfId="0" applyFont="1" applyFill="1" applyBorder="1" applyAlignment="1">
      <alignment horizontal="centerContinuous" vertical="center"/>
    </xf>
    <xf numFmtId="0" fontId="1" fillId="2" borderId="141" xfId="0" applyFont="1" applyFill="1" applyBorder="1" applyAlignment="1">
      <alignment horizontal="centerContinuous" vertical="center"/>
    </xf>
    <xf numFmtId="0" fontId="1" fillId="2" borderId="3" xfId="0" applyFont="1" applyFill="1" applyBorder="1" applyAlignment="1">
      <alignment horizontal="centerContinuous" vertical="center"/>
    </xf>
    <xf numFmtId="0" fontId="1" fillId="0" borderId="75" xfId="0" applyFont="1" applyBorder="1" applyAlignment="1">
      <alignment horizontal="left" vertical="center"/>
    </xf>
    <xf numFmtId="0" fontId="1" fillId="0" borderId="75" xfId="0" applyFont="1" applyBorder="1" applyAlignment="1">
      <alignment horizontal="center" vertical="center"/>
    </xf>
    <xf numFmtId="0" fontId="1" fillId="5" borderId="67" xfId="0" applyFont="1" applyFill="1" applyBorder="1" applyAlignment="1">
      <alignment vertical="center"/>
    </xf>
    <xf numFmtId="0" fontId="1" fillId="5" borderId="141" xfId="0" applyFont="1" applyFill="1" applyBorder="1" applyAlignment="1">
      <alignment vertical="center"/>
    </xf>
    <xf numFmtId="0" fontId="1" fillId="5" borderId="154" xfId="0" applyFont="1" applyFill="1" applyBorder="1" applyAlignment="1">
      <alignment vertical="center"/>
    </xf>
    <xf numFmtId="167" fontId="1" fillId="2" borderId="141" xfId="0" applyNumberFormat="1" applyFont="1" applyFill="1" applyBorder="1" applyAlignment="1">
      <alignment horizontal="centerContinuous" vertical="center"/>
    </xf>
    <xf numFmtId="167" fontId="1" fillId="2" borderId="142" xfId="0" applyNumberFormat="1" applyFont="1" applyFill="1" applyBorder="1" applyAlignment="1">
      <alignment horizontal="centerContinuous" vertical="center"/>
    </xf>
    <xf numFmtId="0" fontId="1" fillId="5" borderId="39" xfId="0" applyFont="1" applyFill="1" applyBorder="1" applyAlignment="1">
      <alignment vertical="center"/>
    </xf>
    <xf numFmtId="0" fontId="1" fillId="5" borderId="33" xfId="0" applyFont="1" applyFill="1" applyBorder="1" applyAlignment="1">
      <alignment vertical="center"/>
    </xf>
    <xf numFmtId="0" fontId="1" fillId="5" borderId="18" xfId="0" applyFont="1" applyFill="1" applyBorder="1" applyAlignment="1">
      <alignment vertical="center"/>
    </xf>
    <xf numFmtId="167" fontId="1" fillId="2" borderId="25" xfId="0" applyNumberFormat="1" applyFont="1" applyFill="1" applyBorder="1" applyAlignment="1">
      <alignment horizontal="centerContinuous" vertical="center"/>
    </xf>
    <xf numFmtId="167" fontId="1" fillId="2" borderId="37" xfId="0" applyNumberFormat="1" applyFont="1" applyFill="1" applyBorder="1" applyAlignment="1">
      <alignment horizontal="centerContinuous" vertical="center"/>
    </xf>
    <xf numFmtId="0" fontId="1" fillId="5" borderId="11" xfId="0" applyFont="1" applyFill="1" applyBorder="1" applyAlignment="1">
      <alignment vertical="center"/>
    </xf>
    <xf numFmtId="0" fontId="1" fillId="5" borderId="1" xfId="0" applyFont="1" applyFill="1" applyBorder="1" applyAlignment="1">
      <alignment vertical="center"/>
    </xf>
    <xf numFmtId="167" fontId="1" fillId="2" borderId="7" xfId="0" applyNumberFormat="1" applyFont="1" applyFill="1" applyBorder="1" applyAlignment="1">
      <alignment horizontal="centerContinuous" vertical="center"/>
    </xf>
    <xf numFmtId="167" fontId="1" fillId="2" borderId="20" xfId="0" applyNumberFormat="1" applyFont="1" applyFill="1" applyBorder="1" applyAlignment="1">
      <alignment horizontal="centerContinuous" vertical="center"/>
    </xf>
    <xf numFmtId="0" fontId="1" fillId="5" borderId="13" xfId="0" applyFont="1" applyFill="1" applyBorder="1" applyAlignment="1">
      <alignment vertical="center"/>
    </xf>
    <xf numFmtId="0" fontId="1" fillId="5" borderId="14" xfId="0" applyFont="1" applyFill="1" applyBorder="1" applyAlignment="1">
      <alignment vertical="center"/>
    </xf>
    <xf numFmtId="167" fontId="1" fillId="2" borderId="27" xfId="0" applyNumberFormat="1" applyFont="1" applyFill="1" applyBorder="1" applyAlignment="1">
      <alignment horizontal="centerContinuous" vertical="center"/>
    </xf>
    <xf numFmtId="167" fontId="1" fillId="2" borderId="21" xfId="0" applyNumberFormat="1" applyFont="1" applyFill="1" applyBorder="1" applyAlignment="1">
      <alignment horizontal="centerContinuous" vertical="center"/>
    </xf>
    <xf numFmtId="166" fontId="1" fillId="0" borderId="0" xfId="11" applyNumberFormat="1" applyFont="1" applyFill="1" applyBorder="1" applyAlignment="1">
      <alignment vertical="top" wrapText="1"/>
    </xf>
    <xf numFmtId="1" fontId="1" fillId="0" borderId="0" xfId="0" applyNumberFormat="1" applyFont="1" applyAlignment="1">
      <alignment horizontal="left"/>
    </xf>
    <xf numFmtId="0" fontId="1" fillId="0" borderId="52" xfId="0" applyFont="1" applyBorder="1"/>
    <xf numFmtId="0" fontId="1" fillId="0" borderId="53" xfId="0" applyFont="1" applyBorder="1" applyAlignment="1">
      <alignment horizontal="right" vertical="center"/>
    </xf>
    <xf numFmtId="165" fontId="1" fillId="0" borderId="53" xfId="0" applyNumberFormat="1" applyFont="1" applyBorder="1" applyAlignment="1">
      <alignment horizontal="right" vertical="center"/>
    </xf>
    <xf numFmtId="167" fontId="1" fillId="0" borderId="53" xfId="0" applyNumberFormat="1" applyFont="1" applyBorder="1" applyAlignment="1">
      <alignment horizontal="right" vertical="center"/>
    </xf>
    <xf numFmtId="167" fontId="1" fillId="0" borderId="54" xfId="0" applyNumberFormat="1" applyFont="1" applyBorder="1" applyAlignment="1">
      <alignment horizontal="right" vertical="center"/>
    </xf>
    <xf numFmtId="0" fontId="1" fillId="0" borderId="0" xfId="0" applyFont="1" applyAlignment="1">
      <alignment horizontal="right" vertical="center"/>
    </xf>
    <xf numFmtId="0" fontId="1" fillId="0" borderId="41" xfId="0" applyFont="1" applyBorder="1" applyAlignment="1">
      <alignment horizontal="right" vertical="center"/>
    </xf>
    <xf numFmtId="0" fontId="1" fillId="0" borderId="60" xfId="0" applyFont="1" applyBorder="1" applyAlignment="1">
      <alignment vertical="top" wrapText="1"/>
    </xf>
    <xf numFmtId="0" fontId="1" fillId="0" borderId="59" xfId="0" applyFont="1" applyBorder="1" applyAlignment="1">
      <alignment horizontal="right" vertical="center"/>
    </xf>
    <xf numFmtId="167" fontId="1" fillId="0" borderId="59" xfId="0" applyNumberFormat="1" applyFont="1" applyBorder="1" applyAlignment="1">
      <alignment horizontal="right" vertical="center"/>
    </xf>
    <xf numFmtId="1" fontId="1" fillId="0" borderId="0" xfId="0" applyNumberFormat="1" applyFont="1" applyAlignment="1">
      <alignment horizontal="left" vertical="center"/>
    </xf>
    <xf numFmtId="0" fontId="1" fillId="0" borderId="44" xfId="0" applyFont="1" applyBorder="1"/>
    <xf numFmtId="165" fontId="1" fillId="0" borderId="41" xfId="0" applyNumberFormat="1" applyFont="1" applyBorder="1" applyAlignment="1">
      <alignment horizontal="right" vertical="center"/>
    </xf>
    <xf numFmtId="167" fontId="1" fillId="0" borderId="45" xfId="0" applyNumberFormat="1" applyFont="1" applyBorder="1" applyAlignment="1">
      <alignment horizontal="right" vertical="center"/>
    </xf>
    <xf numFmtId="0" fontId="1" fillId="0" borderId="47" xfId="0" applyFont="1" applyBorder="1" applyAlignment="1">
      <alignment horizontal="right"/>
    </xf>
    <xf numFmtId="167" fontId="1" fillId="0" borderId="47" xfId="0" applyNumberFormat="1" applyFont="1" applyBorder="1" applyAlignment="1">
      <alignment horizontal="right" vertical="center"/>
    </xf>
    <xf numFmtId="167" fontId="1" fillId="0" borderId="48" xfId="0" applyNumberFormat="1" applyFont="1" applyBorder="1" applyAlignment="1">
      <alignment horizontal="right" vertical="center"/>
    </xf>
    <xf numFmtId="167" fontId="1" fillId="0" borderId="0" xfId="0" applyNumberFormat="1" applyFont="1" applyAlignment="1">
      <alignment vertical="top" wrapText="1"/>
    </xf>
    <xf numFmtId="1" fontId="1" fillId="0" borderId="0" xfId="0" applyNumberFormat="1" applyFont="1" applyAlignment="1">
      <alignment vertical="top" wrapText="1"/>
    </xf>
    <xf numFmtId="0" fontId="1" fillId="0" borderId="0" xfId="0" quotePrefix="1" applyFont="1" applyAlignment="1">
      <alignment vertical="top" wrapText="1"/>
    </xf>
    <xf numFmtId="0" fontId="1" fillId="0" borderId="52" xfId="0" applyFont="1" applyBorder="1" applyAlignment="1">
      <alignment horizontal="left"/>
    </xf>
    <xf numFmtId="170" fontId="1" fillId="0" borderId="54" xfId="0" applyNumberFormat="1" applyFont="1" applyBorder="1" applyAlignment="1">
      <alignment horizontal="left"/>
    </xf>
    <xf numFmtId="0" fontId="1" fillId="0" borderId="44" xfId="0" applyFont="1" applyBorder="1" applyAlignment="1">
      <alignment horizontal="left"/>
    </xf>
    <xf numFmtId="170" fontId="1" fillId="0" borderId="45" xfId="0" applyNumberFormat="1" applyFont="1" applyBorder="1" applyAlignment="1">
      <alignment horizontal="left"/>
    </xf>
    <xf numFmtId="0" fontId="1" fillId="0" borderId="0" xfId="0" applyFont="1" applyAlignment="1">
      <alignment vertical="top"/>
    </xf>
    <xf numFmtId="0" fontId="1" fillId="0" borderId="4" xfId="0" applyFont="1" applyBorder="1" applyAlignment="1">
      <alignment horizontal="left"/>
    </xf>
    <xf numFmtId="170" fontId="1" fillId="0" borderId="102" xfId="0" applyNumberFormat="1" applyFont="1" applyBorder="1" applyAlignment="1">
      <alignment horizontal="left"/>
    </xf>
    <xf numFmtId="0" fontId="1" fillId="0" borderId="43" xfId="0" applyFont="1" applyBorder="1" applyAlignment="1">
      <alignment horizontal="right"/>
    </xf>
    <xf numFmtId="0" fontId="1" fillId="0" borderId="54" xfId="0" applyFont="1" applyBorder="1" applyAlignment="1">
      <alignment horizontal="right"/>
    </xf>
    <xf numFmtId="0" fontId="1" fillId="0" borderId="45" xfId="0" applyFont="1" applyBorder="1" applyAlignment="1">
      <alignment horizontal="right"/>
    </xf>
    <xf numFmtId="0" fontId="1" fillId="0" borderId="44" xfId="0" applyFont="1" applyBorder="1" applyAlignment="1">
      <alignment vertical="center"/>
    </xf>
    <xf numFmtId="0" fontId="1" fillId="0" borderId="44" xfId="0" applyFont="1" applyBorder="1" applyAlignment="1">
      <alignment wrapText="1"/>
    </xf>
    <xf numFmtId="0" fontId="1" fillId="0" borderId="48" xfId="0" applyFont="1" applyBorder="1" applyAlignment="1">
      <alignment horizontal="right"/>
    </xf>
    <xf numFmtId="0" fontId="1" fillId="0" borderId="52" xfId="10" applyFont="1" applyBorder="1" applyAlignment="1">
      <alignment horizontal="left"/>
    </xf>
    <xf numFmtId="0" fontId="1" fillId="0" borderId="53" xfId="10" applyFont="1" applyBorder="1" applyAlignment="1">
      <alignment horizontal="left" wrapText="1"/>
    </xf>
    <xf numFmtId="165" fontId="1" fillId="0" borderId="53" xfId="10" applyNumberFormat="1" applyFont="1" applyBorder="1"/>
    <xf numFmtId="165" fontId="1" fillId="0" borderId="54" xfId="10" applyNumberFormat="1" applyFont="1" applyBorder="1"/>
    <xf numFmtId="0" fontId="1" fillId="0" borderId="44" xfId="10" applyFont="1" applyBorder="1" applyAlignment="1">
      <alignment horizontal="left"/>
    </xf>
    <xf numFmtId="0" fontId="1" fillId="0" borderId="41" xfId="10" applyFont="1" applyBorder="1" applyAlignment="1">
      <alignment horizontal="left" wrapText="1"/>
    </xf>
    <xf numFmtId="165" fontId="1" fillId="0" borderId="54" xfId="10" applyNumberFormat="1" applyFont="1" applyBorder="1" applyAlignment="1">
      <alignment horizontal="right"/>
    </xf>
    <xf numFmtId="165" fontId="1" fillId="0" borderId="53" xfId="10" applyNumberFormat="1" applyFont="1" applyBorder="1" applyAlignment="1">
      <alignment horizontal="right"/>
    </xf>
    <xf numFmtId="165" fontId="1" fillId="0" borderId="45" xfId="0" applyNumberFormat="1" applyFont="1" applyBorder="1"/>
    <xf numFmtId="0" fontId="1" fillId="0" borderId="60" xfId="0" applyFont="1" applyBorder="1" applyAlignment="1">
      <alignment horizontal="left" wrapText="1"/>
    </xf>
    <xf numFmtId="0" fontId="1" fillId="0" borderId="59" xfId="0" applyFont="1" applyBorder="1" applyAlignment="1">
      <alignment horizontal="left"/>
    </xf>
    <xf numFmtId="165" fontId="1" fillId="0" borderId="97" xfId="0" applyNumberFormat="1" applyFont="1" applyBorder="1"/>
    <xf numFmtId="0" fontId="1" fillId="0" borderId="128" xfId="0" applyFont="1" applyBorder="1"/>
    <xf numFmtId="0" fontId="1" fillId="0" borderId="121" xfId="0" applyFont="1" applyBorder="1"/>
    <xf numFmtId="1" fontId="1" fillId="0" borderId="53" xfId="10" applyNumberFormat="1" applyFont="1" applyBorder="1"/>
    <xf numFmtId="165" fontId="1" fillId="0" borderId="122" xfId="0" applyNumberFormat="1" applyFont="1" applyBorder="1"/>
    <xf numFmtId="0" fontId="1" fillId="0" borderId="52" xfId="10" applyFont="1" applyBorder="1"/>
    <xf numFmtId="0" fontId="1" fillId="0" borderId="53" xfId="0" applyFont="1" applyBorder="1" applyAlignment="1">
      <alignment horizontal="left"/>
    </xf>
    <xf numFmtId="165" fontId="1" fillId="0" borderId="53" xfId="0" applyNumberFormat="1" applyFont="1" applyBorder="1"/>
    <xf numFmtId="165" fontId="1" fillId="0" borderId="54" xfId="0" applyNumberFormat="1" applyFont="1" applyBorder="1"/>
    <xf numFmtId="0" fontId="1" fillId="0" borderId="41" xfId="0" applyFont="1" applyBorder="1" applyAlignment="1">
      <alignment horizontal="left"/>
    </xf>
    <xf numFmtId="165" fontId="1" fillId="0" borderId="41" xfId="0" applyNumberFormat="1" applyFont="1" applyBorder="1"/>
    <xf numFmtId="1" fontId="1" fillId="0" borderId="41" xfId="0" applyNumberFormat="1" applyFont="1" applyBorder="1"/>
    <xf numFmtId="1" fontId="1" fillId="0" borderId="45" xfId="0" applyNumberFormat="1" applyFont="1" applyBorder="1"/>
    <xf numFmtId="0" fontId="1" fillId="0" borderId="44" xfId="10" applyFont="1" applyBorder="1"/>
    <xf numFmtId="165" fontId="1" fillId="0" borderId="59" xfId="0" applyNumberFormat="1" applyFont="1" applyBorder="1"/>
    <xf numFmtId="0" fontId="1" fillId="0" borderId="129" xfId="0" applyFont="1" applyBorder="1"/>
    <xf numFmtId="0" fontId="1" fillId="0" borderId="123" xfId="0" applyFont="1" applyBorder="1" applyAlignment="1">
      <alignment horizontal="left"/>
    </xf>
    <xf numFmtId="0" fontId="1" fillId="0" borderId="123" xfId="0" applyFont="1" applyBorder="1"/>
    <xf numFmtId="1" fontId="1" fillId="0" borderId="123" xfId="0" applyNumberFormat="1" applyFont="1" applyBorder="1"/>
    <xf numFmtId="0" fontId="1" fillId="0" borderId="119" xfId="0" applyFont="1" applyBorder="1"/>
    <xf numFmtId="166" fontId="1" fillId="0" borderId="40" xfId="11" applyNumberFormat="1" applyFont="1" applyBorder="1" applyAlignment="1">
      <alignment horizontal="right"/>
    </xf>
    <xf numFmtId="165" fontId="1" fillId="0" borderId="43" xfId="0" applyNumberFormat="1" applyFont="1" applyBorder="1"/>
    <xf numFmtId="166" fontId="1" fillId="0" borderId="41" xfId="11" applyNumberFormat="1" applyFont="1" applyBorder="1" applyAlignment="1">
      <alignment horizontal="right"/>
    </xf>
    <xf numFmtId="0" fontId="1" fillId="0" borderId="46" xfId="0" applyFont="1" applyBorder="1" applyAlignment="1">
      <alignment horizontal="left"/>
    </xf>
    <xf numFmtId="166" fontId="1" fillId="0" borderId="47" xfId="11" applyNumberFormat="1" applyFont="1" applyBorder="1" applyAlignment="1">
      <alignment horizontal="right"/>
    </xf>
    <xf numFmtId="165" fontId="1" fillId="0" borderId="48" xfId="0" applyNumberFormat="1" applyFont="1" applyBorder="1"/>
    <xf numFmtId="0" fontId="10" fillId="2" borderId="31" xfId="8" applyFont="1" applyFill="1" applyBorder="1" applyAlignment="1">
      <alignment horizontal="left" vertical="center" wrapText="1"/>
    </xf>
    <xf numFmtId="0" fontId="10" fillId="2" borderId="150" xfId="8" applyFont="1" applyFill="1" applyBorder="1" applyAlignment="1">
      <alignment horizontal="left" vertical="center" wrapText="1"/>
    </xf>
    <xf numFmtId="0" fontId="10" fillId="2" borderId="34" xfId="8" applyFont="1" applyFill="1" applyBorder="1" applyAlignment="1">
      <alignment horizontal="left" vertical="center" wrapText="1"/>
    </xf>
    <xf numFmtId="0" fontId="7" fillId="0" borderId="64" xfId="0" applyFont="1" applyBorder="1" applyAlignment="1">
      <alignment horizontal="center"/>
    </xf>
    <xf numFmtId="0" fontId="7" fillId="0" borderId="65" xfId="0" applyFont="1" applyBorder="1" applyAlignment="1">
      <alignment horizontal="center"/>
    </xf>
  </cellXfs>
  <cellStyles count="13">
    <cellStyle name="Comma" xfId="11" builtinId="3"/>
    <cellStyle name="Comma 3" xfId="1" xr:uid="{00000000-0005-0000-0000-000001000000}"/>
    <cellStyle name="Currency" xfId="7" builtinId="4"/>
    <cellStyle name="Hyperlink" xfId="3" builtinId="8"/>
    <cellStyle name="Normal" xfId="0" builtinId="0"/>
    <cellStyle name="Normal 11" xfId="8" xr:uid="{00000000-0005-0000-0000-000005000000}"/>
    <cellStyle name="Normal 13" xfId="4" xr:uid="{00000000-0005-0000-0000-000006000000}"/>
    <cellStyle name="Normal 14" xfId="6" xr:uid="{00000000-0005-0000-0000-000007000000}"/>
    <cellStyle name="Normal 2" xfId="10" xr:uid="{00000000-0005-0000-0000-000008000000}"/>
    <cellStyle name="Normal 3" xfId="5" xr:uid="{00000000-0005-0000-0000-000009000000}"/>
    <cellStyle name="Normal 4" xfId="12" xr:uid="{00000000-0005-0000-0000-00000A000000}"/>
    <cellStyle name="Normal 9" xfId="2" xr:uid="{00000000-0005-0000-0000-00000B000000}"/>
    <cellStyle name="Percent" xfId="9" builtinId="5"/>
  </cellStyles>
  <dxfs count="2">
    <dxf>
      <fill>
        <patternFill>
          <bgColor rgb="FFFFFF00"/>
        </patternFill>
      </fill>
    </dxf>
    <dxf>
      <font>
        <b val="0"/>
        <i val="0"/>
        <color rgb="FFFF0000"/>
      </font>
      <fill>
        <patternFill>
          <bgColor rgb="FFFFFF00"/>
        </patternFill>
      </fill>
      <border>
        <vertical/>
        <horizontal/>
      </border>
    </dxf>
  </dxfs>
  <tableStyles count="0" defaultTableStyle="TableStyleMedium2" defaultPivotStyle="PivotStyleLight16"/>
  <colors>
    <mruColors>
      <color rgb="FFFFFF66"/>
      <color rgb="FF0563C1"/>
      <color rgb="FF009F47"/>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5257099</xdr:colOff>
      <xdr:row>7</xdr:row>
      <xdr:rowOff>161721</xdr:rowOff>
    </xdr:to>
    <xdr:pic>
      <xdr:nvPicPr>
        <xdr:cNvPr id="4" name="Picture 3" descr="California Air Resources Board&#10;Job Co-benefit Modeling Tool&#10;California Climate Investments">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90500" y="0"/>
          <a:ext cx="5257099" cy="162857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713674</xdr:colOff>
      <xdr:row>7</xdr:row>
      <xdr:rowOff>152196</xdr:rowOff>
    </xdr:to>
    <xdr:pic>
      <xdr:nvPicPr>
        <xdr:cNvPr id="3" name="Picture 2" descr="California Air Resources Board&#10;Job Co-benefit Modeling Tool&#10;California Climate Investments">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619125" y="0"/>
          <a:ext cx="5257099" cy="16285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713674</xdr:colOff>
      <xdr:row>7</xdr:row>
      <xdr:rowOff>152196</xdr:rowOff>
    </xdr:to>
    <xdr:pic>
      <xdr:nvPicPr>
        <xdr:cNvPr id="3" name="Picture 2" descr="California Air Resources Board&#10;Job Co-benefit Modeling Tool&#10;California Climate Investments">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619125" y="0"/>
          <a:ext cx="5257099" cy="162857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3</xdr:col>
      <xdr:colOff>1637599</xdr:colOff>
      <xdr:row>7</xdr:row>
      <xdr:rowOff>152196</xdr:rowOff>
    </xdr:to>
    <xdr:pic>
      <xdr:nvPicPr>
        <xdr:cNvPr id="3" name="Picture 2" descr="California Air Resources Board&#10;Job Co-benefit Modeling Tool&#10;California Climate Investments">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219075" y="0"/>
          <a:ext cx="5257099" cy="162857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713674</xdr:colOff>
      <xdr:row>7</xdr:row>
      <xdr:rowOff>152196</xdr:rowOff>
    </xdr:to>
    <xdr:pic>
      <xdr:nvPicPr>
        <xdr:cNvPr id="3" name="Picture 2" descr="California Air Resources Board&#10;Job Co-benefit Modeling Tool&#10;California Climate Investments">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619125" y="0"/>
          <a:ext cx="5257099" cy="162857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713674</xdr:colOff>
      <xdr:row>7</xdr:row>
      <xdr:rowOff>152196</xdr:rowOff>
    </xdr:to>
    <xdr:pic>
      <xdr:nvPicPr>
        <xdr:cNvPr id="3" name="Picture 2" descr="California Air Resources Board&#10;Job Co-benefit Modeling Tool&#10;California Climate Investments">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stretch>
          <a:fillRect/>
        </a:stretch>
      </xdr:blipFill>
      <xdr:spPr>
        <a:xfrm>
          <a:off x="295275" y="0"/>
          <a:ext cx="5257099" cy="162857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970849</xdr:colOff>
      <xdr:row>7</xdr:row>
      <xdr:rowOff>152196</xdr:rowOff>
    </xdr:to>
    <xdr:pic>
      <xdr:nvPicPr>
        <xdr:cNvPr id="4" name="Picture 3" descr="California Air Resources Board&#10;Job Co-benefit Modeling Tool&#10;California Climate Investments">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a:stretch>
          <a:fillRect/>
        </a:stretch>
      </xdr:blipFill>
      <xdr:spPr>
        <a:xfrm>
          <a:off x="209550" y="0"/>
          <a:ext cx="5257099" cy="162857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713674</xdr:colOff>
      <xdr:row>7</xdr:row>
      <xdr:rowOff>152196</xdr:rowOff>
    </xdr:to>
    <xdr:pic>
      <xdr:nvPicPr>
        <xdr:cNvPr id="5" name="Picture 4" descr="California Air Resources Board&#10;Job Co-benefit Modeling Tool&#10;California Climate Investments">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a:stretch>
          <a:fillRect/>
        </a:stretch>
      </xdr:blipFill>
      <xdr:spPr>
        <a:xfrm>
          <a:off x="619125" y="0"/>
          <a:ext cx="5257099" cy="162857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713674</xdr:colOff>
      <xdr:row>7</xdr:row>
      <xdr:rowOff>152196</xdr:rowOff>
    </xdr:to>
    <xdr:pic>
      <xdr:nvPicPr>
        <xdr:cNvPr id="3" name="Picture 2" descr="California Air Resources Board&#10;Job Co-benefit Modeling Tool&#10;California Climate Investments">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619125" y="0"/>
          <a:ext cx="5257099" cy="16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1618549</xdr:colOff>
      <xdr:row>7</xdr:row>
      <xdr:rowOff>161721</xdr:rowOff>
    </xdr:to>
    <xdr:pic>
      <xdr:nvPicPr>
        <xdr:cNvPr id="5" name="Picture 4" descr="California Air Resources Board&#10;Job Co-benefit Modeling Tool&#10;California Climate Investments">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152400" y="0"/>
          <a:ext cx="5257099" cy="1628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0</xdr:row>
      <xdr:rowOff>0</xdr:rowOff>
    </xdr:from>
    <xdr:to>
      <xdr:col>2</xdr:col>
      <xdr:colOff>427924</xdr:colOff>
      <xdr:row>7</xdr:row>
      <xdr:rowOff>161721</xdr:rowOff>
    </xdr:to>
    <xdr:pic>
      <xdr:nvPicPr>
        <xdr:cNvPr id="4" name="Picture 3" descr="California Air Resources Board&#10;Job Co-benefit Modeling Tool&#10;California Climate Investments">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257175" y="0"/>
          <a:ext cx="5257099" cy="16285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4</xdr:col>
      <xdr:colOff>323149</xdr:colOff>
      <xdr:row>7</xdr:row>
      <xdr:rowOff>161721</xdr:rowOff>
    </xdr:to>
    <xdr:pic>
      <xdr:nvPicPr>
        <xdr:cNvPr id="3" name="Picture 2" descr="California Air Resources Board&#10;Job Co-benefit Modeling Tool&#10;California Climate Investments">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238125" y="0"/>
          <a:ext cx="5257099" cy="16285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2</xdr:col>
      <xdr:colOff>580324</xdr:colOff>
      <xdr:row>7</xdr:row>
      <xdr:rowOff>161721</xdr:rowOff>
    </xdr:to>
    <xdr:pic>
      <xdr:nvPicPr>
        <xdr:cNvPr id="4" name="Picture 3" descr="California Air Resources Board&#10;Job Co-benefit Modeling Tool&#10;California Climate Investments">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200025" y="0"/>
          <a:ext cx="5257099" cy="16285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5266624</xdr:colOff>
      <xdr:row>7</xdr:row>
      <xdr:rowOff>152196</xdr:rowOff>
    </xdr:to>
    <xdr:pic>
      <xdr:nvPicPr>
        <xdr:cNvPr id="4" name="Picture 3" descr="California Air Resources Board&#10;Job Co-benefit Modeling Tool&#10;California Climate Investments">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200025" y="0"/>
          <a:ext cx="5257099" cy="16285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5257099</xdr:colOff>
      <xdr:row>7</xdr:row>
      <xdr:rowOff>152196</xdr:rowOff>
    </xdr:to>
    <xdr:pic>
      <xdr:nvPicPr>
        <xdr:cNvPr id="3" name="Picture 2" descr="California Air Resources Board&#10;Job Co-benefit Modeling Tool&#10;California Climate Investments">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466725" y="0"/>
          <a:ext cx="5257099" cy="162857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1266124</xdr:colOff>
      <xdr:row>7</xdr:row>
      <xdr:rowOff>152196</xdr:rowOff>
    </xdr:to>
    <xdr:pic>
      <xdr:nvPicPr>
        <xdr:cNvPr id="3" name="Picture 2" descr="California Air Resources Board&#10;Job Co-benefit Modeling Tool&#10;California Climate Investments">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219075" y="0"/>
          <a:ext cx="5257099" cy="162857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399349</xdr:colOff>
      <xdr:row>7</xdr:row>
      <xdr:rowOff>152196</xdr:rowOff>
    </xdr:to>
    <xdr:pic>
      <xdr:nvPicPr>
        <xdr:cNvPr id="3" name="Picture 2" descr="California Air Resources Board&#10;Job Co-benefit Modeling Tool&#10;California Climate Investments">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00025" y="0"/>
          <a:ext cx="5257099" cy="16285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QISD\Div\CII%20Section\Co-benefits\Jobs\ts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Project Info"/>
      <sheetName val="Inputs"/>
      <sheetName val="Results"/>
      <sheetName val="Definitions"/>
      <sheetName val="Calculations"/>
      <sheetName val="Programs"/>
      <sheetName val="Activities"/>
      <sheetName val="RIMS II Codes"/>
      <sheetName val="RIMS II FTE Multipliers"/>
      <sheetName val="Equation 3 FTE Conversion1"/>
      <sheetName val="Equation 4 Type I FTE"/>
      <sheetName val="Equation 4 Type II FTE"/>
      <sheetName val="Equation 5 Direct FTE"/>
      <sheetName val="Equation 6 Indirect FTE"/>
      <sheetName val="Equation 7 Induced FTE "/>
      <sheetName val="Equation 8 Retail Adjustments"/>
      <sheetName val="RIMS II Type I Employment"/>
      <sheetName val="RIMS II Type II Employment"/>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rb.ca.gov/cc/capandtrade/auctionproceeds/final_jobs_userguide.pdf" TargetMode="External"/><Relationship Id="rId2" Type="http://schemas.openxmlformats.org/officeDocument/2006/relationships/hyperlink" Target="http://www.caclimateinvestments.ca.gov/" TargetMode="External"/><Relationship Id="rId1" Type="http://schemas.openxmlformats.org/officeDocument/2006/relationships/hyperlink" Target="mailto:GGRFProgram@arb.ca.gov"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rb.ca.gov/cci-cobenefits"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rb.ca.gov/cc/capandtrade/auctionproceeds/final_jobs_userguide.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rb.ca.gov/cc/capandtrade/auctionproceeds/final_jobs_userguide.pdf"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A7A7"/>
  </sheetPr>
  <dimension ref="B1:R161"/>
  <sheetViews>
    <sheetView showGridLines="0" zoomScaleNormal="100" workbookViewId="0"/>
  </sheetViews>
  <sheetFormatPr defaultColWidth="9.1796875" defaultRowHeight="15" customHeight="1" x14ac:dyDescent="0.3"/>
  <cols>
    <col min="1" max="1" width="2.81640625" style="1" customWidth="1"/>
    <col min="2" max="2" width="135" style="1" customWidth="1"/>
    <col min="3" max="3" width="1.81640625" style="1" customWidth="1"/>
    <col min="4" max="16384" width="9.1796875" style="1"/>
  </cols>
  <sheetData>
    <row r="1" spans="2:18" ht="17.149999999999999" customHeight="1" x14ac:dyDescent="0.3">
      <c r="B1" s="84"/>
    </row>
    <row r="2" spans="2:18" ht="17.149999999999999" customHeight="1" x14ac:dyDescent="0.3"/>
    <row r="3" spans="2:18" ht="17.149999999999999" customHeight="1" x14ac:dyDescent="0.3">
      <c r="B3" s="84"/>
    </row>
    <row r="4" spans="2:18" ht="17.149999999999999" customHeight="1" x14ac:dyDescent="0.3"/>
    <row r="5" spans="2:18" ht="17.149999999999999" customHeight="1" x14ac:dyDescent="0.3">
      <c r="B5" s="84"/>
    </row>
    <row r="6" spans="2:18" ht="17.149999999999999" customHeight="1" x14ac:dyDescent="0.3"/>
    <row r="7" spans="2:18" ht="17.149999999999999" customHeight="1" x14ac:dyDescent="0.3"/>
    <row r="8" spans="2:18" ht="17.149999999999999" customHeight="1" x14ac:dyDescent="0.3"/>
    <row r="9" spans="2:18" ht="15.5" x14ac:dyDescent="0.35">
      <c r="B9" s="293"/>
    </row>
    <row r="10" spans="2:18" ht="15" customHeight="1" thickBot="1" x14ac:dyDescent="0.4">
      <c r="B10" s="2" t="s">
        <v>0</v>
      </c>
      <c r="C10" s="3"/>
      <c r="D10" s="3"/>
      <c r="E10" s="3"/>
      <c r="F10" s="3"/>
      <c r="G10" s="3"/>
      <c r="H10" s="3"/>
      <c r="I10" s="3"/>
      <c r="J10" s="3"/>
      <c r="K10" s="3"/>
      <c r="L10" s="3"/>
      <c r="M10" s="3"/>
      <c r="N10" s="3"/>
      <c r="O10" s="3"/>
      <c r="P10" s="4"/>
      <c r="Q10" s="4"/>
      <c r="R10" s="3"/>
    </row>
    <row r="11" spans="2:18" ht="51" customHeight="1" x14ac:dyDescent="0.35">
      <c r="B11" s="253" t="s">
        <v>1</v>
      </c>
      <c r="C11" s="3"/>
    </row>
    <row r="12" spans="2:18" ht="15" customHeight="1" x14ac:dyDescent="0.35">
      <c r="B12" s="254" t="s">
        <v>2</v>
      </c>
      <c r="C12" s="3"/>
    </row>
    <row r="13" spans="2:18" ht="15" customHeight="1" x14ac:dyDescent="0.35">
      <c r="B13" s="255"/>
      <c r="C13" s="3"/>
    </row>
    <row r="14" spans="2:18" ht="31" x14ac:dyDescent="0.35">
      <c r="B14" s="260" t="s">
        <v>3</v>
      </c>
      <c r="C14" s="3"/>
    </row>
    <row r="15" spans="2:18" ht="15" customHeight="1" x14ac:dyDescent="0.35">
      <c r="B15" s="303"/>
      <c r="C15" s="3"/>
    </row>
    <row r="16" spans="2:18" ht="15" customHeight="1" x14ac:dyDescent="0.35">
      <c r="B16" s="256" t="s">
        <v>4</v>
      </c>
      <c r="C16" s="3"/>
    </row>
    <row r="17" spans="2:3" ht="15" customHeight="1" x14ac:dyDescent="0.35">
      <c r="B17" s="304" t="s">
        <v>5</v>
      </c>
      <c r="C17" s="3"/>
    </row>
    <row r="18" spans="2:3" ht="15" customHeight="1" x14ac:dyDescent="0.35">
      <c r="B18" s="251" t="s">
        <v>6</v>
      </c>
      <c r="C18" s="3"/>
    </row>
    <row r="19" spans="2:3" ht="15" customHeight="1" x14ac:dyDescent="0.35">
      <c r="B19" s="304" t="s">
        <v>7</v>
      </c>
      <c r="C19" s="3"/>
    </row>
    <row r="20" spans="2:3" ht="15" customHeight="1" thickBot="1" x14ac:dyDescent="0.4">
      <c r="B20" s="252" t="s">
        <v>8</v>
      </c>
      <c r="C20" s="3"/>
    </row>
    <row r="21" spans="2:3" ht="15" customHeight="1" x14ac:dyDescent="0.35">
      <c r="B21" s="246"/>
      <c r="C21" s="3"/>
    </row>
    <row r="22" spans="2:3" ht="15" customHeight="1" x14ac:dyDescent="0.35">
      <c r="B22" s="5"/>
      <c r="C22" s="3"/>
    </row>
    <row r="23" spans="2:3" ht="15" customHeight="1" x14ac:dyDescent="0.35">
      <c r="B23" s="6"/>
      <c r="C23" s="3"/>
    </row>
    <row r="24" spans="2:3" ht="15" customHeight="1" x14ac:dyDescent="0.35">
      <c r="B24" s="6"/>
      <c r="C24" s="3"/>
    </row>
    <row r="25" spans="2:3" ht="15" customHeight="1" x14ac:dyDescent="0.35">
      <c r="B25" s="6"/>
      <c r="C25" s="3"/>
    </row>
    <row r="26" spans="2:3" ht="15" customHeight="1" x14ac:dyDescent="0.35">
      <c r="B26" s="6"/>
      <c r="C26" s="3"/>
    </row>
    <row r="27" spans="2:3" ht="15" customHeight="1" x14ac:dyDescent="0.35">
      <c r="B27" s="6"/>
      <c r="C27" s="3"/>
    </row>
    <row r="28" spans="2:3" ht="15" customHeight="1" x14ac:dyDescent="0.35">
      <c r="B28" s="6"/>
      <c r="C28" s="3"/>
    </row>
    <row r="29" spans="2:3" ht="15" customHeight="1" x14ac:dyDescent="0.35">
      <c r="B29" s="6"/>
      <c r="C29" s="3"/>
    </row>
    <row r="30" spans="2:3" ht="15" customHeight="1" x14ac:dyDescent="0.35">
      <c r="B30" s="6"/>
      <c r="C30" s="3"/>
    </row>
    <row r="31" spans="2:3" ht="15" customHeight="1" x14ac:dyDescent="0.35">
      <c r="B31" s="6"/>
      <c r="C31" s="3"/>
    </row>
    <row r="32" spans="2:3" ht="15" customHeight="1" x14ac:dyDescent="0.35">
      <c r="B32" s="6"/>
      <c r="C32" s="3"/>
    </row>
    <row r="33" spans="2:3" ht="15" customHeight="1" x14ac:dyDescent="0.35">
      <c r="B33" s="6"/>
      <c r="C33" s="3"/>
    </row>
    <row r="34" spans="2:3" ht="15" customHeight="1" x14ac:dyDescent="0.35">
      <c r="B34" s="6"/>
      <c r="C34" s="3"/>
    </row>
    <row r="35" spans="2:3" ht="15" customHeight="1" x14ac:dyDescent="0.35">
      <c r="B35" s="6"/>
      <c r="C35" s="3"/>
    </row>
    <row r="36" spans="2:3" ht="15" customHeight="1" x14ac:dyDescent="0.35">
      <c r="B36" s="6"/>
      <c r="C36" s="3"/>
    </row>
    <row r="37" spans="2:3" ht="15" customHeight="1" x14ac:dyDescent="0.35">
      <c r="B37" s="6"/>
      <c r="C37" s="3"/>
    </row>
    <row r="38" spans="2:3" ht="15" customHeight="1" x14ac:dyDescent="0.35">
      <c r="B38" s="6"/>
      <c r="C38" s="3"/>
    </row>
    <row r="39" spans="2:3" ht="15" customHeight="1" x14ac:dyDescent="0.35">
      <c r="B39" s="6"/>
      <c r="C39" s="3"/>
    </row>
    <row r="40" spans="2:3" ht="15" customHeight="1" x14ac:dyDescent="0.35">
      <c r="B40" s="6"/>
      <c r="C40" s="3"/>
    </row>
    <row r="41" spans="2:3" ht="15" customHeight="1" x14ac:dyDescent="0.35">
      <c r="B41" s="6"/>
      <c r="C41" s="3"/>
    </row>
    <row r="42" spans="2:3" ht="15" customHeight="1" x14ac:dyDescent="0.35">
      <c r="B42" s="6"/>
      <c r="C42" s="3"/>
    </row>
    <row r="43" spans="2:3" ht="15" customHeight="1" x14ac:dyDescent="0.35">
      <c r="B43" s="6"/>
      <c r="C43" s="3"/>
    </row>
    <row r="44" spans="2:3" ht="15" customHeight="1" x14ac:dyDescent="0.35">
      <c r="B44" s="6"/>
      <c r="C44" s="3"/>
    </row>
    <row r="45" spans="2:3" ht="15" customHeight="1" x14ac:dyDescent="0.35">
      <c r="B45" s="6"/>
      <c r="C45" s="3"/>
    </row>
    <row r="46" spans="2:3" ht="15" customHeight="1" x14ac:dyDescent="0.35">
      <c r="B46" s="6"/>
      <c r="C46" s="3"/>
    </row>
    <row r="47" spans="2:3" ht="15" customHeight="1" x14ac:dyDescent="0.35">
      <c r="B47" s="6"/>
      <c r="C47" s="3"/>
    </row>
    <row r="48" spans="2:3" ht="15" customHeight="1" x14ac:dyDescent="0.35">
      <c r="B48" s="6"/>
      <c r="C48" s="3"/>
    </row>
    <row r="49" spans="2:3" ht="15" customHeight="1" x14ac:dyDescent="0.35">
      <c r="B49" s="6"/>
      <c r="C49" s="3"/>
    </row>
    <row r="50" spans="2:3" ht="15" customHeight="1" x14ac:dyDescent="0.35">
      <c r="B50" s="6"/>
      <c r="C50" s="3"/>
    </row>
    <row r="51" spans="2:3" ht="15" customHeight="1" x14ac:dyDescent="0.35">
      <c r="B51" s="6"/>
      <c r="C51" s="3"/>
    </row>
    <row r="52" spans="2:3" ht="15" customHeight="1" x14ac:dyDescent="0.35">
      <c r="B52" s="6"/>
      <c r="C52" s="3"/>
    </row>
    <row r="53" spans="2:3" ht="15" customHeight="1" x14ac:dyDescent="0.35">
      <c r="B53" s="6"/>
      <c r="C53" s="3"/>
    </row>
    <row r="54" spans="2:3" ht="15" customHeight="1" x14ac:dyDescent="0.35">
      <c r="B54" s="6"/>
      <c r="C54" s="3"/>
    </row>
    <row r="55" spans="2:3" ht="15" customHeight="1" x14ac:dyDescent="0.35">
      <c r="B55" s="6"/>
      <c r="C55" s="3"/>
    </row>
    <row r="56" spans="2:3" ht="15" customHeight="1" x14ac:dyDescent="0.35">
      <c r="C56" s="3"/>
    </row>
    <row r="57" spans="2:3" ht="15" customHeight="1" x14ac:dyDescent="0.35">
      <c r="B57" s="305"/>
      <c r="C57" s="3"/>
    </row>
    <row r="58" spans="2:3" ht="15" customHeight="1" x14ac:dyDescent="0.35">
      <c r="B58" s="7"/>
      <c r="C58" s="3"/>
    </row>
    <row r="59" spans="2:3" ht="15" customHeight="1" x14ac:dyDescent="0.35">
      <c r="C59" s="3"/>
    </row>
    <row r="60" spans="2:3" ht="15" customHeight="1" x14ac:dyDescent="0.35">
      <c r="C60" s="3"/>
    </row>
    <row r="61" spans="2:3" ht="15" customHeight="1" x14ac:dyDescent="0.35">
      <c r="C61" s="3"/>
    </row>
    <row r="62" spans="2:3" ht="15" customHeight="1" x14ac:dyDescent="0.35">
      <c r="C62" s="3"/>
    </row>
    <row r="63" spans="2:3" ht="15" customHeight="1" x14ac:dyDescent="0.35">
      <c r="C63" s="3"/>
    </row>
    <row r="64" spans="2:3" ht="15" customHeight="1" x14ac:dyDescent="0.35">
      <c r="C64" s="3"/>
    </row>
    <row r="65" spans="3:3" ht="15" customHeight="1" x14ac:dyDescent="0.35">
      <c r="C65" s="3"/>
    </row>
    <row r="66" spans="3:3" ht="15" customHeight="1" x14ac:dyDescent="0.35">
      <c r="C66" s="3"/>
    </row>
    <row r="67" spans="3:3" ht="15" customHeight="1" x14ac:dyDescent="0.35">
      <c r="C67" s="3"/>
    </row>
    <row r="68" spans="3:3" ht="15" customHeight="1" x14ac:dyDescent="0.35">
      <c r="C68" s="3"/>
    </row>
    <row r="69" spans="3:3" ht="15" customHeight="1" x14ac:dyDescent="0.35">
      <c r="C69" s="3"/>
    </row>
    <row r="70" spans="3:3" ht="15" customHeight="1" x14ac:dyDescent="0.35">
      <c r="C70" s="3"/>
    </row>
    <row r="71" spans="3:3" ht="15" customHeight="1" x14ac:dyDescent="0.35">
      <c r="C71" s="3"/>
    </row>
    <row r="72" spans="3:3" ht="15" customHeight="1" x14ac:dyDescent="0.35">
      <c r="C72" s="3"/>
    </row>
    <row r="73" spans="3:3" ht="15" customHeight="1" x14ac:dyDescent="0.35">
      <c r="C73" s="3"/>
    </row>
    <row r="74" spans="3:3" ht="15" customHeight="1" x14ac:dyDescent="0.35">
      <c r="C74" s="3"/>
    </row>
    <row r="75" spans="3:3" ht="15" customHeight="1" x14ac:dyDescent="0.35">
      <c r="C75" s="3"/>
    </row>
    <row r="76" spans="3:3" ht="15" customHeight="1" x14ac:dyDescent="0.35">
      <c r="C76" s="3"/>
    </row>
    <row r="77" spans="3:3" ht="15" customHeight="1" x14ac:dyDescent="0.35">
      <c r="C77" s="3"/>
    </row>
    <row r="78" spans="3:3" ht="15" customHeight="1" x14ac:dyDescent="0.35">
      <c r="C78" s="3"/>
    </row>
    <row r="79" spans="3:3" ht="15" customHeight="1" x14ac:dyDescent="0.35">
      <c r="C79" s="3"/>
    </row>
    <row r="80" spans="3:3" ht="15" customHeight="1" x14ac:dyDescent="0.35">
      <c r="C80" s="3"/>
    </row>
    <row r="81" spans="3:3" ht="15" customHeight="1" x14ac:dyDescent="0.35">
      <c r="C81" s="3"/>
    </row>
    <row r="82" spans="3:3" ht="15" customHeight="1" x14ac:dyDescent="0.35">
      <c r="C82" s="3"/>
    </row>
    <row r="83" spans="3:3" ht="15" customHeight="1" x14ac:dyDescent="0.35">
      <c r="C83" s="3"/>
    </row>
    <row r="84" spans="3:3" ht="15" customHeight="1" x14ac:dyDescent="0.35">
      <c r="C84" s="3"/>
    </row>
    <row r="85" spans="3:3" ht="15" customHeight="1" x14ac:dyDescent="0.35">
      <c r="C85" s="3"/>
    </row>
    <row r="86" spans="3:3" ht="15" customHeight="1" x14ac:dyDescent="0.35">
      <c r="C86" s="3"/>
    </row>
    <row r="87" spans="3:3" ht="15" customHeight="1" x14ac:dyDescent="0.35">
      <c r="C87" s="3"/>
    </row>
    <row r="88" spans="3:3" ht="15" customHeight="1" x14ac:dyDescent="0.35">
      <c r="C88" s="3"/>
    </row>
    <row r="89" spans="3:3" ht="15" customHeight="1" x14ac:dyDescent="0.35">
      <c r="C89" s="3"/>
    </row>
    <row r="90" spans="3:3" ht="15" customHeight="1" x14ac:dyDescent="0.35">
      <c r="C90" s="3"/>
    </row>
    <row r="91" spans="3:3" ht="15" customHeight="1" x14ac:dyDescent="0.35">
      <c r="C91" s="3"/>
    </row>
    <row r="92" spans="3:3" ht="15" customHeight="1" x14ac:dyDescent="0.35">
      <c r="C92" s="3"/>
    </row>
    <row r="93" spans="3:3" ht="15" customHeight="1" x14ac:dyDescent="0.35">
      <c r="C93" s="3"/>
    </row>
    <row r="94" spans="3:3" ht="15" customHeight="1" x14ac:dyDescent="0.35">
      <c r="C94" s="3"/>
    </row>
    <row r="95" spans="3:3" ht="15" customHeight="1" x14ac:dyDescent="0.35">
      <c r="C95" s="3"/>
    </row>
    <row r="96" spans="3:3" ht="15" customHeight="1" x14ac:dyDescent="0.35">
      <c r="C96" s="3"/>
    </row>
    <row r="97" spans="3:3" ht="15" customHeight="1" x14ac:dyDescent="0.35">
      <c r="C97" s="3"/>
    </row>
    <row r="98" spans="3:3" ht="15" customHeight="1" x14ac:dyDescent="0.35">
      <c r="C98" s="3"/>
    </row>
    <row r="99" spans="3:3" ht="15" customHeight="1" x14ac:dyDescent="0.35">
      <c r="C99" s="3"/>
    </row>
    <row r="100" spans="3:3" ht="15" customHeight="1" x14ac:dyDescent="0.35">
      <c r="C100" s="3"/>
    </row>
    <row r="101" spans="3:3" ht="15" customHeight="1" x14ac:dyDescent="0.35">
      <c r="C101" s="3"/>
    </row>
    <row r="102" spans="3:3" ht="15" customHeight="1" x14ac:dyDescent="0.35">
      <c r="C102" s="3"/>
    </row>
    <row r="103" spans="3:3" ht="15" customHeight="1" x14ac:dyDescent="0.35">
      <c r="C103" s="3"/>
    </row>
    <row r="104" spans="3:3" ht="15" customHeight="1" x14ac:dyDescent="0.35">
      <c r="C104" s="3"/>
    </row>
    <row r="105" spans="3:3" ht="15" customHeight="1" x14ac:dyDescent="0.35">
      <c r="C105" s="3"/>
    </row>
    <row r="106" spans="3:3" ht="15" customHeight="1" x14ac:dyDescent="0.35">
      <c r="C106" s="3"/>
    </row>
    <row r="107" spans="3:3" ht="15" customHeight="1" x14ac:dyDescent="0.35">
      <c r="C107" s="3"/>
    </row>
    <row r="108" spans="3:3" ht="15" customHeight="1" x14ac:dyDescent="0.35">
      <c r="C108" s="3"/>
    </row>
    <row r="109" spans="3:3" ht="15" customHeight="1" x14ac:dyDescent="0.35">
      <c r="C109" s="3"/>
    </row>
    <row r="110" spans="3:3" ht="15" customHeight="1" x14ac:dyDescent="0.35">
      <c r="C110" s="3"/>
    </row>
    <row r="111" spans="3:3" ht="15" customHeight="1" x14ac:dyDescent="0.35">
      <c r="C111" s="3"/>
    </row>
    <row r="112" spans="3:3" ht="15" customHeight="1" x14ac:dyDescent="0.35">
      <c r="C112" s="3"/>
    </row>
    <row r="113" spans="3:3" ht="15" customHeight="1" x14ac:dyDescent="0.35">
      <c r="C113" s="3"/>
    </row>
    <row r="114" spans="3:3" ht="15" customHeight="1" x14ac:dyDescent="0.35">
      <c r="C114" s="3"/>
    </row>
    <row r="115" spans="3:3" ht="15" customHeight="1" x14ac:dyDescent="0.35">
      <c r="C115" s="3"/>
    </row>
    <row r="116" spans="3:3" ht="15" customHeight="1" x14ac:dyDescent="0.35">
      <c r="C116" s="3"/>
    </row>
    <row r="117" spans="3:3" ht="15" customHeight="1" x14ac:dyDescent="0.35">
      <c r="C117" s="3"/>
    </row>
    <row r="118" spans="3:3" ht="15" customHeight="1" x14ac:dyDescent="0.35">
      <c r="C118" s="3"/>
    </row>
    <row r="119" spans="3:3" ht="15" customHeight="1" x14ac:dyDescent="0.35">
      <c r="C119" s="3"/>
    </row>
    <row r="120" spans="3:3" ht="15" customHeight="1" x14ac:dyDescent="0.35">
      <c r="C120" s="3"/>
    </row>
    <row r="121" spans="3:3" ht="15" customHeight="1" x14ac:dyDescent="0.35">
      <c r="C121" s="3"/>
    </row>
    <row r="122" spans="3:3" ht="15" customHeight="1" x14ac:dyDescent="0.35">
      <c r="C122" s="3"/>
    </row>
    <row r="123" spans="3:3" ht="15" customHeight="1" x14ac:dyDescent="0.35">
      <c r="C123" s="3"/>
    </row>
    <row r="124" spans="3:3" ht="15" customHeight="1" x14ac:dyDescent="0.35">
      <c r="C124" s="3"/>
    </row>
    <row r="125" spans="3:3" ht="15" customHeight="1" x14ac:dyDescent="0.35">
      <c r="C125" s="3"/>
    </row>
    <row r="126" spans="3:3" ht="15" customHeight="1" x14ac:dyDescent="0.35">
      <c r="C126" s="3"/>
    </row>
    <row r="127" spans="3:3" ht="15" customHeight="1" x14ac:dyDescent="0.35">
      <c r="C127" s="3"/>
    </row>
    <row r="128" spans="3:3" ht="15" customHeight="1" x14ac:dyDescent="0.35">
      <c r="C128" s="3"/>
    </row>
    <row r="129" spans="3:3" ht="15" customHeight="1" x14ac:dyDescent="0.35">
      <c r="C129" s="3"/>
    </row>
    <row r="130" spans="3:3" ht="15" customHeight="1" x14ac:dyDescent="0.35">
      <c r="C130" s="3"/>
    </row>
    <row r="131" spans="3:3" ht="15" customHeight="1" x14ac:dyDescent="0.35">
      <c r="C131" s="3"/>
    </row>
    <row r="132" spans="3:3" ht="15" customHeight="1" x14ac:dyDescent="0.35">
      <c r="C132" s="3"/>
    </row>
    <row r="133" spans="3:3" ht="15" customHeight="1" x14ac:dyDescent="0.35">
      <c r="C133" s="3"/>
    </row>
    <row r="134" spans="3:3" ht="15" customHeight="1" x14ac:dyDescent="0.35">
      <c r="C134" s="3"/>
    </row>
    <row r="135" spans="3:3" ht="15" customHeight="1" x14ac:dyDescent="0.35">
      <c r="C135" s="3"/>
    </row>
    <row r="136" spans="3:3" ht="15" customHeight="1" x14ac:dyDescent="0.35">
      <c r="C136" s="3"/>
    </row>
    <row r="137" spans="3:3" ht="15" customHeight="1" x14ac:dyDescent="0.35">
      <c r="C137" s="3"/>
    </row>
    <row r="138" spans="3:3" ht="15" customHeight="1" x14ac:dyDescent="0.35">
      <c r="C138" s="3"/>
    </row>
    <row r="139" spans="3:3" ht="15" customHeight="1" x14ac:dyDescent="0.35">
      <c r="C139" s="3"/>
    </row>
    <row r="140" spans="3:3" ht="15" customHeight="1" x14ac:dyDescent="0.35">
      <c r="C140" s="3"/>
    </row>
    <row r="141" spans="3:3" ht="15" customHeight="1" x14ac:dyDescent="0.35">
      <c r="C141" s="3"/>
    </row>
    <row r="142" spans="3:3" ht="15" customHeight="1" x14ac:dyDescent="0.35">
      <c r="C142" s="3"/>
    </row>
    <row r="143" spans="3:3" ht="15" customHeight="1" x14ac:dyDescent="0.35">
      <c r="C143" s="3"/>
    </row>
    <row r="144" spans="3:3" ht="15" customHeight="1" x14ac:dyDescent="0.35">
      <c r="C144" s="3"/>
    </row>
    <row r="145" spans="3:3" ht="15" customHeight="1" x14ac:dyDescent="0.35">
      <c r="C145" s="3"/>
    </row>
    <row r="146" spans="3:3" ht="15" customHeight="1" x14ac:dyDescent="0.35">
      <c r="C146" s="3"/>
    </row>
    <row r="147" spans="3:3" ht="15" customHeight="1" x14ac:dyDescent="0.35">
      <c r="C147" s="3"/>
    </row>
    <row r="148" spans="3:3" ht="15" customHeight="1" x14ac:dyDescent="0.35">
      <c r="C148" s="3"/>
    </row>
    <row r="149" spans="3:3" ht="15" customHeight="1" x14ac:dyDescent="0.35">
      <c r="C149" s="3"/>
    </row>
    <row r="150" spans="3:3" ht="15" customHeight="1" x14ac:dyDescent="0.35">
      <c r="C150" s="3"/>
    </row>
    <row r="151" spans="3:3" ht="15" customHeight="1" x14ac:dyDescent="0.35">
      <c r="C151" s="3"/>
    </row>
    <row r="152" spans="3:3" ht="15" customHeight="1" x14ac:dyDescent="0.35">
      <c r="C152" s="3"/>
    </row>
    <row r="153" spans="3:3" ht="15" customHeight="1" x14ac:dyDescent="0.35">
      <c r="C153" s="3"/>
    </row>
    <row r="154" spans="3:3" ht="15" customHeight="1" x14ac:dyDescent="0.35">
      <c r="C154" s="3"/>
    </row>
    <row r="155" spans="3:3" ht="15" customHeight="1" x14ac:dyDescent="0.35">
      <c r="C155" s="3"/>
    </row>
    <row r="156" spans="3:3" ht="15" customHeight="1" x14ac:dyDescent="0.35">
      <c r="C156" s="3"/>
    </row>
    <row r="157" spans="3:3" ht="15" customHeight="1" x14ac:dyDescent="0.35">
      <c r="C157" s="3"/>
    </row>
    <row r="158" spans="3:3" ht="15" customHeight="1" x14ac:dyDescent="0.35">
      <c r="C158" s="3"/>
    </row>
    <row r="159" spans="3:3" ht="15" customHeight="1" x14ac:dyDescent="0.35">
      <c r="C159" s="3"/>
    </row>
    <row r="160" spans="3:3" ht="15" customHeight="1" x14ac:dyDescent="0.35">
      <c r="C160" s="3"/>
    </row>
    <row r="161" spans="3:3" ht="15" customHeight="1" x14ac:dyDescent="0.35">
      <c r="C161" s="3"/>
    </row>
  </sheetData>
  <sheetProtection algorithmName="SHA-512" hashValue="Cnuoi/4tiF3n/HjBNeWVcEZ5zI0Ay1UH/CIUHI4uHKNmWYvJi1XMBaBGk6Y9KB2ISdilzqGx1vmm5ObXsYGGlg==" saltValue="97qCSkkQxUYb78sAxKScMw==" spinCount="100000" sheet="1" objects="1" scenarios="1"/>
  <hyperlinks>
    <hyperlink ref="B18" r:id="rId1" tooltip="California Climate Investments program email" xr:uid="{00000000-0004-0000-0000-000000000000}"/>
    <hyperlink ref="B20" r:id="rId2" tooltip="California Climate Investments program webpage" xr:uid="{00000000-0004-0000-0000-000001000000}"/>
    <hyperlink ref="B14" r:id="rId3" tooltip="User Guide for Job Co-benefit Modeling Tool" xr:uid="{00000000-0004-0000-0000-000002000000}"/>
    <hyperlink ref="B12" r:id="rId4" tooltip="CARB co-benefits webpage" xr:uid="{00000000-0004-0000-0000-000003000000}"/>
  </hyperlinks>
  <pageMargins left="0.7" right="0.7" top="0.98479166666666662" bottom="0.75" header="0.3" footer="0.3"/>
  <pageSetup scale="60" fitToWidth="0" fitToHeight="0" orientation="landscape" r:id="rId5"/>
  <headerFooter>
    <oddFooter>&amp;L&amp;"Avenir LT Std 55 Roman,Regular"&amp;12&amp;K000000May 13, 2021&amp;C&amp;"Avenir LT Std 55 Roman,Regular"&amp;12Page &amp;P of &amp;N&amp;R&amp;"Avenir LT Std 55 Roman,Regular"&amp;12&amp;K000000&amp;A</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J32"/>
  <sheetViews>
    <sheetView showGridLines="0" zoomScaleNormal="100" zoomScalePageLayoutView="64" workbookViewId="0"/>
  </sheetViews>
  <sheetFormatPr defaultColWidth="9.1796875" defaultRowHeight="14" x14ac:dyDescent="0.3"/>
  <cols>
    <col min="1" max="1" width="2.54296875" style="1" customWidth="1"/>
    <col min="2" max="2" width="51.453125" style="1" customWidth="1"/>
    <col min="3" max="373" width="16.54296875" style="1" customWidth="1"/>
    <col min="374" max="374" width="13.1796875" style="1" customWidth="1"/>
    <col min="375" max="16384" width="9.1796875" style="1"/>
  </cols>
  <sheetData>
    <row r="1" spans="1:374" ht="18.75" customHeight="1" x14ac:dyDescent="0.3">
      <c r="A1" s="158"/>
      <c r="B1" s="84"/>
      <c r="C1" s="84"/>
      <c r="D1" s="84"/>
      <c r="E1" s="84"/>
    </row>
    <row r="2" spans="1:374" ht="15" customHeight="1" x14ac:dyDescent="0.3">
      <c r="A2" s="159"/>
    </row>
    <row r="3" spans="1:374" ht="18.75" customHeight="1" x14ac:dyDescent="0.3">
      <c r="A3" s="158"/>
      <c r="B3" s="84"/>
      <c r="C3" s="84"/>
      <c r="D3" s="84"/>
      <c r="E3" s="84"/>
    </row>
    <row r="4" spans="1:374" ht="15" customHeight="1" x14ac:dyDescent="0.3">
      <c r="A4" s="159"/>
    </row>
    <row r="5" spans="1:374" ht="18.75" customHeight="1" x14ac:dyDescent="0.3">
      <c r="A5" s="158"/>
      <c r="B5" s="84"/>
      <c r="C5" s="84"/>
      <c r="D5" s="84"/>
      <c r="E5" s="84"/>
    </row>
    <row r="6" spans="1:374" ht="15" customHeight="1" x14ac:dyDescent="0.3"/>
    <row r="7" spans="1:374" ht="15" customHeight="1" x14ac:dyDescent="0.3">
      <c r="A7" s="8"/>
      <c r="B7" s="8"/>
      <c r="C7" s="8"/>
      <c r="D7" s="8"/>
      <c r="E7" s="8"/>
    </row>
    <row r="8" spans="1:374" ht="16" thickBot="1" x14ac:dyDescent="0.4">
      <c r="F8" s="3"/>
    </row>
    <row r="9" spans="1:374" s="9" customFormat="1" x14ac:dyDescent="0.3">
      <c r="B9" s="10"/>
      <c r="C9" s="11" t="s">
        <v>407</v>
      </c>
      <c r="D9" s="12">
        <v>111200</v>
      </c>
      <c r="E9" s="12">
        <v>111300</v>
      </c>
      <c r="F9" s="12">
        <v>111400</v>
      </c>
      <c r="G9" s="12">
        <v>111900</v>
      </c>
      <c r="H9" s="12">
        <v>112120</v>
      </c>
      <c r="I9" s="12" t="s">
        <v>414</v>
      </c>
      <c r="J9" s="12">
        <v>112300</v>
      </c>
      <c r="K9" s="12" t="s">
        <v>417</v>
      </c>
      <c r="L9" s="12">
        <v>113000</v>
      </c>
      <c r="M9" s="12">
        <v>114000</v>
      </c>
      <c r="N9" s="12">
        <v>115000</v>
      </c>
      <c r="O9" s="12">
        <v>211000</v>
      </c>
      <c r="P9" s="12">
        <v>212100</v>
      </c>
      <c r="Q9" s="12">
        <v>212230</v>
      </c>
      <c r="R9" s="12" t="s">
        <v>425</v>
      </c>
      <c r="S9" s="12">
        <v>212310</v>
      </c>
      <c r="T9" s="12" t="s">
        <v>428</v>
      </c>
      <c r="U9" s="12">
        <v>213111</v>
      </c>
      <c r="V9" s="12" t="s">
        <v>431</v>
      </c>
      <c r="W9" s="12" t="s">
        <v>384</v>
      </c>
      <c r="X9" s="12">
        <v>221200</v>
      </c>
      <c r="Y9" s="12">
        <v>221300</v>
      </c>
      <c r="Z9" s="12">
        <v>2332</v>
      </c>
      <c r="AA9" s="12" t="s">
        <v>390</v>
      </c>
      <c r="AB9" s="12" t="s">
        <v>388</v>
      </c>
      <c r="AC9" s="12" t="s">
        <v>387</v>
      </c>
      <c r="AD9" s="12">
        <v>321100</v>
      </c>
      <c r="AE9" s="12">
        <v>321200</v>
      </c>
      <c r="AF9" s="12">
        <v>321910</v>
      </c>
      <c r="AG9" s="12" t="s">
        <v>385</v>
      </c>
      <c r="AH9" s="12">
        <v>327100</v>
      </c>
      <c r="AI9" s="12">
        <v>327200</v>
      </c>
      <c r="AJ9" s="12">
        <v>327310</v>
      </c>
      <c r="AK9" s="12">
        <v>327320</v>
      </c>
      <c r="AL9" s="12">
        <v>327330</v>
      </c>
      <c r="AM9" s="12">
        <v>327390</v>
      </c>
      <c r="AN9" s="12">
        <v>327400</v>
      </c>
      <c r="AO9" s="12">
        <v>327910</v>
      </c>
      <c r="AP9" s="12">
        <v>327991</v>
      </c>
      <c r="AQ9" s="12">
        <v>327992</v>
      </c>
      <c r="AR9" s="12">
        <v>327993</v>
      </c>
      <c r="AS9" s="12">
        <v>327999</v>
      </c>
      <c r="AT9" s="12">
        <v>331110</v>
      </c>
      <c r="AU9" s="12">
        <v>331200</v>
      </c>
      <c r="AV9" s="12">
        <v>331314</v>
      </c>
      <c r="AW9" s="12">
        <v>331313</v>
      </c>
      <c r="AX9" s="12" t="s">
        <v>460</v>
      </c>
      <c r="AY9" s="12">
        <v>331410</v>
      </c>
      <c r="AZ9" s="12">
        <v>331420</v>
      </c>
      <c r="BA9" s="12">
        <v>331490</v>
      </c>
      <c r="BB9" s="12">
        <v>331510</v>
      </c>
      <c r="BC9" s="12">
        <v>331520</v>
      </c>
      <c r="BD9" s="12">
        <v>332114</v>
      </c>
      <c r="BE9" s="12" t="s">
        <v>468</v>
      </c>
      <c r="BF9" s="12">
        <v>332119</v>
      </c>
      <c r="BG9" s="12">
        <v>332200</v>
      </c>
      <c r="BH9" s="12">
        <v>332310</v>
      </c>
      <c r="BI9" s="12">
        <v>332320</v>
      </c>
      <c r="BJ9" s="12">
        <v>332410</v>
      </c>
      <c r="BK9" s="12">
        <v>332420</v>
      </c>
      <c r="BL9" s="12">
        <v>332430</v>
      </c>
      <c r="BM9" s="12">
        <v>332500</v>
      </c>
      <c r="BN9" s="12">
        <v>332600</v>
      </c>
      <c r="BO9" s="12">
        <v>332710</v>
      </c>
      <c r="BP9" s="12">
        <v>332720</v>
      </c>
      <c r="BQ9" s="12">
        <v>332800</v>
      </c>
      <c r="BR9" s="12">
        <v>332913</v>
      </c>
      <c r="BS9" s="12" t="s">
        <v>483</v>
      </c>
      <c r="BT9" s="12">
        <v>332991</v>
      </c>
      <c r="BU9" s="12">
        <v>332996</v>
      </c>
      <c r="BV9" s="12" t="s">
        <v>487</v>
      </c>
      <c r="BW9" s="12">
        <v>332999</v>
      </c>
      <c r="BX9" s="12">
        <v>333111</v>
      </c>
      <c r="BY9" s="12">
        <v>333112</v>
      </c>
      <c r="BZ9" s="12">
        <v>333120</v>
      </c>
      <c r="CA9" s="12">
        <v>333130</v>
      </c>
      <c r="CB9" s="12">
        <v>333242</v>
      </c>
      <c r="CC9" s="12" t="s">
        <v>397</v>
      </c>
      <c r="CD9" s="12">
        <v>333314</v>
      </c>
      <c r="CE9" s="12">
        <v>333316</v>
      </c>
      <c r="CF9" s="12">
        <v>333318</v>
      </c>
      <c r="CG9" s="12">
        <v>333414</v>
      </c>
      <c r="CH9" s="12">
        <v>333415</v>
      </c>
      <c r="CI9" s="12">
        <v>333413</v>
      </c>
      <c r="CJ9" s="12">
        <v>333511</v>
      </c>
      <c r="CK9" s="12">
        <v>333514</v>
      </c>
      <c r="CL9" s="12">
        <v>333517</v>
      </c>
      <c r="CM9" s="12" t="s">
        <v>505</v>
      </c>
      <c r="CN9" s="12">
        <v>333611</v>
      </c>
      <c r="CO9" s="12">
        <v>333612</v>
      </c>
      <c r="CP9" s="12">
        <v>333613</v>
      </c>
      <c r="CQ9" s="12">
        <v>333618</v>
      </c>
      <c r="CR9" s="12">
        <v>333912</v>
      </c>
      <c r="CS9" s="12" t="s">
        <v>395</v>
      </c>
      <c r="CT9" s="12">
        <v>333920</v>
      </c>
      <c r="CU9" s="12">
        <v>333991</v>
      </c>
      <c r="CV9" s="12">
        <v>333993</v>
      </c>
      <c r="CW9" s="12">
        <v>333994</v>
      </c>
      <c r="CX9" s="12" t="s">
        <v>517</v>
      </c>
      <c r="CY9" s="12" t="s">
        <v>519</v>
      </c>
      <c r="CZ9" s="12">
        <v>334111</v>
      </c>
      <c r="DA9" s="12">
        <v>334112</v>
      </c>
      <c r="DB9" s="12">
        <v>334118</v>
      </c>
      <c r="DC9" s="12">
        <v>334210</v>
      </c>
      <c r="DD9" s="12">
        <v>334220</v>
      </c>
      <c r="DE9" s="12">
        <v>334290</v>
      </c>
      <c r="DF9" s="12">
        <v>334413</v>
      </c>
      <c r="DG9" s="12">
        <v>334418</v>
      </c>
      <c r="DH9" s="12" t="s">
        <v>529</v>
      </c>
      <c r="DI9" s="12">
        <v>334510</v>
      </c>
      <c r="DJ9" s="12">
        <v>334511</v>
      </c>
      <c r="DK9" s="12">
        <v>334512</v>
      </c>
      <c r="DL9" s="12">
        <v>334513</v>
      </c>
      <c r="DM9" s="12">
        <v>334514</v>
      </c>
      <c r="DN9" s="12">
        <v>334515</v>
      </c>
      <c r="DO9" s="12">
        <v>334516</v>
      </c>
      <c r="DP9" s="12">
        <v>334517</v>
      </c>
      <c r="DQ9" s="12" t="s">
        <v>394</v>
      </c>
      <c r="DR9" s="12">
        <v>334300</v>
      </c>
      <c r="DS9" s="12">
        <v>334610</v>
      </c>
      <c r="DT9" s="12">
        <v>335110</v>
      </c>
      <c r="DU9" s="12">
        <v>335120</v>
      </c>
      <c r="DV9" s="12">
        <v>335210</v>
      </c>
      <c r="DW9" s="12">
        <v>335220</v>
      </c>
      <c r="DX9" s="12">
        <v>335311</v>
      </c>
      <c r="DY9" s="12">
        <v>335312</v>
      </c>
      <c r="DZ9" s="12">
        <v>335313</v>
      </c>
      <c r="EA9" s="12">
        <v>335314</v>
      </c>
      <c r="EB9" s="12">
        <v>335911</v>
      </c>
      <c r="EC9" s="12">
        <v>335912</v>
      </c>
      <c r="ED9" s="12">
        <v>335920</v>
      </c>
      <c r="EE9" s="12">
        <v>335930</v>
      </c>
      <c r="EF9" s="12">
        <v>335991</v>
      </c>
      <c r="EG9" s="12">
        <v>335999</v>
      </c>
      <c r="EH9" s="12">
        <v>336111</v>
      </c>
      <c r="EI9" s="12">
        <v>336112</v>
      </c>
      <c r="EJ9" s="12">
        <v>336120</v>
      </c>
      <c r="EK9" s="12">
        <v>336211</v>
      </c>
      <c r="EL9" s="12">
        <v>336212</v>
      </c>
      <c r="EM9" s="12">
        <v>336213</v>
      </c>
      <c r="EN9" s="12">
        <v>336214</v>
      </c>
      <c r="EO9" s="12">
        <v>336310</v>
      </c>
      <c r="EP9" s="12">
        <v>336320</v>
      </c>
      <c r="EQ9" s="12">
        <v>336350</v>
      </c>
      <c r="ER9" s="12">
        <v>336360</v>
      </c>
      <c r="ES9" s="12">
        <v>336370</v>
      </c>
      <c r="ET9" s="12">
        <v>336390</v>
      </c>
      <c r="EU9" s="12" t="s">
        <v>569</v>
      </c>
      <c r="EV9" s="12">
        <v>336411</v>
      </c>
      <c r="EW9" s="12">
        <v>336412</v>
      </c>
      <c r="EX9" s="12">
        <v>336413</v>
      </c>
      <c r="EY9" s="12">
        <v>336414</v>
      </c>
      <c r="EZ9" s="12" t="s">
        <v>575</v>
      </c>
      <c r="FA9" s="12">
        <v>336500</v>
      </c>
      <c r="FB9" s="12">
        <v>336611</v>
      </c>
      <c r="FC9" s="12">
        <v>336612</v>
      </c>
      <c r="FD9" s="12">
        <v>336991</v>
      </c>
      <c r="FE9" s="12">
        <v>336992</v>
      </c>
      <c r="FF9" s="12">
        <v>336999</v>
      </c>
      <c r="FG9" s="12">
        <v>337110</v>
      </c>
      <c r="FH9" s="12">
        <v>337121</v>
      </c>
      <c r="FI9" s="12">
        <v>337122</v>
      </c>
      <c r="FJ9" s="12">
        <v>337127</v>
      </c>
      <c r="FK9" s="12" t="s">
        <v>587</v>
      </c>
      <c r="FL9" s="12">
        <v>337215</v>
      </c>
      <c r="FM9" s="12" t="s">
        <v>399</v>
      </c>
      <c r="FN9" s="12">
        <v>337900</v>
      </c>
      <c r="FO9" s="12">
        <v>339112</v>
      </c>
      <c r="FP9" s="12">
        <v>339113</v>
      </c>
      <c r="FQ9" s="12">
        <v>339114</v>
      </c>
      <c r="FR9" s="12">
        <v>339115</v>
      </c>
      <c r="FS9" s="12">
        <v>339116</v>
      </c>
      <c r="FT9" s="12">
        <v>339910</v>
      </c>
      <c r="FU9" s="12">
        <v>339920</v>
      </c>
      <c r="FV9" s="12">
        <v>339930</v>
      </c>
      <c r="FW9" s="12">
        <v>339940</v>
      </c>
      <c r="FX9" s="12">
        <v>339950</v>
      </c>
      <c r="FY9" s="12">
        <v>339990</v>
      </c>
      <c r="FZ9" s="12">
        <v>311111</v>
      </c>
      <c r="GA9" s="12">
        <v>311119</v>
      </c>
      <c r="GB9" s="12">
        <v>311210</v>
      </c>
      <c r="GC9" s="12">
        <v>311221</v>
      </c>
      <c r="GD9" s="12">
        <v>311225</v>
      </c>
      <c r="GE9" s="12">
        <v>311224</v>
      </c>
      <c r="GF9" s="12">
        <v>311230</v>
      </c>
      <c r="GG9" s="12">
        <v>311300</v>
      </c>
      <c r="GH9" s="12">
        <v>311410</v>
      </c>
      <c r="GI9" s="12">
        <v>311420</v>
      </c>
      <c r="GJ9" s="12">
        <v>311513</v>
      </c>
      <c r="GK9" s="12">
        <v>311514</v>
      </c>
      <c r="GL9" s="12" t="s">
        <v>615</v>
      </c>
      <c r="GM9" s="12">
        <v>311520</v>
      </c>
      <c r="GN9" s="12">
        <v>311615</v>
      </c>
      <c r="GO9" s="12" t="s">
        <v>619</v>
      </c>
      <c r="GP9" s="12">
        <v>311700</v>
      </c>
      <c r="GQ9" s="12">
        <v>311810</v>
      </c>
      <c r="GR9" s="12" t="s">
        <v>623</v>
      </c>
      <c r="GS9" s="12">
        <v>311910</v>
      </c>
      <c r="GT9" s="12">
        <v>311920</v>
      </c>
      <c r="GU9" s="12">
        <v>311930</v>
      </c>
      <c r="GV9" s="12">
        <v>311940</v>
      </c>
      <c r="GW9" s="12">
        <v>311990</v>
      </c>
      <c r="GX9" s="12">
        <v>312110</v>
      </c>
      <c r="GY9" s="12">
        <v>312120</v>
      </c>
      <c r="GZ9" s="12">
        <v>312130</v>
      </c>
      <c r="HA9" s="12">
        <v>312140</v>
      </c>
      <c r="HB9" s="12">
        <v>312200</v>
      </c>
      <c r="HC9" s="12">
        <v>313100</v>
      </c>
      <c r="HD9" s="12">
        <v>313200</v>
      </c>
      <c r="HE9" s="12">
        <v>313300</v>
      </c>
      <c r="HF9" s="12">
        <v>314110</v>
      </c>
      <c r="HG9" s="12">
        <v>314120</v>
      </c>
      <c r="HH9" s="12">
        <v>314900</v>
      </c>
      <c r="HI9" s="12">
        <v>315000</v>
      </c>
      <c r="HJ9" s="12">
        <v>316000</v>
      </c>
      <c r="HK9" s="12">
        <v>322110</v>
      </c>
      <c r="HL9" s="12">
        <v>322120</v>
      </c>
      <c r="HM9" s="12">
        <v>322130</v>
      </c>
      <c r="HN9" s="12">
        <v>322210</v>
      </c>
      <c r="HO9" s="12">
        <v>322220</v>
      </c>
      <c r="HP9" s="12">
        <v>322230</v>
      </c>
      <c r="HQ9" s="12">
        <v>322291</v>
      </c>
      <c r="HR9" s="12">
        <v>322299</v>
      </c>
      <c r="HS9" s="12">
        <v>323110</v>
      </c>
      <c r="HT9" s="12">
        <v>323120</v>
      </c>
      <c r="HU9" s="12">
        <v>324110</v>
      </c>
      <c r="HV9" s="12">
        <v>324121</v>
      </c>
      <c r="HW9" s="12">
        <v>324122</v>
      </c>
      <c r="HX9" s="12">
        <v>324190</v>
      </c>
      <c r="HY9" s="12">
        <v>325110</v>
      </c>
      <c r="HZ9" s="12">
        <v>325120</v>
      </c>
      <c r="IA9" s="12">
        <v>325130</v>
      </c>
      <c r="IB9" s="12">
        <v>325180</v>
      </c>
      <c r="IC9" s="12">
        <v>325190</v>
      </c>
      <c r="ID9" s="12">
        <v>325211</v>
      </c>
      <c r="IE9" s="12" t="s">
        <v>398</v>
      </c>
      <c r="IF9" s="12">
        <v>325411</v>
      </c>
      <c r="IG9" s="12">
        <v>325412</v>
      </c>
      <c r="IH9" s="12">
        <v>325413</v>
      </c>
      <c r="II9" s="12">
        <v>325414</v>
      </c>
      <c r="IJ9" s="12">
        <v>325310</v>
      </c>
      <c r="IK9" s="12">
        <v>325320</v>
      </c>
      <c r="IL9" s="12">
        <v>325510</v>
      </c>
      <c r="IM9" s="12">
        <v>325520</v>
      </c>
      <c r="IN9" s="12">
        <v>325610</v>
      </c>
      <c r="IO9" s="12">
        <v>325620</v>
      </c>
      <c r="IP9" s="12">
        <v>325910</v>
      </c>
      <c r="IQ9" s="12" t="s">
        <v>675</v>
      </c>
      <c r="IR9" s="12">
        <v>326110</v>
      </c>
      <c r="IS9" s="12">
        <v>326120</v>
      </c>
      <c r="IT9" s="12">
        <v>326130</v>
      </c>
      <c r="IU9" s="12">
        <v>326140</v>
      </c>
      <c r="IV9" s="12">
        <v>326150</v>
      </c>
      <c r="IW9" s="12">
        <v>326160</v>
      </c>
      <c r="IX9" s="12">
        <v>326190</v>
      </c>
      <c r="IY9" s="12">
        <v>326210</v>
      </c>
      <c r="IZ9" s="12">
        <v>326220</v>
      </c>
      <c r="JA9" s="12">
        <v>326290</v>
      </c>
      <c r="JB9" s="12">
        <v>420000</v>
      </c>
      <c r="JC9" s="12">
        <v>441000</v>
      </c>
      <c r="JD9" s="12">
        <v>445000</v>
      </c>
      <c r="JE9" s="12">
        <v>452000</v>
      </c>
      <c r="JF9" s="12">
        <v>444000</v>
      </c>
      <c r="JG9" s="12">
        <v>446000</v>
      </c>
      <c r="JH9" s="12">
        <v>447000</v>
      </c>
      <c r="JI9" s="12">
        <v>448000</v>
      </c>
      <c r="JJ9" s="12">
        <v>454000</v>
      </c>
      <c r="JK9" s="12" t="s">
        <v>696</v>
      </c>
      <c r="JL9" s="12">
        <v>481000</v>
      </c>
      <c r="JM9" s="12">
        <v>482000</v>
      </c>
      <c r="JN9" s="12">
        <v>483000</v>
      </c>
      <c r="JO9" s="12">
        <v>484000</v>
      </c>
      <c r="JP9" s="12" t="s">
        <v>392</v>
      </c>
      <c r="JQ9" s="12">
        <v>486000</v>
      </c>
      <c r="JR9" s="12" t="s">
        <v>704</v>
      </c>
      <c r="JS9" s="12">
        <v>492000</v>
      </c>
      <c r="JT9" s="12">
        <v>493000</v>
      </c>
      <c r="JU9" s="12">
        <v>511110</v>
      </c>
      <c r="JV9" s="12">
        <v>511120</v>
      </c>
      <c r="JW9" s="12">
        <v>511130</v>
      </c>
      <c r="JX9" s="12" t="s">
        <v>711</v>
      </c>
      <c r="JY9" s="12">
        <v>511200</v>
      </c>
      <c r="JZ9" s="12">
        <v>512100</v>
      </c>
      <c r="KA9" s="12">
        <v>512200</v>
      </c>
      <c r="KB9" s="12">
        <v>515100</v>
      </c>
      <c r="KC9" s="12">
        <v>515200</v>
      </c>
      <c r="KD9" s="12">
        <v>517110</v>
      </c>
      <c r="KE9" s="12">
        <v>517210</v>
      </c>
      <c r="KF9" s="12" t="s">
        <v>720</v>
      </c>
      <c r="KG9" s="12">
        <v>518200</v>
      </c>
      <c r="KH9" s="12">
        <v>519130</v>
      </c>
      <c r="KI9" s="12" t="s">
        <v>724</v>
      </c>
      <c r="KJ9" s="12" t="s">
        <v>726</v>
      </c>
      <c r="KK9" s="12" t="s">
        <v>728</v>
      </c>
      <c r="KL9" s="12">
        <v>523900</v>
      </c>
      <c r="KM9" s="12" t="s">
        <v>731</v>
      </c>
      <c r="KN9" s="12">
        <v>524113</v>
      </c>
      <c r="KO9" s="12" t="s">
        <v>734</v>
      </c>
      <c r="KP9" s="12">
        <v>524200</v>
      </c>
      <c r="KQ9" s="12">
        <v>525000</v>
      </c>
      <c r="KR9" s="12">
        <v>531000</v>
      </c>
      <c r="KS9" s="12">
        <v>532100</v>
      </c>
      <c r="KT9" s="12">
        <v>532400</v>
      </c>
      <c r="KU9" s="12" t="s">
        <v>391</v>
      </c>
      <c r="KV9" s="12">
        <v>533000</v>
      </c>
      <c r="KW9" s="12">
        <v>541100</v>
      </c>
      <c r="KX9" s="12">
        <v>541511</v>
      </c>
      <c r="KY9" s="12">
        <v>541512</v>
      </c>
      <c r="KZ9" s="12" t="s">
        <v>746</v>
      </c>
      <c r="LA9" s="12">
        <v>541200</v>
      </c>
      <c r="LB9" s="12">
        <v>541300</v>
      </c>
      <c r="LC9" s="12">
        <v>541610</v>
      </c>
      <c r="LD9" s="12" t="s">
        <v>382</v>
      </c>
      <c r="LE9" s="12">
        <v>541700</v>
      </c>
      <c r="LF9" s="12">
        <v>541800</v>
      </c>
      <c r="LG9" s="12">
        <v>541400</v>
      </c>
      <c r="LH9" s="12">
        <v>541920</v>
      </c>
      <c r="LI9" s="12">
        <v>541940</v>
      </c>
      <c r="LJ9" s="12" t="s">
        <v>757</v>
      </c>
      <c r="LK9" s="12">
        <v>550000</v>
      </c>
      <c r="LL9" s="12">
        <v>561300</v>
      </c>
      <c r="LM9" s="12">
        <v>561700</v>
      </c>
      <c r="LN9" s="12">
        <v>561100</v>
      </c>
      <c r="LO9" s="12">
        <v>561200</v>
      </c>
      <c r="LP9" s="12">
        <v>561400</v>
      </c>
      <c r="LQ9" s="12">
        <v>561500</v>
      </c>
      <c r="LR9" s="12">
        <v>561600</v>
      </c>
      <c r="LS9" s="12">
        <v>561900</v>
      </c>
      <c r="LT9" s="12">
        <v>562000</v>
      </c>
      <c r="LU9" s="12">
        <v>611100</v>
      </c>
      <c r="LV9" s="12" t="s">
        <v>393</v>
      </c>
      <c r="LW9" s="12" t="s">
        <v>401</v>
      </c>
      <c r="LX9" s="12">
        <v>621100</v>
      </c>
      <c r="LY9" s="12">
        <v>621200</v>
      </c>
      <c r="LZ9" s="12">
        <v>621300</v>
      </c>
      <c r="MA9" s="12">
        <v>621400</v>
      </c>
      <c r="MB9" s="12">
        <v>621500</v>
      </c>
      <c r="MC9" s="12">
        <v>621600</v>
      </c>
      <c r="MD9" s="12">
        <v>621900</v>
      </c>
      <c r="ME9" s="12">
        <v>622000</v>
      </c>
      <c r="MF9" s="12" t="s">
        <v>780</v>
      </c>
      <c r="MG9" s="12" t="s">
        <v>782</v>
      </c>
      <c r="MH9" s="12">
        <v>624100</v>
      </c>
      <c r="MI9" s="12">
        <v>624400</v>
      </c>
      <c r="MJ9" s="12" t="s">
        <v>386</v>
      </c>
      <c r="MK9" s="12">
        <v>711100</v>
      </c>
      <c r="ML9" s="12">
        <v>711200</v>
      </c>
      <c r="MM9" s="12">
        <v>711500</v>
      </c>
      <c r="MN9" s="12" t="s">
        <v>790</v>
      </c>
      <c r="MO9" s="12">
        <v>712000</v>
      </c>
      <c r="MP9" s="12">
        <v>713100</v>
      </c>
      <c r="MQ9" s="12">
        <v>713200</v>
      </c>
      <c r="MR9" s="12">
        <v>713900</v>
      </c>
      <c r="MS9" s="12">
        <v>721000</v>
      </c>
      <c r="MT9" s="12">
        <v>722110</v>
      </c>
      <c r="MU9" s="12">
        <v>722211</v>
      </c>
      <c r="MV9" s="12" t="s">
        <v>799</v>
      </c>
      <c r="MW9" s="12">
        <v>811100</v>
      </c>
      <c r="MX9" s="12">
        <v>811200</v>
      </c>
      <c r="MY9" s="12">
        <v>811300</v>
      </c>
      <c r="MZ9" s="12">
        <v>811400</v>
      </c>
      <c r="NA9" s="12">
        <v>812100</v>
      </c>
      <c r="NB9" s="12">
        <v>812200</v>
      </c>
      <c r="NC9" s="12">
        <v>812300</v>
      </c>
      <c r="ND9" s="12">
        <v>812900</v>
      </c>
      <c r="NE9" s="12">
        <v>813100</v>
      </c>
      <c r="NF9" s="12" t="s">
        <v>381</v>
      </c>
      <c r="NG9" s="163" t="s">
        <v>811</v>
      </c>
      <c r="NH9" s="205">
        <v>491000</v>
      </c>
      <c r="NI9" s="205" t="s">
        <v>815</v>
      </c>
      <c r="NJ9" s="180" t="s">
        <v>383</v>
      </c>
    </row>
    <row r="10" spans="1:374" s="13" customFormat="1" ht="46.5" customHeight="1" thickBot="1" x14ac:dyDescent="0.4">
      <c r="B10" s="14" t="s">
        <v>846</v>
      </c>
      <c r="C10" s="15" t="s">
        <v>408</v>
      </c>
      <c r="D10" s="16" t="s">
        <v>409</v>
      </c>
      <c r="E10" s="16" t="s">
        <v>410</v>
      </c>
      <c r="F10" s="16" t="s">
        <v>411</v>
      </c>
      <c r="G10" s="16" t="s">
        <v>412</v>
      </c>
      <c r="H10" s="16" t="s">
        <v>413</v>
      </c>
      <c r="I10" s="16" t="s">
        <v>415</v>
      </c>
      <c r="J10" s="16" t="s">
        <v>416</v>
      </c>
      <c r="K10" s="16" t="s">
        <v>418</v>
      </c>
      <c r="L10" s="16" t="s">
        <v>419</v>
      </c>
      <c r="M10" s="16" t="s">
        <v>420</v>
      </c>
      <c r="N10" s="16" t="s">
        <v>421</v>
      </c>
      <c r="O10" s="16" t="s">
        <v>422</v>
      </c>
      <c r="P10" s="16" t="s">
        <v>423</v>
      </c>
      <c r="Q10" s="16" t="s">
        <v>424</v>
      </c>
      <c r="R10" s="16" t="s">
        <v>426</v>
      </c>
      <c r="S10" s="16" t="s">
        <v>427</v>
      </c>
      <c r="T10" s="16" t="s">
        <v>429</v>
      </c>
      <c r="U10" s="16" t="s">
        <v>430</v>
      </c>
      <c r="V10" s="16" t="s">
        <v>432</v>
      </c>
      <c r="W10" s="16" t="s">
        <v>433</v>
      </c>
      <c r="X10" s="16" t="s">
        <v>434</v>
      </c>
      <c r="Y10" s="16" t="s">
        <v>435</v>
      </c>
      <c r="Z10" s="16" t="s">
        <v>436</v>
      </c>
      <c r="AA10" s="16" t="s">
        <v>437</v>
      </c>
      <c r="AB10" s="16" t="s">
        <v>438</v>
      </c>
      <c r="AC10" s="16" t="s">
        <v>439</v>
      </c>
      <c r="AD10" s="16" t="s">
        <v>440</v>
      </c>
      <c r="AE10" s="16" t="s">
        <v>441</v>
      </c>
      <c r="AF10" s="16" t="s">
        <v>442</v>
      </c>
      <c r="AG10" s="16" t="s">
        <v>443</v>
      </c>
      <c r="AH10" s="16" t="s">
        <v>444</v>
      </c>
      <c r="AI10" s="16" t="s">
        <v>445</v>
      </c>
      <c r="AJ10" s="16" t="s">
        <v>446</v>
      </c>
      <c r="AK10" s="16" t="s">
        <v>447</v>
      </c>
      <c r="AL10" s="16" t="s">
        <v>448</v>
      </c>
      <c r="AM10" s="16" t="s">
        <v>449</v>
      </c>
      <c r="AN10" s="16" t="s">
        <v>450</v>
      </c>
      <c r="AO10" s="16" t="s">
        <v>451</v>
      </c>
      <c r="AP10" s="16" t="s">
        <v>452</v>
      </c>
      <c r="AQ10" s="16" t="s">
        <v>453</v>
      </c>
      <c r="AR10" s="16" t="s">
        <v>454</v>
      </c>
      <c r="AS10" s="16" t="s">
        <v>455</v>
      </c>
      <c r="AT10" s="16" t="s">
        <v>456</v>
      </c>
      <c r="AU10" s="16" t="s">
        <v>457</v>
      </c>
      <c r="AV10" s="16" t="s">
        <v>458</v>
      </c>
      <c r="AW10" s="16" t="s">
        <v>459</v>
      </c>
      <c r="AX10" s="16" t="s">
        <v>461</v>
      </c>
      <c r="AY10" s="16" t="s">
        <v>462</v>
      </c>
      <c r="AZ10" s="16" t="s">
        <v>463</v>
      </c>
      <c r="BA10" s="16" t="s">
        <v>464</v>
      </c>
      <c r="BB10" s="16" t="s">
        <v>465</v>
      </c>
      <c r="BC10" s="16" t="s">
        <v>466</v>
      </c>
      <c r="BD10" s="16" t="s">
        <v>467</v>
      </c>
      <c r="BE10" s="16" t="s">
        <v>469</v>
      </c>
      <c r="BF10" s="16" t="s">
        <v>470</v>
      </c>
      <c r="BG10" s="16" t="s">
        <v>471</v>
      </c>
      <c r="BH10" s="16" t="s">
        <v>472</v>
      </c>
      <c r="BI10" s="16" t="s">
        <v>473</v>
      </c>
      <c r="BJ10" s="16" t="s">
        <v>474</v>
      </c>
      <c r="BK10" s="16" t="s">
        <v>475</v>
      </c>
      <c r="BL10" s="16" t="s">
        <v>476</v>
      </c>
      <c r="BM10" s="16" t="s">
        <v>477</v>
      </c>
      <c r="BN10" s="16" t="s">
        <v>478</v>
      </c>
      <c r="BO10" s="16" t="s">
        <v>479</v>
      </c>
      <c r="BP10" s="16" t="s">
        <v>480</v>
      </c>
      <c r="BQ10" s="16" t="s">
        <v>481</v>
      </c>
      <c r="BR10" s="16" t="s">
        <v>482</v>
      </c>
      <c r="BS10" s="16" t="s">
        <v>484</v>
      </c>
      <c r="BT10" s="16" t="s">
        <v>485</v>
      </c>
      <c r="BU10" s="16" t="s">
        <v>486</v>
      </c>
      <c r="BV10" s="16" t="s">
        <v>488</v>
      </c>
      <c r="BW10" s="16" t="s">
        <v>489</v>
      </c>
      <c r="BX10" s="16" t="s">
        <v>490</v>
      </c>
      <c r="BY10" s="16" t="s">
        <v>491</v>
      </c>
      <c r="BZ10" s="16" t="s">
        <v>492</v>
      </c>
      <c r="CA10" s="16" t="s">
        <v>493</v>
      </c>
      <c r="CB10" s="16" t="s">
        <v>494</v>
      </c>
      <c r="CC10" s="16" t="s">
        <v>495</v>
      </c>
      <c r="CD10" s="16" t="s">
        <v>496</v>
      </c>
      <c r="CE10" s="16" t="s">
        <v>497</v>
      </c>
      <c r="CF10" s="16" t="s">
        <v>498</v>
      </c>
      <c r="CG10" s="16" t="s">
        <v>499</v>
      </c>
      <c r="CH10" s="16" t="s">
        <v>500</v>
      </c>
      <c r="CI10" s="16" t="s">
        <v>501</v>
      </c>
      <c r="CJ10" s="16" t="s">
        <v>502</v>
      </c>
      <c r="CK10" s="16" t="s">
        <v>503</v>
      </c>
      <c r="CL10" s="16" t="s">
        <v>504</v>
      </c>
      <c r="CM10" s="16" t="s">
        <v>506</v>
      </c>
      <c r="CN10" s="16" t="s">
        <v>507</v>
      </c>
      <c r="CO10" s="16" t="s">
        <v>508</v>
      </c>
      <c r="CP10" s="16" t="s">
        <v>509</v>
      </c>
      <c r="CQ10" s="16" t="s">
        <v>510</v>
      </c>
      <c r="CR10" s="16" t="s">
        <v>511</v>
      </c>
      <c r="CS10" s="16" t="s">
        <v>512</v>
      </c>
      <c r="CT10" s="16" t="s">
        <v>513</v>
      </c>
      <c r="CU10" s="16" t="s">
        <v>514</v>
      </c>
      <c r="CV10" s="16" t="s">
        <v>515</v>
      </c>
      <c r="CW10" s="16" t="s">
        <v>516</v>
      </c>
      <c r="CX10" s="16" t="s">
        <v>518</v>
      </c>
      <c r="CY10" s="16" t="s">
        <v>520</v>
      </c>
      <c r="CZ10" s="16" t="s">
        <v>521</v>
      </c>
      <c r="DA10" s="16" t="s">
        <v>522</v>
      </c>
      <c r="DB10" s="16" t="s">
        <v>523</v>
      </c>
      <c r="DC10" s="16" t="s">
        <v>524</v>
      </c>
      <c r="DD10" s="16" t="s">
        <v>525</v>
      </c>
      <c r="DE10" s="16" t="s">
        <v>526</v>
      </c>
      <c r="DF10" s="16" t="s">
        <v>527</v>
      </c>
      <c r="DG10" s="16" t="s">
        <v>528</v>
      </c>
      <c r="DH10" s="16" t="s">
        <v>530</v>
      </c>
      <c r="DI10" s="16" t="s">
        <v>531</v>
      </c>
      <c r="DJ10" s="16" t="s">
        <v>532</v>
      </c>
      <c r="DK10" s="16" t="s">
        <v>533</v>
      </c>
      <c r="DL10" s="16" t="s">
        <v>534</v>
      </c>
      <c r="DM10" s="16" t="s">
        <v>535</v>
      </c>
      <c r="DN10" s="16" t="s">
        <v>536</v>
      </c>
      <c r="DO10" s="16" t="s">
        <v>537</v>
      </c>
      <c r="DP10" s="16" t="s">
        <v>538</v>
      </c>
      <c r="DQ10" s="16" t="s">
        <v>539</v>
      </c>
      <c r="DR10" s="16" t="s">
        <v>540</v>
      </c>
      <c r="DS10" s="16" t="s">
        <v>541</v>
      </c>
      <c r="DT10" s="16" t="s">
        <v>542</v>
      </c>
      <c r="DU10" s="16" t="s">
        <v>543</v>
      </c>
      <c r="DV10" s="16" t="s">
        <v>544</v>
      </c>
      <c r="DW10" s="16" t="s">
        <v>545</v>
      </c>
      <c r="DX10" s="16" t="s">
        <v>546</v>
      </c>
      <c r="DY10" s="16" t="s">
        <v>547</v>
      </c>
      <c r="DZ10" s="16" t="s">
        <v>548</v>
      </c>
      <c r="EA10" s="16" t="s">
        <v>549</v>
      </c>
      <c r="EB10" s="16" t="s">
        <v>550</v>
      </c>
      <c r="EC10" s="16" t="s">
        <v>551</v>
      </c>
      <c r="ED10" s="16" t="s">
        <v>552</v>
      </c>
      <c r="EE10" s="16" t="s">
        <v>553</v>
      </c>
      <c r="EF10" s="16" t="s">
        <v>554</v>
      </c>
      <c r="EG10" s="16" t="s">
        <v>555</v>
      </c>
      <c r="EH10" s="16" t="s">
        <v>556</v>
      </c>
      <c r="EI10" s="16" t="s">
        <v>557</v>
      </c>
      <c r="EJ10" s="16" t="s">
        <v>558</v>
      </c>
      <c r="EK10" s="16" t="s">
        <v>559</v>
      </c>
      <c r="EL10" s="16" t="s">
        <v>560</v>
      </c>
      <c r="EM10" s="16" t="s">
        <v>561</v>
      </c>
      <c r="EN10" s="16" t="s">
        <v>562</v>
      </c>
      <c r="EO10" s="16" t="s">
        <v>563</v>
      </c>
      <c r="EP10" s="16" t="s">
        <v>564</v>
      </c>
      <c r="EQ10" s="16" t="s">
        <v>565</v>
      </c>
      <c r="ER10" s="16" t="s">
        <v>566</v>
      </c>
      <c r="ES10" s="16" t="s">
        <v>567</v>
      </c>
      <c r="ET10" s="16" t="s">
        <v>568</v>
      </c>
      <c r="EU10" s="16" t="s">
        <v>570</v>
      </c>
      <c r="EV10" s="16" t="s">
        <v>571</v>
      </c>
      <c r="EW10" s="16" t="s">
        <v>572</v>
      </c>
      <c r="EX10" s="16" t="s">
        <v>573</v>
      </c>
      <c r="EY10" s="16" t="s">
        <v>574</v>
      </c>
      <c r="EZ10" s="16" t="s">
        <v>576</v>
      </c>
      <c r="FA10" s="16" t="s">
        <v>577</v>
      </c>
      <c r="FB10" s="16" t="s">
        <v>578</v>
      </c>
      <c r="FC10" s="16" t="s">
        <v>579</v>
      </c>
      <c r="FD10" s="16" t="s">
        <v>580</v>
      </c>
      <c r="FE10" s="16" t="s">
        <v>581</v>
      </c>
      <c r="FF10" s="16" t="s">
        <v>582</v>
      </c>
      <c r="FG10" s="16" t="s">
        <v>583</v>
      </c>
      <c r="FH10" s="16" t="s">
        <v>584</v>
      </c>
      <c r="FI10" s="16" t="s">
        <v>585</v>
      </c>
      <c r="FJ10" s="16" t="s">
        <v>586</v>
      </c>
      <c r="FK10" s="16" t="s">
        <v>588</v>
      </c>
      <c r="FL10" s="16" t="s">
        <v>589</v>
      </c>
      <c r="FM10" s="16" t="s">
        <v>590</v>
      </c>
      <c r="FN10" s="16" t="s">
        <v>591</v>
      </c>
      <c r="FO10" s="16" t="s">
        <v>592</v>
      </c>
      <c r="FP10" s="16" t="s">
        <v>593</v>
      </c>
      <c r="FQ10" s="16" t="s">
        <v>594</v>
      </c>
      <c r="FR10" s="16" t="s">
        <v>595</v>
      </c>
      <c r="FS10" s="16" t="s">
        <v>596</v>
      </c>
      <c r="FT10" s="16" t="s">
        <v>597</v>
      </c>
      <c r="FU10" s="16" t="s">
        <v>598</v>
      </c>
      <c r="FV10" s="16" t="s">
        <v>599</v>
      </c>
      <c r="FW10" s="16" t="s">
        <v>600</v>
      </c>
      <c r="FX10" s="16" t="s">
        <v>601</v>
      </c>
      <c r="FY10" s="16" t="s">
        <v>602</v>
      </c>
      <c r="FZ10" s="16" t="s">
        <v>603</v>
      </c>
      <c r="GA10" s="16" t="s">
        <v>604</v>
      </c>
      <c r="GB10" s="16" t="s">
        <v>605</v>
      </c>
      <c r="GC10" s="16" t="s">
        <v>606</v>
      </c>
      <c r="GD10" s="16" t="s">
        <v>607</v>
      </c>
      <c r="GE10" s="16" t="s">
        <v>608</v>
      </c>
      <c r="GF10" s="16" t="s">
        <v>609</v>
      </c>
      <c r="GG10" s="16" t="s">
        <v>610</v>
      </c>
      <c r="GH10" s="16" t="s">
        <v>611</v>
      </c>
      <c r="GI10" s="16" t="s">
        <v>612</v>
      </c>
      <c r="GJ10" s="16" t="s">
        <v>613</v>
      </c>
      <c r="GK10" s="16" t="s">
        <v>614</v>
      </c>
      <c r="GL10" s="16" t="s">
        <v>616</v>
      </c>
      <c r="GM10" s="16" t="s">
        <v>617</v>
      </c>
      <c r="GN10" s="16" t="s">
        <v>618</v>
      </c>
      <c r="GO10" s="16" t="s">
        <v>620</v>
      </c>
      <c r="GP10" s="16" t="s">
        <v>621</v>
      </c>
      <c r="GQ10" s="16" t="s">
        <v>622</v>
      </c>
      <c r="GR10" s="16" t="s">
        <v>624</v>
      </c>
      <c r="GS10" s="16" t="s">
        <v>625</v>
      </c>
      <c r="GT10" s="16" t="s">
        <v>626</v>
      </c>
      <c r="GU10" s="16" t="s">
        <v>627</v>
      </c>
      <c r="GV10" s="16" t="s">
        <v>628</v>
      </c>
      <c r="GW10" s="16" t="s">
        <v>629</v>
      </c>
      <c r="GX10" s="16" t="s">
        <v>630</v>
      </c>
      <c r="GY10" s="16" t="s">
        <v>631</v>
      </c>
      <c r="GZ10" s="16" t="s">
        <v>632</v>
      </c>
      <c r="HA10" s="16" t="s">
        <v>633</v>
      </c>
      <c r="HB10" s="16" t="s">
        <v>634</v>
      </c>
      <c r="HC10" s="16" t="s">
        <v>635</v>
      </c>
      <c r="HD10" s="16" t="s">
        <v>636</v>
      </c>
      <c r="HE10" s="16" t="s">
        <v>637</v>
      </c>
      <c r="HF10" s="16" t="s">
        <v>638</v>
      </c>
      <c r="HG10" s="16" t="s">
        <v>639</v>
      </c>
      <c r="HH10" s="16" t="s">
        <v>640</v>
      </c>
      <c r="HI10" s="16" t="s">
        <v>641</v>
      </c>
      <c r="HJ10" s="16" t="s">
        <v>642</v>
      </c>
      <c r="HK10" s="16" t="s">
        <v>643</v>
      </c>
      <c r="HL10" s="16" t="s">
        <v>644</v>
      </c>
      <c r="HM10" s="16" t="s">
        <v>645</v>
      </c>
      <c r="HN10" s="16" t="s">
        <v>646</v>
      </c>
      <c r="HO10" s="16" t="s">
        <v>647</v>
      </c>
      <c r="HP10" s="16" t="s">
        <v>648</v>
      </c>
      <c r="HQ10" s="16" t="s">
        <v>649</v>
      </c>
      <c r="HR10" s="16" t="s">
        <v>650</v>
      </c>
      <c r="HS10" s="16" t="s">
        <v>651</v>
      </c>
      <c r="HT10" s="16" t="s">
        <v>652</v>
      </c>
      <c r="HU10" s="16" t="s">
        <v>653</v>
      </c>
      <c r="HV10" s="16" t="s">
        <v>654</v>
      </c>
      <c r="HW10" s="16" t="s">
        <v>655</v>
      </c>
      <c r="HX10" s="16" t="s">
        <v>656</v>
      </c>
      <c r="HY10" s="16" t="s">
        <v>657</v>
      </c>
      <c r="HZ10" s="16" t="s">
        <v>658</v>
      </c>
      <c r="IA10" s="16" t="s">
        <v>659</v>
      </c>
      <c r="IB10" s="16" t="s">
        <v>660</v>
      </c>
      <c r="IC10" s="16" t="s">
        <v>661</v>
      </c>
      <c r="ID10" s="16" t="s">
        <v>662</v>
      </c>
      <c r="IE10" s="16" t="s">
        <v>663</v>
      </c>
      <c r="IF10" s="16" t="s">
        <v>664</v>
      </c>
      <c r="IG10" s="16" t="s">
        <v>665</v>
      </c>
      <c r="IH10" s="16" t="s">
        <v>666</v>
      </c>
      <c r="II10" s="16" t="s">
        <v>667</v>
      </c>
      <c r="IJ10" s="16" t="s">
        <v>668</v>
      </c>
      <c r="IK10" s="16" t="s">
        <v>669</v>
      </c>
      <c r="IL10" s="16" t="s">
        <v>670</v>
      </c>
      <c r="IM10" s="16" t="s">
        <v>671</v>
      </c>
      <c r="IN10" s="16" t="s">
        <v>672</v>
      </c>
      <c r="IO10" s="16" t="s">
        <v>673</v>
      </c>
      <c r="IP10" s="16" t="s">
        <v>674</v>
      </c>
      <c r="IQ10" s="16" t="s">
        <v>676</v>
      </c>
      <c r="IR10" s="16" t="s">
        <v>677</v>
      </c>
      <c r="IS10" s="16" t="s">
        <v>678</v>
      </c>
      <c r="IT10" s="16" t="s">
        <v>679</v>
      </c>
      <c r="IU10" s="16" t="s">
        <v>680</v>
      </c>
      <c r="IV10" s="16" t="s">
        <v>681</v>
      </c>
      <c r="IW10" s="16" t="s">
        <v>682</v>
      </c>
      <c r="IX10" s="16" t="s">
        <v>683</v>
      </c>
      <c r="IY10" s="16" t="s">
        <v>684</v>
      </c>
      <c r="IZ10" s="16" t="s">
        <v>685</v>
      </c>
      <c r="JA10" s="16" t="s">
        <v>686</v>
      </c>
      <c r="JB10" s="16" t="s">
        <v>687</v>
      </c>
      <c r="JC10" s="16" t="s">
        <v>688</v>
      </c>
      <c r="JD10" s="16" t="s">
        <v>689</v>
      </c>
      <c r="JE10" s="16" t="s">
        <v>690</v>
      </c>
      <c r="JF10" s="16" t="s">
        <v>691</v>
      </c>
      <c r="JG10" s="16" t="s">
        <v>692</v>
      </c>
      <c r="JH10" s="16" t="s">
        <v>693</v>
      </c>
      <c r="JI10" s="16" t="s">
        <v>694</v>
      </c>
      <c r="JJ10" s="16" t="s">
        <v>695</v>
      </c>
      <c r="JK10" s="16" t="s">
        <v>697</v>
      </c>
      <c r="JL10" s="16" t="s">
        <v>698</v>
      </c>
      <c r="JM10" s="16" t="s">
        <v>699</v>
      </c>
      <c r="JN10" s="16" t="s">
        <v>700</v>
      </c>
      <c r="JO10" s="16" t="s">
        <v>701</v>
      </c>
      <c r="JP10" s="16" t="s">
        <v>702</v>
      </c>
      <c r="JQ10" s="16" t="s">
        <v>703</v>
      </c>
      <c r="JR10" s="16" t="s">
        <v>705</v>
      </c>
      <c r="JS10" s="16" t="s">
        <v>706</v>
      </c>
      <c r="JT10" s="16" t="s">
        <v>707</v>
      </c>
      <c r="JU10" s="16" t="s">
        <v>708</v>
      </c>
      <c r="JV10" s="16" t="s">
        <v>709</v>
      </c>
      <c r="JW10" s="16" t="s">
        <v>710</v>
      </c>
      <c r="JX10" s="16" t="s">
        <v>712</v>
      </c>
      <c r="JY10" s="16" t="s">
        <v>713</v>
      </c>
      <c r="JZ10" s="16" t="s">
        <v>714</v>
      </c>
      <c r="KA10" s="16" t="s">
        <v>715</v>
      </c>
      <c r="KB10" s="16" t="s">
        <v>716</v>
      </c>
      <c r="KC10" s="16" t="s">
        <v>717</v>
      </c>
      <c r="KD10" s="16" t="s">
        <v>718</v>
      </c>
      <c r="KE10" s="16" t="s">
        <v>719</v>
      </c>
      <c r="KF10" s="16" t="s">
        <v>721</v>
      </c>
      <c r="KG10" s="16" t="s">
        <v>722</v>
      </c>
      <c r="KH10" s="16" t="s">
        <v>723</v>
      </c>
      <c r="KI10" s="16" t="s">
        <v>725</v>
      </c>
      <c r="KJ10" s="16" t="s">
        <v>727</v>
      </c>
      <c r="KK10" s="16" t="s">
        <v>729</v>
      </c>
      <c r="KL10" s="16" t="s">
        <v>730</v>
      </c>
      <c r="KM10" s="16" t="s">
        <v>732</v>
      </c>
      <c r="KN10" s="16" t="s">
        <v>733</v>
      </c>
      <c r="KO10" s="16" t="s">
        <v>735</v>
      </c>
      <c r="KP10" s="16" t="s">
        <v>736</v>
      </c>
      <c r="KQ10" s="16" t="s">
        <v>737</v>
      </c>
      <c r="KR10" s="16" t="s">
        <v>738</v>
      </c>
      <c r="KS10" s="16" t="s">
        <v>739</v>
      </c>
      <c r="KT10" s="16" t="s">
        <v>740</v>
      </c>
      <c r="KU10" s="16" t="s">
        <v>741</v>
      </c>
      <c r="KV10" s="16" t="s">
        <v>742</v>
      </c>
      <c r="KW10" s="16" t="s">
        <v>743</v>
      </c>
      <c r="KX10" s="16" t="s">
        <v>744</v>
      </c>
      <c r="KY10" s="16" t="s">
        <v>745</v>
      </c>
      <c r="KZ10" s="16" t="s">
        <v>747</v>
      </c>
      <c r="LA10" s="16" t="s">
        <v>748</v>
      </c>
      <c r="LB10" s="16" t="s">
        <v>749</v>
      </c>
      <c r="LC10" s="16" t="s">
        <v>750</v>
      </c>
      <c r="LD10" s="16" t="s">
        <v>751</v>
      </c>
      <c r="LE10" s="16" t="s">
        <v>752</v>
      </c>
      <c r="LF10" s="16" t="s">
        <v>753</v>
      </c>
      <c r="LG10" s="16" t="s">
        <v>754</v>
      </c>
      <c r="LH10" s="16" t="s">
        <v>755</v>
      </c>
      <c r="LI10" s="16" t="s">
        <v>756</v>
      </c>
      <c r="LJ10" s="16" t="s">
        <v>758</v>
      </c>
      <c r="LK10" s="16" t="s">
        <v>759</v>
      </c>
      <c r="LL10" s="16" t="s">
        <v>760</v>
      </c>
      <c r="LM10" s="16" t="s">
        <v>761</v>
      </c>
      <c r="LN10" s="16" t="s">
        <v>762</v>
      </c>
      <c r="LO10" s="16" t="s">
        <v>763</v>
      </c>
      <c r="LP10" s="16" t="s">
        <v>764</v>
      </c>
      <c r="LQ10" s="16" t="s">
        <v>765</v>
      </c>
      <c r="LR10" s="16" t="s">
        <v>766</v>
      </c>
      <c r="LS10" s="16" t="s">
        <v>767</v>
      </c>
      <c r="LT10" s="16" t="s">
        <v>768</v>
      </c>
      <c r="LU10" s="16" t="s">
        <v>769</v>
      </c>
      <c r="LV10" s="16" t="s">
        <v>770</v>
      </c>
      <c r="LW10" s="16" t="s">
        <v>771</v>
      </c>
      <c r="LX10" s="16" t="s">
        <v>772</v>
      </c>
      <c r="LY10" s="16" t="s">
        <v>773</v>
      </c>
      <c r="LZ10" s="16" t="s">
        <v>774</v>
      </c>
      <c r="MA10" s="16" t="s">
        <v>775</v>
      </c>
      <c r="MB10" s="16" t="s">
        <v>776</v>
      </c>
      <c r="MC10" s="16" t="s">
        <v>777</v>
      </c>
      <c r="MD10" s="16" t="s">
        <v>778</v>
      </c>
      <c r="ME10" s="16" t="s">
        <v>779</v>
      </c>
      <c r="MF10" s="16" t="s">
        <v>781</v>
      </c>
      <c r="MG10" s="16" t="s">
        <v>783</v>
      </c>
      <c r="MH10" s="16" t="s">
        <v>784</v>
      </c>
      <c r="MI10" s="16" t="s">
        <v>785</v>
      </c>
      <c r="MJ10" s="16" t="s">
        <v>786</v>
      </c>
      <c r="MK10" s="16" t="s">
        <v>787</v>
      </c>
      <c r="ML10" s="16" t="s">
        <v>788</v>
      </c>
      <c r="MM10" s="16" t="s">
        <v>789</v>
      </c>
      <c r="MN10" s="16" t="s">
        <v>791</v>
      </c>
      <c r="MO10" s="16" t="s">
        <v>792</v>
      </c>
      <c r="MP10" s="16" t="s">
        <v>793</v>
      </c>
      <c r="MQ10" s="16" t="s">
        <v>794</v>
      </c>
      <c r="MR10" s="16" t="s">
        <v>795</v>
      </c>
      <c r="MS10" s="16" t="s">
        <v>796</v>
      </c>
      <c r="MT10" s="16" t="s">
        <v>797</v>
      </c>
      <c r="MU10" s="16" t="s">
        <v>798</v>
      </c>
      <c r="MV10" s="16" t="s">
        <v>800</v>
      </c>
      <c r="MW10" s="16" t="s">
        <v>801</v>
      </c>
      <c r="MX10" s="16" t="s">
        <v>802</v>
      </c>
      <c r="MY10" s="16" t="s">
        <v>803</v>
      </c>
      <c r="MZ10" s="16" t="s">
        <v>804</v>
      </c>
      <c r="NA10" s="16" t="s">
        <v>805</v>
      </c>
      <c r="NB10" s="16" t="s">
        <v>806</v>
      </c>
      <c r="NC10" s="16" t="s">
        <v>807</v>
      </c>
      <c r="ND10" s="16" t="s">
        <v>808</v>
      </c>
      <c r="NE10" s="16" t="s">
        <v>809</v>
      </c>
      <c r="NF10" s="16" t="s">
        <v>810</v>
      </c>
      <c r="NG10" s="164" t="s">
        <v>812</v>
      </c>
      <c r="NH10" s="203" t="s">
        <v>813</v>
      </c>
      <c r="NI10" s="203" t="s">
        <v>816</v>
      </c>
      <c r="NJ10" s="177" t="s">
        <v>817</v>
      </c>
    </row>
    <row r="11" spans="1:374" x14ac:dyDescent="0.3">
      <c r="B11" s="17" t="s">
        <v>824</v>
      </c>
      <c r="C11" s="20">
        <f>'RIMS II Type I Employment'!C11*VLOOKUP('Equation 4 Type I FTE'!$B11,'Equation 3 FTE Conversion'!$B$10:$E$32,4,FALSE)</f>
        <v>5.1157695473251028</v>
      </c>
      <c r="D11" s="20">
        <f>'RIMS II Type I Employment'!D11*VLOOKUP('Equation 4 Type I FTE'!$B11,'Equation 3 FTE Conversion'!$B$10:$E$32,4,FALSE)</f>
        <v>7.2713078189300413</v>
      </c>
      <c r="E11" s="20">
        <f>'RIMS II Type I Employment'!E11*VLOOKUP('Equation 4 Type I FTE'!$B11,'Equation 3 FTE Conversion'!$B$10:$E$32,4,FALSE)</f>
        <v>10.120588477366255</v>
      </c>
      <c r="F11" s="20">
        <f>'RIMS II Type I Employment'!F11*VLOOKUP('Equation 4 Type I FTE'!$B11,'Equation 3 FTE Conversion'!$B$10:$E$32,4,FALSE)</f>
        <v>11.657297530864197</v>
      </c>
      <c r="G11" s="20">
        <f>'RIMS II Type I Employment'!G11*VLOOKUP('Equation 4 Type I FTE'!$B11,'Equation 3 FTE Conversion'!$B$10:$E$32,4,FALSE)</f>
        <v>6.7854473251028811</v>
      </c>
      <c r="H11" s="20">
        <f>'RIMS II Type I Employment'!H11*VLOOKUP('Equation 4 Type I FTE'!$B11,'Equation 3 FTE Conversion'!$B$10:$E$32,4,FALSE)</f>
        <v>3.9753004115226336</v>
      </c>
      <c r="I11" s="20">
        <f>'RIMS II Type I Employment'!I11*VLOOKUP('Equation 4 Type I FTE'!$B11,'Equation 3 FTE Conversion'!$B$10:$E$32,4,FALSE)</f>
        <v>4.1059469135802473</v>
      </c>
      <c r="J11" s="20">
        <f>'RIMS II Type I Employment'!J11*VLOOKUP('Equation 4 Type I FTE'!$B11,'Equation 3 FTE Conversion'!$B$10:$E$32,4,FALSE)</f>
        <v>3.0556144032921813</v>
      </c>
      <c r="K11" s="20">
        <f>'RIMS II Type I Employment'!K11*VLOOKUP('Equation 4 Type I FTE'!$B11,'Equation 3 FTE Conversion'!$B$10:$E$32,4,FALSE)</f>
        <v>4.7283884773662548</v>
      </c>
      <c r="L11" s="20">
        <f>'RIMS II Type I Employment'!L11*VLOOKUP('Equation 4 Type I FTE'!$B11,'Equation 3 FTE Conversion'!$B$10:$E$32,4,FALSE)</f>
        <v>9.7918650205761324</v>
      </c>
      <c r="M11" s="20">
        <f>'RIMS II Type I Employment'!M11*VLOOKUP('Equation 4 Type I FTE'!$B11,'Equation 3 FTE Conversion'!$B$10:$E$32,4,FALSE)</f>
        <v>13.465534567901235</v>
      </c>
      <c r="N11" s="20">
        <f>'RIMS II Type I Employment'!N11*VLOOKUP('Equation 4 Type I FTE'!$B11,'Equation 3 FTE Conversion'!$B$10:$E$32,4,FALSE)</f>
        <v>16.297441563786006</v>
      </c>
      <c r="O11" s="20">
        <f>'RIMS II Type I Employment'!O11*VLOOKUP('Equation 4 Type I FTE'!$B11,'Equation 3 FTE Conversion'!$B$10:$E$32,4,FALSE)</f>
        <v>6.0205761316872426E-4</v>
      </c>
      <c r="P11" s="20">
        <f>'RIMS II Type I Employment'!P11*VLOOKUP('Equation 4 Type I FTE'!$B11,'Equation 3 FTE Conversion'!$B$10:$E$32,4,FALSE)</f>
        <v>4.9884773662551432E-3</v>
      </c>
      <c r="Q11" s="20">
        <f>'RIMS II Type I Employment'!Q11*VLOOKUP('Equation 4 Type I FTE'!$B11,'Equation 3 FTE Conversion'!$B$10:$E$32,4,FALSE)</f>
        <v>0</v>
      </c>
      <c r="R11" s="20">
        <f>'RIMS II Type I Employment'!R11*VLOOKUP('Equation 4 Type I FTE'!$B11,'Equation 3 FTE Conversion'!$B$10:$E$32,4,FALSE)</f>
        <v>2.7522633744855966E-3</v>
      </c>
      <c r="S11" s="20">
        <f>'RIMS II Type I Employment'!S11*VLOOKUP('Equation 4 Type I FTE'!$B11,'Equation 3 FTE Conversion'!$B$10:$E$32,4,FALSE)</f>
        <v>1.8061728395061727E-3</v>
      </c>
      <c r="T11" s="20">
        <f>'RIMS II Type I Employment'!T11*VLOOKUP('Equation 4 Type I FTE'!$B11,'Equation 3 FTE Conversion'!$B$10:$E$32,4,FALSE)</f>
        <v>2.3222222222222225E-3</v>
      </c>
      <c r="U11" s="20">
        <f>'RIMS II Type I Employment'!U11*VLOOKUP('Equation 4 Type I FTE'!$B11,'Equation 3 FTE Conversion'!$B$10:$E$32,4,FALSE)</f>
        <v>2.0641975308641975E-3</v>
      </c>
      <c r="V11" s="20">
        <f>'RIMS II Type I Employment'!V11*VLOOKUP('Equation 4 Type I FTE'!$B11,'Equation 3 FTE Conversion'!$B$10:$E$32,4,FALSE)</f>
        <v>2.0641975308641975E-3</v>
      </c>
      <c r="W11" s="20">
        <f>'RIMS II Type I Employment'!W11*VLOOKUP('Equation 4 Type I FTE'!$B11,'Equation 3 FTE Conversion'!$B$10:$E$32,4,FALSE)</f>
        <v>1.0320987654320987E-3</v>
      </c>
      <c r="X11" s="20">
        <f>'RIMS II Type I Employment'!X11*VLOOKUP('Equation 4 Type I FTE'!$B11,'Equation 3 FTE Conversion'!$B$10:$E$32,4,FALSE)</f>
        <v>9.4609053497942384E-4</v>
      </c>
      <c r="Y11" s="20">
        <f>'RIMS II Type I Employment'!Y11*VLOOKUP('Equation 4 Type I FTE'!$B11,'Equation 3 FTE Conversion'!$B$10:$E$32,4,FALSE)</f>
        <v>6.8806584362139916E-4</v>
      </c>
      <c r="Z11" s="20">
        <f>'RIMS II Type I Employment'!Z11*VLOOKUP('Equation 4 Type I FTE'!$B11,'Equation 3 FTE Conversion'!$B$10:$E$32,4,FALSE)</f>
        <v>3.9563786008230449E-3</v>
      </c>
      <c r="AA11" s="20">
        <f>'RIMS II Type I Employment'!AA11*VLOOKUP('Equation 4 Type I FTE'!$B11,'Equation 3 FTE Conversion'!$B$10:$E$32,4,FALSE)</f>
        <v>9.1168724279835391E-3</v>
      </c>
      <c r="AB11" s="20">
        <f>'RIMS II Type I Employment'!AB11*VLOOKUP('Equation 4 Type I FTE'!$B11,'Equation 3 FTE Conversion'!$B$10:$E$32,4,FALSE)</f>
        <v>1.2041152263374485E-2</v>
      </c>
      <c r="AC11" s="20">
        <f>'RIMS II Type I Employment'!AC11*VLOOKUP('Equation 4 Type I FTE'!$B11,'Equation 3 FTE Conversion'!$B$10:$E$32,4,FALSE)</f>
        <v>3.2683127572016458E-3</v>
      </c>
      <c r="AD11" s="20">
        <f>'RIMS II Type I Employment'!AD11*VLOOKUP('Equation 4 Type I FTE'!$B11,'Equation 3 FTE Conversion'!$B$10:$E$32,4,FALSE)</f>
        <v>0.77803045267489701</v>
      </c>
      <c r="AE11" s="20">
        <f>'RIMS II Type I Employment'!AE11*VLOOKUP('Equation 4 Type I FTE'!$B11,'Equation 3 FTE Conversion'!$B$10:$E$32,4,FALSE)</f>
        <v>0.34291481481481478</v>
      </c>
      <c r="AF11" s="20">
        <f>'RIMS II Type I Employment'!AF11*VLOOKUP('Equation 4 Type I FTE'!$B11,'Equation 3 FTE Conversion'!$B$10:$E$32,4,FALSE)</f>
        <v>0.12746419753086419</v>
      </c>
      <c r="AG11" s="20">
        <f>'RIMS II Type I Employment'!AG11*VLOOKUP('Equation 4 Type I FTE'!$B11,'Equation 3 FTE Conversion'!$B$10:$E$32,4,FALSE)</f>
        <v>5.065884773662551E-2</v>
      </c>
      <c r="AH11" s="20">
        <f>'RIMS II Type I Employment'!AH11*VLOOKUP('Equation 4 Type I FTE'!$B11,'Equation 3 FTE Conversion'!$B$10:$E$32,4,FALSE)</f>
        <v>2.9242798353909462E-3</v>
      </c>
      <c r="AI11" s="20">
        <f>'RIMS II Type I Employment'!AI11*VLOOKUP('Equation 4 Type I FTE'!$B11,'Equation 3 FTE Conversion'!$B$10:$E$32,4,FALSE)</f>
        <v>1.8061728395061727E-3</v>
      </c>
      <c r="AJ11" s="20">
        <f>'RIMS II Type I Employment'!AJ11*VLOOKUP('Equation 4 Type I FTE'!$B11,'Equation 3 FTE Conversion'!$B$10:$E$32,4,FALSE)</f>
        <v>1.7201646090534979E-3</v>
      </c>
      <c r="AK11" s="20">
        <f>'RIMS II Type I Employment'!AK11*VLOOKUP('Equation 4 Type I FTE'!$B11,'Equation 3 FTE Conversion'!$B$10:$E$32,4,FALSE)</f>
        <v>2.3222222222222225E-3</v>
      </c>
      <c r="AL11" s="20">
        <f>'RIMS II Type I Employment'!AL11*VLOOKUP('Equation 4 Type I FTE'!$B11,'Equation 3 FTE Conversion'!$B$10:$E$32,4,FALSE)</f>
        <v>2.4082304526748971E-3</v>
      </c>
      <c r="AM11" s="20">
        <f>'RIMS II Type I Employment'!AM11*VLOOKUP('Equation 4 Type I FTE'!$B11,'Equation 3 FTE Conversion'!$B$10:$E$32,4,FALSE)</f>
        <v>2.236213991769547E-3</v>
      </c>
      <c r="AN11" s="20">
        <f>'RIMS II Type I Employment'!AN11*VLOOKUP('Equation 4 Type I FTE'!$B11,'Equation 3 FTE Conversion'!$B$10:$E$32,4,FALSE)</f>
        <v>2.4942386831275716E-3</v>
      </c>
      <c r="AO11" s="20">
        <f>'RIMS II Type I Employment'!AO11*VLOOKUP('Equation 4 Type I FTE'!$B11,'Equation 3 FTE Conversion'!$B$10:$E$32,4,FALSE)</f>
        <v>1.1181069958847735E-3</v>
      </c>
      <c r="AP11" s="20">
        <f>'RIMS II Type I Employment'!AP11*VLOOKUP('Equation 4 Type I FTE'!$B11,'Equation 3 FTE Conversion'!$B$10:$E$32,4,FALSE)</f>
        <v>2.236213991769547E-3</v>
      </c>
      <c r="AQ11" s="20">
        <f>'RIMS II Type I Employment'!AQ11*VLOOKUP('Equation 4 Type I FTE'!$B11,'Equation 3 FTE Conversion'!$B$10:$E$32,4,FALSE)</f>
        <v>1.5481481481481481E-3</v>
      </c>
      <c r="AR11" s="20">
        <f>'RIMS II Type I Employment'!AR11*VLOOKUP('Equation 4 Type I FTE'!$B11,'Equation 3 FTE Conversion'!$B$10:$E$32,4,FALSE)</f>
        <v>1.9781893004115225E-3</v>
      </c>
      <c r="AS11" s="20">
        <f>'RIMS II Type I Employment'!AS11*VLOOKUP('Equation 4 Type I FTE'!$B11,'Equation 3 FTE Conversion'!$B$10:$E$32,4,FALSE)</f>
        <v>1.8061728395061727E-3</v>
      </c>
      <c r="AT11" s="20">
        <f>'RIMS II Type I Employment'!AT11*VLOOKUP('Equation 4 Type I FTE'!$B11,'Equation 3 FTE Conversion'!$B$10:$E$32,4,FALSE)</f>
        <v>1.5481481481481481E-3</v>
      </c>
      <c r="AU11" s="20">
        <f>'RIMS II Type I Employment'!AU11*VLOOKUP('Equation 4 Type I FTE'!$B11,'Equation 3 FTE Conversion'!$B$10:$E$32,4,FALSE)</f>
        <v>1.0320987654320987E-3</v>
      </c>
      <c r="AV11" s="20">
        <f>'RIMS II Type I Employment'!AV11*VLOOKUP('Equation 4 Type I FTE'!$B11,'Equation 3 FTE Conversion'!$B$10:$E$32,4,FALSE)</f>
        <v>1.8061728395061727E-3</v>
      </c>
      <c r="AW11" s="20">
        <f>'RIMS II Type I Employment'!AW11*VLOOKUP('Equation 4 Type I FTE'!$B11,'Equation 3 FTE Conversion'!$B$10:$E$32,4,FALSE)</f>
        <v>9.4609053497942384E-4</v>
      </c>
      <c r="AX11" s="20">
        <f>'RIMS II Type I Employment'!AX11*VLOOKUP('Equation 4 Type I FTE'!$B11,'Equation 3 FTE Conversion'!$B$10:$E$32,4,FALSE)</f>
        <v>1.1181069958847735E-3</v>
      </c>
      <c r="AY11" s="20">
        <f>'RIMS II Type I Employment'!AY11*VLOOKUP('Equation 4 Type I FTE'!$B11,'Equation 3 FTE Conversion'!$B$10:$E$32,4,FALSE)</f>
        <v>6.8806584362139916E-4</v>
      </c>
      <c r="AZ11" s="20">
        <f>'RIMS II Type I Employment'!AZ11*VLOOKUP('Equation 4 Type I FTE'!$B11,'Equation 3 FTE Conversion'!$B$10:$E$32,4,FALSE)</f>
        <v>8.6008230452674895E-4</v>
      </c>
      <c r="BA11" s="20">
        <f>'RIMS II Type I Employment'!BA11*VLOOKUP('Equation 4 Type I FTE'!$B11,'Equation 3 FTE Conversion'!$B$10:$E$32,4,FALSE)</f>
        <v>1.2901234567901235E-3</v>
      </c>
      <c r="BB11" s="20">
        <f>'RIMS II Type I Employment'!BB11*VLOOKUP('Equation 4 Type I FTE'!$B11,'Equation 3 FTE Conversion'!$B$10:$E$32,4,FALSE)</f>
        <v>1.2041152263374485E-3</v>
      </c>
      <c r="BC11" s="20">
        <f>'RIMS II Type I Employment'!BC11*VLOOKUP('Equation 4 Type I FTE'!$B11,'Equation 3 FTE Conversion'!$B$10:$E$32,4,FALSE)</f>
        <v>1.4621399176954731E-3</v>
      </c>
      <c r="BD11" s="20">
        <f>'RIMS II Type I Employment'!BD11*VLOOKUP('Equation 4 Type I FTE'!$B11,'Equation 3 FTE Conversion'!$B$10:$E$32,4,FALSE)</f>
        <v>9.4609053497942384E-4</v>
      </c>
      <c r="BE11" s="20">
        <f>'RIMS II Type I Employment'!BE11*VLOOKUP('Equation 4 Type I FTE'!$B11,'Equation 3 FTE Conversion'!$B$10:$E$32,4,FALSE)</f>
        <v>1.2041152263374485E-3</v>
      </c>
      <c r="BF11" s="20">
        <f>'RIMS II Type I Employment'!BF11*VLOOKUP('Equation 4 Type I FTE'!$B11,'Equation 3 FTE Conversion'!$B$10:$E$32,4,FALSE)</f>
        <v>9.4609053497942384E-4</v>
      </c>
      <c r="BG11" s="20">
        <f>'RIMS II Type I Employment'!BG11*VLOOKUP('Equation 4 Type I FTE'!$B11,'Equation 3 FTE Conversion'!$B$10:$E$32,4,FALSE)</f>
        <v>1.2041152263374485E-3</v>
      </c>
      <c r="BH11" s="20">
        <f>'RIMS II Type I Employment'!BH11*VLOOKUP('Equation 4 Type I FTE'!$B11,'Equation 3 FTE Conversion'!$B$10:$E$32,4,FALSE)</f>
        <v>9.4609053497942384E-4</v>
      </c>
      <c r="BI11" s="20">
        <f>'RIMS II Type I Employment'!BI11*VLOOKUP('Equation 4 Type I FTE'!$B11,'Equation 3 FTE Conversion'!$B$10:$E$32,4,FALSE)</f>
        <v>1.2041152263374485E-3</v>
      </c>
      <c r="BJ11" s="20">
        <f>'RIMS II Type I Employment'!BJ11*VLOOKUP('Equation 4 Type I FTE'!$B11,'Equation 3 FTE Conversion'!$B$10:$E$32,4,FALSE)</f>
        <v>8.6008230452674895E-4</v>
      </c>
      <c r="BK11" s="20">
        <f>'RIMS II Type I Employment'!BK11*VLOOKUP('Equation 4 Type I FTE'!$B11,'Equation 3 FTE Conversion'!$B$10:$E$32,4,FALSE)</f>
        <v>9.4609053497942384E-4</v>
      </c>
      <c r="BL11" s="20">
        <f>'RIMS II Type I Employment'!BL11*VLOOKUP('Equation 4 Type I FTE'!$B11,'Equation 3 FTE Conversion'!$B$10:$E$32,4,FALSE)</f>
        <v>8.6008230452674895E-4</v>
      </c>
      <c r="BM11" s="20">
        <f>'RIMS II Type I Employment'!BM11*VLOOKUP('Equation 4 Type I FTE'!$B11,'Equation 3 FTE Conversion'!$B$10:$E$32,4,FALSE)</f>
        <v>1.2041152263374485E-3</v>
      </c>
      <c r="BN11" s="20">
        <f>'RIMS II Type I Employment'!BN11*VLOOKUP('Equation 4 Type I FTE'!$B11,'Equation 3 FTE Conversion'!$B$10:$E$32,4,FALSE)</f>
        <v>1.3761316872427983E-3</v>
      </c>
      <c r="BO11" s="20">
        <f>'RIMS II Type I Employment'!BO11*VLOOKUP('Equation 4 Type I FTE'!$B11,'Equation 3 FTE Conversion'!$B$10:$E$32,4,FALSE)</f>
        <v>1.1181069958847735E-3</v>
      </c>
      <c r="BP11" s="20">
        <f>'RIMS II Type I Employment'!BP11*VLOOKUP('Equation 4 Type I FTE'!$B11,'Equation 3 FTE Conversion'!$B$10:$E$32,4,FALSE)</f>
        <v>1.2041152263374485E-3</v>
      </c>
      <c r="BQ11" s="20">
        <f>'RIMS II Type I Employment'!BQ11*VLOOKUP('Equation 4 Type I FTE'!$B11,'Equation 3 FTE Conversion'!$B$10:$E$32,4,FALSE)</f>
        <v>1.1181069958847735E-3</v>
      </c>
      <c r="BR11" s="20">
        <f>'RIMS II Type I Employment'!BR11*VLOOKUP('Equation 4 Type I FTE'!$B11,'Equation 3 FTE Conversion'!$B$10:$E$32,4,FALSE)</f>
        <v>9.4609053497942384E-4</v>
      </c>
      <c r="BS11" s="20">
        <f>'RIMS II Type I Employment'!BS11*VLOOKUP('Equation 4 Type I FTE'!$B11,'Equation 3 FTE Conversion'!$B$10:$E$32,4,FALSE)</f>
        <v>1.1181069958847735E-3</v>
      </c>
      <c r="BT11" s="20">
        <f>'RIMS II Type I Employment'!BT11*VLOOKUP('Equation 4 Type I FTE'!$B11,'Equation 3 FTE Conversion'!$B$10:$E$32,4,FALSE)</f>
        <v>9.4609053497942384E-4</v>
      </c>
      <c r="BU11" s="20">
        <f>'RIMS II Type I Employment'!BU11*VLOOKUP('Equation 4 Type I FTE'!$B11,'Equation 3 FTE Conversion'!$B$10:$E$32,4,FALSE)</f>
        <v>9.4609053497942384E-4</v>
      </c>
      <c r="BV11" s="20">
        <f>'RIMS II Type I Employment'!BV11*VLOOKUP('Equation 4 Type I FTE'!$B11,'Equation 3 FTE Conversion'!$B$10:$E$32,4,FALSE)</f>
        <v>1.7201646090534979E-3</v>
      </c>
      <c r="BW11" s="20">
        <f>'RIMS II Type I Employment'!BW11*VLOOKUP('Equation 4 Type I FTE'!$B11,'Equation 3 FTE Conversion'!$B$10:$E$32,4,FALSE)</f>
        <v>1.1181069958847735E-3</v>
      </c>
      <c r="BX11" s="20">
        <f>'RIMS II Type I Employment'!BX11*VLOOKUP('Equation 4 Type I FTE'!$B11,'Equation 3 FTE Conversion'!$B$10:$E$32,4,FALSE)</f>
        <v>1.4621399176954731E-3</v>
      </c>
      <c r="BY11" s="20">
        <f>'RIMS II Type I Employment'!BY11*VLOOKUP('Equation 4 Type I FTE'!$B11,'Equation 3 FTE Conversion'!$B$10:$E$32,4,FALSE)</f>
        <v>1.5481481481481481E-3</v>
      </c>
      <c r="BZ11" s="20">
        <f>'RIMS II Type I Employment'!BZ11*VLOOKUP('Equation 4 Type I FTE'!$B11,'Equation 3 FTE Conversion'!$B$10:$E$32,4,FALSE)</f>
        <v>1.2901234567901235E-3</v>
      </c>
      <c r="CA11" s="20">
        <f>'RIMS II Type I Employment'!CA11*VLOOKUP('Equation 4 Type I FTE'!$B11,'Equation 3 FTE Conversion'!$B$10:$E$32,4,FALSE)</f>
        <v>2.7522633744855966E-3</v>
      </c>
      <c r="CB11" s="20">
        <f>'RIMS II Type I Employment'!CB11*VLOOKUP('Equation 4 Type I FTE'!$B11,'Equation 3 FTE Conversion'!$B$10:$E$32,4,FALSE)</f>
        <v>1.8921810699588477E-3</v>
      </c>
      <c r="CC11" s="20">
        <f>'RIMS II Type I Employment'!CC11*VLOOKUP('Equation 4 Type I FTE'!$B11,'Equation 3 FTE Conversion'!$B$10:$E$32,4,FALSE)</f>
        <v>2.1502057613168725E-3</v>
      </c>
      <c r="CD11" s="20">
        <f>'RIMS II Type I Employment'!CD11*VLOOKUP('Equation 4 Type I FTE'!$B11,'Equation 3 FTE Conversion'!$B$10:$E$32,4,FALSE)</f>
        <v>1.6341563786008229E-3</v>
      </c>
      <c r="CE11" s="20">
        <f>'RIMS II Type I Employment'!CE11*VLOOKUP('Equation 4 Type I FTE'!$B11,'Equation 3 FTE Conversion'!$B$10:$E$32,4,FALSE)</f>
        <v>2.7522633744855966E-3</v>
      </c>
      <c r="CF11" s="20">
        <f>'RIMS II Type I Employment'!CF11*VLOOKUP('Equation 4 Type I FTE'!$B11,'Equation 3 FTE Conversion'!$B$10:$E$32,4,FALSE)</f>
        <v>1.5481481481481481E-3</v>
      </c>
      <c r="CG11" s="20">
        <f>'RIMS II Type I Employment'!CG11*VLOOKUP('Equation 4 Type I FTE'!$B11,'Equation 3 FTE Conversion'!$B$10:$E$32,4,FALSE)</f>
        <v>1.9781893004115225E-3</v>
      </c>
      <c r="CH11" s="20">
        <f>'RIMS II Type I Employment'!CH11*VLOOKUP('Equation 4 Type I FTE'!$B11,'Equation 3 FTE Conversion'!$B$10:$E$32,4,FALSE)</f>
        <v>1.1181069958847735E-3</v>
      </c>
      <c r="CI11" s="20">
        <f>'RIMS II Type I Employment'!CI11*VLOOKUP('Equation 4 Type I FTE'!$B11,'Equation 3 FTE Conversion'!$B$10:$E$32,4,FALSE)</f>
        <v>1.7201646090534979E-3</v>
      </c>
      <c r="CJ11" s="20">
        <f>'RIMS II Type I Employment'!CJ11*VLOOKUP('Equation 4 Type I FTE'!$B11,'Equation 3 FTE Conversion'!$B$10:$E$32,4,FALSE)</f>
        <v>1.0320987654320987E-3</v>
      </c>
      <c r="CK11" s="20">
        <f>'RIMS II Type I Employment'!CK11*VLOOKUP('Equation 4 Type I FTE'!$B11,'Equation 3 FTE Conversion'!$B$10:$E$32,4,FALSE)</f>
        <v>8.6008230452674895E-4</v>
      </c>
      <c r="CL11" s="20">
        <f>'RIMS II Type I Employment'!CL11*VLOOKUP('Equation 4 Type I FTE'!$B11,'Equation 3 FTE Conversion'!$B$10:$E$32,4,FALSE)</f>
        <v>1.2041152263374485E-3</v>
      </c>
      <c r="CM11" s="20">
        <f>'RIMS II Type I Employment'!CM11*VLOOKUP('Equation 4 Type I FTE'!$B11,'Equation 3 FTE Conversion'!$B$10:$E$32,4,FALSE)</f>
        <v>1.0320987654320987E-3</v>
      </c>
      <c r="CN11" s="20">
        <f>'RIMS II Type I Employment'!CN11*VLOOKUP('Equation 4 Type I FTE'!$B11,'Equation 3 FTE Conversion'!$B$10:$E$32,4,FALSE)</f>
        <v>1.7201646090534979E-3</v>
      </c>
      <c r="CO11" s="20">
        <f>'RIMS II Type I Employment'!CO11*VLOOKUP('Equation 4 Type I FTE'!$B11,'Equation 3 FTE Conversion'!$B$10:$E$32,4,FALSE)</f>
        <v>1.1181069958847735E-3</v>
      </c>
      <c r="CP11" s="20">
        <f>'RIMS II Type I Employment'!CP11*VLOOKUP('Equation 4 Type I FTE'!$B11,'Equation 3 FTE Conversion'!$B$10:$E$32,4,FALSE)</f>
        <v>9.4609053497942384E-4</v>
      </c>
      <c r="CQ11" s="20">
        <f>'RIMS II Type I Employment'!CQ11*VLOOKUP('Equation 4 Type I FTE'!$B11,'Equation 3 FTE Conversion'!$B$10:$E$32,4,FALSE)</f>
        <v>3.7843621399176954E-3</v>
      </c>
      <c r="CR11" s="20">
        <f>'RIMS II Type I Employment'!CR11*VLOOKUP('Equation 4 Type I FTE'!$B11,'Equation 3 FTE Conversion'!$B$10:$E$32,4,FALSE)</f>
        <v>1.4621399176954731E-3</v>
      </c>
      <c r="CS11" s="20">
        <f>'RIMS II Type I Employment'!CS11*VLOOKUP('Equation 4 Type I FTE'!$B11,'Equation 3 FTE Conversion'!$B$10:$E$32,4,FALSE)</f>
        <v>1.6341563786008229E-3</v>
      </c>
      <c r="CT11" s="20">
        <f>'RIMS II Type I Employment'!CT11*VLOOKUP('Equation 4 Type I FTE'!$B11,'Equation 3 FTE Conversion'!$B$10:$E$32,4,FALSE)</f>
        <v>1.8061728395061727E-3</v>
      </c>
      <c r="CU11" s="20">
        <f>'RIMS II Type I Employment'!CU11*VLOOKUP('Equation 4 Type I FTE'!$B11,'Equation 3 FTE Conversion'!$B$10:$E$32,4,FALSE)</f>
        <v>8.6008230452674895E-4</v>
      </c>
      <c r="CV11" s="20">
        <f>'RIMS II Type I Employment'!CV11*VLOOKUP('Equation 4 Type I FTE'!$B11,'Equation 3 FTE Conversion'!$B$10:$E$32,4,FALSE)</f>
        <v>1.3761316872427983E-3</v>
      </c>
      <c r="CW11" s="20">
        <f>'RIMS II Type I Employment'!CW11*VLOOKUP('Equation 4 Type I FTE'!$B11,'Equation 3 FTE Conversion'!$B$10:$E$32,4,FALSE)</f>
        <v>7.7407407407407405E-4</v>
      </c>
      <c r="CX11" s="20">
        <f>'RIMS II Type I Employment'!CX11*VLOOKUP('Equation 4 Type I FTE'!$B11,'Equation 3 FTE Conversion'!$B$10:$E$32,4,FALSE)</f>
        <v>1.5481481481481481E-3</v>
      </c>
      <c r="CY11" s="20">
        <f>'RIMS II Type I Employment'!CY11*VLOOKUP('Equation 4 Type I FTE'!$B11,'Equation 3 FTE Conversion'!$B$10:$E$32,4,FALSE)</f>
        <v>1.5481481481481481E-3</v>
      </c>
      <c r="CZ11" s="20">
        <f>'RIMS II Type I Employment'!CZ11*VLOOKUP('Equation 4 Type I FTE'!$B11,'Equation 3 FTE Conversion'!$B$10:$E$32,4,FALSE)</f>
        <v>3.4403292181069958E-4</v>
      </c>
      <c r="DA11" s="20">
        <f>'RIMS II Type I Employment'!DA11*VLOOKUP('Equation 4 Type I FTE'!$B11,'Equation 3 FTE Conversion'!$B$10:$E$32,4,FALSE)</f>
        <v>7.7407407407407405E-4</v>
      </c>
      <c r="DB11" s="20">
        <f>'RIMS II Type I Employment'!DB11*VLOOKUP('Equation 4 Type I FTE'!$B11,'Equation 3 FTE Conversion'!$B$10:$E$32,4,FALSE)</f>
        <v>5.1604938271604937E-4</v>
      </c>
      <c r="DC11" s="20">
        <f>'RIMS II Type I Employment'!DC11*VLOOKUP('Equation 4 Type I FTE'!$B11,'Equation 3 FTE Conversion'!$B$10:$E$32,4,FALSE)</f>
        <v>5.1604938271604937E-4</v>
      </c>
      <c r="DD11" s="20">
        <f>'RIMS II Type I Employment'!DD11*VLOOKUP('Equation 4 Type I FTE'!$B11,'Equation 3 FTE Conversion'!$B$10:$E$32,4,FALSE)</f>
        <v>5.1604938271604937E-4</v>
      </c>
      <c r="DE11" s="20">
        <f>'RIMS II Type I Employment'!DE11*VLOOKUP('Equation 4 Type I FTE'!$B11,'Equation 3 FTE Conversion'!$B$10:$E$32,4,FALSE)</f>
        <v>6.0205761316872426E-4</v>
      </c>
      <c r="DF11" s="20">
        <f>'RIMS II Type I Employment'!DF11*VLOOKUP('Equation 4 Type I FTE'!$B11,'Equation 3 FTE Conversion'!$B$10:$E$32,4,FALSE)</f>
        <v>5.1604938271604937E-4</v>
      </c>
      <c r="DG11" s="20">
        <f>'RIMS II Type I Employment'!DG11*VLOOKUP('Equation 4 Type I FTE'!$B11,'Equation 3 FTE Conversion'!$B$10:$E$32,4,FALSE)</f>
        <v>7.7407407407407405E-4</v>
      </c>
      <c r="DH11" s="20">
        <f>'RIMS II Type I Employment'!DH11*VLOOKUP('Equation 4 Type I FTE'!$B11,'Equation 3 FTE Conversion'!$B$10:$E$32,4,FALSE)</f>
        <v>9.4609053497942384E-4</v>
      </c>
      <c r="DI11" s="20">
        <f>'RIMS II Type I Employment'!DI11*VLOOKUP('Equation 4 Type I FTE'!$B11,'Equation 3 FTE Conversion'!$B$10:$E$32,4,FALSE)</f>
        <v>4.3004115226337447E-4</v>
      </c>
      <c r="DJ11" s="20">
        <f>'RIMS II Type I Employment'!DJ11*VLOOKUP('Equation 4 Type I FTE'!$B11,'Equation 3 FTE Conversion'!$B$10:$E$32,4,FALSE)</f>
        <v>3.4403292181069958E-4</v>
      </c>
      <c r="DK11" s="20">
        <f>'RIMS II Type I Employment'!DK11*VLOOKUP('Equation 4 Type I FTE'!$B11,'Equation 3 FTE Conversion'!$B$10:$E$32,4,FALSE)</f>
        <v>6.0205761316872426E-4</v>
      </c>
      <c r="DL11" s="20">
        <f>'RIMS II Type I Employment'!DL11*VLOOKUP('Equation 4 Type I FTE'!$B11,'Equation 3 FTE Conversion'!$B$10:$E$32,4,FALSE)</f>
        <v>6.0205761316872426E-4</v>
      </c>
      <c r="DM11" s="20">
        <f>'RIMS II Type I Employment'!DM11*VLOOKUP('Equation 4 Type I FTE'!$B11,'Equation 3 FTE Conversion'!$B$10:$E$32,4,FALSE)</f>
        <v>2.5802469135802468E-4</v>
      </c>
      <c r="DN11" s="20">
        <f>'RIMS II Type I Employment'!DN11*VLOOKUP('Equation 4 Type I FTE'!$B11,'Equation 3 FTE Conversion'!$B$10:$E$32,4,FALSE)</f>
        <v>8.6008230452674895E-4</v>
      </c>
      <c r="DO11" s="20">
        <f>'RIMS II Type I Employment'!DO11*VLOOKUP('Equation 4 Type I FTE'!$B11,'Equation 3 FTE Conversion'!$B$10:$E$32,4,FALSE)</f>
        <v>4.3004115226337447E-4</v>
      </c>
      <c r="DP11" s="20">
        <f>'RIMS II Type I Employment'!DP11*VLOOKUP('Equation 4 Type I FTE'!$B11,'Equation 3 FTE Conversion'!$B$10:$E$32,4,FALSE)</f>
        <v>5.1604938271604937E-4</v>
      </c>
      <c r="DQ11" s="20">
        <f>'RIMS II Type I Employment'!DQ11*VLOOKUP('Equation 4 Type I FTE'!$B11,'Equation 3 FTE Conversion'!$B$10:$E$32,4,FALSE)</f>
        <v>3.4403292181069958E-4</v>
      </c>
      <c r="DR11" s="20">
        <f>'RIMS II Type I Employment'!DR11*VLOOKUP('Equation 4 Type I FTE'!$B11,'Equation 3 FTE Conversion'!$B$10:$E$32,4,FALSE)</f>
        <v>2.9242798353909462E-3</v>
      </c>
      <c r="DS11" s="20">
        <f>'RIMS II Type I Employment'!DS11*VLOOKUP('Equation 4 Type I FTE'!$B11,'Equation 3 FTE Conversion'!$B$10:$E$32,4,FALSE)</f>
        <v>6.8806584362139916E-4</v>
      </c>
      <c r="DT11" s="20">
        <f>'RIMS II Type I Employment'!DT11*VLOOKUP('Equation 4 Type I FTE'!$B11,'Equation 3 FTE Conversion'!$B$10:$E$32,4,FALSE)</f>
        <v>1.1181069958847735E-3</v>
      </c>
      <c r="DU11" s="20">
        <f>'RIMS II Type I Employment'!DU11*VLOOKUP('Equation 4 Type I FTE'!$B11,'Equation 3 FTE Conversion'!$B$10:$E$32,4,FALSE)</f>
        <v>1.0320987654320987E-3</v>
      </c>
      <c r="DV11" s="20">
        <f>'RIMS II Type I Employment'!DV11*VLOOKUP('Equation 4 Type I FTE'!$B11,'Equation 3 FTE Conversion'!$B$10:$E$32,4,FALSE)</f>
        <v>9.4609053497942384E-4</v>
      </c>
      <c r="DW11" s="20">
        <f>'RIMS II Type I Employment'!DW11*VLOOKUP('Equation 4 Type I FTE'!$B11,'Equation 3 FTE Conversion'!$B$10:$E$32,4,FALSE)</f>
        <v>7.7407407407407405E-4</v>
      </c>
      <c r="DX11" s="20">
        <f>'RIMS II Type I Employment'!DX11*VLOOKUP('Equation 4 Type I FTE'!$B11,'Equation 3 FTE Conversion'!$B$10:$E$32,4,FALSE)</f>
        <v>8.6008230452674895E-4</v>
      </c>
      <c r="DY11" s="20">
        <f>'RIMS II Type I Employment'!DY11*VLOOKUP('Equation 4 Type I FTE'!$B11,'Equation 3 FTE Conversion'!$B$10:$E$32,4,FALSE)</f>
        <v>1.2901234567901235E-3</v>
      </c>
      <c r="DZ11" s="20">
        <f>'RIMS II Type I Employment'!DZ11*VLOOKUP('Equation 4 Type I FTE'!$B11,'Equation 3 FTE Conversion'!$B$10:$E$32,4,FALSE)</f>
        <v>1.4621399176954731E-3</v>
      </c>
      <c r="EA11" s="20">
        <f>'RIMS II Type I Employment'!EA11*VLOOKUP('Equation 4 Type I FTE'!$B11,'Equation 3 FTE Conversion'!$B$10:$E$32,4,FALSE)</f>
        <v>4.4724279835390941E-3</v>
      </c>
      <c r="EB11" s="20">
        <f>'RIMS II Type I Employment'!EB11*VLOOKUP('Equation 4 Type I FTE'!$B11,'Equation 3 FTE Conversion'!$B$10:$E$32,4,FALSE)</f>
        <v>8.6008230452674895E-4</v>
      </c>
      <c r="EC11" s="20">
        <f>'RIMS II Type I Employment'!EC11*VLOOKUP('Equation 4 Type I FTE'!$B11,'Equation 3 FTE Conversion'!$B$10:$E$32,4,FALSE)</f>
        <v>8.6008230452674895E-4</v>
      </c>
      <c r="ED11" s="20">
        <f>'RIMS II Type I Employment'!ED11*VLOOKUP('Equation 4 Type I FTE'!$B11,'Equation 3 FTE Conversion'!$B$10:$E$32,4,FALSE)</f>
        <v>1.2901234567901235E-3</v>
      </c>
      <c r="EE11" s="20">
        <f>'RIMS II Type I Employment'!EE11*VLOOKUP('Equation 4 Type I FTE'!$B11,'Equation 3 FTE Conversion'!$B$10:$E$32,4,FALSE)</f>
        <v>7.7407407407407405E-4</v>
      </c>
      <c r="EF11" s="20">
        <f>'RIMS II Type I Employment'!EF11*VLOOKUP('Equation 4 Type I FTE'!$B11,'Equation 3 FTE Conversion'!$B$10:$E$32,4,FALSE)</f>
        <v>1.2901234567901235E-3</v>
      </c>
      <c r="EG11" s="20">
        <f>'RIMS II Type I Employment'!EG11*VLOOKUP('Equation 4 Type I FTE'!$B11,'Equation 3 FTE Conversion'!$B$10:$E$32,4,FALSE)</f>
        <v>1.0320987654320987E-3</v>
      </c>
      <c r="EH11" s="20">
        <f>'RIMS II Type I Employment'!EH11*VLOOKUP('Equation 4 Type I FTE'!$B11,'Equation 3 FTE Conversion'!$B$10:$E$32,4,FALSE)</f>
        <v>8.6008230452674895E-4</v>
      </c>
      <c r="EI11" s="20">
        <f>'RIMS II Type I Employment'!EI11*VLOOKUP('Equation 4 Type I FTE'!$B11,'Equation 3 FTE Conversion'!$B$10:$E$32,4,FALSE)</f>
        <v>8.6008230452674895E-4</v>
      </c>
      <c r="EJ11" s="20">
        <f>'RIMS II Type I Employment'!EJ11*VLOOKUP('Equation 4 Type I FTE'!$B11,'Equation 3 FTE Conversion'!$B$10:$E$32,4,FALSE)</f>
        <v>9.4609053497942384E-4</v>
      </c>
      <c r="EK11" s="20">
        <f>'RIMS II Type I Employment'!EK11*VLOOKUP('Equation 4 Type I FTE'!$B11,'Equation 3 FTE Conversion'!$B$10:$E$32,4,FALSE)</f>
        <v>2.4942386831275716E-3</v>
      </c>
      <c r="EL11" s="20">
        <f>'RIMS II Type I Employment'!EL11*VLOOKUP('Equation 4 Type I FTE'!$B11,'Equation 3 FTE Conversion'!$B$10:$E$32,4,FALSE)</f>
        <v>3.5263374485596708E-3</v>
      </c>
      <c r="EM11" s="20">
        <f>'RIMS II Type I Employment'!EM11*VLOOKUP('Equation 4 Type I FTE'!$B11,'Equation 3 FTE Conversion'!$B$10:$E$32,4,FALSE)</f>
        <v>1.3761316872427983E-3</v>
      </c>
      <c r="EN11" s="20">
        <f>'RIMS II Type I Employment'!EN11*VLOOKUP('Equation 4 Type I FTE'!$B11,'Equation 3 FTE Conversion'!$B$10:$E$32,4,FALSE)</f>
        <v>3.8703703703703699E-3</v>
      </c>
      <c r="EO11" s="20">
        <f>'RIMS II Type I Employment'!EO11*VLOOKUP('Equation 4 Type I FTE'!$B11,'Equation 3 FTE Conversion'!$B$10:$E$32,4,FALSE)</f>
        <v>2.0641975308641975E-3</v>
      </c>
      <c r="EP11" s="20">
        <f>'RIMS II Type I Employment'!EP11*VLOOKUP('Equation 4 Type I FTE'!$B11,'Equation 3 FTE Conversion'!$B$10:$E$32,4,FALSE)</f>
        <v>1.2901234567901235E-3</v>
      </c>
      <c r="EQ11" s="20">
        <f>'RIMS II Type I Employment'!EQ11*VLOOKUP('Equation 4 Type I FTE'!$B11,'Equation 3 FTE Conversion'!$B$10:$E$32,4,FALSE)</f>
        <v>1.2901234567901235E-3</v>
      </c>
      <c r="ER11" s="20">
        <f>'RIMS II Type I Employment'!ER11*VLOOKUP('Equation 4 Type I FTE'!$B11,'Equation 3 FTE Conversion'!$B$10:$E$32,4,FALSE)</f>
        <v>5.5045267489711933E-3</v>
      </c>
      <c r="ES11" s="20">
        <f>'RIMS II Type I Employment'!ES11*VLOOKUP('Equation 4 Type I FTE'!$B11,'Equation 3 FTE Conversion'!$B$10:$E$32,4,FALSE)</f>
        <v>1.2901234567901235E-3</v>
      </c>
      <c r="ET11" s="20">
        <f>'RIMS II Type I Employment'!ET11*VLOOKUP('Equation 4 Type I FTE'!$B11,'Equation 3 FTE Conversion'!$B$10:$E$32,4,FALSE)</f>
        <v>2.3222222222222225E-3</v>
      </c>
      <c r="EU11" s="20">
        <f>'RIMS II Type I Employment'!EU11*VLOOKUP('Equation 4 Type I FTE'!$B11,'Equation 3 FTE Conversion'!$B$10:$E$32,4,FALSE)</f>
        <v>2.8382716049382716E-3</v>
      </c>
      <c r="EV11" s="20">
        <f>'RIMS II Type I Employment'!EV11*VLOOKUP('Equation 4 Type I FTE'!$B11,'Equation 3 FTE Conversion'!$B$10:$E$32,4,FALSE)</f>
        <v>6.0205761316872426E-4</v>
      </c>
      <c r="EW11" s="20">
        <f>'RIMS II Type I Employment'!EW11*VLOOKUP('Equation 4 Type I FTE'!$B11,'Equation 3 FTE Conversion'!$B$10:$E$32,4,FALSE)</f>
        <v>5.1604938271604937E-4</v>
      </c>
      <c r="EX11" s="20">
        <f>'RIMS II Type I Employment'!EX11*VLOOKUP('Equation 4 Type I FTE'!$B11,'Equation 3 FTE Conversion'!$B$10:$E$32,4,FALSE)</f>
        <v>6.8806584362139916E-4</v>
      </c>
      <c r="EY11" s="20">
        <f>'RIMS II Type I Employment'!EY11*VLOOKUP('Equation 4 Type I FTE'!$B11,'Equation 3 FTE Conversion'!$B$10:$E$32,4,FALSE)</f>
        <v>8.6008230452674895E-4</v>
      </c>
      <c r="EZ11" s="20">
        <f>'RIMS II Type I Employment'!EZ11*VLOOKUP('Equation 4 Type I FTE'!$B11,'Equation 3 FTE Conversion'!$B$10:$E$32,4,FALSE)</f>
        <v>8.6008230452674895E-4</v>
      </c>
      <c r="FA11" s="20">
        <f>'RIMS II Type I Employment'!FA11*VLOOKUP('Equation 4 Type I FTE'!$B11,'Equation 3 FTE Conversion'!$B$10:$E$32,4,FALSE)</f>
        <v>1.3761316872427983E-3</v>
      </c>
      <c r="FB11" s="20">
        <f>'RIMS II Type I Employment'!FB11*VLOOKUP('Equation 4 Type I FTE'!$B11,'Equation 3 FTE Conversion'!$B$10:$E$32,4,FALSE)</f>
        <v>1.7201646090534979E-3</v>
      </c>
      <c r="FC11" s="20">
        <f>'RIMS II Type I Employment'!FC11*VLOOKUP('Equation 4 Type I FTE'!$B11,'Equation 3 FTE Conversion'!$B$10:$E$32,4,FALSE)</f>
        <v>2.3222222222222225E-3</v>
      </c>
      <c r="FD11" s="20">
        <f>'RIMS II Type I Employment'!FD11*VLOOKUP('Equation 4 Type I FTE'!$B11,'Equation 3 FTE Conversion'!$B$10:$E$32,4,FALSE)</f>
        <v>8.6008230452674895E-4</v>
      </c>
      <c r="FE11" s="20">
        <f>'RIMS II Type I Employment'!FE11*VLOOKUP('Equation 4 Type I FTE'!$B11,'Equation 3 FTE Conversion'!$B$10:$E$32,4,FALSE)</f>
        <v>1.8921810699588477E-3</v>
      </c>
      <c r="FF11" s="20">
        <f>'RIMS II Type I Employment'!FF11*VLOOKUP('Equation 4 Type I FTE'!$B11,'Equation 3 FTE Conversion'!$B$10:$E$32,4,FALSE)</f>
        <v>1.2901234567901235E-3</v>
      </c>
      <c r="FG11" s="20">
        <f>'RIMS II Type I Employment'!FG11*VLOOKUP('Equation 4 Type I FTE'!$B11,'Equation 3 FTE Conversion'!$B$10:$E$32,4,FALSE)</f>
        <v>1.7459670781893002E-2</v>
      </c>
      <c r="FH11" s="20">
        <f>'RIMS II Type I Employment'!FH11*VLOOKUP('Equation 4 Type I FTE'!$B11,'Equation 3 FTE Conversion'!$B$10:$E$32,4,FALSE)</f>
        <v>5.0744855967078187E-3</v>
      </c>
      <c r="FI11" s="20">
        <f>'RIMS II Type I Employment'!FI11*VLOOKUP('Equation 4 Type I FTE'!$B11,'Equation 3 FTE Conversion'!$B$10:$E$32,4,FALSE)</f>
        <v>2.2276131687242798E-2</v>
      </c>
      <c r="FJ11" s="20">
        <f>'RIMS II Type I Employment'!FJ11*VLOOKUP('Equation 4 Type I FTE'!$B11,'Equation 3 FTE Conversion'!$B$10:$E$32,4,FALSE)</f>
        <v>8.6868312757201645E-3</v>
      </c>
      <c r="FK11" s="20">
        <f>'RIMS II Type I Employment'!FK11*VLOOKUP('Equation 4 Type I FTE'!$B11,'Equation 3 FTE Conversion'!$B$10:$E$32,4,FALSE)</f>
        <v>5.6765432098765433E-3</v>
      </c>
      <c r="FL11" s="20">
        <f>'RIMS II Type I Employment'!FL11*VLOOKUP('Equation 4 Type I FTE'!$B11,'Equation 3 FTE Conversion'!$B$10:$E$32,4,FALSE)</f>
        <v>5.7625514403292178E-3</v>
      </c>
      <c r="FM11" s="20">
        <f>'RIMS II Type I Employment'!FM11*VLOOKUP('Equation 4 Type I FTE'!$B11,'Equation 3 FTE Conversion'!$B$10:$E$32,4,FALSE)</f>
        <v>1.3331275720164609E-2</v>
      </c>
      <c r="FN11" s="20">
        <f>'RIMS II Type I Employment'!FN11*VLOOKUP('Equation 4 Type I FTE'!$B11,'Equation 3 FTE Conversion'!$B$10:$E$32,4,FALSE)</f>
        <v>3.9563786008230449E-3</v>
      </c>
      <c r="FO11" s="20">
        <f>'RIMS II Type I Employment'!FO11*VLOOKUP('Equation 4 Type I FTE'!$B11,'Equation 3 FTE Conversion'!$B$10:$E$32,4,FALSE)</f>
        <v>1.0320987654320987E-3</v>
      </c>
      <c r="FP11" s="20">
        <f>'RIMS II Type I Employment'!FP11*VLOOKUP('Equation 4 Type I FTE'!$B11,'Equation 3 FTE Conversion'!$B$10:$E$32,4,FALSE)</f>
        <v>1.6341563786008229E-3</v>
      </c>
      <c r="FQ11" s="20">
        <f>'RIMS II Type I Employment'!FQ11*VLOOKUP('Equation 4 Type I FTE'!$B11,'Equation 3 FTE Conversion'!$B$10:$E$32,4,FALSE)</f>
        <v>9.4609053497942384E-4</v>
      </c>
      <c r="FR11" s="20">
        <f>'RIMS II Type I Employment'!FR11*VLOOKUP('Equation 4 Type I FTE'!$B11,'Equation 3 FTE Conversion'!$B$10:$E$32,4,FALSE)</f>
        <v>8.6008230452674895E-4</v>
      </c>
      <c r="FS11" s="20">
        <f>'RIMS II Type I Employment'!FS11*VLOOKUP('Equation 4 Type I FTE'!$B11,'Equation 3 FTE Conversion'!$B$10:$E$32,4,FALSE)</f>
        <v>1.0320987654320987E-3</v>
      </c>
      <c r="FT11" s="20">
        <f>'RIMS II Type I Employment'!FT11*VLOOKUP('Equation 4 Type I FTE'!$B11,'Equation 3 FTE Conversion'!$B$10:$E$32,4,FALSE)</f>
        <v>1.2901234567901235E-3</v>
      </c>
      <c r="FU11" s="20">
        <f>'RIMS II Type I Employment'!FU11*VLOOKUP('Equation 4 Type I FTE'!$B11,'Equation 3 FTE Conversion'!$B$10:$E$32,4,FALSE)</f>
        <v>5.5905349794238678E-3</v>
      </c>
      <c r="FV11" s="20">
        <f>'RIMS II Type I Employment'!FV11*VLOOKUP('Equation 4 Type I FTE'!$B11,'Equation 3 FTE Conversion'!$B$10:$E$32,4,FALSE)</f>
        <v>3.6123456790123454E-3</v>
      </c>
      <c r="FW11" s="20">
        <f>'RIMS II Type I Employment'!FW11*VLOOKUP('Equation 4 Type I FTE'!$B11,'Equation 3 FTE Conversion'!$B$10:$E$32,4,FALSE)</f>
        <v>7.7407407407407399E-3</v>
      </c>
      <c r="FX11" s="20">
        <f>'RIMS II Type I Employment'!FX11*VLOOKUP('Equation 4 Type I FTE'!$B11,'Equation 3 FTE Conversion'!$B$10:$E$32,4,FALSE)</f>
        <v>3.1823045267489712E-3</v>
      </c>
      <c r="FY11" s="20">
        <f>'RIMS II Type I Employment'!FY11*VLOOKUP('Equation 4 Type I FTE'!$B11,'Equation 3 FTE Conversion'!$B$10:$E$32,4,FALSE)</f>
        <v>0.17218847736625512</v>
      </c>
      <c r="FZ11" s="20">
        <f>'RIMS II Type I Employment'!FZ11*VLOOKUP('Equation 4 Type I FTE'!$B11,'Equation 3 FTE Conversion'!$B$10:$E$32,4,FALSE)</f>
        <v>8.5578189300411528E-2</v>
      </c>
      <c r="GA11" s="20">
        <f>'RIMS II Type I Employment'!GA11*VLOOKUP('Equation 4 Type I FTE'!$B11,'Equation 3 FTE Conversion'!$B$10:$E$32,4,FALSE)</f>
        <v>0.14406378600823044</v>
      </c>
      <c r="GB11" s="20">
        <f>'RIMS II Type I Employment'!GB11*VLOOKUP('Equation 4 Type I FTE'!$B11,'Equation 3 FTE Conversion'!$B$10:$E$32,4,FALSE)</f>
        <v>0.22147119341563787</v>
      </c>
      <c r="GC11" s="20">
        <f>'RIMS II Type I Employment'!GC11*VLOOKUP('Equation 4 Type I FTE'!$B11,'Equation 3 FTE Conversion'!$B$10:$E$32,4,FALSE)</f>
        <v>0.2305880658436214</v>
      </c>
      <c r="GD11" s="20">
        <f>'RIMS II Type I Employment'!GD11*VLOOKUP('Equation 4 Type I FTE'!$B11,'Equation 3 FTE Conversion'!$B$10:$E$32,4,FALSE)</f>
        <v>8.4718106995884779E-2</v>
      </c>
      <c r="GE11" s="20">
        <f>'RIMS II Type I Employment'!GE11*VLOOKUP('Equation 4 Type I FTE'!$B11,'Equation 3 FTE Conversion'!$B$10:$E$32,4,FALSE)</f>
        <v>0.26318518518518519</v>
      </c>
      <c r="GF11" s="20">
        <f>'RIMS II Type I Employment'!GF11*VLOOKUP('Equation 4 Type I FTE'!$B11,'Equation 3 FTE Conversion'!$B$10:$E$32,4,FALSE)</f>
        <v>0.13047448559670782</v>
      </c>
      <c r="GG11" s="20">
        <f>'RIMS II Type I Employment'!GG11*VLOOKUP('Equation 4 Type I FTE'!$B11,'Equation 3 FTE Conversion'!$B$10:$E$32,4,FALSE)</f>
        <v>0.3010288065843621</v>
      </c>
      <c r="GH11" s="20">
        <f>'RIMS II Type I Employment'!GH11*VLOOKUP('Equation 4 Type I FTE'!$B11,'Equation 3 FTE Conversion'!$B$10:$E$32,4,FALSE)</f>
        <v>0.63448271604938267</v>
      </c>
      <c r="GI11" s="20">
        <f>'RIMS II Type I Employment'!GI11*VLOOKUP('Equation 4 Type I FTE'!$B11,'Equation 3 FTE Conversion'!$B$10:$E$32,4,FALSE)</f>
        <v>0.79592016460905346</v>
      </c>
      <c r="GJ11" s="20">
        <f>'RIMS II Type I Employment'!GJ11*VLOOKUP('Equation 4 Type I FTE'!$B11,'Equation 3 FTE Conversion'!$B$10:$E$32,4,FALSE)</f>
        <v>1.9055123456790124</v>
      </c>
      <c r="GK11" s="20">
        <f>'RIMS II Type I Employment'!GK11*VLOOKUP('Equation 4 Type I FTE'!$B11,'Equation 3 FTE Conversion'!$B$10:$E$32,4,FALSE)</f>
        <v>1.194482304526749</v>
      </c>
      <c r="GL11" s="20">
        <f>'RIMS II Type I Employment'!GL11*VLOOKUP('Equation 4 Type I FTE'!$B11,'Equation 3 FTE Conversion'!$B$10:$E$32,4,FALSE)</f>
        <v>1.7055432098765433</v>
      </c>
      <c r="GM11" s="20">
        <f>'RIMS II Type I Employment'!GM11*VLOOKUP('Equation 4 Type I FTE'!$B11,'Equation 3 FTE Conversion'!$B$10:$E$32,4,FALSE)</f>
        <v>0.71154609053497941</v>
      </c>
      <c r="GN11" s="20">
        <f>'RIMS II Type I Employment'!GN11*VLOOKUP('Equation 4 Type I FTE'!$B11,'Equation 3 FTE Conversion'!$B$10:$E$32,4,FALSE)</f>
        <v>0.41610781893004112</v>
      </c>
      <c r="GO11" s="20">
        <f>'RIMS II Type I Employment'!GO11*VLOOKUP('Equation 4 Type I FTE'!$B11,'Equation 3 FTE Conversion'!$B$10:$E$32,4,FALSE)</f>
        <v>0.56808436213991764</v>
      </c>
      <c r="GP11" s="20">
        <f>'RIMS II Type I Employment'!GP11*VLOOKUP('Equation 4 Type I FTE'!$B11,'Equation 3 FTE Conversion'!$B$10:$E$32,4,FALSE)</f>
        <v>0.15748106995884775</v>
      </c>
      <c r="GQ11" s="20">
        <f>'RIMS II Type I Employment'!GQ11*VLOOKUP('Equation 4 Type I FTE'!$B11,'Equation 3 FTE Conversion'!$B$10:$E$32,4,FALSE)</f>
        <v>0.13468888888888889</v>
      </c>
      <c r="GR11" s="20">
        <f>'RIMS II Type I Employment'!GR11*VLOOKUP('Equation 4 Type I FTE'!$B11,'Equation 3 FTE Conversion'!$B$10:$E$32,4,FALSE)</f>
        <v>0.20435555555555554</v>
      </c>
      <c r="GS11" s="20">
        <f>'RIMS II Type I Employment'!GS11*VLOOKUP('Equation 4 Type I FTE'!$B11,'Equation 3 FTE Conversion'!$B$10:$E$32,4,FALSE)</f>
        <v>0.85173950617283944</v>
      </c>
      <c r="GT11" s="20">
        <f>'RIMS II Type I Employment'!GT11*VLOOKUP('Equation 4 Type I FTE'!$B11,'Equation 3 FTE Conversion'!$B$10:$E$32,4,FALSE)</f>
        <v>0.21003209876543208</v>
      </c>
      <c r="GU11" s="20">
        <f>'RIMS II Type I Employment'!GU11*VLOOKUP('Equation 4 Type I FTE'!$B11,'Equation 3 FTE Conversion'!$B$10:$E$32,4,FALSE)</f>
        <v>0.15111646090534978</v>
      </c>
      <c r="GV11" s="20">
        <f>'RIMS II Type I Employment'!GV11*VLOOKUP('Equation 4 Type I FTE'!$B11,'Equation 3 FTE Conversion'!$B$10:$E$32,4,FALSE)</f>
        <v>0.6906460905349795</v>
      </c>
      <c r="GW11" s="20">
        <f>'RIMS II Type I Employment'!GW11*VLOOKUP('Equation 4 Type I FTE'!$B11,'Equation 3 FTE Conversion'!$B$10:$E$32,4,FALSE)</f>
        <v>0.74947572016460895</v>
      </c>
      <c r="GX11" s="20">
        <f>'RIMS II Type I Employment'!GX11*VLOOKUP('Equation 4 Type I FTE'!$B11,'Equation 3 FTE Conversion'!$B$10:$E$32,4,FALSE)</f>
        <v>2.05559670781893E-2</v>
      </c>
      <c r="GY11" s="20">
        <f>'RIMS II Type I Employment'!GY11*VLOOKUP('Equation 4 Type I FTE'!$B11,'Equation 3 FTE Conversion'!$B$10:$E$32,4,FALSE)</f>
        <v>4.1627983539094644E-2</v>
      </c>
      <c r="GZ11" s="20">
        <f>'RIMS II Type I Employment'!GZ11*VLOOKUP('Equation 4 Type I FTE'!$B11,'Equation 3 FTE Conversion'!$B$10:$E$32,4,FALSE)</f>
        <v>1.2327559670781894</v>
      </c>
      <c r="HA11" s="20">
        <f>'RIMS II Type I Employment'!HA11*VLOOKUP('Equation 4 Type I FTE'!$B11,'Equation 3 FTE Conversion'!$B$10:$E$32,4,FALSE)</f>
        <v>4.6358436213991772E-2</v>
      </c>
      <c r="HB11" s="20">
        <f>'RIMS II Type I Employment'!HB11*VLOOKUP('Equation 4 Type I FTE'!$B11,'Equation 3 FTE Conversion'!$B$10:$E$32,4,FALSE)</f>
        <v>8.1793827160493826E-2</v>
      </c>
      <c r="HC11" s="20">
        <f>'RIMS II Type I Employment'!HC11*VLOOKUP('Equation 4 Type I FTE'!$B11,'Equation 3 FTE Conversion'!$B$10:$E$32,4,FALSE)</f>
        <v>0.49471934156378605</v>
      </c>
      <c r="HD11" s="20">
        <f>'RIMS II Type I Employment'!HD11*VLOOKUP('Equation 4 Type I FTE'!$B11,'Equation 3 FTE Conversion'!$B$10:$E$32,4,FALSE)</f>
        <v>6.2355967078189294E-2</v>
      </c>
      <c r="HE11" s="20">
        <f>'RIMS II Type I Employment'!HE11*VLOOKUP('Equation 4 Type I FTE'!$B11,'Equation 3 FTE Conversion'!$B$10:$E$32,4,FALSE)</f>
        <v>4.0423868312757204E-3</v>
      </c>
      <c r="HF11" s="20">
        <f>'RIMS II Type I Employment'!HF11*VLOOKUP('Equation 4 Type I FTE'!$B11,'Equation 3 FTE Conversion'!$B$10:$E$32,4,FALSE)</f>
        <v>5.0744855967078187E-3</v>
      </c>
      <c r="HG11" s="20">
        <f>'RIMS II Type I Employment'!HG11*VLOOKUP('Equation 4 Type I FTE'!$B11,'Equation 3 FTE Conversion'!$B$10:$E$32,4,FALSE)</f>
        <v>5.9345679012345678E-3</v>
      </c>
      <c r="HH11" s="20">
        <f>'RIMS II Type I Employment'!HH11*VLOOKUP('Equation 4 Type I FTE'!$B11,'Equation 3 FTE Conversion'!$B$10:$E$32,4,FALSE)</f>
        <v>5.4185185185185187E-3</v>
      </c>
      <c r="HI11" s="20">
        <f>'RIMS II Type I Employment'!HI11*VLOOKUP('Equation 4 Type I FTE'!$B11,'Equation 3 FTE Conversion'!$B$10:$E$32,4,FALSE)</f>
        <v>4.7304526748971187E-3</v>
      </c>
      <c r="HJ11" s="20">
        <f>'RIMS II Type I Employment'!HJ11*VLOOKUP('Equation 4 Type I FTE'!$B11,'Equation 3 FTE Conversion'!$B$10:$E$32,4,FALSE)</f>
        <v>2.5544444444444443E-2</v>
      </c>
      <c r="HK11" s="20">
        <f>'RIMS II Type I Employment'!HK11*VLOOKUP('Equation 4 Type I FTE'!$B11,'Equation 3 FTE Conversion'!$B$10:$E$32,4,FALSE)</f>
        <v>0</v>
      </c>
      <c r="HL11" s="20">
        <f>'RIMS II Type I Employment'!HL11*VLOOKUP('Equation 4 Type I FTE'!$B11,'Equation 3 FTE Conversion'!$B$10:$E$32,4,FALSE)</f>
        <v>0.11043456790123456</v>
      </c>
      <c r="HM11" s="20">
        <f>'RIMS II Type I Employment'!HM11*VLOOKUP('Equation 4 Type I FTE'!$B11,'Equation 3 FTE Conversion'!$B$10:$E$32,4,FALSE)</f>
        <v>0.17709094650205762</v>
      </c>
      <c r="HN11" s="20">
        <f>'RIMS II Type I Employment'!HN11*VLOOKUP('Equation 4 Type I FTE'!$B11,'Equation 3 FTE Conversion'!$B$10:$E$32,4,FALSE)</f>
        <v>5.7625514403292178E-3</v>
      </c>
      <c r="HO11" s="20">
        <f>'RIMS II Type I Employment'!HO11*VLOOKUP('Equation 4 Type I FTE'!$B11,'Equation 3 FTE Conversion'!$B$10:$E$32,4,FALSE)</f>
        <v>2.9242798353909462E-3</v>
      </c>
      <c r="HP11" s="20">
        <f>'RIMS II Type I Employment'!HP11*VLOOKUP('Equation 4 Type I FTE'!$B11,'Equation 3 FTE Conversion'!$B$10:$E$32,4,FALSE)</f>
        <v>4.5584362139917695E-3</v>
      </c>
      <c r="HQ11" s="20">
        <f>'RIMS II Type I Employment'!HQ11*VLOOKUP('Equation 4 Type I FTE'!$B11,'Equation 3 FTE Conversion'!$B$10:$E$32,4,FALSE)</f>
        <v>2.7522633744855966E-3</v>
      </c>
      <c r="HR11" s="20">
        <f>'RIMS II Type I Employment'!HR11*VLOOKUP('Equation 4 Type I FTE'!$B11,'Equation 3 FTE Conversion'!$B$10:$E$32,4,FALSE)</f>
        <v>3.3543209876543208E-3</v>
      </c>
      <c r="HS11" s="20">
        <f>'RIMS II Type I Employment'!HS11*VLOOKUP('Equation 4 Type I FTE'!$B11,'Equation 3 FTE Conversion'!$B$10:$E$32,4,FALSE)</f>
        <v>3.2683127572016458E-3</v>
      </c>
      <c r="HT11" s="20">
        <f>'RIMS II Type I Employment'!HT11*VLOOKUP('Equation 4 Type I FTE'!$B11,'Equation 3 FTE Conversion'!$B$10:$E$32,4,FALSE)</f>
        <v>3.2683127572016458E-3</v>
      </c>
      <c r="HU11" s="20">
        <f>'RIMS II Type I Employment'!HU11*VLOOKUP('Equation 4 Type I FTE'!$B11,'Equation 3 FTE Conversion'!$B$10:$E$32,4,FALSE)</f>
        <v>6.0205761316872426E-4</v>
      </c>
      <c r="HV11" s="20">
        <f>'RIMS II Type I Employment'!HV11*VLOOKUP('Equation 4 Type I FTE'!$B11,'Equation 3 FTE Conversion'!$B$10:$E$32,4,FALSE)</f>
        <v>2.3222222222222225E-3</v>
      </c>
      <c r="HW11" s="20">
        <f>'RIMS II Type I Employment'!HW11*VLOOKUP('Equation 4 Type I FTE'!$B11,'Equation 3 FTE Conversion'!$B$10:$E$32,4,FALSE)</f>
        <v>1.1181069958847735E-3</v>
      </c>
      <c r="HX11" s="20">
        <f>'RIMS II Type I Employment'!HX11*VLOOKUP('Equation 4 Type I FTE'!$B11,'Equation 3 FTE Conversion'!$B$10:$E$32,4,FALSE)</f>
        <v>2.9242798353909462E-3</v>
      </c>
      <c r="HY11" s="20">
        <f>'RIMS II Type I Employment'!HY11*VLOOKUP('Equation 4 Type I FTE'!$B11,'Equation 3 FTE Conversion'!$B$10:$E$32,4,FALSE)</f>
        <v>2.6662551440329216E-3</v>
      </c>
      <c r="HZ11" s="20">
        <f>'RIMS II Type I Employment'!HZ11*VLOOKUP('Equation 4 Type I FTE'!$B11,'Equation 3 FTE Conversion'!$B$10:$E$32,4,FALSE)</f>
        <v>9.4609053497942373E-3</v>
      </c>
      <c r="IA11" s="20">
        <f>'RIMS II Type I Employment'!IA11*VLOOKUP('Equation 4 Type I FTE'!$B11,'Equation 3 FTE Conversion'!$B$10:$E$32,4,FALSE)</f>
        <v>2.0641975308641975E-3</v>
      </c>
      <c r="IB11" s="20">
        <f>'RIMS II Type I Employment'!IB11*VLOOKUP('Equation 4 Type I FTE'!$B11,'Equation 3 FTE Conversion'!$B$10:$E$32,4,FALSE)</f>
        <v>1.5481481481481481E-3</v>
      </c>
      <c r="IC11" s="20">
        <f>'RIMS II Type I Employment'!IC11*VLOOKUP('Equation 4 Type I FTE'!$B11,'Equation 3 FTE Conversion'!$B$10:$E$32,4,FALSE)</f>
        <v>0.1003716049382716</v>
      </c>
      <c r="ID11" s="20">
        <f>'RIMS II Type I Employment'!ID11*VLOOKUP('Equation 4 Type I FTE'!$B11,'Equation 3 FTE Conversion'!$B$10:$E$32,4,FALSE)</f>
        <v>4.9884773662551432E-3</v>
      </c>
      <c r="IE11" s="20">
        <f>'RIMS II Type I Employment'!IE11*VLOOKUP('Equation 4 Type I FTE'!$B11,'Equation 3 FTE Conversion'!$B$10:$E$32,4,FALSE)</f>
        <v>2.9242798353909462E-3</v>
      </c>
      <c r="IF11" s="20">
        <f>'RIMS II Type I Employment'!IF11*VLOOKUP('Equation 4 Type I FTE'!$B11,'Equation 3 FTE Conversion'!$B$10:$E$32,4,FALSE)</f>
        <v>8.9448559670781882E-3</v>
      </c>
      <c r="IG11" s="20">
        <f>'RIMS II Type I Employment'!IG11*VLOOKUP('Equation 4 Type I FTE'!$B11,'Equation 3 FTE Conversion'!$B$10:$E$32,4,FALSE)</f>
        <v>3.7843621399176954E-3</v>
      </c>
      <c r="IH11" s="20">
        <f>'RIMS II Type I Employment'!IH11*VLOOKUP('Equation 4 Type I FTE'!$B11,'Equation 3 FTE Conversion'!$B$10:$E$32,4,FALSE)</f>
        <v>1.9781893004115225E-3</v>
      </c>
      <c r="II11" s="20">
        <f>'RIMS II Type I Employment'!II11*VLOOKUP('Equation 4 Type I FTE'!$B11,'Equation 3 FTE Conversion'!$B$10:$E$32,4,FALSE)</f>
        <v>7.7407407407407405E-4</v>
      </c>
      <c r="IJ11" s="20">
        <f>'RIMS II Type I Employment'!IJ11*VLOOKUP('Equation 4 Type I FTE'!$B11,'Equation 3 FTE Conversion'!$B$10:$E$32,4,FALSE)</f>
        <v>1.9781893004115225E-3</v>
      </c>
      <c r="IK11" s="20">
        <f>'RIMS II Type I Employment'!IK11*VLOOKUP('Equation 4 Type I FTE'!$B11,'Equation 3 FTE Conversion'!$B$10:$E$32,4,FALSE)</f>
        <v>8.3427983539094645E-3</v>
      </c>
      <c r="IL11" s="20">
        <f>'RIMS II Type I Employment'!IL11*VLOOKUP('Equation 4 Type I FTE'!$B11,'Equation 3 FTE Conversion'!$B$10:$E$32,4,FALSE)</f>
        <v>3.0102880658436212E-3</v>
      </c>
      <c r="IM11" s="20">
        <f>'RIMS II Type I Employment'!IM11*VLOOKUP('Equation 4 Type I FTE'!$B11,'Equation 3 FTE Conversion'!$B$10:$E$32,4,FALSE)</f>
        <v>3.2683127572016458E-3</v>
      </c>
      <c r="IN11" s="20">
        <f>'RIMS II Type I Employment'!IN11*VLOOKUP('Equation 4 Type I FTE'!$B11,'Equation 3 FTE Conversion'!$B$10:$E$32,4,FALSE)</f>
        <v>2.3222222222222225E-3</v>
      </c>
      <c r="IO11" s="20">
        <f>'RIMS II Type I Employment'!IO11*VLOOKUP('Equation 4 Type I FTE'!$B11,'Equation 3 FTE Conversion'!$B$10:$E$32,4,FALSE)</f>
        <v>2.236213991769547E-3</v>
      </c>
      <c r="IP11" s="20">
        <f>'RIMS II Type I Employment'!IP11*VLOOKUP('Equation 4 Type I FTE'!$B11,'Equation 3 FTE Conversion'!$B$10:$E$32,4,FALSE)</f>
        <v>1.3761316872427983E-3</v>
      </c>
      <c r="IQ11" s="20">
        <f>'RIMS II Type I Employment'!IQ11*VLOOKUP('Equation 4 Type I FTE'!$B11,'Equation 3 FTE Conversion'!$B$10:$E$32,4,FALSE)</f>
        <v>2.3222222222222225E-3</v>
      </c>
      <c r="IR11" s="20">
        <f>'RIMS II Type I Employment'!IR11*VLOOKUP('Equation 4 Type I FTE'!$B11,'Equation 3 FTE Conversion'!$B$10:$E$32,4,FALSE)</f>
        <v>1.8921810699588477E-3</v>
      </c>
      <c r="IS11" s="20">
        <f>'RIMS II Type I Employment'!IS11*VLOOKUP('Equation 4 Type I FTE'!$B11,'Equation 3 FTE Conversion'!$B$10:$E$32,4,FALSE)</f>
        <v>1.6341563786008229E-3</v>
      </c>
      <c r="IT11" s="20">
        <f>'RIMS II Type I Employment'!IT11*VLOOKUP('Equation 4 Type I FTE'!$B11,'Equation 3 FTE Conversion'!$B$10:$E$32,4,FALSE)</f>
        <v>1.5481481481481481E-3</v>
      </c>
      <c r="IU11" s="20">
        <f>'RIMS II Type I Employment'!IU11*VLOOKUP('Equation 4 Type I FTE'!$B11,'Equation 3 FTE Conversion'!$B$10:$E$32,4,FALSE)</f>
        <v>2.236213991769547E-3</v>
      </c>
      <c r="IV11" s="20">
        <f>'RIMS II Type I Employment'!IV11*VLOOKUP('Equation 4 Type I FTE'!$B11,'Equation 3 FTE Conversion'!$B$10:$E$32,4,FALSE)</f>
        <v>2.236213991769547E-3</v>
      </c>
      <c r="IW11" s="20">
        <f>'RIMS II Type I Employment'!IW11*VLOOKUP('Equation 4 Type I FTE'!$B11,'Equation 3 FTE Conversion'!$B$10:$E$32,4,FALSE)</f>
        <v>2.0641975308641975E-3</v>
      </c>
      <c r="IX11" s="20">
        <f>'RIMS II Type I Employment'!IX11*VLOOKUP('Equation 4 Type I FTE'!$B11,'Equation 3 FTE Conversion'!$B$10:$E$32,4,FALSE)</f>
        <v>2.8382716049382716E-3</v>
      </c>
      <c r="IY11" s="20">
        <f>'RIMS II Type I Employment'!IY11*VLOOKUP('Equation 4 Type I FTE'!$B11,'Equation 3 FTE Conversion'!$B$10:$E$32,4,FALSE)</f>
        <v>2.0899999999999998E-2</v>
      </c>
      <c r="IZ11" s="20">
        <f>'RIMS II Type I Employment'!IZ11*VLOOKUP('Equation 4 Type I FTE'!$B11,'Equation 3 FTE Conversion'!$B$10:$E$32,4,FALSE)</f>
        <v>4.644444444444445E-3</v>
      </c>
      <c r="JA11" s="20">
        <f>'RIMS II Type I Employment'!JA11*VLOOKUP('Equation 4 Type I FTE'!$B11,'Equation 3 FTE Conversion'!$B$10:$E$32,4,FALSE)</f>
        <v>9.2028806584362136E-3</v>
      </c>
      <c r="JB11" s="20">
        <f>'RIMS II Type I Employment'!JB11*VLOOKUP('Equation 4 Type I FTE'!$B11,'Equation 3 FTE Conversion'!$B$10:$E$32,4,FALSE)</f>
        <v>2.4942386831275716E-3</v>
      </c>
      <c r="JC11" s="20">
        <f>'RIMS II Type I Employment'!JC11*VLOOKUP('Equation 4 Type I FTE'!$B11,'Equation 3 FTE Conversion'!$B$10:$E$32,4,FALSE)</f>
        <v>2.5200411522633744E-2</v>
      </c>
      <c r="JD11" s="20">
        <f>'RIMS II Type I Employment'!JD11*VLOOKUP('Equation 4 Type I FTE'!$B11,'Equation 3 FTE Conversion'!$B$10:$E$32,4,FALSE)</f>
        <v>3.1909053497942388E-2</v>
      </c>
      <c r="JE11" s="20">
        <f>'RIMS II Type I Employment'!JE11*VLOOKUP('Equation 4 Type I FTE'!$B11,'Equation 3 FTE Conversion'!$B$10:$E$32,4,FALSE)</f>
        <v>3.6983539094650204E-3</v>
      </c>
      <c r="JF11" s="20">
        <f>'RIMS II Type I Employment'!JF11*VLOOKUP('Equation 4 Type I FTE'!$B11,'Equation 3 FTE Conversion'!$B$10:$E$32,4,FALSE)</f>
        <v>9.4609053497942384E-4</v>
      </c>
      <c r="JG11" s="20">
        <f>'RIMS II Type I Employment'!JG11*VLOOKUP('Equation 4 Type I FTE'!$B11,'Equation 3 FTE Conversion'!$B$10:$E$32,4,FALSE)</f>
        <v>1.2041152263374485E-3</v>
      </c>
      <c r="JH11" s="20">
        <f>'RIMS II Type I Employment'!JH11*VLOOKUP('Equation 4 Type I FTE'!$B11,'Equation 3 FTE Conversion'!$B$10:$E$32,4,FALSE)</f>
        <v>6.313004115226338E-2</v>
      </c>
      <c r="JI11" s="20">
        <f>'RIMS II Type I Employment'!JI11*VLOOKUP('Equation 4 Type I FTE'!$B11,'Equation 3 FTE Conversion'!$B$10:$E$32,4,FALSE)</f>
        <v>1.8061728395061727E-3</v>
      </c>
      <c r="JJ11" s="20">
        <f>'RIMS II Type I Employment'!JJ11*VLOOKUP('Equation 4 Type I FTE'!$B11,'Equation 3 FTE Conversion'!$B$10:$E$32,4,FALSE)</f>
        <v>1.8061728395061727E-3</v>
      </c>
      <c r="JK11" s="20">
        <f>'RIMS II Type I Employment'!JK11*VLOOKUP('Equation 4 Type I FTE'!$B11,'Equation 3 FTE Conversion'!$B$10:$E$32,4,FALSE)</f>
        <v>2.6662551440329216E-3</v>
      </c>
      <c r="JL11" s="20">
        <f>'RIMS II Type I Employment'!JL11*VLOOKUP('Equation 4 Type I FTE'!$B11,'Equation 3 FTE Conversion'!$B$10:$E$32,4,FALSE)</f>
        <v>2.9242798353909462E-3</v>
      </c>
      <c r="JM11" s="20">
        <f>'RIMS II Type I Employment'!JM11*VLOOKUP('Equation 4 Type I FTE'!$B11,'Equation 3 FTE Conversion'!$B$10:$E$32,4,FALSE)</f>
        <v>4.9024691358024695E-3</v>
      </c>
      <c r="JN11" s="20">
        <f>'RIMS II Type I Employment'!JN11*VLOOKUP('Equation 4 Type I FTE'!$B11,'Equation 3 FTE Conversion'!$B$10:$E$32,4,FALSE)</f>
        <v>3.6983539094650204E-3</v>
      </c>
      <c r="JO11" s="20">
        <f>'RIMS II Type I Employment'!JO11*VLOOKUP('Equation 4 Type I FTE'!$B11,'Equation 3 FTE Conversion'!$B$10:$E$32,4,FALSE)</f>
        <v>2.4082304526748971E-3</v>
      </c>
      <c r="JP11" s="20">
        <f>'RIMS II Type I Employment'!JP11*VLOOKUP('Equation 4 Type I FTE'!$B11,'Equation 3 FTE Conversion'!$B$10:$E$32,4,FALSE)</f>
        <v>1.9781893004115225E-3</v>
      </c>
      <c r="JQ11" s="20">
        <f>'RIMS II Type I Employment'!JQ11*VLOOKUP('Equation 4 Type I FTE'!$B11,'Equation 3 FTE Conversion'!$B$10:$E$32,4,FALSE)</f>
        <v>1.0320987654320987E-3</v>
      </c>
      <c r="JR11" s="20">
        <f>'RIMS II Type I Employment'!JR11*VLOOKUP('Equation 4 Type I FTE'!$B11,'Equation 3 FTE Conversion'!$B$10:$E$32,4,FALSE)</f>
        <v>7.3967078189300407E-3</v>
      </c>
      <c r="JS11" s="20">
        <f>'RIMS II Type I Employment'!JS11*VLOOKUP('Equation 4 Type I FTE'!$B11,'Equation 3 FTE Conversion'!$B$10:$E$32,4,FALSE)</f>
        <v>1.7201646090534979E-3</v>
      </c>
      <c r="JT11" s="20">
        <f>'RIMS II Type I Employment'!JT11*VLOOKUP('Equation 4 Type I FTE'!$B11,'Equation 3 FTE Conversion'!$B$10:$E$32,4,FALSE)</f>
        <v>1.6341563786008229E-3</v>
      </c>
      <c r="JU11" s="20">
        <f>'RIMS II Type I Employment'!JU11*VLOOKUP('Equation 4 Type I FTE'!$B11,'Equation 3 FTE Conversion'!$B$10:$E$32,4,FALSE)</f>
        <v>9.4609053497942384E-4</v>
      </c>
      <c r="JV11" s="20">
        <f>'RIMS II Type I Employment'!JV11*VLOOKUP('Equation 4 Type I FTE'!$B11,'Equation 3 FTE Conversion'!$B$10:$E$32,4,FALSE)</f>
        <v>1.2041152263374485E-3</v>
      </c>
      <c r="JW11" s="20">
        <f>'RIMS II Type I Employment'!JW11*VLOOKUP('Equation 4 Type I FTE'!$B11,'Equation 3 FTE Conversion'!$B$10:$E$32,4,FALSE)</f>
        <v>1.3761316872427983E-3</v>
      </c>
      <c r="JX11" s="20">
        <f>'RIMS II Type I Employment'!JX11*VLOOKUP('Equation 4 Type I FTE'!$B11,'Equation 3 FTE Conversion'!$B$10:$E$32,4,FALSE)</f>
        <v>1.3761316872427983E-3</v>
      </c>
      <c r="JY11" s="20">
        <f>'RIMS II Type I Employment'!JY11*VLOOKUP('Equation 4 Type I FTE'!$B11,'Equation 3 FTE Conversion'!$B$10:$E$32,4,FALSE)</f>
        <v>6.8806584362139916E-4</v>
      </c>
      <c r="JZ11" s="20">
        <f>'RIMS II Type I Employment'!JZ11*VLOOKUP('Equation 4 Type I FTE'!$B11,'Equation 3 FTE Conversion'!$B$10:$E$32,4,FALSE)</f>
        <v>8.6008230452674895E-4</v>
      </c>
      <c r="KA11" s="20">
        <f>'RIMS II Type I Employment'!KA11*VLOOKUP('Equation 4 Type I FTE'!$B11,'Equation 3 FTE Conversion'!$B$10:$E$32,4,FALSE)</f>
        <v>4.3004115226337447E-4</v>
      </c>
      <c r="KB11" s="20">
        <f>'RIMS II Type I Employment'!KB11*VLOOKUP('Equation 4 Type I FTE'!$B11,'Equation 3 FTE Conversion'!$B$10:$E$32,4,FALSE)</f>
        <v>1.2041152263374485E-3</v>
      </c>
      <c r="KC11" s="20">
        <f>'RIMS II Type I Employment'!KC11*VLOOKUP('Equation 4 Type I FTE'!$B11,'Equation 3 FTE Conversion'!$B$10:$E$32,4,FALSE)</f>
        <v>8.6008230452674895E-4</v>
      </c>
      <c r="KD11" s="20">
        <f>'RIMS II Type I Employment'!KD11*VLOOKUP('Equation 4 Type I FTE'!$B11,'Equation 3 FTE Conversion'!$B$10:$E$32,4,FALSE)</f>
        <v>8.6008230452674895E-4</v>
      </c>
      <c r="KE11" s="20">
        <f>'RIMS II Type I Employment'!KE11*VLOOKUP('Equation 4 Type I FTE'!$B11,'Equation 3 FTE Conversion'!$B$10:$E$32,4,FALSE)</f>
        <v>1.5481481481481481E-3</v>
      </c>
      <c r="KF11" s="20">
        <f>'RIMS II Type I Employment'!KF11*VLOOKUP('Equation 4 Type I FTE'!$B11,'Equation 3 FTE Conversion'!$B$10:$E$32,4,FALSE)</f>
        <v>1.2901234567901235E-3</v>
      </c>
      <c r="KG11" s="20">
        <f>'RIMS II Type I Employment'!KG11*VLOOKUP('Equation 4 Type I FTE'!$B11,'Equation 3 FTE Conversion'!$B$10:$E$32,4,FALSE)</f>
        <v>2.7522633744855966E-3</v>
      </c>
      <c r="KH11" s="20">
        <f>'RIMS II Type I Employment'!KH11*VLOOKUP('Equation 4 Type I FTE'!$B11,'Equation 3 FTE Conversion'!$B$10:$E$32,4,FALSE)</f>
        <v>1.6341563786008229E-3</v>
      </c>
      <c r="KI11" s="20">
        <f>'RIMS II Type I Employment'!KI11*VLOOKUP('Equation 4 Type I FTE'!$B11,'Equation 3 FTE Conversion'!$B$10:$E$32,4,FALSE)</f>
        <v>6.0205761316872426E-4</v>
      </c>
      <c r="KJ11" s="20">
        <f>'RIMS II Type I Employment'!KJ11*VLOOKUP('Equation 4 Type I FTE'!$B11,'Equation 3 FTE Conversion'!$B$10:$E$32,4,FALSE)</f>
        <v>1.1181069958847735E-3</v>
      </c>
      <c r="KK11" s="20">
        <f>'RIMS II Type I Employment'!KK11*VLOOKUP('Equation 4 Type I FTE'!$B11,'Equation 3 FTE Conversion'!$B$10:$E$32,4,FALSE)</f>
        <v>1.0320987654320987E-3</v>
      </c>
      <c r="KL11" s="20">
        <f>'RIMS II Type I Employment'!KL11*VLOOKUP('Equation 4 Type I FTE'!$B11,'Equation 3 FTE Conversion'!$B$10:$E$32,4,FALSE)</f>
        <v>1.7201646090534979E-3</v>
      </c>
      <c r="KM11" s="20">
        <f>'RIMS II Type I Employment'!KM11*VLOOKUP('Equation 4 Type I FTE'!$B11,'Equation 3 FTE Conversion'!$B$10:$E$32,4,FALSE)</f>
        <v>9.4609053497942384E-4</v>
      </c>
      <c r="KN11" s="20">
        <f>'RIMS II Type I Employment'!KN11*VLOOKUP('Equation 4 Type I FTE'!$B11,'Equation 3 FTE Conversion'!$B$10:$E$32,4,FALSE)</f>
        <v>4.3004115226337447E-4</v>
      </c>
      <c r="KO11" s="20">
        <f>'RIMS II Type I Employment'!KO11*VLOOKUP('Equation 4 Type I FTE'!$B11,'Equation 3 FTE Conversion'!$B$10:$E$32,4,FALSE)</f>
        <v>5.1604938271604937E-4</v>
      </c>
      <c r="KP11" s="20">
        <f>'RIMS II Type I Employment'!KP11*VLOOKUP('Equation 4 Type I FTE'!$B11,'Equation 3 FTE Conversion'!$B$10:$E$32,4,FALSE)</f>
        <v>4.3004115226337447E-4</v>
      </c>
      <c r="KQ11" s="20">
        <f>'RIMS II Type I Employment'!KQ11*VLOOKUP('Equation 4 Type I FTE'!$B11,'Equation 3 FTE Conversion'!$B$10:$E$32,4,FALSE)</f>
        <v>1.5481481481481481E-3</v>
      </c>
      <c r="KR11" s="20">
        <f>'RIMS II Type I Employment'!KR11*VLOOKUP('Equation 4 Type I FTE'!$B11,'Equation 3 FTE Conversion'!$B$10:$E$32,4,FALSE)</f>
        <v>2.236213991769547E-3</v>
      </c>
      <c r="KS11" s="20">
        <f>'RIMS II Type I Employment'!KS11*VLOOKUP('Equation 4 Type I FTE'!$B11,'Equation 3 FTE Conversion'!$B$10:$E$32,4,FALSE)</f>
        <v>1.7201646090534979E-3</v>
      </c>
      <c r="KT11" s="20">
        <f>'RIMS II Type I Employment'!KT11*VLOOKUP('Equation 4 Type I FTE'!$B11,'Equation 3 FTE Conversion'!$B$10:$E$32,4,FALSE)</f>
        <v>2.4942386831275716E-3</v>
      </c>
      <c r="KU11" s="20">
        <f>'RIMS II Type I Employment'!KU11*VLOOKUP('Equation 4 Type I FTE'!$B11,'Equation 3 FTE Conversion'!$B$10:$E$32,4,FALSE)</f>
        <v>1.5481481481481481E-3</v>
      </c>
      <c r="KV11" s="20">
        <f>'RIMS II Type I Employment'!KV11*VLOOKUP('Equation 4 Type I FTE'!$B11,'Equation 3 FTE Conversion'!$B$10:$E$32,4,FALSE)</f>
        <v>1.1181069958847735E-3</v>
      </c>
      <c r="KW11" s="20">
        <f>'RIMS II Type I Employment'!KW11*VLOOKUP('Equation 4 Type I FTE'!$B11,'Equation 3 FTE Conversion'!$B$10:$E$32,4,FALSE)</f>
        <v>1.2041152263374485E-3</v>
      </c>
      <c r="KX11" s="20">
        <f>'RIMS II Type I Employment'!KX11*VLOOKUP('Equation 4 Type I FTE'!$B11,'Equation 3 FTE Conversion'!$B$10:$E$32,4,FALSE)</f>
        <v>6.8806584362139916E-4</v>
      </c>
      <c r="KY11" s="20">
        <f>'RIMS II Type I Employment'!KY11*VLOOKUP('Equation 4 Type I FTE'!$B11,'Equation 3 FTE Conversion'!$B$10:$E$32,4,FALSE)</f>
        <v>9.4609053497942384E-4</v>
      </c>
      <c r="KZ11" s="20">
        <f>'RIMS II Type I Employment'!KZ11*VLOOKUP('Equation 4 Type I FTE'!$B11,'Equation 3 FTE Conversion'!$B$10:$E$32,4,FALSE)</f>
        <v>1.8921810699588477E-3</v>
      </c>
      <c r="LA11" s="20">
        <f>'RIMS II Type I Employment'!LA11*VLOOKUP('Equation 4 Type I FTE'!$B11,'Equation 3 FTE Conversion'!$B$10:$E$32,4,FALSE)</f>
        <v>2.4942386831275716E-3</v>
      </c>
      <c r="LB11" s="20">
        <f>'RIMS II Type I Employment'!LB11*VLOOKUP('Equation 4 Type I FTE'!$B11,'Equation 3 FTE Conversion'!$B$10:$E$32,4,FALSE)</f>
        <v>2.3222222222222225E-3</v>
      </c>
      <c r="LC11" s="20">
        <f>'RIMS II Type I Employment'!LC11*VLOOKUP('Equation 4 Type I FTE'!$B11,'Equation 3 FTE Conversion'!$B$10:$E$32,4,FALSE)</f>
        <v>3.0102880658436212E-3</v>
      </c>
      <c r="LD11" s="20">
        <f>'RIMS II Type I Employment'!LD11*VLOOKUP('Equation 4 Type I FTE'!$B11,'Equation 3 FTE Conversion'!$B$10:$E$32,4,FALSE)</f>
        <v>1.1181069958847735E-3</v>
      </c>
      <c r="LE11" s="20">
        <f>'RIMS II Type I Employment'!LE11*VLOOKUP('Equation 4 Type I FTE'!$B11,'Equation 3 FTE Conversion'!$B$10:$E$32,4,FALSE)</f>
        <v>2.1416049382716046E-2</v>
      </c>
      <c r="LF11" s="20">
        <f>'RIMS II Type I Employment'!LF11*VLOOKUP('Equation 4 Type I FTE'!$B11,'Equation 3 FTE Conversion'!$B$10:$E$32,4,FALSE)</f>
        <v>8.6008230452674899E-3</v>
      </c>
      <c r="LG11" s="20">
        <f>'RIMS II Type I Employment'!LG11*VLOOKUP('Equation 4 Type I FTE'!$B11,'Equation 3 FTE Conversion'!$B$10:$E$32,4,FALSE)</f>
        <v>1.4621399176954731E-3</v>
      </c>
      <c r="LH11" s="20">
        <f>'RIMS II Type I Employment'!LH11*VLOOKUP('Equation 4 Type I FTE'!$B11,'Equation 3 FTE Conversion'!$B$10:$E$32,4,FALSE)</f>
        <v>1.2901234567901235E-3</v>
      </c>
      <c r="LI11" s="20">
        <f>'RIMS II Type I Employment'!LI11*VLOOKUP('Equation 4 Type I FTE'!$B11,'Equation 3 FTE Conversion'!$B$10:$E$32,4,FALSE)</f>
        <v>4.8164609053497941E-3</v>
      </c>
      <c r="LJ11" s="20">
        <f>'RIMS II Type I Employment'!LJ11*VLOOKUP('Equation 4 Type I FTE'!$B11,'Equation 3 FTE Conversion'!$B$10:$E$32,4,FALSE)</f>
        <v>1.0320987654320987E-3</v>
      </c>
      <c r="LK11" s="20">
        <f>'RIMS II Type I Employment'!LK11*VLOOKUP('Equation 4 Type I FTE'!$B11,'Equation 3 FTE Conversion'!$B$10:$E$32,4,FALSE)</f>
        <v>1.4621399176954731E-3</v>
      </c>
      <c r="LL11" s="20">
        <f>'RIMS II Type I Employment'!LL11*VLOOKUP('Equation 4 Type I FTE'!$B11,'Equation 3 FTE Conversion'!$B$10:$E$32,4,FALSE)</f>
        <v>8.6008230452674895E-4</v>
      </c>
      <c r="LM11" s="20">
        <f>'RIMS II Type I Employment'!LM11*VLOOKUP('Equation 4 Type I FTE'!$B11,'Equation 3 FTE Conversion'!$B$10:$E$32,4,FALSE)</f>
        <v>7.7923456790123455E-2</v>
      </c>
      <c r="LN11" s="20">
        <f>'RIMS II Type I Employment'!LN11*VLOOKUP('Equation 4 Type I FTE'!$B11,'Equation 3 FTE Conversion'!$B$10:$E$32,4,FALSE)</f>
        <v>1.9781893004115225E-3</v>
      </c>
      <c r="LO11" s="20">
        <f>'RIMS II Type I Employment'!LO11*VLOOKUP('Equation 4 Type I FTE'!$B11,'Equation 3 FTE Conversion'!$B$10:$E$32,4,FALSE)</f>
        <v>2.3222222222222225E-3</v>
      </c>
      <c r="LP11" s="20">
        <f>'RIMS II Type I Employment'!LP11*VLOOKUP('Equation 4 Type I FTE'!$B11,'Equation 3 FTE Conversion'!$B$10:$E$32,4,FALSE)</f>
        <v>1.8061728395061727E-3</v>
      </c>
      <c r="LQ11" s="20">
        <f>'RIMS II Type I Employment'!LQ11*VLOOKUP('Equation 4 Type I FTE'!$B11,'Equation 3 FTE Conversion'!$B$10:$E$32,4,FALSE)</f>
        <v>2.0641975308641975E-3</v>
      </c>
      <c r="LR11" s="20">
        <f>'RIMS II Type I Employment'!LR11*VLOOKUP('Equation 4 Type I FTE'!$B11,'Equation 3 FTE Conversion'!$B$10:$E$32,4,FALSE)</f>
        <v>1.2901234567901235E-3</v>
      </c>
      <c r="LS11" s="20">
        <f>'RIMS II Type I Employment'!LS11*VLOOKUP('Equation 4 Type I FTE'!$B11,'Equation 3 FTE Conversion'!$B$10:$E$32,4,FALSE)</f>
        <v>2.4942386831275716E-3</v>
      </c>
      <c r="LT11" s="20">
        <f>'RIMS II Type I Employment'!LT11*VLOOKUP('Equation 4 Type I FTE'!$B11,'Equation 3 FTE Conversion'!$B$10:$E$32,4,FALSE)</f>
        <v>1.3761316872427983E-3</v>
      </c>
      <c r="LU11" s="20">
        <f>'RIMS II Type I Employment'!LU11*VLOOKUP('Equation 4 Type I FTE'!$B11,'Equation 3 FTE Conversion'!$B$10:$E$32,4,FALSE)</f>
        <v>2.0383950617283948E-2</v>
      </c>
      <c r="LV11" s="20">
        <f>'RIMS II Type I Employment'!LV11*VLOOKUP('Equation 4 Type I FTE'!$B11,'Equation 3 FTE Conversion'!$B$10:$E$32,4,FALSE)</f>
        <v>1.1439094650205761E-2</v>
      </c>
      <c r="LW11" s="20">
        <f>'RIMS II Type I Employment'!LW11*VLOOKUP('Equation 4 Type I FTE'!$B11,'Equation 3 FTE Conversion'!$B$10:$E$32,4,FALSE)</f>
        <v>1.4621399176954731E-3</v>
      </c>
      <c r="LX11" s="20">
        <f>'RIMS II Type I Employment'!LX11*VLOOKUP('Equation 4 Type I FTE'!$B11,'Equation 3 FTE Conversion'!$B$10:$E$32,4,FALSE)</f>
        <v>1.3761316872427983E-3</v>
      </c>
      <c r="LY11" s="20">
        <f>'RIMS II Type I Employment'!LY11*VLOOKUP('Equation 4 Type I FTE'!$B11,'Equation 3 FTE Conversion'!$B$10:$E$32,4,FALSE)</f>
        <v>1.0320987654320987E-3</v>
      </c>
      <c r="LZ11" s="20">
        <f>'RIMS II Type I Employment'!LZ11*VLOOKUP('Equation 4 Type I FTE'!$B11,'Equation 3 FTE Conversion'!$B$10:$E$32,4,FALSE)</f>
        <v>1.1181069958847735E-3</v>
      </c>
      <c r="MA11" s="20">
        <f>'RIMS II Type I Employment'!MA11*VLOOKUP('Equation 4 Type I FTE'!$B11,'Equation 3 FTE Conversion'!$B$10:$E$32,4,FALSE)</f>
        <v>1.8921810699588477E-3</v>
      </c>
      <c r="MB11" s="20">
        <f>'RIMS II Type I Employment'!MB11*VLOOKUP('Equation 4 Type I FTE'!$B11,'Equation 3 FTE Conversion'!$B$10:$E$32,4,FALSE)</f>
        <v>1.0320987654320987E-3</v>
      </c>
      <c r="MC11" s="20">
        <f>'RIMS II Type I Employment'!MC11*VLOOKUP('Equation 4 Type I FTE'!$B11,'Equation 3 FTE Conversion'!$B$10:$E$32,4,FALSE)</f>
        <v>9.4609053497942384E-4</v>
      </c>
      <c r="MD11" s="20">
        <f>'RIMS II Type I Employment'!MD11*VLOOKUP('Equation 4 Type I FTE'!$B11,'Equation 3 FTE Conversion'!$B$10:$E$32,4,FALSE)</f>
        <v>1.4621399176954731E-3</v>
      </c>
      <c r="ME11" s="20">
        <f>'RIMS II Type I Employment'!ME11*VLOOKUP('Equation 4 Type I FTE'!$B11,'Equation 3 FTE Conversion'!$B$10:$E$32,4,FALSE)</f>
        <v>6.622633744855967E-3</v>
      </c>
      <c r="MF11" s="20">
        <f>'RIMS II Type I Employment'!MF11*VLOOKUP('Equation 4 Type I FTE'!$B11,'Equation 3 FTE Conversion'!$B$10:$E$32,4,FALSE)</f>
        <v>1.3159259259259258E-2</v>
      </c>
      <c r="MG11" s="20">
        <f>'RIMS II Type I Employment'!MG11*VLOOKUP('Equation 4 Type I FTE'!$B11,'Equation 3 FTE Conversion'!$B$10:$E$32,4,FALSE)</f>
        <v>1.1095061728395061E-2</v>
      </c>
      <c r="MH11" s="20">
        <f>'RIMS II Type I Employment'!MH11*VLOOKUP('Equation 4 Type I FTE'!$B11,'Equation 3 FTE Conversion'!$B$10:$E$32,4,FALSE)</f>
        <v>8.3427983539094645E-3</v>
      </c>
      <c r="MI11" s="20">
        <f>'RIMS II Type I Employment'!MI11*VLOOKUP('Equation 4 Type I FTE'!$B11,'Equation 3 FTE Conversion'!$B$10:$E$32,4,FALSE)</f>
        <v>4.670246913580247E-2</v>
      </c>
      <c r="MJ11" s="20">
        <f>'RIMS II Type I Employment'!MJ11*VLOOKUP('Equation 4 Type I FTE'!$B11,'Equation 3 FTE Conversion'!$B$10:$E$32,4,FALSE)</f>
        <v>2.0039917695473253E-2</v>
      </c>
      <c r="MK11" s="20">
        <f>'RIMS II Type I Employment'!MK11*VLOOKUP('Equation 4 Type I FTE'!$B11,'Equation 3 FTE Conversion'!$B$10:$E$32,4,FALSE)</f>
        <v>1.8061728395061727E-3</v>
      </c>
      <c r="ML11" s="20">
        <f>'RIMS II Type I Employment'!ML11*VLOOKUP('Equation 4 Type I FTE'!$B11,'Equation 3 FTE Conversion'!$B$10:$E$32,4,FALSE)</f>
        <v>8.5148148148148153E-3</v>
      </c>
      <c r="MM11" s="20">
        <f>'RIMS II Type I Employment'!MM11*VLOOKUP('Equation 4 Type I FTE'!$B11,'Equation 3 FTE Conversion'!$B$10:$E$32,4,FALSE)</f>
        <v>3.4403292181069958E-4</v>
      </c>
      <c r="MN11" s="20">
        <f>'RIMS II Type I Employment'!MN11*VLOOKUP('Equation 4 Type I FTE'!$B11,'Equation 3 FTE Conversion'!$B$10:$E$32,4,FALSE)</f>
        <v>3.2683127572016458E-3</v>
      </c>
      <c r="MO11" s="20">
        <f>'RIMS II Type I Employment'!MO11*VLOOKUP('Equation 4 Type I FTE'!$B11,'Equation 3 FTE Conversion'!$B$10:$E$32,4,FALSE)</f>
        <v>4.5584362139917695E-3</v>
      </c>
      <c r="MP11" s="20">
        <f>'RIMS II Type I Employment'!MP11*VLOOKUP('Equation 4 Type I FTE'!$B11,'Equation 3 FTE Conversion'!$B$10:$E$32,4,FALSE)</f>
        <v>3.1393004115226338E-2</v>
      </c>
      <c r="MQ11" s="20">
        <f>'RIMS II Type I Employment'!MQ11*VLOOKUP('Equation 4 Type I FTE'!$B11,'Equation 3 FTE Conversion'!$B$10:$E$32,4,FALSE)</f>
        <v>1.6857613168724278E-2</v>
      </c>
      <c r="MR11" s="20">
        <f>'RIMS II Type I Employment'!MR11*VLOOKUP('Equation 4 Type I FTE'!$B11,'Equation 3 FTE Conversion'!$B$10:$E$32,4,FALSE)</f>
        <v>1.7029629629629631E-2</v>
      </c>
      <c r="MS11" s="20">
        <f>'RIMS II Type I Employment'!MS11*VLOOKUP('Equation 4 Type I FTE'!$B11,'Equation 3 FTE Conversion'!$B$10:$E$32,4,FALSE)</f>
        <v>1.1869135802469136E-2</v>
      </c>
      <c r="MT11" s="20">
        <f>'RIMS II Type I Employment'!MT11*VLOOKUP('Equation 4 Type I FTE'!$B11,'Equation 3 FTE Conversion'!$B$10:$E$32,4,FALSE)</f>
        <v>3.6295473251028804E-2</v>
      </c>
      <c r="MU11" s="20">
        <f>'RIMS II Type I Employment'!MU11*VLOOKUP('Equation 4 Type I FTE'!$B11,'Equation 3 FTE Conversion'!$B$10:$E$32,4,FALSE)</f>
        <v>4.3176131687242797E-2</v>
      </c>
      <c r="MV11" s="20">
        <f>'RIMS II Type I Employment'!MV11*VLOOKUP('Equation 4 Type I FTE'!$B11,'Equation 3 FTE Conversion'!$B$10:$E$32,4,FALSE)</f>
        <v>1.9781893004115224E-2</v>
      </c>
      <c r="MW11" s="20">
        <f>'RIMS II Type I Employment'!MW11*VLOOKUP('Equation 4 Type I FTE'!$B11,'Equation 3 FTE Conversion'!$B$10:$E$32,4,FALSE)</f>
        <v>1.2041152263374485E-3</v>
      </c>
      <c r="MX11" s="20">
        <f>'RIMS II Type I Employment'!MX11*VLOOKUP('Equation 4 Type I FTE'!$B11,'Equation 3 FTE Conversion'!$B$10:$E$32,4,FALSE)</f>
        <v>6.8806584362139916E-4</v>
      </c>
      <c r="MY11" s="20">
        <f>'RIMS II Type I Employment'!MY11*VLOOKUP('Equation 4 Type I FTE'!$B11,'Equation 3 FTE Conversion'!$B$10:$E$32,4,FALSE)</f>
        <v>1.2041152263374485E-3</v>
      </c>
      <c r="MZ11" s="20">
        <f>'RIMS II Type I Employment'!MZ11*VLOOKUP('Equation 4 Type I FTE'!$B11,'Equation 3 FTE Conversion'!$B$10:$E$32,4,FALSE)</f>
        <v>5.1604938271604937E-4</v>
      </c>
      <c r="NA11" s="20">
        <f>'RIMS II Type I Employment'!NA11*VLOOKUP('Equation 4 Type I FTE'!$B11,'Equation 3 FTE Conversion'!$B$10:$E$32,4,FALSE)</f>
        <v>1.4621399176954731E-3</v>
      </c>
      <c r="NB11" s="20">
        <f>'RIMS II Type I Employment'!NB11*VLOOKUP('Equation 4 Type I FTE'!$B11,'Equation 3 FTE Conversion'!$B$10:$E$32,4,FALSE)</f>
        <v>4.8164609053497941E-3</v>
      </c>
      <c r="NC11" s="20">
        <f>'RIMS II Type I Employment'!NC11*VLOOKUP('Equation 4 Type I FTE'!$B11,'Equation 3 FTE Conversion'!$B$10:$E$32,4,FALSE)</f>
        <v>1.1181069958847735E-3</v>
      </c>
      <c r="ND11" s="20">
        <f>'RIMS II Type I Employment'!ND11*VLOOKUP('Equation 4 Type I FTE'!$B11,'Equation 3 FTE Conversion'!$B$10:$E$32,4,FALSE)</f>
        <v>1.1181069958847735E-3</v>
      </c>
      <c r="NE11" s="20">
        <f>'RIMS II Type I Employment'!NE11*VLOOKUP('Equation 4 Type I FTE'!$B11,'Equation 3 FTE Conversion'!$B$10:$E$32,4,FALSE)</f>
        <v>1.6599588477366256E-2</v>
      </c>
      <c r="NF11" s="20">
        <f>'RIMS II Type I Employment'!NF11*VLOOKUP('Equation 4 Type I FTE'!$B11,'Equation 3 FTE Conversion'!$B$10:$E$32,4,FALSE)</f>
        <v>1.8061728395061727E-3</v>
      </c>
      <c r="NG11" s="20">
        <f>'RIMS II Type I Employment'!NG11*VLOOKUP('Equation 4 Type I FTE'!$B11,'Equation 3 FTE Conversion'!$B$10:$E$32,4,FALSE)</f>
        <v>8.5148148148148153E-3</v>
      </c>
      <c r="NH11" s="20">
        <f>'RIMS II Type I Employment'!NH11*VLOOKUP('Equation 4 Type I FTE'!$B11,'Equation 3 FTE Conversion'!$B$10:$E$32,4,FALSE)</f>
        <v>2.7522633744855966E-3</v>
      </c>
      <c r="NI11" s="20">
        <f>'RIMS II Type I Employment'!NI11*VLOOKUP('Equation 4 Type I FTE'!$B11,'Equation 3 FTE Conversion'!$B$10:$E$32,4,FALSE)</f>
        <v>3.6983539094650204E-3</v>
      </c>
      <c r="NJ11" s="195">
        <f>'RIMS II Type I Employment'!NJ11*VLOOKUP('Equation 4 Type I FTE'!$B11,'Equation 3 FTE Conversion'!$B$10:$E$32,4,FALSE)</f>
        <v>0</v>
      </c>
    </row>
    <row r="12" spans="1:374" x14ac:dyDescent="0.3">
      <c r="B12" s="18" t="s">
        <v>825</v>
      </c>
      <c r="C12" s="20">
        <f>'RIMS II Type I Employment'!C12*VLOOKUP('Equation 4 Type I FTE'!$B12,'Equation 3 FTE Conversion'!$B$10:$E$32,4,FALSE)</f>
        <v>1.9013224368499258E-2</v>
      </c>
      <c r="D12" s="20">
        <f>'RIMS II Type I Employment'!D12*VLOOKUP('Equation 4 Type I FTE'!$B12,'Equation 3 FTE Conversion'!$B$10:$E$32,4,FALSE)</f>
        <v>7.8811292719167918E-3</v>
      </c>
      <c r="E12" s="20">
        <f>'RIMS II Type I Employment'!E12*VLOOKUP('Equation 4 Type I FTE'!$B12,'Equation 3 FTE Conversion'!$B$10:$E$32,4,FALSE)</f>
        <v>5.7138187221396734E-3</v>
      </c>
      <c r="F12" s="20">
        <f>'RIMS II Type I Employment'!F12*VLOOKUP('Equation 4 Type I FTE'!$B12,'Equation 3 FTE Conversion'!$B$10:$E$32,4,FALSE)</f>
        <v>1.2314264487369986E-2</v>
      </c>
      <c r="G12" s="20">
        <f>'RIMS II Type I Employment'!G12*VLOOKUP('Equation 4 Type I FTE'!$B12,'Equation 3 FTE Conversion'!$B$10:$E$32,4,FALSE)</f>
        <v>1.4580089153046065E-2</v>
      </c>
      <c r="H12" s="20">
        <f>'RIMS II Type I Employment'!H12*VLOOKUP('Equation 4 Type I FTE'!$B12,'Equation 3 FTE Conversion'!$B$10:$E$32,4,FALSE)</f>
        <v>8.0781575037147113E-3</v>
      </c>
      <c r="I12" s="20">
        <f>'RIMS II Type I Employment'!I12*VLOOKUP('Equation 4 Type I FTE'!$B12,'Equation 3 FTE Conversion'!$B$10:$E$32,4,FALSE)</f>
        <v>8.8662704309063894E-3</v>
      </c>
      <c r="J12" s="20">
        <f>'RIMS II Type I Employment'!J12*VLOOKUP('Equation 4 Type I FTE'!$B12,'Equation 3 FTE Conversion'!$B$10:$E$32,4,FALSE)</f>
        <v>7.2900445765230323E-3</v>
      </c>
      <c r="K12" s="20">
        <f>'RIMS II Type I Employment'!K12*VLOOKUP('Equation 4 Type I FTE'!$B12,'Equation 3 FTE Conversion'!$B$10:$E$32,4,FALSE)</f>
        <v>3.546508172362556E-3</v>
      </c>
      <c r="L12" s="20">
        <f>'RIMS II Type I Employment'!L12*VLOOKUP('Equation 4 Type I FTE'!$B12,'Equation 3 FTE Conversion'!$B$10:$E$32,4,FALSE)</f>
        <v>7.8811292719167918E-3</v>
      </c>
      <c r="M12" s="20">
        <f>'RIMS II Type I Employment'!M12*VLOOKUP('Equation 4 Type I FTE'!$B12,'Equation 3 FTE Conversion'!$B$10:$E$32,4,FALSE)</f>
        <v>1.1624665676077266E-2</v>
      </c>
      <c r="N12" s="20">
        <f>'RIMS II Type I Employment'!N12*VLOOKUP('Equation 4 Type I FTE'!$B12,'Equation 3 FTE Conversion'!$B$10:$E$32,4,FALSE)</f>
        <v>4.728677563150074E-3</v>
      </c>
      <c r="O12" s="20">
        <f>'RIMS II Type I Employment'!O12*VLOOKUP('Equation 4 Type I FTE'!$B12,'Equation 3 FTE Conversion'!$B$10:$E$32,4,FALSE)</f>
        <v>3.2135304606240713</v>
      </c>
      <c r="P12" s="20">
        <f>'RIMS II Type I Employment'!P12*VLOOKUP('Equation 4 Type I FTE'!$B12,'Equation 3 FTE Conversion'!$B$10:$E$32,4,FALSE)</f>
        <v>2.4126106983655276</v>
      </c>
      <c r="Q12" s="20">
        <f>'RIMS II Type I Employment'!Q12*VLOOKUP('Equation 4 Type I FTE'!$B12,'Equation 3 FTE Conversion'!$B$10:$E$32,4,FALSE)</f>
        <v>0</v>
      </c>
      <c r="R12" s="20">
        <f>'RIMS II Type I Employment'!R12*VLOOKUP('Equation 4 Type I FTE'!$B12,'Equation 3 FTE Conversion'!$B$10:$E$32,4,FALSE)</f>
        <v>1.7885237741456166</v>
      </c>
      <c r="S12" s="20">
        <f>'RIMS II Type I Employment'!S12*VLOOKUP('Equation 4 Type I FTE'!$B12,'Equation 3 FTE Conversion'!$B$10:$E$32,4,FALSE)</f>
        <v>2.2964625557206539</v>
      </c>
      <c r="T12" s="20">
        <f>'RIMS II Type I Employment'!T12*VLOOKUP('Equation 4 Type I FTE'!$B12,'Equation 3 FTE Conversion'!$B$10:$E$32,4,FALSE)</f>
        <v>2.3252286775631501</v>
      </c>
      <c r="U12" s="20">
        <f>'RIMS II Type I Employment'!U12*VLOOKUP('Equation 4 Type I FTE'!$B12,'Equation 3 FTE Conversion'!$B$10:$E$32,4,FALSE)</f>
        <v>2.3775396731054981</v>
      </c>
      <c r="V12" s="20">
        <f>'RIMS II Type I Employment'!V12*VLOOKUP('Equation 4 Type I FTE'!$B12,'Equation 3 FTE Conversion'!$B$10:$E$32,4,FALSE)</f>
        <v>3.4086869242199112</v>
      </c>
      <c r="W12" s="20">
        <f>'RIMS II Type I Employment'!W12*VLOOKUP('Equation 4 Type I FTE'!$B12,'Equation 3 FTE Conversion'!$B$10:$E$32,4,FALSE)</f>
        <v>5.7138187221396734E-2</v>
      </c>
      <c r="X12" s="20">
        <f>'RIMS II Type I Employment'!X12*VLOOKUP('Equation 4 Type I FTE'!$B12,'Equation 3 FTE Conversion'!$B$10:$E$32,4,FALSE)</f>
        <v>0.14944591381872216</v>
      </c>
      <c r="Y12" s="20">
        <f>'RIMS II Type I Employment'!Y12*VLOOKUP('Equation 4 Type I FTE'!$B12,'Equation 3 FTE Conversion'!$B$10:$E$32,4,FALSE)</f>
        <v>2.0884992570579495E-2</v>
      </c>
      <c r="Z12" s="20">
        <f>'RIMS II Type I Employment'!Z12*VLOOKUP('Equation 4 Type I FTE'!$B12,'Equation 3 FTE Conversion'!$B$10:$E$32,4,FALSE)</f>
        <v>1.4383060921248143E-2</v>
      </c>
      <c r="AA12" s="20">
        <f>'RIMS II Type I Employment'!AA12*VLOOKUP('Equation 4 Type I FTE'!$B12,'Equation 3 FTE Conversion'!$B$10:$E$32,4,FALSE)</f>
        <v>2.2067161961367016E-2</v>
      </c>
      <c r="AB12" s="20">
        <f>'RIMS II Type I Employment'!AB12*VLOOKUP('Equation 4 Type I FTE'!$B12,'Equation 3 FTE Conversion'!$B$10:$E$32,4,FALSE)</f>
        <v>1.4580089153046065E-2</v>
      </c>
      <c r="AC12" s="20">
        <f>'RIMS II Type I Employment'!AC12*VLOOKUP('Equation 4 Type I FTE'!$B12,'Equation 3 FTE Conversion'!$B$10:$E$32,4,FALSE)</f>
        <v>2.8175037147102528E-2</v>
      </c>
      <c r="AD12" s="20">
        <f>'RIMS II Type I Employment'!AD12*VLOOKUP('Equation 4 Type I FTE'!$B12,'Equation 3 FTE Conversion'!$B$10:$E$32,4,FALSE)</f>
        <v>6.698959881129272E-3</v>
      </c>
      <c r="AE12" s="20">
        <f>'RIMS II Type I Employment'!AE12*VLOOKUP('Equation 4 Type I FTE'!$B12,'Equation 3 FTE Conversion'!$B$10:$E$32,4,FALSE)</f>
        <v>7.487072808320951E-3</v>
      </c>
      <c r="AF12" s="20">
        <f>'RIMS II Type I Employment'!AF12*VLOOKUP('Equation 4 Type I FTE'!$B12,'Equation 3 FTE Conversion'!$B$10:$E$32,4,FALSE)</f>
        <v>4.4331352154531947E-3</v>
      </c>
      <c r="AG12" s="20">
        <f>'RIMS II Type I Employment'!AG12*VLOOKUP('Equation 4 Type I FTE'!$B12,'Equation 3 FTE Conversion'!$B$10:$E$32,4,FALSE)</f>
        <v>7.487072808320951E-3</v>
      </c>
      <c r="AH12" s="20">
        <f>'RIMS II Type I Employment'!AH12*VLOOKUP('Equation 4 Type I FTE'!$B12,'Equation 3 FTE Conversion'!$B$10:$E$32,4,FALSE)</f>
        <v>4.6203120356612185E-2</v>
      </c>
      <c r="AI12" s="20">
        <f>'RIMS II Type I Employment'!AI12*VLOOKUP('Equation 4 Type I FTE'!$B12,'Equation 3 FTE Conversion'!$B$10:$E$32,4,FALSE)</f>
        <v>2.8963150074294206E-2</v>
      </c>
      <c r="AJ12" s="20">
        <f>'RIMS II Type I Employment'!AJ12*VLOOKUP('Equation 4 Type I FTE'!$B12,'Equation 3 FTE Conversion'!$B$10:$E$32,4,FALSE)</f>
        <v>3.7927934621099557E-2</v>
      </c>
      <c r="AK12" s="20">
        <f>'RIMS II Type I Employment'!AK12*VLOOKUP('Equation 4 Type I FTE'!$B12,'Equation 3 FTE Conversion'!$B$10:$E$32,4,FALSE)</f>
        <v>0.14570237741456168</v>
      </c>
      <c r="AL12" s="20">
        <f>'RIMS II Type I Employment'!AL12*VLOOKUP('Equation 4 Type I FTE'!$B12,'Equation 3 FTE Conversion'!$B$10:$E$32,4,FALSE)</f>
        <v>5.9699554234769692E-2</v>
      </c>
      <c r="AM12" s="20">
        <f>'RIMS II Type I Employment'!AM12*VLOOKUP('Equation 4 Type I FTE'!$B12,'Equation 3 FTE Conversion'!$B$10:$E$32,4,FALSE)</f>
        <v>2.4825557206537893E-2</v>
      </c>
      <c r="AN12" s="20">
        <f>'RIMS II Type I Employment'!AN12*VLOOKUP('Equation 4 Type I FTE'!$B12,'Equation 3 FTE Conversion'!$B$10:$E$32,4,FALSE)</f>
        <v>5.2409509658246659E-2</v>
      </c>
      <c r="AO12" s="20">
        <f>'RIMS II Type I Employment'!AO12*VLOOKUP('Equation 4 Type I FTE'!$B12,'Equation 3 FTE Conversion'!$B$10:$E$32,4,FALSE)</f>
        <v>7.9796433878157498E-3</v>
      </c>
      <c r="AP12" s="20">
        <f>'RIMS II Type I Employment'!AP12*VLOOKUP('Equation 4 Type I FTE'!$B12,'Equation 3 FTE Conversion'!$B$10:$E$32,4,FALSE)</f>
        <v>4.245958395245171E-2</v>
      </c>
      <c r="AQ12" s="20">
        <f>'RIMS II Type I Employment'!AQ12*VLOOKUP('Equation 4 Type I FTE'!$B12,'Equation 3 FTE Conversion'!$B$10:$E$32,4,FALSE)</f>
        <v>0.10550861812778604</v>
      </c>
      <c r="AR12" s="20">
        <f>'RIMS II Type I Employment'!AR12*VLOOKUP('Equation 4 Type I FTE'!$B12,'Equation 3 FTE Conversion'!$B$10:$E$32,4,FALSE)</f>
        <v>2.2756760772659732E-2</v>
      </c>
      <c r="AS12" s="20">
        <f>'RIMS II Type I Employment'!AS12*VLOOKUP('Equation 4 Type I FTE'!$B12,'Equation 3 FTE Conversion'!$B$10:$E$32,4,FALSE)</f>
        <v>8.7973105497771181E-2</v>
      </c>
      <c r="AT12" s="20">
        <f>'RIMS II Type I Employment'!AT12*VLOOKUP('Equation 4 Type I FTE'!$B12,'Equation 3 FTE Conversion'!$B$10:$E$32,4,FALSE)</f>
        <v>1.960430906389302E-2</v>
      </c>
      <c r="AU12" s="20">
        <f>'RIMS II Type I Employment'!AU12*VLOOKUP('Equation 4 Type I FTE'!$B12,'Equation 3 FTE Conversion'!$B$10:$E$32,4,FALSE)</f>
        <v>6.698959881129272E-3</v>
      </c>
      <c r="AV12" s="20">
        <f>'RIMS II Type I Employment'!AV12*VLOOKUP('Equation 4 Type I FTE'!$B12,'Equation 3 FTE Conversion'!$B$10:$E$32,4,FALSE)</f>
        <v>1.0146953937592868E-2</v>
      </c>
      <c r="AW12" s="20">
        <f>'RIMS II Type I Employment'!AW12*VLOOKUP('Equation 4 Type I FTE'!$B12,'Equation 3 FTE Conversion'!$B$10:$E$32,4,FALSE)</f>
        <v>2.4037444279346214E-2</v>
      </c>
      <c r="AX12" s="20">
        <f>'RIMS II Type I Employment'!AX12*VLOOKUP('Equation 4 Type I FTE'!$B12,'Equation 3 FTE Conversion'!$B$10:$E$32,4,FALSE)</f>
        <v>5.5167904903417539E-3</v>
      </c>
      <c r="AY12" s="20">
        <f>'RIMS II Type I Employment'!AY12*VLOOKUP('Equation 4 Type I FTE'!$B12,'Equation 3 FTE Conversion'!$B$10:$E$32,4,FALSE)</f>
        <v>3.1426002971768202E-2</v>
      </c>
      <c r="AZ12" s="20">
        <f>'RIMS II Type I Employment'!AZ12*VLOOKUP('Equation 4 Type I FTE'!$B12,'Equation 3 FTE Conversion'!$B$10:$E$32,4,FALSE)</f>
        <v>3.4479940564635962E-3</v>
      </c>
      <c r="BA12" s="20">
        <f>'RIMS II Type I Employment'!BA12*VLOOKUP('Equation 4 Type I FTE'!$B12,'Equation 3 FTE Conversion'!$B$10:$E$32,4,FALSE)</f>
        <v>1.5368202080237741E-2</v>
      </c>
      <c r="BB12" s="20">
        <f>'RIMS II Type I Employment'!BB12*VLOOKUP('Equation 4 Type I FTE'!$B12,'Equation 3 FTE Conversion'!$B$10:$E$32,4,FALSE)</f>
        <v>1.5860772659732542E-2</v>
      </c>
      <c r="BC12" s="20">
        <f>'RIMS II Type I Employment'!BC12*VLOOKUP('Equation 4 Type I FTE'!$B12,'Equation 3 FTE Conversion'!$B$10:$E$32,4,FALSE)</f>
        <v>8.8662704309063894E-3</v>
      </c>
      <c r="BD12" s="20">
        <f>'RIMS II Type I Employment'!BD12*VLOOKUP('Equation 4 Type I FTE'!$B12,'Equation 3 FTE Conversion'!$B$10:$E$32,4,FALSE)</f>
        <v>4.1375928677563146E-3</v>
      </c>
      <c r="BE12" s="20">
        <f>'RIMS II Type I Employment'!BE12*VLOOKUP('Equation 4 Type I FTE'!$B12,'Equation 3 FTE Conversion'!$B$10:$E$32,4,FALSE)</f>
        <v>5.7138187221396734E-3</v>
      </c>
      <c r="BF12" s="20">
        <f>'RIMS II Type I Employment'!BF12*VLOOKUP('Equation 4 Type I FTE'!$B12,'Equation 3 FTE Conversion'!$B$10:$E$32,4,FALSE)</f>
        <v>3.4479940564635962E-3</v>
      </c>
      <c r="BG12" s="20">
        <f>'RIMS II Type I Employment'!BG12*VLOOKUP('Equation 4 Type I FTE'!$B12,'Equation 3 FTE Conversion'!$B$10:$E$32,4,FALSE)</f>
        <v>3.0539375928677562E-3</v>
      </c>
      <c r="BH12" s="20">
        <f>'RIMS II Type I Employment'!BH12*VLOOKUP('Equation 4 Type I FTE'!$B12,'Equation 3 FTE Conversion'!$B$10:$E$32,4,FALSE)</f>
        <v>3.1524517087667164E-3</v>
      </c>
      <c r="BI12" s="20">
        <f>'RIMS II Type I Employment'!BI12*VLOOKUP('Equation 4 Type I FTE'!$B12,'Equation 3 FTE Conversion'!$B$10:$E$32,4,FALSE)</f>
        <v>3.8420505200594353E-3</v>
      </c>
      <c r="BJ12" s="20">
        <f>'RIMS II Type I Employment'!BJ12*VLOOKUP('Equation 4 Type I FTE'!$B12,'Equation 3 FTE Conversion'!$B$10:$E$32,4,FALSE)</f>
        <v>2.6598811292719172E-3</v>
      </c>
      <c r="BK12" s="20">
        <f>'RIMS II Type I Employment'!BK12*VLOOKUP('Equation 4 Type I FTE'!$B12,'Equation 3 FTE Conversion'!$B$10:$E$32,4,FALSE)</f>
        <v>3.1524517087667164E-3</v>
      </c>
      <c r="BL12" s="20">
        <f>'RIMS II Type I Employment'!BL12*VLOOKUP('Equation 4 Type I FTE'!$B12,'Equation 3 FTE Conversion'!$B$10:$E$32,4,FALSE)</f>
        <v>3.7435364041604755E-3</v>
      </c>
      <c r="BM12" s="20">
        <f>'RIMS II Type I Employment'!BM12*VLOOKUP('Equation 4 Type I FTE'!$B12,'Equation 3 FTE Conversion'!$B$10:$E$32,4,FALSE)</f>
        <v>3.2509658246656762E-3</v>
      </c>
      <c r="BN12" s="20">
        <f>'RIMS II Type I Employment'!BN12*VLOOKUP('Equation 4 Type I FTE'!$B12,'Equation 3 FTE Conversion'!$B$10:$E$32,4,FALSE)</f>
        <v>5.6153046062407137E-3</v>
      </c>
      <c r="BO12" s="20">
        <f>'RIMS II Type I Employment'!BO12*VLOOKUP('Equation 4 Type I FTE'!$B12,'Equation 3 FTE Conversion'!$B$10:$E$32,4,FALSE)</f>
        <v>3.4479940564635962E-3</v>
      </c>
      <c r="BP12" s="20">
        <f>'RIMS II Type I Employment'!BP12*VLOOKUP('Equation 4 Type I FTE'!$B12,'Equation 3 FTE Conversion'!$B$10:$E$32,4,FALSE)</f>
        <v>3.4479940564635962E-3</v>
      </c>
      <c r="BQ12" s="20">
        <f>'RIMS II Type I Employment'!BQ12*VLOOKUP('Equation 4 Type I FTE'!$B12,'Equation 3 FTE Conversion'!$B$10:$E$32,4,FALSE)</f>
        <v>5.910846953937593E-3</v>
      </c>
      <c r="BR12" s="20">
        <f>'RIMS II Type I Employment'!BR12*VLOOKUP('Equation 4 Type I FTE'!$B12,'Equation 3 FTE Conversion'!$B$10:$E$32,4,FALSE)</f>
        <v>2.8569093610698367E-3</v>
      </c>
      <c r="BS12" s="20">
        <f>'RIMS II Type I Employment'!BS12*VLOOKUP('Equation 4 Type I FTE'!$B12,'Equation 3 FTE Conversion'!$B$10:$E$32,4,FALSE)</f>
        <v>2.7583952451708769E-3</v>
      </c>
      <c r="BT12" s="20">
        <f>'RIMS II Type I Employment'!BT12*VLOOKUP('Equation 4 Type I FTE'!$B12,'Equation 3 FTE Conversion'!$B$10:$E$32,4,FALSE)</f>
        <v>2.7583952451708769E-3</v>
      </c>
      <c r="BU12" s="20">
        <f>'RIMS II Type I Employment'!BU12*VLOOKUP('Equation 4 Type I FTE'!$B12,'Equation 3 FTE Conversion'!$B$10:$E$32,4,FALSE)</f>
        <v>2.6598811292719172E-3</v>
      </c>
      <c r="BV12" s="20">
        <f>'RIMS II Type I Employment'!BV12*VLOOKUP('Equation 4 Type I FTE'!$B12,'Equation 3 FTE Conversion'!$B$10:$E$32,4,FALSE)</f>
        <v>2.6598811292719172E-3</v>
      </c>
      <c r="BW12" s="20">
        <f>'RIMS II Type I Employment'!BW12*VLOOKUP('Equation 4 Type I FTE'!$B12,'Equation 3 FTE Conversion'!$B$10:$E$32,4,FALSE)</f>
        <v>3.7435364041604755E-3</v>
      </c>
      <c r="BX12" s="20">
        <f>'RIMS II Type I Employment'!BX12*VLOOKUP('Equation 4 Type I FTE'!$B12,'Equation 3 FTE Conversion'!$B$10:$E$32,4,FALSE)</f>
        <v>2.561367013372957E-3</v>
      </c>
      <c r="BY12" s="20">
        <f>'RIMS II Type I Employment'!BY12*VLOOKUP('Equation 4 Type I FTE'!$B12,'Equation 3 FTE Conversion'!$B$10:$E$32,4,FALSE)</f>
        <v>1.9702823179791979E-3</v>
      </c>
      <c r="BZ12" s="20">
        <f>'RIMS II Type I Employment'!BZ12*VLOOKUP('Equation 4 Type I FTE'!$B12,'Equation 3 FTE Conversion'!$B$10:$E$32,4,FALSE)</f>
        <v>2.561367013372957E-3</v>
      </c>
      <c r="CA12" s="20">
        <f>'RIMS II Type I Employment'!CA12*VLOOKUP('Equation 4 Type I FTE'!$B12,'Equation 3 FTE Conversion'!$B$10:$E$32,4,FALSE)</f>
        <v>3.7435364041604755E-3</v>
      </c>
      <c r="CB12" s="20">
        <f>'RIMS II Type I Employment'!CB12*VLOOKUP('Equation 4 Type I FTE'!$B12,'Equation 3 FTE Conversion'!$B$10:$E$32,4,FALSE)</f>
        <v>2.0687964338781573E-3</v>
      </c>
      <c r="CC12" s="20">
        <f>'RIMS II Type I Employment'!CC12*VLOOKUP('Equation 4 Type I FTE'!$B12,'Equation 3 FTE Conversion'!$B$10:$E$32,4,FALSE)</f>
        <v>2.7583952451708769E-3</v>
      </c>
      <c r="CD12" s="20">
        <f>'RIMS II Type I Employment'!CD12*VLOOKUP('Equation 4 Type I FTE'!$B12,'Equation 3 FTE Conversion'!$B$10:$E$32,4,FALSE)</f>
        <v>2.9554234769687965E-3</v>
      </c>
      <c r="CE12" s="20">
        <f>'RIMS II Type I Employment'!CE12*VLOOKUP('Equation 4 Type I FTE'!$B12,'Equation 3 FTE Conversion'!$B$10:$E$32,4,FALSE)</f>
        <v>4.4331352154531947E-3</v>
      </c>
      <c r="CF12" s="20">
        <f>'RIMS II Type I Employment'!CF12*VLOOKUP('Equation 4 Type I FTE'!$B12,'Equation 3 FTE Conversion'!$B$10:$E$32,4,FALSE)</f>
        <v>1.5368202080237741E-2</v>
      </c>
      <c r="CG12" s="20">
        <f>'RIMS II Type I Employment'!CG12*VLOOKUP('Equation 4 Type I FTE'!$B12,'Equation 3 FTE Conversion'!$B$10:$E$32,4,FALSE)</f>
        <v>3.7435364041604755E-3</v>
      </c>
      <c r="CH12" s="20">
        <f>'RIMS II Type I Employment'!CH12*VLOOKUP('Equation 4 Type I FTE'!$B12,'Equation 3 FTE Conversion'!$B$10:$E$32,4,FALSE)</f>
        <v>2.1673105497771175E-3</v>
      </c>
      <c r="CI12" s="20">
        <f>'RIMS II Type I Employment'!CI12*VLOOKUP('Equation 4 Type I FTE'!$B12,'Equation 3 FTE Conversion'!$B$10:$E$32,4,FALSE)</f>
        <v>2.4628528974739972E-3</v>
      </c>
      <c r="CJ12" s="20">
        <f>'RIMS II Type I Employment'!CJ12*VLOOKUP('Equation 4 Type I FTE'!$B12,'Equation 3 FTE Conversion'!$B$10:$E$32,4,FALSE)</f>
        <v>3.0539375928677562E-3</v>
      </c>
      <c r="CK12" s="20">
        <f>'RIMS II Type I Employment'!CK12*VLOOKUP('Equation 4 Type I FTE'!$B12,'Equation 3 FTE Conversion'!$B$10:$E$32,4,FALSE)</f>
        <v>2.364338781575037E-3</v>
      </c>
      <c r="CL12" s="20">
        <f>'RIMS II Type I Employment'!CL12*VLOOKUP('Equation 4 Type I FTE'!$B12,'Equation 3 FTE Conversion'!$B$10:$E$32,4,FALSE)</f>
        <v>3.546508172362556E-3</v>
      </c>
      <c r="CM12" s="20">
        <f>'RIMS II Type I Employment'!CM12*VLOOKUP('Equation 4 Type I FTE'!$B12,'Equation 3 FTE Conversion'!$B$10:$E$32,4,FALSE)</f>
        <v>3.546508172362556E-3</v>
      </c>
      <c r="CN12" s="20">
        <f>'RIMS II Type I Employment'!CN12*VLOOKUP('Equation 4 Type I FTE'!$B12,'Equation 3 FTE Conversion'!$B$10:$E$32,4,FALSE)</f>
        <v>2.4628528974739972E-3</v>
      </c>
      <c r="CO12" s="20">
        <f>'RIMS II Type I Employment'!CO12*VLOOKUP('Equation 4 Type I FTE'!$B12,'Equation 3 FTE Conversion'!$B$10:$E$32,4,FALSE)</f>
        <v>2.7583952451708769E-3</v>
      </c>
      <c r="CP12" s="20">
        <f>'RIMS II Type I Employment'!CP12*VLOOKUP('Equation 4 Type I FTE'!$B12,'Equation 3 FTE Conversion'!$B$10:$E$32,4,FALSE)</f>
        <v>2.561367013372957E-3</v>
      </c>
      <c r="CQ12" s="20">
        <f>'RIMS II Type I Employment'!CQ12*VLOOKUP('Equation 4 Type I FTE'!$B12,'Equation 3 FTE Conversion'!$B$10:$E$32,4,FALSE)</f>
        <v>2.9554234769687965E-3</v>
      </c>
      <c r="CR12" s="20">
        <f>'RIMS II Type I Employment'!CR12*VLOOKUP('Equation 4 Type I FTE'!$B12,'Equation 3 FTE Conversion'!$B$10:$E$32,4,FALSE)</f>
        <v>2.561367013372957E-3</v>
      </c>
      <c r="CS12" s="20">
        <f>'RIMS II Type I Employment'!CS12*VLOOKUP('Equation 4 Type I FTE'!$B12,'Equation 3 FTE Conversion'!$B$10:$E$32,4,FALSE)</f>
        <v>2.364338781575037E-3</v>
      </c>
      <c r="CT12" s="20">
        <f>'RIMS II Type I Employment'!CT12*VLOOKUP('Equation 4 Type I FTE'!$B12,'Equation 3 FTE Conversion'!$B$10:$E$32,4,FALSE)</f>
        <v>2.4628528974739972E-3</v>
      </c>
      <c r="CU12" s="20">
        <f>'RIMS II Type I Employment'!CU12*VLOOKUP('Equation 4 Type I FTE'!$B12,'Equation 3 FTE Conversion'!$B$10:$E$32,4,FALSE)</f>
        <v>1.9702823179791979E-3</v>
      </c>
      <c r="CV12" s="20">
        <f>'RIMS II Type I Employment'!CV12*VLOOKUP('Equation 4 Type I FTE'!$B12,'Equation 3 FTE Conversion'!$B$10:$E$32,4,FALSE)</f>
        <v>2.364338781575037E-3</v>
      </c>
      <c r="CW12" s="20">
        <f>'RIMS II Type I Employment'!CW12*VLOOKUP('Equation 4 Type I FTE'!$B12,'Equation 3 FTE Conversion'!$B$10:$E$32,4,FALSE)</f>
        <v>2.2658246656760772E-3</v>
      </c>
      <c r="CX12" s="20">
        <f>'RIMS II Type I Employment'!CX12*VLOOKUP('Equation 4 Type I FTE'!$B12,'Equation 3 FTE Conversion'!$B$10:$E$32,4,FALSE)</f>
        <v>2.561367013372957E-3</v>
      </c>
      <c r="CY12" s="20">
        <f>'RIMS II Type I Employment'!CY12*VLOOKUP('Equation 4 Type I FTE'!$B12,'Equation 3 FTE Conversion'!$B$10:$E$32,4,FALSE)</f>
        <v>4.728677563150074E-3</v>
      </c>
      <c r="CZ12" s="20">
        <f>'RIMS II Type I Employment'!CZ12*VLOOKUP('Equation 4 Type I FTE'!$B12,'Equation 3 FTE Conversion'!$B$10:$E$32,4,FALSE)</f>
        <v>5.9108469539375925E-4</v>
      </c>
      <c r="DA12" s="20">
        <f>'RIMS II Type I Employment'!DA12*VLOOKUP('Equation 4 Type I FTE'!$B12,'Equation 3 FTE Conversion'!$B$10:$E$32,4,FALSE)</f>
        <v>1.2806835066864785E-3</v>
      </c>
      <c r="DB12" s="20">
        <f>'RIMS II Type I Employment'!DB12*VLOOKUP('Equation 4 Type I FTE'!$B12,'Equation 3 FTE Conversion'!$B$10:$E$32,4,FALSE)</f>
        <v>1.674739970282318E-3</v>
      </c>
      <c r="DC12" s="20">
        <f>'RIMS II Type I Employment'!DC12*VLOOKUP('Equation 4 Type I FTE'!$B12,'Equation 3 FTE Conversion'!$B$10:$E$32,4,FALSE)</f>
        <v>8.8662704309063899E-4</v>
      </c>
      <c r="DD12" s="20">
        <f>'RIMS II Type I Employment'!DD12*VLOOKUP('Equation 4 Type I FTE'!$B12,'Equation 3 FTE Conversion'!$B$10:$E$32,4,FALSE)</f>
        <v>7.8811292719167911E-4</v>
      </c>
      <c r="DE12" s="20">
        <f>'RIMS II Type I Employment'!DE12*VLOOKUP('Equation 4 Type I FTE'!$B12,'Equation 3 FTE Conversion'!$B$10:$E$32,4,FALSE)</f>
        <v>1.3791976225854385E-3</v>
      </c>
      <c r="DF12" s="20">
        <f>'RIMS II Type I Employment'!DF12*VLOOKUP('Equation 4 Type I FTE'!$B12,'Equation 3 FTE Conversion'!$B$10:$E$32,4,FALSE)</f>
        <v>1.8717682020802377E-3</v>
      </c>
      <c r="DG12" s="20">
        <f>'RIMS II Type I Employment'!DG12*VLOOKUP('Equation 4 Type I FTE'!$B12,'Equation 3 FTE Conversion'!$B$10:$E$32,4,FALSE)</f>
        <v>1.8717682020802377E-3</v>
      </c>
      <c r="DH12" s="20">
        <f>'RIMS II Type I Employment'!DH12*VLOOKUP('Equation 4 Type I FTE'!$B12,'Equation 3 FTE Conversion'!$B$10:$E$32,4,FALSE)</f>
        <v>2.2658246656760772E-3</v>
      </c>
      <c r="DI12" s="20">
        <f>'RIMS II Type I Employment'!DI12*VLOOKUP('Equation 4 Type I FTE'!$B12,'Equation 3 FTE Conversion'!$B$10:$E$32,4,FALSE)</f>
        <v>7.8811292719167911E-4</v>
      </c>
      <c r="DJ12" s="20">
        <f>'RIMS II Type I Employment'!DJ12*VLOOKUP('Equation 4 Type I FTE'!$B12,'Equation 3 FTE Conversion'!$B$10:$E$32,4,FALSE)</f>
        <v>5.9108469539375925E-4</v>
      </c>
      <c r="DK12" s="20">
        <f>'RIMS II Type I Employment'!DK12*VLOOKUP('Equation 4 Type I FTE'!$B12,'Equation 3 FTE Conversion'!$B$10:$E$32,4,FALSE)</f>
        <v>1.2806835066864785E-3</v>
      </c>
      <c r="DL12" s="20">
        <f>'RIMS II Type I Employment'!DL12*VLOOKUP('Equation 4 Type I FTE'!$B12,'Equation 3 FTE Conversion'!$B$10:$E$32,4,FALSE)</f>
        <v>1.3791976225854385E-3</v>
      </c>
      <c r="DM12" s="20">
        <f>'RIMS II Type I Employment'!DM12*VLOOKUP('Equation 4 Type I FTE'!$B12,'Equation 3 FTE Conversion'!$B$10:$E$32,4,FALSE)</f>
        <v>5.9108469539375925E-4</v>
      </c>
      <c r="DN12" s="20">
        <f>'RIMS II Type I Employment'!DN12*VLOOKUP('Equation 4 Type I FTE'!$B12,'Equation 3 FTE Conversion'!$B$10:$E$32,4,FALSE)</f>
        <v>1.3791976225854385E-3</v>
      </c>
      <c r="DO12" s="20">
        <f>'RIMS II Type I Employment'!DO12*VLOOKUP('Equation 4 Type I FTE'!$B12,'Equation 3 FTE Conversion'!$B$10:$E$32,4,FALSE)</f>
        <v>1.0836552748885587E-3</v>
      </c>
      <c r="DP12" s="20">
        <f>'RIMS II Type I Employment'!DP12*VLOOKUP('Equation 4 Type I FTE'!$B12,'Equation 3 FTE Conversion'!$B$10:$E$32,4,FALSE)</f>
        <v>1.1821693907875185E-3</v>
      </c>
      <c r="DQ12" s="20">
        <f>'RIMS II Type I Employment'!DQ12*VLOOKUP('Equation 4 Type I FTE'!$B12,'Equation 3 FTE Conversion'!$B$10:$E$32,4,FALSE)</f>
        <v>8.8662704309063899E-4</v>
      </c>
      <c r="DR12" s="20">
        <f>'RIMS II Type I Employment'!DR12*VLOOKUP('Equation 4 Type I FTE'!$B12,'Equation 3 FTE Conversion'!$B$10:$E$32,4,FALSE)</f>
        <v>1.4777117384843982E-3</v>
      </c>
      <c r="DS12" s="20">
        <f>'RIMS II Type I Employment'!DS12*VLOOKUP('Equation 4 Type I FTE'!$B12,'Equation 3 FTE Conversion'!$B$10:$E$32,4,FALSE)</f>
        <v>1.1821693907875185E-3</v>
      </c>
      <c r="DT12" s="20">
        <f>'RIMS II Type I Employment'!DT12*VLOOKUP('Equation 4 Type I FTE'!$B12,'Equation 3 FTE Conversion'!$B$10:$E$32,4,FALSE)</f>
        <v>6.8959881129271924E-3</v>
      </c>
      <c r="DU12" s="20">
        <f>'RIMS II Type I Employment'!DU12*VLOOKUP('Equation 4 Type I FTE'!$B12,'Equation 3 FTE Conversion'!$B$10:$E$32,4,FALSE)</f>
        <v>4.8271916790490347E-3</v>
      </c>
      <c r="DV12" s="20">
        <f>'RIMS II Type I Employment'!DV12*VLOOKUP('Equation 4 Type I FTE'!$B12,'Equation 3 FTE Conversion'!$B$10:$E$32,4,FALSE)</f>
        <v>3.546508172362556E-3</v>
      </c>
      <c r="DW12" s="20">
        <f>'RIMS II Type I Employment'!DW12*VLOOKUP('Equation 4 Type I FTE'!$B12,'Equation 3 FTE Conversion'!$B$10:$E$32,4,FALSE)</f>
        <v>2.4628528974739972E-3</v>
      </c>
      <c r="DX12" s="20">
        <f>'RIMS II Type I Employment'!DX12*VLOOKUP('Equation 4 Type I FTE'!$B12,'Equation 3 FTE Conversion'!$B$10:$E$32,4,FALSE)</f>
        <v>7.782615156017832E-3</v>
      </c>
      <c r="DY12" s="20">
        <f>'RIMS II Type I Employment'!DY12*VLOOKUP('Equation 4 Type I FTE'!$B12,'Equation 3 FTE Conversion'!$B$10:$E$32,4,FALSE)</f>
        <v>2.364338781575037E-3</v>
      </c>
      <c r="DZ12" s="20">
        <f>'RIMS II Type I Employment'!DZ12*VLOOKUP('Equation 4 Type I FTE'!$B12,'Equation 3 FTE Conversion'!$B$10:$E$32,4,FALSE)</f>
        <v>2.7583952451708769E-3</v>
      </c>
      <c r="EA12" s="20">
        <f>'RIMS II Type I Employment'!EA12*VLOOKUP('Equation 4 Type I FTE'!$B12,'Equation 3 FTE Conversion'!$B$10:$E$32,4,FALSE)</f>
        <v>2.7583952451708769E-3</v>
      </c>
      <c r="EB12" s="20">
        <f>'RIMS II Type I Employment'!EB12*VLOOKUP('Equation 4 Type I FTE'!$B12,'Equation 3 FTE Conversion'!$B$10:$E$32,4,FALSE)</f>
        <v>4.6301634472511151E-3</v>
      </c>
      <c r="EC12" s="20">
        <f>'RIMS II Type I Employment'!EC12*VLOOKUP('Equation 4 Type I FTE'!$B12,'Equation 3 FTE Conversion'!$B$10:$E$32,4,FALSE)</f>
        <v>3.2509658246656762E-3</v>
      </c>
      <c r="ED12" s="20">
        <f>'RIMS II Type I Employment'!ED12*VLOOKUP('Equation 4 Type I FTE'!$B12,'Equation 3 FTE Conversion'!$B$10:$E$32,4,FALSE)</f>
        <v>3.4479940564635962E-3</v>
      </c>
      <c r="EE12" s="20">
        <f>'RIMS II Type I Employment'!EE12*VLOOKUP('Equation 4 Type I FTE'!$B12,'Equation 3 FTE Conversion'!$B$10:$E$32,4,FALSE)</f>
        <v>2.364338781575037E-3</v>
      </c>
      <c r="EF12" s="20">
        <f>'RIMS II Type I Employment'!EF12*VLOOKUP('Equation 4 Type I FTE'!$B12,'Equation 3 FTE Conversion'!$B$10:$E$32,4,FALSE)</f>
        <v>2.9948291233283804E-2</v>
      </c>
      <c r="EG12" s="20">
        <f>'RIMS II Type I Employment'!EG12*VLOOKUP('Equation 4 Type I FTE'!$B12,'Equation 3 FTE Conversion'!$B$10:$E$32,4,FALSE)</f>
        <v>2.8569093610698367E-3</v>
      </c>
      <c r="EH12" s="20">
        <f>'RIMS II Type I Employment'!EH12*VLOOKUP('Equation 4 Type I FTE'!$B12,'Equation 3 FTE Conversion'!$B$10:$E$32,4,FALSE)</f>
        <v>1.674739970282318E-3</v>
      </c>
      <c r="EI12" s="20">
        <f>'RIMS II Type I Employment'!EI12*VLOOKUP('Equation 4 Type I FTE'!$B12,'Equation 3 FTE Conversion'!$B$10:$E$32,4,FALSE)</f>
        <v>1.5762258543833582E-3</v>
      </c>
      <c r="EJ12" s="20">
        <f>'RIMS II Type I Employment'!EJ12*VLOOKUP('Equation 4 Type I FTE'!$B12,'Equation 3 FTE Conversion'!$B$10:$E$32,4,FALSE)</f>
        <v>1.773254086181278E-3</v>
      </c>
      <c r="EK12" s="20">
        <f>'RIMS II Type I Employment'!EK12*VLOOKUP('Equation 4 Type I FTE'!$B12,'Equation 3 FTE Conversion'!$B$10:$E$32,4,FALSE)</f>
        <v>2.364338781575037E-3</v>
      </c>
      <c r="EL12" s="20">
        <f>'RIMS II Type I Employment'!EL12*VLOOKUP('Equation 4 Type I FTE'!$B12,'Equation 3 FTE Conversion'!$B$10:$E$32,4,FALSE)</f>
        <v>2.1673105497771175E-3</v>
      </c>
      <c r="EM12" s="20">
        <f>'RIMS II Type I Employment'!EM12*VLOOKUP('Equation 4 Type I FTE'!$B12,'Equation 3 FTE Conversion'!$B$10:$E$32,4,FALSE)</f>
        <v>1.4777117384843982E-3</v>
      </c>
      <c r="EN12" s="20">
        <f>'RIMS II Type I Employment'!EN12*VLOOKUP('Equation 4 Type I FTE'!$B12,'Equation 3 FTE Conversion'!$B$10:$E$32,4,FALSE)</f>
        <v>2.7583952451708769E-3</v>
      </c>
      <c r="EO12" s="20">
        <f>'RIMS II Type I Employment'!EO12*VLOOKUP('Equation 4 Type I FTE'!$B12,'Equation 3 FTE Conversion'!$B$10:$E$32,4,FALSE)</f>
        <v>3.349479940564636E-3</v>
      </c>
      <c r="EP12" s="20">
        <f>'RIMS II Type I Employment'!EP12*VLOOKUP('Equation 4 Type I FTE'!$B12,'Equation 3 FTE Conversion'!$B$10:$E$32,4,FALSE)</f>
        <v>2.6598811292719172E-3</v>
      </c>
      <c r="EQ12" s="20">
        <f>'RIMS II Type I Employment'!EQ12*VLOOKUP('Equation 4 Type I FTE'!$B12,'Equation 3 FTE Conversion'!$B$10:$E$32,4,FALSE)</f>
        <v>3.7435364041604755E-3</v>
      </c>
      <c r="ER12" s="20">
        <f>'RIMS II Type I Employment'!ER12*VLOOKUP('Equation 4 Type I FTE'!$B12,'Equation 3 FTE Conversion'!$B$10:$E$32,4,FALSE)</f>
        <v>3.349479940564636E-3</v>
      </c>
      <c r="ES12" s="20">
        <f>'RIMS II Type I Employment'!ES12*VLOOKUP('Equation 4 Type I FTE'!$B12,'Equation 3 FTE Conversion'!$B$10:$E$32,4,FALSE)</f>
        <v>3.7435364041604755E-3</v>
      </c>
      <c r="ET12" s="20">
        <f>'RIMS II Type I Employment'!ET12*VLOOKUP('Equation 4 Type I FTE'!$B12,'Equation 3 FTE Conversion'!$B$10:$E$32,4,FALSE)</f>
        <v>3.7435364041604755E-3</v>
      </c>
      <c r="EU12" s="20">
        <f>'RIMS II Type I Employment'!EU12*VLOOKUP('Equation 4 Type I FTE'!$B12,'Equation 3 FTE Conversion'!$B$10:$E$32,4,FALSE)</f>
        <v>4.1375928677563146E-3</v>
      </c>
      <c r="EV12" s="20">
        <f>'RIMS II Type I Employment'!EV12*VLOOKUP('Equation 4 Type I FTE'!$B12,'Equation 3 FTE Conversion'!$B$10:$E$32,4,FALSE)</f>
        <v>1.3791976225854385E-3</v>
      </c>
      <c r="EW12" s="20">
        <f>'RIMS II Type I Employment'!EW12*VLOOKUP('Equation 4 Type I FTE'!$B12,'Equation 3 FTE Conversion'!$B$10:$E$32,4,FALSE)</f>
        <v>1.0836552748885587E-3</v>
      </c>
      <c r="EX12" s="20">
        <f>'RIMS II Type I Employment'!EX12*VLOOKUP('Equation 4 Type I FTE'!$B12,'Equation 3 FTE Conversion'!$B$10:$E$32,4,FALSE)</f>
        <v>4.1375928677563146E-3</v>
      </c>
      <c r="EY12" s="20">
        <f>'RIMS II Type I Employment'!EY12*VLOOKUP('Equation 4 Type I FTE'!$B12,'Equation 3 FTE Conversion'!$B$10:$E$32,4,FALSE)</f>
        <v>1.674739970282318E-3</v>
      </c>
      <c r="EZ12" s="20">
        <f>'RIMS II Type I Employment'!EZ12*VLOOKUP('Equation 4 Type I FTE'!$B12,'Equation 3 FTE Conversion'!$B$10:$E$32,4,FALSE)</f>
        <v>2.0687964338781573E-3</v>
      </c>
      <c r="FA12" s="20">
        <f>'RIMS II Type I Employment'!FA12*VLOOKUP('Equation 4 Type I FTE'!$B12,'Equation 3 FTE Conversion'!$B$10:$E$32,4,FALSE)</f>
        <v>2.9554234769687965E-3</v>
      </c>
      <c r="FB12" s="20">
        <f>'RIMS II Type I Employment'!FB12*VLOOKUP('Equation 4 Type I FTE'!$B12,'Equation 3 FTE Conversion'!$B$10:$E$32,4,FALSE)</f>
        <v>2.6598811292719172E-3</v>
      </c>
      <c r="FC12" s="20">
        <f>'RIMS II Type I Employment'!FC12*VLOOKUP('Equation 4 Type I FTE'!$B12,'Equation 3 FTE Conversion'!$B$10:$E$32,4,FALSE)</f>
        <v>2.2658246656760772E-3</v>
      </c>
      <c r="FD12" s="20">
        <f>'RIMS II Type I Employment'!FD12*VLOOKUP('Equation 4 Type I FTE'!$B12,'Equation 3 FTE Conversion'!$B$10:$E$32,4,FALSE)</f>
        <v>1.674739970282318E-3</v>
      </c>
      <c r="FE12" s="20">
        <f>'RIMS II Type I Employment'!FE12*VLOOKUP('Equation 4 Type I FTE'!$B12,'Equation 3 FTE Conversion'!$B$10:$E$32,4,FALSE)</f>
        <v>2.2658246656760772E-3</v>
      </c>
      <c r="FF12" s="20">
        <f>'RIMS II Type I Employment'!FF12*VLOOKUP('Equation 4 Type I FTE'!$B12,'Equation 3 FTE Conversion'!$B$10:$E$32,4,FALSE)</f>
        <v>1.9702823179791979E-3</v>
      </c>
      <c r="FG12" s="20">
        <f>'RIMS II Type I Employment'!FG12*VLOOKUP('Equation 4 Type I FTE'!$B12,'Equation 3 FTE Conversion'!$B$10:$E$32,4,FALSE)</f>
        <v>4.1375928677563146E-3</v>
      </c>
      <c r="FH12" s="20">
        <f>'RIMS II Type I Employment'!FH12*VLOOKUP('Equation 4 Type I FTE'!$B12,'Equation 3 FTE Conversion'!$B$10:$E$32,4,FALSE)</f>
        <v>3.4479940564635962E-3</v>
      </c>
      <c r="FI12" s="20">
        <f>'RIMS II Type I Employment'!FI12*VLOOKUP('Equation 4 Type I FTE'!$B12,'Equation 3 FTE Conversion'!$B$10:$E$32,4,FALSE)</f>
        <v>4.5316493313521545E-3</v>
      </c>
      <c r="FJ12" s="20">
        <f>'RIMS II Type I Employment'!FJ12*VLOOKUP('Equation 4 Type I FTE'!$B12,'Equation 3 FTE Conversion'!$B$10:$E$32,4,FALSE)</f>
        <v>6.2063893016344731E-3</v>
      </c>
      <c r="FK12" s="20">
        <f>'RIMS II Type I Employment'!FK12*VLOOKUP('Equation 4 Type I FTE'!$B12,'Equation 3 FTE Conversion'!$B$10:$E$32,4,FALSE)</f>
        <v>5.3197622585438344E-3</v>
      </c>
      <c r="FL12" s="20">
        <f>'RIMS II Type I Employment'!FL12*VLOOKUP('Equation 4 Type I FTE'!$B12,'Equation 3 FTE Conversion'!$B$10:$E$32,4,FALSE)</f>
        <v>4.334621099554235E-3</v>
      </c>
      <c r="FM12" s="20">
        <f>'RIMS II Type I Employment'!FM12*VLOOKUP('Equation 4 Type I FTE'!$B12,'Equation 3 FTE Conversion'!$B$10:$E$32,4,FALSE)</f>
        <v>4.1375928677563146E-3</v>
      </c>
      <c r="FN12" s="20">
        <f>'RIMS II Type I Employment'!FN12*VLOOKUP('Equation 4 Type I FTE'!$B12,'Equation 3 FTE Conversion'!$B$10:$E$32,4,FALSE)</f>
        <v>5.2212481426448737E-3</v>
      </c>
      <c r="FO12" s="20">
        <f>'RIMS II Type I Employment'!FO12*VLOOKUP('Equation 4 Type I FTE'!$B12,'Equation 3 FTE Conversion'!$B$10:$E$32,4,FALSE)</f>
        <v>2.0687964338781573E-3</v>
      </c>
      <c r="FP12" s="20">
        <f>'RIMS II Type I Employment'!FP12*VLOOKUP('Equation 4 Type I FTE'!$B12,'Equation 3 FTE Conversion'!$B$10:$E$32,4,FALSE)</f>
        <v>2.9554234769687965E-3</v>
      </c>
      <c r="FQ12" s="20">
        <f>'RIMS II Type I Employment'!FQ12*VLOOKUP('Equation 4 Type I FTE'!$B12,'Equation 3 FTE Conversion'!$B$10:$E$32,4,FALSE)</f>
        <v>2.4628528974739972E-3</v>
      </c>
      <c r="FR12" s="20">
        <f>'RIMS II Type I Employment'!FR12*VLOOKUP('Equation 4 Type I FTE'!$B12,'Equation 3 FTE Conversion'!$B$10:$E$32,4,FALSE)</f>
        <v>1.773254086181278E-3</v>
      </c>
      <c r="FS12" s="20">
        <f>'RIMS II Type I Employment'!FS12*VLOOKUP('Equation 4 Type I FTE'!$B12,'Equation 3 FTE Conversion'!$B$10:$E$32,4,FALSE)</f>
        <v>1.9702823179791979E-3</v>
      </c>
      <c r="FT12" s="20">
        <f>'RIMS II Type I Employment'!FT12*VLOOKUP('Equation 4 Type I FTE'!$B12,'Equation 3 FTE Conversion'!$B$10:$E$32,4,FALSE)</f>
        <v>4.2361069836552752E-3</v>
      </c>
      <c r="FU12" s="20">
        <f>'RIMS II Type I Employment'!FU12*VLOOKUP('Equation 4 Type I FTE'!$B12,'Equation 3 FTE Conversion'!$B$10:$E$32,4,FALSE)</f>
        <v>4.0390787518573557E-3</v>
      </c>
      <c r="FV12" s="20">
        <f>'RIMS II Type I Employment'!FV12*VLOOKUP('Equation 4 Type I FTE'!$B12,'Equation 3 FTE Conversion'!$B$10:$E$32,4,FALSE)</f>
        <v>4.1375928677563146E-3</v>
      </c>
      <c r="FW12" s="20">
        <f>'RIMS II Type I Employment'!FW12*VLOOKUP('Equation 4 Type I FTE'!$B12,'Equation 3 FTE Conversion'!$B$10:$E$32,4,FALSE)</f>
        <v>5.6153046062407137E-3</v>
      </c>
      <c r="FX12" s="20">
        <f>'RIMS II Type I Employment'!FX12*VLOOKUP('Equation 4 Type I FTE'!$B12,'Equation 3 FTE Conversion'!$B$10:$E$32,4,FALSE)</f>
        <v>4.5316493313521545E-3</v>
      </c>
      <c r="FY12" s="20">
        <f>'RIMS II Type I Employment'!FY12*VLOOKUP('Equation 4 Type I FTE'!$B12,'Equation 3 FTE Conversion'!$B$10:$E$32,4,FALSE)</f>
        <v>3.6450222882615162E-3</v>
      </c>
      <c r="FZ12" s="20">
        <f>'RIMS II Type I Employment'!FZ12*VLOOKUP('Equation 4 Type I FTE'!$B12,'Equation 3 FTE Conversion'!$B$10:$E$32,4,FALSE)</f>
        <v>3.349479940564636E-3</v>
      </c>
      <c r="GA12" s="20">
        <f>'RIMS II Type I Employment'!GA12*VLOOKUP('Equation 4 Type I FTE'!$B12,'Equation 3 FTE Conversion'!$B$10:$E$32,4,FALSE)</f>
        <v>4.4331352154531947E-3</v>
      </c>
      <c r="GB12" s="20">
        <f>'RIMS II Type I Employment'!GB12*VLOOKUP('Equation 4 Type I FTE'!$B12,'Equation 3 FTE Conversion'!$B$10:$E$32,4,FALSE)</f>
        <v>4.8271916790490347E-3</v>
      </c>
      <c r="GC12" s="20">
        <f>'RIMS II Type I Employment'!GC12*VLOOKUP('Equation 4 Type I FTE'!$B12,'Equation 3 FTE Conversion'!$B$10:$E$32,4,FALSE)</f>
        <v>7.9796433878157498E-3</v>
      </c>
      <c r="GD12" s="20">
        <f>'RIMS II Type I Employment'!GD12*VLOOKUP('Equation 4 Type I FTE'!$B12,'Equation 3 FTE Conversion'!$B$10:$E$32,4,FALSE)</f>
        <v>3.1524517087667164E-3</v>
      </c>
      <c r="GE12" s="20">
        <f>'RIMS II Type I Employment'!GE12*VLOOKUP('Equation 4 Type I FTE'!$B12,'Equation 3 FTE Conversion'!$B$10:$E$32,4,FALSE)</f>
        <v>4.2361069836552752E-3</v>
      </c>
      <c r="GF12" s="20">
        <f>'RIMS II Type I Employment'!GF12*VLOOKUP('Equation 4 Type I FTE'!$B12,'Equation 3 FTE Conversion'!$B$10:$E$32,4,FALSE)</f>
        <v>4.4331352154531947E-3</v>
      </c>
      <c r="GG12" s="20">
        <f>'RIMS II Type I Employment'!GG12*VLOOKUP('Equation 4 Type I FTE'!$B12,'Equation 3 FTE Conversion'!$B$10:$E$32,4,FALSE)</f>
        <v>7.5855869242199116E-3</v>
      </c>
      <c r="GH12" s="20">
        <f>'RIMS II Type I Employment'!GH12*VLOOKUP('Equation 4 Type I FTE'!$B12,'Equation 3 FTE Conversion'!$B$10:$E$32,4,FALSE)</f>
        <v>4.728677563150074E-3</v>
      </c>
      <c r="GI12" s="20">
        <f>'RIMS II Type I Employment'!GI12*VLOOKUP('Equation 4 Type I FTE'!$B12,'Equation 3 FTE Conversion'!$B$10:$E$32,4,FALSE)</f>
        <v>5.0242199108469542E-3</v>
      </c>
      <c r="GJ12" s="20">
        <f>'RIMS II Type I Employment'!GJ12*VLOOKUP('Equation 4 Type I FTE'!$B12,'Equation 3 FTE Conversion'!$B$10:$E$32,4,FALSE)</f>
        <v>7.3885586924219912E-3</v>
      </c>
      <c r="GK12" s="20">
        <f>'RIMS II Type I Employment'!GK12*VLOOKUP('Equation 4 Type I FTE'!$B12,'Equation 3 FTE Conversion'!$B$10:$E$32,4,FALSE)</f>
        <v>6.698959881129272E-3</v>
      </c>
      <c r="GL12" s="20">
        <f>'RIMS II Type I Employment'!GL12*VLOOKUP('Equation 4 Type I FTE'!$B12,'Equation 3 FTE Conversion'!$B$10:$E$32,4,FALSE)</f>
        <v>6.9945022288261521E-3</v>
      </c>
      <c r="GM12" s="20">
        <f>'RIMS II Type I Employment'!GM12*VLOOKUP('Equation 4 Type I FTE'!$B12,'Equation 3 FTE Conversion'!$B$10:$E$32,4,FALSE)</f>
        <v>6.9945022288261521E-3</v>
      </c>
      <c r="GN12" s="20">
        <f>'RIMS II Type I Employment'!GN12*VLOOKUP('Equation 4 Type I FTE'!$B12,'Equation 3 FTE Conversion'!$B$10:$E$32,4,FALSE)</f>
        <v>3.546508172362556E-3</v>
      </c>
      <c r="GO12" s="20">
        <f>'RIMS II Type I Employment'!GO12*VLOOKUP('Equation 4 Type I FTE'!$B12,'Equation 3 FTE Conversion'!$B$10:$E$32,4,FALSE)</f>
        <v>3.6450222882615162E-3</v>
      </c>
      <c r="GP12" s="20">
        <f>'RIMS II Type I Employment'!GP12*VLOOKUP('Equation 4 Type I FTE'!$B12,'Equation 3 FTE Conversion'!$B$10:$E$32,4,FALSE)</f>
        <v>4.0390787518573557E-3</v>
      </c>
      <c r="GQ12" s="20">
        <f>'RIMS II Type I Employment'!GQ12*VLOOKUP('Equation 4 Type I FTE'!$B12,'Equation 3 FTE Conversion'!$B$10:$E$32,4,FALSE)</f>
        <v>4.5316493313521545E-3</v>
      </c>
      <c r="GR12" s="20">
        <f>'RIMS II Type I Employment'!GR12*VLOOKUP('Equation 4 Type I FTE'!$B12,'Equation 3 FTE Conversion'!$B$10:$E$32,4,FALSE)</f>
        <v>4.5316493313521545E-3</v>
      </c>
      <c r="GS12" s="20">
        <f>'RIMS II Type I Employment'!GS12*VLOOKUP('Equation 4 Type I FTE'!$B12,'Equation 3 FTE Conversion'!$B$10:$E$32,4,FALSE)</f>
        <v>5.4182763744427933E-3</v>
      </c>
      <c r="GT12" s="20">
        <f>'RIMS II Type I Employment'!GT12*VLOOKUP('Equation 4 Type I FTE'!$B12,'Equation 3 FTE Conversion'!$B$10:$E$32,4,FALSE)</f>
        <v>3.349479940564636E-3</v>
      </c>
      <c r="GU12" s="20">
        <f>'RIMS II Type I Employment'!GU12*VLOOKUP('Equation 4 Type I FTE'!$B12,'Equation 3 FTE Conversion'!$B$10:$E$32,4,FALSE)</f>
        <v>3.9405646359583959E-3</v>
      </c>
      <c r="GV12" s="20">
        <f>'RIMS II Type I Employment'!GV12*VLOOKUP('Equation 4 Type I FTE'!$B12,'Equation 3 FTE Conversion'!$B$10:$E$32,4,FALSE)</f>
        <v>4.6301634472511151E-3</v>
      </c>
      <c r="GW12" s="20">
        <f>'RIMS II Type I Employment'!GW12*VLOOKUP('Equation 4 Type I FTE'!$B12,'Equation 3 FTE Conversion'!$B$10:$E$32,4,FALSE)</f>
        <v>4.5316493313521545E-3</v>
      </c>
      <c r="GX12" s="20">
        <f>'RIMS II Type I Employment'!GX12*VLOOKUP('Equation 4 Type I FTE'!$B12,'Equation 3 FTE Conversion'!$B$10:$E$32,4,FALSE)</f>
        <v>4.4331352154531947E-3</v>
      </c>
      <c r="GY12" s="20">
        <f>'RIMS II Type I Employment'!GY12*VLOOKUP('Equation 4 Type I FTE'!$B12,'Equation 3 FTE Conversion'!$B$10:$E$32,4,FALSE)</f>
        <v>5.2212481426448737E-3</v>
      </c>
      <c r="GZ12" s="20">
        <f>'RIMS II Type I Employment'!GZ12*VLOOKUP('Equation 4 Type I FTE'!$B12,'Equation 3 FTE Conversion'!$B$10:$E$32,4,FALSE)</f>
        <v>4.334621099554235E-3</v>
      </c>
      <c r="HA12" s="20">
        <f>'RIMS II Type I Employment'!HA12*VLOOKUP('Equation 4 Type I FTE'!$B12,'Equation 3 FTE Conversion'!$B$10:$E$32,4,FALSE)</f>
        <v>3.546508172362556E-3</v>
      </c>
      <c r="HB12" s="20">
        <f>'RIMS II Type I Employment'!HB12*VLOOKUP('Equation 4 Type I FTE'!$B12,'Equation 3 FTE Conversion'!$B$10:$E$32,4,FALSE)</f>
        <v>1.674739970282318E-3</v>
      </c>
      <c r="HC12" s="20">
        <f>'RIMS II Type I Employment'!HC12*VLOOKUP('Equation 4 Type I FTE'!$B12,'Equation 3 FTE Conversion'!$B$10:$E$32,4,FALSE)</f>
        <v>5.3197622585438344E-3</v>
      </c>
      <c r="HD12" s="20">
        <f>'RIMS II Type I Employment'!HD12*VLOOKUP('Equation 4 Type I FTE'!$B12,'Equation 3 FTE Conversion'!$B$10:$E$32,4,FALSE)</f>
        <v>5.8123328380386332E-3</v>
      </c>
      <c r="HE12" s="20">
        <f>'RIMS II Type I Employment'!HE12*VLOOKUP('Equation 4 Type I FTE'!$B12,'Equation 3 FTE Conversion'!$B$10:$E$32,4,FALSE)</f>
        <v>5.2212481426448737E-3</v>
      </c>
      <c r="HF12" s="20">
        <f>'RIMS II Type I Employment'!HF12*VLOOKUP('Equation 4 Type I FTE'!$B12,'Equation 3 FTE Conversion'!$B$10:$E$32,4,FALSE)</f>
        <v>3.546508172362556E-3</v>
      </c>
      <c r="HG12" s="20">
        <f>'RIMS II Type I Employment'!HG12*VLOOKUP('Equation 4 Type I FTE'!$B12,'Equation 3 FTE Conversion'!$B$10:$E$32,4,FALSE)</f>
        <v>2.364338781575037E-3</v>
      </c>
      <c r="HH12" s="20">
        <f>'RIMS II Type I Employment'!HH12*VLOOKUP('Equation 4 Type I FTE'!$B12,'Equation 3 FTE Conversion'!$B$10:$E$32,4,FALSE)</f>
        <v>3.1524517087667164E-3</v>
      </c>
      <c r="HI12" s="20">
        <f>'RIMS II Type I Employment'!HI12*VLOOKUP('Equation 4 Type I FTE'!$B12,'Equation 3 FTE Conversion'!$B$10:$E$32,4,FALSE)</f>
        <v>1.4777117384843982E-3</v>
      </c>
      <c r="HJ12" s="20">
        <f>'RIMS II Type I Employment'!HJ12*VLOOKUP('Equation 4 Type I FTE'!$B12,'Equation 3 FTE Conversion'!$B$10:$E$32,4,FALSE)</f>
        <v>2.6598811292719172E-3</v>
      </c>
      <c r="HK12" s="20">
        <f>'RIMS II Type I Employment'!HK12*VLOOKUP('Equation 4 Type I FTE'!$B12,'Equation 3 FTE Conversion'!$B$10:$E$32,4,FALSE)</f>
        <v>0</v>
      </c>
      <c r="HL12" s="20">
        <f>'RIMS II Type I Employment'!HL12*VLOOKUP('Equation 4 Type I FTE'!$B12,'Equation 3 FTE Conversion'!$B$10:$E$32,4,FALSE)</f>
        <v>1.9013224368499258E-2</v>
      </c>
      <c r="HM12" s="20">
        <f>'RIMS II Type I Employment'!HM12*VLOOKUP('Equation 4 Type I FTE'!$B12,'Equation 3 FTE Conversion'!$B$10:$E$32,4,FALSE)</f>
        <v>1.733848439821694E-2</v>
      </c>
      <c r="HN12" s="20">
        <f>'RIMS II Type I Employment'!HN12*VLOOKUP('Equation 4 Type I FTE'!$B12,'Equation 3 FTE Conversion'!$B$10:$E$32,4,FALSE)</f>
        <v>5.3197622585438344E-3</v>
      </c>
      <c r="HO12" s="20">
        <f>'RIMS II Type I Employment'!HO12*VLOOKUP('Equation 4 Type I FTE'!$B12,'Equation 3 FTE Conversion'!$B$10:$E$32,4,FALSE)</f>
        <v>5.5167904903417539E-3</v>
      </c>
      <c r="HP12" s="20">
        <f>'RIMS II Type I Employment'!HP12*VLOOKUP('Equation 4 Type I FTE'!$B12,'Equation 3 FTE Conversion'!$B$10:$E$32,4,FALSE)</f>
        <v>3.7435364041604755E-3</v>
      </c>
      <c r="HQ12" s="20">
        <f>'RIMS II Type I Employment'!HQ12*VLOOKUP('Equation 4 Type I FTE'!$B12,'Equation 3 FTE Conversion'!$B$10:$E$32,4,FALSE)</f>
        <v>3.2509658246656762E-3</v>
      </c>
      <c r="HR12" s="20">
        <f>'RIMS II Type I Employment'!HR12*VLOOKUP('Equation 4 Type I FTE'!$B12,'Equation 3 FTE Conversion'!$B$10:$E$32,4,FALSE)</f>
        <v>5.4182763744427933E-3</v>
      </c>
      <c r="HS12" s="20">
        <f>'RIMS II Type I Employment'!HS12*VLOOKUP('Equation 4 Type I FTE'!$B12,'Equation 3 FTE Conversion'!$B$10:$E$32,4,FALSE)</f>
        <v>9.6543833580980693E-3</v>
      </c>
      <c r="HT12" s="20">
        <f>'RIMS II Type I Employment'!HT12*VLOOKUP('Equation 4 Type I FTE'!$B12,'Equation 3 FTE Conversion'!$B$10:$E$32,4,FALSE)</f>
        <v>2.4628528974739972E-3</v>
      </c>
      <c r="HU12" s="20">
        <f>'RIMS II Type I Employment'!HU12*VLOOKUP('Equation 4 Type I FTE'!$B12,'Equation 3 FTE Conversion'!$B$10:$E$32,4,FALSE)</f>
        <v>0.25938766716196138</v>
      </c>
      <c r="HV12" s="20">
        <f>'RIMS II Type I Employment'!HV12*VLOOKUP('Equation 4 Type I FTE'!$B12,'Equation 3 FTE Conversion'!$B$10:$E$32,4,FALSE)</f>
        <v>0.16313937592867758</v>
      </c>
      <c r="HW12" s="20">
        <f>'RIMS II Type I Employment'!HW12*VLOOKUP('Equation 4 Type I FTE'!$B12,'Equation 3 FTE Conversion'!$B$10:$E$32,4,FALSE)</f>
        <v>9.2307726597325418E-2</v>
      </c>
      <c r="HX12" s="20">
        <f>'RIMS II Type I Employment'!HX12*VLOOKUP('Equation 4 Type I FTE'!$B12,'Equation 3 FTE Conversion'!$B$10:$E$32,4,FALSE)</f>
        <v>0.12846240713224369</v>
      </c>
      <c r="HY12" s="20">
        <f>'RIMS II Type I Employment'!HY12*VLOOKUP('Equation 4 Type I FTE'!$B12,'Equation 3 FTE Conversion'!$B$10:$E$32,4,FALSE)</f>
        <v>7.3590044576523031E-2</v>
      </c>
      <c r="HZ12" s="20">
        <f>'RIMS II Type I Employment'!HZ12*VLOOKUP('Equation 4 Type I FTE'!$B12,'Equation 3 FTE Conversion'!$B$10:$E$32,4,FALSE)</f>
        <v>3.3100742942050516E-2</v>
      </c>
      <c r="IA12" s="20">
        <f>'RIMS II Type I Employment'!IA12*VLOOKUP('Equation 4 Type I FTE'!$B12,'Equation 3 FTE Conversion'!$B$10:$E$32,4,FALSE)</f>
        <v>3.7336849925705802E-2</v>
      </c>
      <c r="IB12" s="20">
        <f>'RIMS II Type I Employment'!IB12*VLOOKUP('Equation 4 Type I FTE'!$B12,'Equation 3 FTE Conversion'!$B$10:$E$32,4,FALSE)</f>
        <v>5.024219910846954E-2</v>
      </c>
      <c r="IC12" s="20">
        <f>'RIMS II Type I Employment'!IC12*VLOOKUP('Equation 4 Type I FTE'!$B12,'Equation 3 FTE Conversion'!$B$10:$E$32,4,FALSE)</f>
        <v>3.4873997028231803E-2</v>
      </c>
      <c r="ID12" s="20">
        <f>'RIMS II Type I Employment'!ID12*VLOOKUP('Equation 4 Type I FTE'!$B12,'Equation 3 FTE Conversion'!$B$10:$E$32,4,FALSE)</f>
        <v>3.1031946508172363E-2</v>
      </c>
      <c r="IE12" s="20">
        <f>'RIMS II Type I Employment'!IE12*VLOOKUP('Equation 4 Type I FTE'!$B12,'Equation 3 FTE Conversion'!$B$10:$E$32,4,FALSE)</f>
        <v>2.4727043090638931E-2</v>
      </c>
      <c r="IF12" s="20">
        <f>'RIMS II Type I Employment'!IF12*VLOOKUP('Equation 4 Type I FTE'!$B12,'Equation 3 FTE Conversion'!$B$10:$E$32,4,FALSE)</f>
        <v>3.1524517087667164E-3</v>
      </c>
      <c r="IG12" s="20">
        <f>'RIMS II Type I Employment'!IG12*VLOOKUP('Equation 4 Type I FTE'!$B12,'Equation 3 FTE Conversion'!$B$10:$E$32,4,FALSE)</f>
        <v>2.364338781575037E-3</v>
      </c>
      <c r="IH12" s="20">
        <f>'RIMS II Type I Employment'!IH12*VLOOKUP('Equation 4 Type I FTE'!$B12,'Equation 3 FTE Conversion'!$B$10:$E$32,4,FALSE)</f>
        <v>1.773254086181278E-3</v>
      </c>
      <c r="II12" s="20">
        <f>'RIMS II Type I Employment'!II12*VLOOKUP('Equation 4 Type I FTE'!$B12,'Equation 3 FTE Conversion'!$B$10:$E$32,4,FALSE)</f>
        <v>1.0836552748885587E-3</v>
      </c>
      <c r="IJ12" s="20">
        <f>'RIMS II Type I Employment'!IJ12*VLOOKUP('Equation 4 Type I FTE'!$B12,'Equation 3 FTE Conversion'!$B$10:$E$32,4,FALSE)</f>
        <v>9.5755720653788998E-2</v>
      </c>
      <c r="IK12" s="20">
        <f>'RIMS II Type I Employment'!IK12*VLOOKUP('Equation 4 Type I FTE'!$B12,'Equation 3 FTE Conversion'!$B$10:$E$32,4,FALSE)</f>
        <v>1.0048439821693908E-2</v>
      </c>
      <c r="IL12" s="20">
        <f>'RIMS II Type I Employment'!IL12*VLOOKUP('Equation 4 Type I FTE'!$B12,'Equation 3 FTE Conversion'!$B$10:$E$32,4,FALSE)</f>
        <v>1.3989004457652304E-2</v>
      </c>
      <c r="IM12" s="20">
        <f>'RIMS II Type I Employment'!IM12*VLOOKUP('Equation 4 Type I FTE'!$B12,'Equation 3 FTE Conversion'!$B$10:$E$32,4,FALSE)</f>
        <v>2.0096879643387817E-2</v>
      </c>
      <c r="IN12" s="20">
        <f>'RIMS II Type I Employment'!IN12*VLOOKUP('Equation 4 Type I FTE'!$B12,'Equation 3 FTE Conversion'!$B$10:$E$32,4,FALSE)</f>
        <v>9.6543833580980693E-3</v>
      </c>
      <c r="IO12" s="20">
        <f>'RIMS II Type I Employment'!IO12*VLOOKUP('Equation 4 Type I FTE'!$B12,'Equation 3 FTE Conversion'!$B$10:$E$32,4,FALSE)</f>
        <v>3.7435364041604755E-3</v>
      </c>
      <c r="IP12" s="20">
        <f>'RIMS II Type I Employment'!IP12*VLOOKUP('Equation 4 Type I FTE'!$B12,'Equation 3 FTE Conversion'!$B$10:$E$32,4,FALSE)</f>
        <v>2.2264190193164932E-2</v>
      </c>
      <c r="IQ12" s="20">
        <f>'RIMS II Type I Employment'!IQ12*VLOOKUP('Equation 4 Type I FTE'!$B12,'Equation 3 FTE Conversion'!$B$10:$E$32,4,FALSE)</f>
        <v>1.6353343239227342E-2</v>
      </c>
      <c r="IR12" s="20">
        <f>'RIMS II Type I Employment'!IR12*VLOOKUP('Equation 4 Type I FTE'!$B12,'Equation 3 FTE Conversion'!$B$10:$E$32,4,FALSE)</f>
        <v>6.2063893016344731E-3</v>
      </c>
      <c r="IS12" s="20">
        <f>'RIMS II Type I Employment'!IS12*VLOOKUP('Equation 4 Type I FTE'!$B12,'Equation 3 FTE Conversion'!$B$10:$E$32,4,FALSE)</f>
        <v>5.6153046062407137E-3</v>
      </c>
      <c r="IT12" s="20">
        <f>'RIMS II Type I Employment'!IT12*VLOOKUP('Equation 4 Type I FTE'!$B12,'Equation 3 FTE Conversion'!$B$10:$E$32,4,FALSE)</f>
        <v>6.698959881129272E-3</v>
      </c>
      <c r="IU12" s="20">
        <f>'RIMS II Type I Employment'!IU12*VLOOKUP('Equation 4 Type I FTE'!$B12,'Equation 3 FTE Conversion'!$B$10:$E$32,4,FALSE)</f>
        <v>8.0781575037147113E-3</v>
      </c>
      <c r="IV12" s="20">
        <f>'RIMS II Type I Employment'!IV12*VLOOKUP('Equation 4 Type I FTE'!$B12,'Equation 3 FTE Conversion'!$B$10:$E$32,4,FALSE)</f>
        <v>2.2461218424962855E-2</v>
      </c>
      <c r="IW12" s="20">
        <f>'RIMS II Type I Employment'!IW12*VLOOKUP('Equation 4 Type I FTE'!$B12,'Equation 3 FTE Conversion'!$B$10:$E$32,4,FALSE)</f>
        <v>6.1078751857355125E-3</v>
      </c>
      <c r="IX12" s="20">
        <f>'RIMS II Type I Employment'!IX12*VLOOKUP('Equation 4 Type I FTE'!$B12,'Equation 3 FTE Conversion'!$B$10:$E$32,4,FALSE)</f>
        <v>5.7138187221396734E-3</v>
      </c>
      <c r="IY12" s="20">
        <f>'RIMS II Type I Employment'!IY12*VLOOKUP('Equation 4 Type I FTE'!$B12,'Equation 3 FTE Conversion'!$B$10:$E$32,4,FALSE)</f>
        <v>1.3102377414561665E-2</v>
      </c>
      <c r="IZ12" s="20">
        <f>'RIMS II Type I Employment'!IZ12*VLOOKUP('Equation 4 Type I FTE'!$B12,'Equation 3 FTE Conversion'!$B$10:$E$32,4,FALSE)</f>
        <v>5.0242199108469542E-3</v>
      </c>
      <c r="JA12" s="20">
        <f>'RIMS II Type I Employment'!JA12*VLOOKUP('Equation 4 Type I FTE'!$B12,'Equation 3 FTE Conversion'!$B$10:$E$32,4,FALSE)</f>
        <v>9.8514115898959888E-3</v>
      </c>
      <c r="JB12" s="20">
        <f>'RIMS II Type I Employment'!JB12*VLOOKUP('Equation 4 Type I FTE'!$B12,'Equation 3 FTE Conversion'!$B$10:$E$32,4,FALSE)</f>
        <v>3.0539375928677562E-3</v>
      </c>
      <c r="JC12" s="20">
        <f>'RIMS II Type I Employment'!JC12*VLOOKUP('Equation 4 Type I FTE'!$B12,'Equation 3 FTE Conversion'!$B$10:$E$32,4,FALSE)</f>
        <v>2.2658246656760772E-3</v>
      </c>
      <c r="JD12" s="20">
        <f>'RIMS II Type I Employment'!JD12*VLOOKUP('Equation 4 Type I FTE'!$B12,'Equation 3 FTE Conversion'!$B$10:$E$32,4,FALSE)</f>
        <v>3.6450222882615162E-3</v>
      </c>
      <c r="JE12" s="20">
        <f>'RIMS II Type I Employment'!JE12*VLOOKUP('Equation 4 Type I FTE'!$B12,'Equation 3 FTE Conversion'!$B$10:$E$32,4,FALSE)</f>
        <v>2.4628528974739972E-3</v>
      </c>
      <c r="JF12" s="20">
        <f>'RIMS II Type I Employment'!JF12*VLOOKUP('Equation 4 Type I FTE'!$B12,'Equation 3 FTE Conversion'!$B$10:$E$32,4,FALSE)</f>
        <v>2.6598811292719172E-3</v>
      </c>
      <c r="JG12" s="20">
        <f>'RIMS II Type I Employment'!JG12*VLOOKUP('Equation 4 Type I FTE'!$B12,'Equation 3 FTE Conversion'!$B$10:$E$32,4,FALSE)</f>
        <v>1.8717682020802377E-3</v>
      </c>
      <c r="JH12" s="20">
        <f>'RIMS II Type I Employment'!JH12*VLOOKUP('Equation 4 Type I FTE'!$B12,'Equation 3 FTE Conversion'!$B$10:$E$32,4,FALSE)</f>
        <v>5.2212481426448737E-3</v>
      </c>
      <c r="JI12" s="20">
        <f>'RIMS II Type I Employment'!JI12*VLOOKUP('Equation 4 Type I FTE'!$B12,'Equation 3 FTE Conversion'!$B$10:$E$32,4,FALSE)</f>
        <v>2.561367013372957E-3</v>
      </c>
      <c r="JJ12" s="20">
        <f>'RIMS II Type I Employment'!JJ12*VLOOKUP('Equation 4 Type I FTE'!$B12,'Equation 3 FTE Conversion'!$B$10:$E$32,4,FALSE)</f>
        <v>2.0687964338781573E-3</v>
      </c>
      <c r="JK12" s="20">
        <f>'RIMS II Type I Employment'!JK12*VLOOKUP('Equation 4 Type I FTE'!$B12,'Equation 3 FTE Conversion'!$B$10:$E$32,4,FALSE)</f>
        <v>2.6598811292719172E-3</v>
      </c>
      <c r="JL12" s="20">
        <f>'RIMS II Type I Employment'!JL12*VLOOKUP('Equation 4 Type I FTE'!$B12,'Equation 3 FTE Conversion'!$B$10:$E$32,4,FALSE)</f>
        <v>4.5020950965824667E-2</v>
      </c>
      <c r="JM12" s="20">
        <f>'RIMS II Type I Employment'!JM12*VLOOKUP('Equation 4 Type I FTE'!$B12,'Equation 3 FTE Conversion'!$B$10:$E$32,4,FALSE)</f>
        <v>2.3052303120356613E-2</v>
      </c>
      <c r="JN12" s="20">
        <f>'RIMS II Type I Employment'!JN12*VLOOKUP('Equation 4 Type I FTE'!$B12,'Equation 3 FTE Conversion'!$B$10:$E$32,4,FALSE)</f>
        <v>3.0145319465081723E-2</v>
      </c>
      <c r="JO12" s="20">
        <f>'RIMS II Type I Employment'!JO12*VLOOKUP('Equation 4 Type I FTE'!$B12,'Equation 3 FTE Conversion'!$B$10:$E$32,4,FALSE)</f>
        <v>4.7188261515601786E-2</v>
      </c>
      <c r="JP12" s="20">
        <f>'RIMS II Type I Employment'!JP12*VLOOKUP('Equation 4 Type I FTE'!$B12,'Equation 3 FTE Conversion'!$B$10:$E$32,4,FALSE)</f>
        <v>6.9550965824665675E-2</v>
      </c>
      <c r="JQ12" s="20">
        <f>'RIMS II Type I Employment'!JQ12*VLOOKUP('Equation 4 Type I FTE'!$B12,'Equation 3 FTE Conversion'!$B$10:$E$32,4,FALSE)</f>
        <v>5.8123328380386332E-3</v>
      </c>
      <c r="JR12" s="20">
        <f>'RIMS II Type I Employment'!JR12*VLOOKUP('Equation 4 Type I FTE'!$B12,'Equation 3 FTE Conversion'!$B$10:$E$32,4,FALSE)</f>
        <v>1.6057800891530461E-2</v>
      </c>
      <c r="JS12" s="20">
        <f>'RIMS II Type I Employment'!JS12*VLOOKUP('Equation 4 Type I FTE'!$B12,'Equation 3 FTE Conversion'!$B$10:$E$32,4,FALSE)</f>
        <v>2.6795839524517088E-2</v>
      </c>
      <c r="JT12" s="20">
        <f>'RIMS II Type I Employment'!JT12*VLOOKUP('Equation 4 Type I FTE'!$B12,'Equation 3 FTE Conversion'!$B$10:$E$32,4,FALSE)</f>
        <v>6.8959881129271924E-3</v>
      </c>
      <c r="JU12" s="20">
        <f>'RIMS II Type I Employment'!JU12*VLOOKUP('Equation 4 Type I FTE'!$B12,'Equation 3 FTE Conversion'!$B$10:$E$32,4,FALSE)</f>
        <v>1.773254086181278E-3</v>
      </c>
      <c r="JV12" s="20">
        <f>'RIMS II Type I Employment'!JV12*VLOOKUP('Equation 4 Type I FTE'!$B12,'Equation 3 FTE Conversion'!$B$10:$E$32,4,FALSE)</f>
        <v>2.2658246656760772E-3</v>
      </c>
      <c r="JW12" s="20">
        <f>'RIMS II Type I Employment'!JW12*VLOOKUP('Equation 4 Type I FTE'!$B12,'Equation 3 FTE Conversion'!$B$10:$E$32,4,FALSE)</f>
        <v>2.364338781575037E-3</v>
      </c>
      <c r="JX12" s="20">
        <f>'RIMS II Type I Employment'!JX12*VLOOKUP('Equation 4 Type I FTE'!$B12,'Equation 3 FTE Conversion'!$B$10:$E$32,4,FALSE)</f>
        <v>2.364338781575037E-3</v>
      </c>
      <c r="JY12" s="20">
        <f>'RIMS II Type I Employment'!JY12*VLOOKUP('Equation 4 Type I FTE'!$B12,'Equation 3 FTE Conversion'!$B$10:$E$32,4,FALSE)</f>
        <v>9.8514115898959897E-4</v>
      </c>
      <c r="JZ12" s="20">
        <f>'RIMS II Type I Employment'!JZ12*VLOOKUP('Equation 4 Type I FTE'!$B12,'Equation 3 FTE Conversion'!$B$10:$E$32,4,FALSE)</f>
        <v>1.2806835066864785E-3</v>
      </c>
      <c r="KA12" s="20">
        <f>'RIMS II Type I Employment'!KA12*VLOOKUP('Equation 4 Type I FTE'!$B12,'Equation 3 FTE Conversion'!$B$10:$E$32,4,FALSE)</f>
        <v>5.9108469539375925E-4</v>
      </c>
      <c r="KB12" s="20">
        <f>'RIMS II Type I Employment'!KB12*VLOOKUP('Equation 4 Type I FTE'!$B12,'Equation 3 FTE Conversion'!$B$10:$E$32,4,FALSE)</f>
        <v>6.8959881129271924E-4</v>
      </c>
      <c r="KC12" s="20">
        <f>'RIMS II Type I Employment'!KC12*VLOOKUP('Equation 4 Type I FTE'!$B12,'Equation 3 FTE Conversion'!$B$10:$E$32,4,FALSE)</f>
        <v>8.8662704309063899E-4</v>
      </c>
      <c r="KD12" s="20">
        <f>'RIMS II Type I Employment'!KD12*VLOOKUP('Equation 4 Type I FTE'!$B12,'Equation 3 FTE Conversion'!$B$10:$E$32,4,FALSE)</f>
        <v>1.2806835066864785E-3</v>
      </c>
      <c r="KE12" s="20">
        <f>'RIMS II Type I Employment'!KE12*VLOOKUP('Equation 4 Type I FTE'!$B12,'Equation 3 FTE Conversion'!$B$10:$E$32,4,FALSE)</f>
        <v>2.364338781575037E-3</v>
      </c>
      <c r="KF12" s="20">
        <f>'RIMS II Type I Employment'!KF12*VLOOKUP('Equation 4 Type I FTE'!$B12,'Equation 3 FTE Conversion'!$B$10:$E$32,4,FALSE)</f>
        <v>2.364338781575037E-3</v>
      </c>
      <c r="KG12" s="20">
        <f>'RIMS II Type I Employment'!KG12*VLOOKUP('Equation 4 Type I FTE'!$B12,'Equation 3 FTE Conversion'!$B$10:$E$32,4,FALSE)</f>
        <v>3.8420505200594353E-3</v>
      </c>
      <c r="KH12" s="20">
        <f>'RIMS II Type I Employment'!KH12*VLOOKUP('Equation 4 Type I FTE'!$B12,'Equation 3 FTE Conversion'!$B$10:$E$32,4,FALSE)</f>
        <v>2.4628528974739972E-3</v>
      </c>
      <c r="KI12" s="20">
        <f>'RIMS II Type I Employment'!KI12*VLOOKUP('Equation 4 Type I FTE'!$B12,'Equation 3 FTE Conversion'!$B$10:$E$32,4,FALSE)</f>
        <v>1.5762258543833582E-3</v>
      </c>
      <c r="KJ12" s="20">
        <f>'RIMS II Type I Employment'!KJ12*VLOOKUP('Equation 4 Type I FTE'!$B12,'Equation 3 FTE Conversion'!$B$10:$E$32,4,FALSE)</f>
        <v>3.546508172362556E-3</v>
      </c>
      <c r="KK12" s="20">
        <f>'RIMS II Type I Employment'!KK12*VLOOKUP('Equation 4 Type I FTE'!$B12,'Equation 3 FTE Conversion'!$B$10:$E$32,4,FALSE)</f>
        <v>3.9405646359583959E-3</v>
      </c>
      <c r="KL12" s="20">
        <f>'RIMS II Type I Employment'!KL12*VLOOKUP('Equation 4 Type I FTE'!$B12,'Equation 3 FTE Conversion'!$B$10:$E$32,4,FALSE)</f>
        <v>5.2212481426448737E-3</v>
      </c>
      <c r="KM12" s="20">
        <f>'RIMS II Type I Employment'!KM12*VLOOKUP('Equation 4 Type I FTE'!$B12,'Equation 3 FTE Conversion'!$B$10:$E$32,4,FALSE)</f>
        <v>2.561367013372957E-3</v>
      </c>
      <c r="KN12" s="20">
        <f>'RIMS II Type I Employment'!KN12*VLOOKUP('Equation 4 Type I FTE'!$B12,'Equation 3 FTE Conversion'!$B$10:$E$32,4,FALSE)</f>
        <v>4.9257057949479949E-4</v>
      </c>
      <c r="KO12" s="20">
        <f>'RIMS II Type I Employment'!KO12*VLOOKUP('Equation 4 Type I FTE'!$B12,'Equation 3 FTE Conversion'!$B$10:$E$32,4,FALSE)</f>
        <v>4.9257057949479949E-4</v>
      </c>
      <c r="KP12" s="20">
        <f>'RIMS II Type I Employment'!KP12*VLOOKUP('Equation 4 Type I FTE'!$B12,'Equation 3 FTE Conversion'!$B$10:$E$32,4,FALSE)</f>
        <v>6.8959881129271924E-4</v>
      </c>
      <c r="KQ12" s="20">
        <f>'RIMS II Type I Employment'!KQ12*VLOOKUP('Equation 4 Type I FTE'!$B12,'Equation 3 FTE Conversion'!$B$10:$E$32,4,FALSE)</f>
        <v>6.6004457652303122E-3</v>
      </c>
      <c r="KR12" s="20">
        <f>'RIMS II Type I Employment'!KR12*VLOOKUP('Equation 4 Type I FTE'!$B12,'Equation 3 FTE Conversion'!$B$10:$E$32,4,FALSE)</f>
        <v>3.1524517087667164E-3</v>
      </c>
      <c r="KS12" s="20">
        <f>'RIMS II Type I Employment'!KS12*VLOOKUP('Equation 4 Type I FTE'!$B12,'Equation 3 FTE Conversion'!$B$10:$E$32,4,FALSE)</f>
        <v>1.0146953937592868E-2</v>
      </c>
      <c r="KT12" s="20">
        <f>'RIMS II Type I Employment'!KT12*VLOOKUP('Equation 4 Type I FTE'!$B12,'Equation 3 FTE Conversion'!$B$10:$E$32,4,FALSE)</f>
        <v>6.9945022288261521E-3</v>
      </c>
      <c r="KU12" s="20">
        <f>'RIMS II Type I Employment'!KU12*VLOOKUP('Equation 4 Type I FTE'!$B12,'Equation 3 FTE Conversion'!$B$10:$E$32,4,FALSE)</f>
        <v>4.9257057949479944E-3</v>
      </c>
      <c r="KV12" s="20">
        <f>'RIMS II Type I Employment'!KV12*VLOOKUP('Equation 4 Type I FTE'!$B12,'Equation 3 FTE Conversion'!$B$10:$E$32,4,FALSE)</f>
        <v>1.2806835066864785E-3</v>
      </c>
      <c r="KW12" s="20">
        <f>'RIMS II Type I Employment'!KW12*VLOOKUP('Equation 4 Type I FTE'!$B12,'Equation 3 FTE Conversion'!$B$10:$E$32,4,FALSE)</f>
        <v>1.1821693907875185E-3</v>
      </c>
      <c r="KX12" s="20">
        <f>'RIMS II Type I Employment'!KX12*VLOOKUP('Equation 4 Type I FTE'!$B12,'Equation 3 FTE Conversion'!$B$10:$E$32,4,FALSE)</f>
        <v>7.8811292719167911E-4</v>
      </c>
      <c r="KY12" s="20">
        <f>'RIMS II Type I Employment'!KY12*VLOOKUP('Equation 4 Type I FTE'!$B12,'Equation 3 FTE Conversion'!$B$10:$E$32,4,FALSE)</f>
        <v>1.3791976225854385E-3</v>
      </c>
      <c r="KZ12" s="20">
        <f>'RIMS II Type I Employment'!KZ12*VLOOKUP('Equation 4 Type I FTE'!$B12,'Equation 3 FTE Conversion'!$B$10:$E$32,4,FALSE)</f>
        <v>3.2509658246656762E-3</v>
      </c>
      <c r="LA12" s="20">
        <f>'RIMS II Type I Employment'!LA12*VLOOKUP('Equation 4 Type I FTE'!$B12,'Equation 3 FTE Conversion'!$B$10:$E$32,4,FALSE)</f>
        <v>1.2806835066864785E-3</v>
      </c>
      <c r="LB12" s="20">
        <f>'RIMS II Type I Employment'!LB12*VLOOKUP('Equation 4 Type I FTE'!$B12,'Equation 3 FTE Conversion'!$B$10:$E$32,4,FALSE)</f>
        <v>3.4479940564635962E-3</v>
      </c>
      <c r="LC12" s="20">
        <f>'RIMS II Type I Employment'!LC12*VLOOKUP('Equation 4 Type I FTE'!$B12,'Equation 3 FTE Conversion'!$B$10:$E$32,4,FALSE)</f>
        <v>1.8717682020802377E-3</v>
      </c>
      <c r="LD12" s="20">
        <f>'RIMS II Type I Employment'!LD12*VLOOKUP('Equation 4 Type I FTE'!$B12,'Equation 3 FTE Conversion'!$B$10:$E$32,4,FALSE)</f>
        <v>1.4777117384843982E-3</v>
      </c>
      <c r="LE12" s="20">
        <f>'RIMS II Type I Employment'!LE12*VLOOKUP('Equation 4 Type I FTE'!$B12,'Equation 3 FTE Conversion'!$B$10:$E$32,4,FALSE)</f>
        <v>3.8420505200594353E-3</v>
      </c>
      <c r="LF12" s="20">
        <f>'RIMS II Type I Employment'!LF12*VLOOKUP('Equation 4 Type I FTE'!$B12,'Equation 3 FTE Conversion'!$B$10:$E$32,4,FALSE)</f>
        <v>1.674739970282318E-3</v>
      </c>
      <c r="LG12" s="20">
        <f>'RIMS II Type I Employment'!LG12*VLOOKUP('Equation 4 Type I FTE'!$B12,'Equation 3 FTE Conversion'!$B$10:$E$32,4,FALSE)</f>
        <v>1.2806835066864785E-3</v>
      </c>
      <c r="LH12" s="20">
        <f>'RIMS II Type I Employment'!LH12*VLOOKUP('Equation 4 Type I FTE'!$B12,'Equation 3 FTE Conversion'!$B$10:$E$32,4,FALSE)</f>
        <v>1.8717682020802377E-3</v>
      </c>
      <c r="LI12" s="20">
        <f>'RIMS II Type I Employment'!LI12*VLOOKUP('Equation 4 Type I FTE'!$B12,'Equation 3 FTE Conversion'!$B$10:$E$32,4,FALSE)</f>
        <v>1.0836552748885587E-3</v>
      </c>
      <c r="LJ12" s="20">
        <f>'RIMS II Type I Employment'!LJ12*VLOOKUP('Equation 4 Type I FTE'!$B12,'Equation 3 FTE Conversion'!$B$10:$E$32,4,FALSE)</f>
        <v>1.4777117384843982E-3</v>
      </c>
      <c r="LK12" s="20">
        <f>'RIMS II Type I Employment'!LK12*VLOOKUP('Equation 4 Type I FTE'!$B12,'Equation 3 FTE Conversion'!$B$10:$E$32,4,FALSE)</f>
        <v>2.364338781575037E-3</v>
      </c>
      <c r="LL12" s="20">
        <f>'RIMS II Type I Employment'!LL12*VLOOKUP('Equation 4 Type I FTE'!$B12,'Equation 3 FTE Conversion'!$B$10:$E$32,4,FALSE)</f>
        <v>8.8662704309063899E-4</v>
      </c>
      <c r="LM12" s="20">
        <f>'RIMS II Type I Employment'!LM12*VLOOKUP('Equation 4 Type I FTE'!$B12,'Equation 3 FTE Conversion'!$B$10:$E$32,4,FALSE)</f>
        <v>6.5019316493313524E-3</v>
      </c>
      <c r="LN12" s="20">
        <f>'RIMS II Type I Employment'!LN12*VLOOKUP('Equation 4 Type I FTE'!$B12,'Equation 3 FTE Conversion'!$B$10:$E$32,4,FALSE)</f>
        <v>2.1673105497771175E-3</v>
      </c>
      <c r="LO12" s="20">
        <f>'RIMS II Type I Employment'!LO12*VLOOKUP('Equation 4 Type I FTE'!$B12,'Equation 3 FTE Conversion'!$B$10:$E$32,4,FALSE)</f>
        <v>3.7435364041604755E-3</v>
      </c>
      <c r="LP12" s="20">
        <f>'RIMS II Type I Employment'!LP12*VLOOKUP('Equation 4 Type I FTE'!$B12,'Equation 3 FTE Conversion'!$B$10:$E$32,4,FALSE)</f>
        <v>2.7583952451708769E-3</v>
      </c>
      <c r="LQ12" s="20">
        <f>'RIMS II Type I Employment'!LQ12*VLOOKUP('Equation 4 Type I FTE'!$B12,'Equation 3 FTE Conversion'!$B$10:$E$32,4,FALSE)</f>
        <v>2.2658246656760772E-3</v>
      </c>
      <c r="LR12" s="20">
        <f>'RIMS II Type I Employment'!LR12*VLOOKUP('Equation 4 Type I FTE'!$B12,'Equation 3 FTE Conversion'!$B$10:$E$32,4,FALSE)</f>
        <v>1.9702823179791979E-3</v>
      </c>
      <c r="LS12" s="20">
        <f>'RIMS II Type I Employment'!LS12*VLOOKUP('Equation 4 Type I FTE'!$B12,'Equation 3 FTE Conversion'!$B$10:$E$32,4,FALSE)</f>
        <v>2.561367013372957E-3</v>
      </c>
      <c r="LT12" s="20">
        <f>'RIMS II Type I Employment'!LT12*VLOOKUP('Equation 4 Type I FTE'!$B12,'Equation 3 FTE Conversion'!$B$10:$E$32,4,FALSE)</f>
        <v>6.7974739970282317E-3</v>
      </c>
      <c r="LU12" s="20">
        <f>'RIMS II Type I Employment'!LU12*VLOOKUP('Equation 4 Type I FTE'!$B12,'Equation 3 FTE Conversion'!$B$10:$E$32,4,FALSE)</f>
        <v>2.364338781575037E-3</v>
      </c>
      <c r="LV12" s="20">
        <f>'RIMS II Type I Employment'!LV12*VLOOKUP('Equation 4 Type I FTE'!$B12,'Equation 3 FTE Conversion'!$B$10:$E$32,4,FALSE)</f>
        <v>2.8569093610698367E-3</v>
      </c>
      <c r="LW12" s="20">
        <f>'RIMS II Type I Employment'!LW12*VLOOKUP('Equation 4 Type I FTE'!$B12,'Equation 3 FTE Conversion'!$B$10:$E$32,4,FALSE)</f>
        <v>4.334621099554235E-3</v>
      </c>
      <c r="LX12" s="20">
        <f>'RIMS II Type I Employment'!LX12*VLOOKUP('Equation 4 Type I FTE'!$B12,'Equation 3 FTE Conversion'!$B$10:$E$32,4,FALSE)</f>
        <v>1.5762258543833582E-3</v>
      </c>
      <c r="LY12" s="20">
        <f>'RIMS II Type I Employment'!LY12*VLOOKUP('Equation 4 Type I FTE'!$B12,'Equation 3 FTE Conversion'!$B$10:$E$32,4,FALSE)</f>
        <v>1.773254086181278E-3</v>
      </c>
      <c r="LZ12" s="20">
        <f>'RIMS II Type I Employment'!LZ12*VLOOKUP('Equation 4 Type I FTE'!$B12,'Equation 3 FTE Conversion'!$B$10:$E$32,4,FALSE)</f>
        <v>1.9702823179791979E-3</v>
      </c>
      <c r="MA12" s="20">
        <f>'RIMS II Type I Employment'!MA12*VLOOKUP('Equation 4 Type I FTE'!$B12,'Equation 3 FTE Conversion'!$B$10:$E$32,4,FALSE)</f>
        <v>1.8717682020802377E-3</v>
      </c>
      <c r="MB12" s="20">
        <f>'RIMS II Type I Employment'!MB12*VLOOKUP('Equation 4 Type I FTE'!$B12,'Equation 3 FTE Conversion'!$B$10:$E$32,4,FALSE)</f>
        <v>2.364338781575037E-3</v>
      </c>
      <c r="MC12" s="20">
        <f>'RIMS II Type I Employment'!MC12*VLOOKUP('Equation 4 Type I FTE'!$B12,'Equation 3 FTE Conversion'!$B$10:$E$32,4,FALSE)</f>
        <v>1.773254086181278E-3</v>
      </c>
      <c r="MD12" s="20">
        <f>'RIMS II Type I Employment'!MD12*VLOOKUP('Equation 4 Type I FTE'!$B12,'Equation 3 FTE Conversion'!$B$10:$E$32,4,FALSE)</f>
        <v>3.7435364041604755E-3</v>
      </c>
      <c r="ME12" s="20">
        <f>'RIMS II Type I Employment'!ME12*VLOOKUP('Equation 4 Type I FTE'!$B12,'Equation 3 FTE Conversion'!$B$10:$E$32,4,FALSE)</f>
        <v>3.6450222882615162E-3</v>
      </c>
      <c r="MF12" s="20">
        <f>'RIMS II Type I Employment'!MF12*VLOOKUP('Equation 4 Type I FTE'!$B12,'Equation 3 FTE Conversion'!$B$10:$E$32,4,FALSE)</f>
        <v>2.8569093610698367E-3</v>
      </c>
      <c r="MG12" s="20">
        <f>'RIMS II Type I Employment'!MG12*VLOOKUP('Equation 4 Type I FTE'!$B12,'Equation 3 FTE Conversion'!$B$10:$E$32,4,FALSE)</f>
        <v>2.4628528974739972E-3</v>
      </c>
      <c r="MH12" s="20">
        <f>'RIMS II Type I Employment'!MH12*VLOOKUP('Equation 4 Type I FTE'!$B12,'Equation 3 FTE Conversion'!$B$10:$E$32,4,FALSE)</f>
        <v>3.2509658246656762E-3</v>
      </c>
      <c r="MI12" s="20">
        <f>'RIMS II Type I Employment'!MI12*VLOOKUP('Equation 4 Type I FTE'!$B12,'Equation 3 FTE Conversion'!$B$10:$E$32,4,FALSE)</f>
        <v>2.8569093610698367E-3</v>
      </c>
      <c r="MJ12" s="20">
        <f>'RIMS II Type I Employment'!MJ12*VLOOKUP('Equation 4 Type I FTE'!$B12,'Equation 3 FTE Conversion'!$B$10:$E$32,4,FALSE)</f>
        <v>3.546508172362556E-3</v>
      </c>
      <c r="MK12" s="20">
        <f>'RIMS II Type I Employment'!MK12*VLOOKUP('Equation 4 Type I FTE'!$B12,'Equation 3 FTE Conversion'!$B$10:$E$32,4,FALSE)</f>
        <v>1.5762258543833582E-3</v>
      </c>
      <c r="ML12" s="20">
        <f>'RIMS II Type I Employment'!ML12*VLOOKUP('Equation 4 Type I FTE'!$B12,'Equation 3 FTE Conversion'!$B$10:$E$32,4,FALSE)</f>
        <v>1.4777117384843982E-3</v>
      </c>
      <c r="MM12" s="20">
        <f>'RIMS II Type I Employment'!MM12*VLOOKUP('Equation 4 Type I FTE'!$B12,'Equation 3 FTE Conversion'!$B$10:$E$32,4,FALSE)</f>
        <v>3.9405646359583956E-4</v>
      </c>
      <c r="MN12" s="20">
        <f>'RIMS II Type I Employment'!MN12*VLOOKUP('Equation 4 Type I FTE'!$B12,'Equation 3 FTE Conversion'!$B$10:$E$32,4,FALSE)</f>
        <v>3.6450222882615162E-3</v>
      </c>
      <c r="MO12" s="20">
        <f>'RIMS II Type I Employment'!MO12*VLOOKUP('Equation 4 Type I FTE'!$B12,'Equation 3 FTE Conversion'!$B$10:$E$32,4,FALSE)</f>
        <v>3.1524517087667164E-3</v>
      </c>
      <c r="MP12" s="20">
        <f>'RIMS II Type I Employment'!MP12*VLOOKUP('Equation 4 Type I FTE'!$B12,'Equation 3 FTE Conversion'!$B$10:$E$32,4,FALSE)</f>
        <v>2.6598811292719172E-3</v>
      </c>
      <c r="MQ12" s="20">
        <f>'RIMS II Type I Employment'!MQ12*VLOOKUP('Equation 4 Type I FTE'!$B12,'Equation 3 FTE Conversion'!$B$10:$E$32,4,FALSE)</f>
        <v>4.334621099554235E-3</v>
      </c>
      <c r="MR12" s="20">
        <f>'RIMS II Type I Employment'!MR12*VLOOKUP('Equation 4 Type I FTE'!$B12,'Equation 3 FTE Conversion'!$B$10:$E$32,4,FALSE)</f>
        <v>5.0242199108469542E-3</v>
      </c>
      <c r="MS12" s="20">
        <f>'RIMS II Type I Employment'!MS12*VLOOKUP('Equation 4 Type I FTE'!$B12,'Equation 3 FTE Conversion'!$B$10:$E$32,4,FALSE)</f>
        <v>3.546508172362556E-3</v>
      </c>
      <c r="MT12" s="20">
        <f>'RIMS II Type I Employment'!MT12*VLOOKUP('Equation 4 Type I FTE'!$B12,'Equation 3 FTE Conversion'!$B$10:$E$32,4,FALSE)</f>
        <v>3.8420505200594353E-3</v>
      </c>
      <c r="MU12" s="20">
        <f>'RIMS II Type I Employment'!MU12*VLOOKUP('Equation 4 Type I FTE'!$B12,'Equation 3 FTE Conversion'!$B$10:$E$32,4,FALSE)</f>
        <v>5.122734026745914E-3</v>
      </c>
      <c r="MV12" s="20">
        <f>'RIMS II Type I Employment'!MV12*VLOOKUP('Equation 4 Type I FTE'!$B12,'Equation 3 FTE Conversion'!$B$10:$E$32,4,FALSE)</f>
        <v>1.8717682020802377E-3</v>
      </c>
      <c r="MW12" s="20">
        <f>'RIMS II Type I Employment'!MW12*VLOOKUP('Equation 4 Type I FTE'!$B12,'Equation 3 FTE Conversion'!$B$10:$E$32,4,FALSE)</f>
        <v>2.1673105497771175E-3</v>
      </c>
      <c r="MX12" s="20">
        <f>'RIMS II Type I Employment'!MX12*VLOOKUP('Equation 4 Type I FTE'!$B12,'Equation 3 FTE Conversion'!$B$10:$E$32,4,FALSE)</f>
        <v>1.3791976225854385E-3</v>
      </c>
      <c r="MY12" s="20">
        <f>'RIMS II Type I Employment'!MY12*VLOOKUP('Equation 4 Type I FTE'!$B12,'Equation 3 FTE Conversion'!$B$10:$E$32,4,FALSE)</f>
        <v>2.2658246656760772E-3</v>
      </c>
      <c r="MZ12" s="20">
        <f>'RIMS II Type I Employment'!MZ12*VLOOKUP('Equation 4 Type I FTE'!$B12,'Equation 3 FTE Conversion'!$B$10:$E$32,4,FALSE)</f>
        <v>8.8662704309063899E-4</v>
      </c>
      <c r="NA12" s="20">
        <f>'RIMS II Type I Employment'!NA12*VLOOKUP('Equation 4 Type I FTE'!$B12,'Equation 3 FTE Conversion'!$B$10:$E$32,4,FALSE)</f>
        <v>1.8717682020802377E-3</v>
      </c>
      <c r="NB12" s="20">
        <f>'RIMS II Type I Employment'!NB12*VLOOKUP('Equation 4 Type I FTE'!$B12,'Equation 3 FTE Conversion'!$B$10:$E$32,4,FALSE)</f>
        <v>7.8811292719167911E-4</v>
      </c>
      <c r="NC12" s="20">
        <f>'RIMS II Type I Employment'!NC12*VLOOKUP('Equation 4 Type I FTE'!$B12,'Equation 3 FTE Conversion'!$B$10:$E$32,4,FALSE)</f>
        <v>5.122734026745914E-3</v>
      </c>
      <c r="ND12" s="20">
        <f>'RIMS II Type I Employment'!ND12*VLOOKUP('Equation 4 Type I FTE'!$B12,'Equation 3 FTE Conversion'!$B$10:$E$32,4,FALSE)</f>
        <v>1.674739970282318E-3</v>
      </c>
      <c r="NE12" s="20">
        <f>'RIMS II Type I Employment'!NE12*VLOOKUP('Equation 4 Type I FTE'!$B12,'Equation 3 FTE Conversion'!$B$10:$E$32,4,FALSE)</f>
        <v>9.457355126300148E-3</v>
      </c>
      <c r="NF12" s="20">
        <f>'RIMS II Type I Employment'!NF12*VLOOKUP('Equation 4 Type I FTE'!$B12,'Equation 3 FTE Conversion'!$B$10:$E$32,4,FALSE)</f>
        <v>2.1673105497771175E-3</v>
      </c>
      <c r="NG12" s="20">
        <f>'RIMS II Type I Employment'!NG12*VLOOKUP('Equation 4 Type I FTE'!$B12,'Equation 3 FTE Conversion'!$B$10:$E$32,4,FALSE)</f>
        <v>4.4331352154531947E-3</v>
      </c>
      <c r="NH12" s="20">
        <f>'RIMS II Type I Employment'!NH12*VLOOKUP('Equation 4 Type I FTE'!$B12,'Equation 3 FTE Conversion'!$B$10:$E$32,4,FALSE)</f>
        <v>1.0146953937592868E-2</v>
      </c>
      <c r="NI12" s="20">
        <f>'RIMS II Type I Employment'!NI12*VLOOKUP('Equation 4 Type I FTE'!$B12,'Equation 3 FTE Conversion'!$B$10:$E$32,4,FALSE)</f>
        <v>2.669732540861813E-2</v>
      </c>
      <c r="NJ12" s="23">
        <f>'RIMS II Type I Employment'!NJ12*VLOOKUP('Equation 4 Type I FTE'!$B12,'Equation 3 FTE Conversion'!$B$10:$E$32,4,FALSE)</f>
        <v>0</v>
      </c>
    </row>
    <row r="13" spans="1:374" x14ac:dyDescent="0.3">
      <c r="B13" s="18" t="s">
        <v>826</v>
      </c>
      <c r="C13" s="20">
        <f>'RIMS II Type I Employment'!C13*VLOOKUP('Equation 4 Type I FTE'!$B13,'Equation 3 FTE Conversion'!$B$10:$E$32,4,FALSE)</f>
        <v>1.3872495446265939E-2</v>
      </c>
      <c r="D13" s="20">
        <f>'RIMS II Type I Employment'!D13*VLOOKUP('Equation 4 Type I FTE'!$B13,'Equation 3 FTE Conversion'!$B$10:$E$32,4,FALSE)</f>
        <v>1.3178870673952641E-2</v>
      </c>
      <c r="E13" s="20">
        <f>'RIMS II Type I Employment'!E13*VLOOKUP('Equation 4 Type I FTE'!$B13,'Equation 3 FTE Conversion'!$B$10:$E$32,4,FALSE)</f>
        <v>1.0701639344262296E-2</v>
      </c>
      <c r="F13" s="20">
        <f>'RIMS II Type I Employment'!F13*VLOOKUP('Equation 4 Type I FTE'!$B13,'Equation 3 FTE Conversion'!$B$10:$E$32,4,FALSE)</f>
        <v>1.4962477231329692E-2</v>
      </c>
      <c r="G13" s="20">
        <f>'RIMS II Type I Employment'!G13*VLOOKUP('Equation 4 Type I FTE'!$B13,'Equation 3 FTE Conversion'!$B$10:$E$32,4,FALSE)</f>
        <v>1.3872495446265939E-2</v>
      </c>
      <c r="H13" s="20">
        <f>'RIMS II Type I Employment'!H13*VLOOKUP('Equation 4 Type I FTE'!$B13,'Equation 3 FTE Conversion'!$B$10:$E$32,4,FALSE)</f>
        <v>1.4764298724954463E-2</v>
      </c>
      <c r="I13" s="20">
        <f>'RIMS II Type I Employment'!I13*VLOOKUP('Equation 4 Type I FTE'!$B13,'Equation 3 FTE Conversion'!$B$10:$E$32,4,FALSE)</f>
        <v>7.1344262295081964E-3</v>
      </c>
      <c r="J13" s="20">
        <f>'RIMS II Type I Employment'!J13*VLOOKUP('Equation 4 Type I FTE'!$B13,'Equation 3 FTE Conversion'!$B$10:$E$32,4,FALSE)</f>
        <v>1.1890710382513662E-2</v>
      </c>
      <c r="K13" s="20">
        <f>'RIMS II Type I Employment'!K13*VLOOKUP('Equation 4 Type I FTE'!$B13,'Equation 3 FTE Conversion'!$B$10:$E$32,4,FALSE)</f>
        <v>4.3599271402550094E-3</v>
      </c>
      <c r="L13" s="20">
        <f>'RIMS II Type I Employment'!L13*VLOOKUP('Equation 4 Type I FTE'!$B13,'Equation 3 FTE Conversion'!$B$10:$E$32,4,FALSE)</f>
        <v>4.4590163934426228E-3</v>
      </c>
      <c r="M13" s="20">
        <f>'RIMS II Type I Employment'!M13*VLOOKUP('Equation 4 Type I FTE'!$B13,'Equation 3 FTE Conversion'!$B$10:$E$32,4,FALSE)</f>
        <v>5.1526411657559197E-3</v>
      </c>
      <c r="N13" s="20">
        <f>'RIMS II Type I Employment'!N13*VLOOKUP('Equation 4 Type I FTE'!$B13,'Equation 3 FTE Conversion'!$B$10:$E$32,4,FALSE)</f>
        <v>5.4499089253187616E-3</v>
      </c>
      <c r="O13" s="20">
        <f>'RIMS II Type I Employment'!O13*VLOOKUP('Equation 4 Type I FTE'!$B13,'Equation 3 FTE Conversion'!$B$10:$E$32,4,FALSE)</f>
        <v>1.1296174863387978E-2</v>
      </c>
      <c r="P13" s="20">
        <f>'RIMS II Type I Employment'!P13*VLOOKUP('Equation 4 Type I FTE'!$B13,'Equation 3 FTE Conversion'!$B$10:$E$32,4,FALSE)</f>
        <v>1.6944262295081967E-2</v>
      </c>
      <c r="Q13" s="20">
        <f>'RIMS II Type I Employment'!Q13*VLOOKUP('Equation 4 Type I FTE'!$B13,'Equation 3 FTE Conversion'!$B$10:$E$32,4,FALSE)</f>
        <v>0</v>
      </c>
      <c r="R13" s="20">
        <f>'RIMS II Type I Employment'!R13*VLOOKUP('Equation 4 Type I FTE'!$B13,'Equation 3 FTE Conversion'!$B$10:$E$32,4,FALSE)</f>
        <v>3.7158469945355189E-2</v>
      </c>
      <c r="S13" s="20">
        <f>'RIMS II Type I Employment'!S13*VLOOKUP('Equation 4 Type I FTE'!$B13,'Equation 3 FTE Conversion'!$B$10:$E$32,4,FALSE)</f>
        <v>2.318688524590164E-2</v>
      </c>
      <c r="T13" s="20">
        <f>'RIMS II Type I Employment'!T13*VLOOKUP('Equation 4 Type I FTE'!$B13,'Equation 3 FTE Conversion'!$B$10:$E$32,4,FALSE)</f>
        <v>3.5473952641165755E-2</v>
      </c>
      <c r="U13" s="20">
        <f>'RIMS II Type I Employment'!U13*VLOOKUP('Equation 4 Type I FTE'!$B13,'Equation 3 FTE Conversion'!$B$10:$E$32,4,FALSE)</f>
        <v>2.8735883424408012E-3</v>
      </c>
      <c r="V13" s="20">
        <f>'RIMS II Type I Employment'!V13*VLOOKUP('Equation 4 Type I FTE'!$B13,'Equation 3 FTE Conversion'!$B$10:$E$32,4,FALSE)</f>
        <v>4.3599271402550094E-3</v>
      </c>
      <c r="W13" s="20">
        <f>'RIMS II Type I Employment'!W13*VLOOKUP('Equation 4 Type I FTE'!$B13,'Equation 3 FTE Conversion'!$B$10:$E$32,4,FALSE)</f>
        <v>1.1142586520947177</v>
      </c>
      <c r="X13" s="20">
        <f>'RIMS II Type I Employment'!X13*VLOOKUP('Equation 4 Type I FTE'!$B13,'Equation 3 FTE Conversion'!$B$10:$E$32,4,FALSE)</f>
        <v>1.0883963570127506</v>
      </c>
      <c r="Y13" s="20">
        <f>'RIMS II Type I Employment'!Y13*VLOOKUP('Equation 4 Type I FTE'!$B13,'Equation 3 FTE Conversion'!$B$10:$E$32,4,FALSE)</f>
        <v>1.8979555555555556</v>
      </c>
      <c r="Z13" s="20">
        <f>'RIMS II Type I Employment'!Z13*VLOOKUP('Equation 4 Type I FTE'!$B13,'Equation 3 FTE Conversion'!$B$10:$E$32,4,FALSE)</f>
        <v>5.6480874316939891E-3</v>
      </c>
      <c r="AA13" s="20">
        <f>'RIMS II Type I Employment'!AA13*VLOOKUP('Equation 4 Type I FTE'!$B13,'Equation 3 FTE Conversion'!$B$10:$E$32,4,FALSE)</f>
        <v>6.7380692167577413E-3</v>
      </c>
      <c r="AB13" s="20">
        <f>'RIMS II Type I Employment'!AB13*VLOOKUP('Equation 4 Type I FTE'!$B13,'Equation 3 FTE Conversion'!$B$10:$E$32,4,FALSE)</f>
        <v>6.6389799635701279E-3</v>
      </c>
      <c r="AC13" s="20">
        <f>'RIMS II Type I Employment'!AC13*VLOOKUP('Equation 4 Type I FTE'!$B13,'Equation 3 FTE Conversion'!$B$10:$E$32,4,FALSE)</f>
        <v>6.1435336976320585E-3</v>
      </c>
      <c r="AD13" s="20">
        <f>'RIMS II Type I Employment'!AD13*VLOOKUP('Equation 4 Type I FTE'!$B13,'Equation 3 FTE Conversion'!$B$10:$E$32,4,FALSE)</f>
        <v>2.3385063752276867E-2</v>
      </c>
      <c r="AE13" s="20">
        <f>'RIMS II Type I Employment'!AE13*VLOOKUP('Equation 4 Type I FTE'!$B13,'Equation 3 FTE Conversion'!$B$10:$E$32,4,FALSE)</f>
        <v>2.7051366120218582E-2</v>
      </c>
      <c r="AF13" s="20">
        <f>'RIMS II Type I Employment'!AF13*VLOOKUP('Equation 4 Type I FTE'!$B13,'Equation 3 FTE Conversion'!$B$10:$E$32,4,FALSE)</f>
        <v>1.5061566484517305E-2</v>
      </c>
      <c r="AG13" s="20">
        <f>'RIMS II Type I Employment'!AG13*VLOOKUP('Equation 4 Type I FTE'!$B13,'Equation 3 FTE Conversion'!$B$10:$E$32,4,FALSE)</f>
        <v>1.4566120218579235E-2</v>
      </c>
      <c r="AH13" s="20">
        <f>'RIMS II Type I Employment'!AH13*VLOOKUP('Equation 4 Type I FTE'!$B13,'Equation 3 FTE Conversion'!$B$10:$E$32,4,FALSE)</f>
        <v>2.6258652094717668E-2</v>
      </c>
      <c r="AI13" s="20">
        <f>'RIMS II Type I Employment'!AI13*VLOOKUP('Equation 4 Type I FTE'!$B13,'Equation 3 FTE Conversion'!$B$10:$E$32,4,FALSE)</f>
        <v>4.3004735883424412E-2</v>
      </c>
      <c r="AJ13" s="20">
        <f>'RIMS II Type I Employment'!AJ13*VLOOKUP('Equation 4 Type I FTE'!$B13,'Equation 3 FTE Conversion'!$B$10:$E$32,4,FALSE)</f>
        <v>0.11434899817850638</v>
      </c>
      <c r="AK13" s="20">
        <f>'RIMS II Type I Employment'!AK13*VLOOKUP('Equation 4 Type I FTE'!$B13,'Equation 3 FTE Conversion'!$B$10:$E$32,4,FALSE)</f>
        <v>2.4871402550091078E-2</v>
      </c>
      <c r="AL13" s="20">
        <f>'RIMS II Type I Employment'!AL13*VLOOKUP('Equation 4 Type I FTE'!$B13,'Equation 3 FTE Conversion'!$B$10:$E$32,4,FALSE)</f>
        <v>1.6547905282331511E-2</v>
      </c>
      <c r="AM13" s="20">
        <f>'RIMS II Type I Employment'!AM13*VLOOKUP('Equation 4 Type I FTE'!$B13,'Equation 3 FTE Conversion'!$B$10:$E$32,4,FALSE)</f>
        <v>1.4566120218579235E-2</v>
      </c>
      <c r="AN13" s="20">
        <f>'RIMS II Type I Employment'!AN13*VLOOKUP('Equation 4 Type I FTE'!$B13,'Equation 3 FTE Conversion'!$B$10:$E$32,4,FALSE)</f>
        <v>6.3119854280510021E-2</v>
      </c>
      <c r="AO13" s="20">
        <f>'RIMS II Type I Employment'!AO13*VLOOKUP('Equation 4 Type I FTE'!$B13,'Equation 3 FTE Conversion'!$B$10:$E$32,4,FALSE)</f>
        <v>1.0899817850637523E-2</v>
      </c>
      <c r="AP13" s="20">
        <f>'RIMS II Type I Employment'!AP13*VLOOKUP('Equation 4 Type I FTE'!$B13,'Equation 3 FTE Conversion'!$B$10:$E$32,4,FALSE)</f>
        <v>1.159344262295082E-2</v>
      </c>
      <c r="AQ13" s="20">
        <f>'RIMS II Type I Employment'!AQ13*VLOOKUP('Equation 4 Type I FTE'!$B13,'Equation 3 FTE Conversion'!$B$10:$E$32,4,FALSE)</f>
        <v>3.1411293260473587E-2</v>
      </c>
      <c r="AR13" s="20">
        <f>'RIMS II Type I Employment'!AR13*VLOOKUP('Equation 4 Type I FTE'!$B13,'Equation 3 FTE Conversion'!$B$10:$E$32,4,FALSE)</f>
        <v>4.3896539162112932E-2</v>
      </c>
      <c r="AS13" s="20">
        <f>'RIMS II Type I Employment'!AS13*VLOOKUP('Equation 4 Type I FTE'!$B13,'Equation 3 FTE Conversion'!$B$10:$E$32,4,FALSE)</f>
        <v>1.9124225865209475E-2</v>
      </c>
      <c r="AT13" s="20">
        <f>'RIMS II Type I Employment'!AT13*VLOOKUP('Equation 4 Type I FTE'!$B13,'Equation 3 FTE Conversion'!$B$10:$E$32,4,FALSE)</f>
        <v>2.7447723132969035E-2</v>
      </c>
      <c r="AU13" s="20">
        <f>'RIMS II Type I Employment'!AU13*VLOOKUP('Equation 4 Type I FTE'!$B13,'Equation 3 FTE Conversion'!$B$10:$E$32,4,FALSE)</f>
        <v>1.4070673952641166E-2</v>
      </c>
      <c r="AV13" s="20">
        <f>'RIMS II Type I Employment'!AV13*VLOOKUP('Equation 4 Type I FTE'!$B13,'Equation 3 FTE Conversion'!$B$10:$E$32,4,FALSE)</f>
        <v>2.6060473588342441E-2</v>
      </c>
      <c r="AW13" s="20">
        <f>'RIMS II Type I Employment'!AW13*VLOOKUP('Equation 4 Type I FTE'!$B13,'Equation 3 FTE Conversion'!$B$10:$E$32,4,FALSE)</f>
        <v>0.14219307832422587</v>
      </c>
      <c r="AX13" s="20">
        <f>'RIMS II Type I Employment'!AX13*VLOOKUP('Equation 4 Type I FTE'!$B13,'Equation 3 FTE Conversion'!$B$10:$E$32,4,FALSE)</f>
        <v>2.4276867030965394E-2</v>
      </c>
      <c r="AY13" s="20">
        <f>'RIMS II Type I Employment'!AY13*VLOOKUP('Equation 4 Type I FTE'!$B13,'Equation 3 FTE Conversion'!$B$10:$E$32,4,FALSE)</f>
        <v>2.8042258652094715E-2</v>
      </c>
      <c r="AZ13" s="20">
        <f>'RIMS II Type I Employment'!AZ13*VLOOKUP('Equation 4 Type I FTE'!$B13,'Equation 3 FTE Conversion'!$B$10:$E$32,4,FALSE)</f>
        <v>1.080072859744991E-2</v>
      </c>
      <c r="BA13" s="20">
        <f>'RIMS II Type I Employment'!BA13*VLOOKUP('Equation 4 Type I FTE'!$B13,'Equation 3 FTE Conversion'!$B$10:$E$32,4,FALSE)</f>
        <v>1.1692531876138433E-2</v>
      </c>
      <c r="BB13" s="20">
        <f>'RIMS II Type I Employment'!BB13*VLOOKUP('Equation 4 Type I FTE'!$B13,'Equation 3 FTE Conversion'!$B$10:$E$32,4,FALSE)</f>
        <v>2.6456830601092898E-2</v>
      </c>
      <c r="BC13" s="20">
        <f>'RIMS II Type I Employment'!BC13*VLOOKUP('Equation 4 Type I FTE'!$B13,'Equation 3 FTE Conversion'!$B$10:$E$32,4,FALSE)</f>
        <v>2.5961384335154828E-2</v>
      </c>
      <c r="BD13" s="20">
        <f>'RIMS II Type I Employment'!BD13*VLOOKUP('Equation 4 Type I FTE'!$B13,'Equation 3 FTE Conversion'!$B$10:$E$32,4,FALSE)</f>
        <v>1.5557012750455372E-2</v>
      </c>
      <c r="BE13" s="20">
        <f>'RIMS II Type I Employment'!BE13*VLOOKUP('Equation 4 Type I FTE'!$B13,'Equation 3 FTE Conversion'!$B$10:$E$32,4,FALSE)</f>
        <v>2.4475045537340621E-2</v>
      </c>
      <c r="BF13" s="20">
        <f>'RIMS II Type I Employment'!BF13*VLOOKUP('Equation 4 Type I FTE'!$B13,'Equation 3 FTE Conversion'!$B$10:$E$32,4,FALSE)</f>
        <v>1.3575227686703098E-2</v>
      </c>
      <c r="BG13" s="20">
        <f>'RIMS II Type I Employment'!BG13*VLOOKUP('Equation 4 Type I FTE'!$B13,'Equation 3 FTE Conversion'!$B$10:$E$32,4,FALSE)</f>
        <v>1.3277959927140256E-2</v>
      </c>
      <c r="BH13" s="20">
        <f>'RIMS II Type I Employment'!BH13*VLOOKUP('Equation 4 Type I FTE'!$B13,'Equation 3 FTE Conversion'!$B$10:$E$32,4,FALSE)</f>
        <v>9.116211293260474E-3</v>
      </c>
      <c r="BI13" s="20">
        <f>'RIMS II Type I Employment'!BI13*VLOOKUP('Equation 4 Type I FTE'!$B13,'Equation 3 FTE Conversion'!$B$10:$E$32,4,FALSE)</f>
        <v>1.0206193078324226E-2</v>
      </c>
      <c r="BJ13" s="20">
        <f>'RIMS II Type I Employment'!BJ13*VLOOKUP('Equation 4 Type I FTE'!$B13,'Equation 3 FTE Conversion'!$B$10:$E$32,4,FALSE)</f>
        <v>8.5216757741347904E-3</v>
      </c>
      <c r="BK13" s="20">
        <f>'RIMS II Type I Employment'!BK13*VLOOKUP('Equation 4 Type I FTE'!$B13,'Equation 3 FTE Conversion'!$B$10:$E$32,4,FALSE)</f>
        <v>9.2153005464480874E-3</v>
      </c>
      <c r="BL13" s="20">
        <f>'RIMS II Type I Employment'!BL13*VLOOKUP('Equation 4 Type I FTE'!$B13,'Equation 3 FTE Conversion'!$B$10:$E$32,4,FALSE)</f>
        <v>1.6349726775956284E-2</v>
      </c>
      <c r="BM13" s="20">
        <f>'RIMS II Type I Employment'!BM13*VLOOKUP('Equation 4 Type I FTE'!$B13,'Equation 3 FTE Conversion'!$B$10:$E$32,4,FALSE)</f>
        <v>1.0107103825136613E-2</v>
      </c>
      <c r="BN13" s="20">
        <f>'RIMS II Type I Employment'!BN13*VLOOKUP('Equation 4 Type I FTE'!$B13,'Equation 3 FTE Conversion'!$B$10:$E$32,4,FALSE)</f>
        <v>1.2782513661202186E-2</v>
      </c>
      <c r="BO13" s="20">
        <f>'RIMS II Type I Employment'!BO13*VLOOKUP('Equation 4 Type I FTE'!$B13,'Equation 3 FTE Conversion'!$B$10:$E$32,4,FALSE)</f>
        <v>1.3377049180327869E-2</v>
      </c>
      <c r="BP13" s="20">
        <f>'RIMS II Type I Employment'!BP13*VLOOKUP('Equation 4 Type I FTE'!$B13,'Equation 3 FTE Conversion'!$B$10:$E$32,4,FALSE)</f>
        <v>1.4962477231329692E-2</v>
      </c>
      <c r="BQ13" s="20">
        <f>'RIMS II Type I Employment'!BQ13*VLOOKUP('Equation 4 Type I FTE'!$B13,'Equation 3 FTE Conversion'!$B$10:$E$32,4,FALSE)</f>
        <v>2.5069581056466304E-2</v>
      </c>
      <c r="BR13" s="20">
        <f>'RIMS II Type I Employment'!BR13*VLOOKUP('Equation 4 Type I FTE'!$B13,'Equation 3 FTE Conversion'!$B$10:$E$32,4,FALSE)</f>
        <v>7.2335154826958107E-3</v>
      </c>
      <c r="BS13" s="20">
        <f>'RIMS II Type I Employment'!BS13*VLOOKUP('Equation 4 Type I FTE'!$B13,'Equation 3 FTE Conversion'!$B$10:$E$32,4,FALSE)</f>
        <v>1.0404371584699455E-2</v>
      </c>
      <c r="BT13" s="20">
        <f>'RIMS II Type I Employment'!BT13*VLOOKUP('Equation 4 Type I FTE'!$B13,'Equation 3 FTE Conversion'!$B$10:$E$32,4,FALSE)</f>
        <v>1.6151548269581057E-2</v>
      </c>
      <c r="BU13" s="20">
        <f>'RIMS II Type I Employment'!BU13*VLOOKUP('Equation 4 Type I FTE'!$B13,'Equation 3 FTE Conversion'!$B$10:$E$32,4,FALSE)</f>
        <v>9.0171220400728606E-3</v>
      </c>
      <c r="BV13" s="20">
        <f>'RIMS II Type I Employment'!BV13*VLOOKUP('Equation 4 Type I FTE'!$B13,'Equation 3 FTE Conversion'!$B$10:$E$32,4,FALSE)</f>
        <v>9.4134790528233158E-3</v>
      </c>
      <c r="BW13" s="20">
        <f>'RIMS II Type I Employment'!BW13*VLOOKUP('Equation 4 Type I FTE'!$B13,'Equation 3 FTE Conversion'!$B$10:$E$32,4,FALSE)</f>
        <v>1.2683424408014572E-2</v>
      </c>
      <c r="BX13" s="20">
        <f>'RIMS II Type I Employment'!BX13*VLOOKUP('Equation 4 Type I FTE'!$B13,'Equation 3 FTE Conversion'!$B$10:$E$32,4,FALSE)</f>
        <v>5.4499089253187616E-3</v>
      </c>
      <c r="BY13" s="20">
        <f>'RIMS II Type I Employment'!BY13*VLOOKUP('Equation 4 Type I FTE'!$B13,'Equation 3 FTE Conversion'!$B$10:$E$32,4,FALSE)</f>
        <v>5.5489981785063749E-3</v>
      </c>
      <c r="BZ13" s="20">
        <f>'RIMS II Type I Employment'!BZ13*VLOOKUP('Equation 4 Type I FTE'!$B13,'Equation 3 FTE Conversion'!$B$10:$E$32,4,FALSE)</f>
        <v>5.251730418943534E-3</v>
      </c>
      <c r="CA13" s="20">
        <f>'RIMS II Type I Employment'!CA13*VLOOKUP('Equation 4 Type I FTE'!$B13,'Equation 3 FTE Conversion'!$B$10:$E$32,4,FALSE)</f>
        <v>7.1344262295081964E-3</v>
      </c>
      <c r="CB13" s="20">
        <f>'RIMS II Type I Employment'!CB13*VLOOKUP('Equation 4 Type I FTE'!$B13,'Equation 3 FTE Conversion'!$B$10:$E$32,4,FALSE)</f>
        <v>6.3417122040072861E-3</v>
      </c>
      <c r="CC13" s="20">
        <f>'RIMS II Type I Employment'!CC13*VLOOKUP('Equation 4 Type I FTE'!$B13,'Equation 3 FTE Conversion'!$B$10:$E$32,4,FALSE)</f>
        <v>8.422586520947177E-3</v>
      </c>
      <c r="CD13" s="20">
        <f>'RIMS II Type I Employment'!CD13*VLOOKUP('Equation 4 Type I FTE'!$B13,'Equation 3 FTE Conversion'!$B$10:$E$32,4,FALSE)</f>
        <v>9.5125683060109292E-3</v>
      </c>
      <c r="CE13" s="20">
        <f>'RIMS II Type I Employment'!CE13*VLOOKUP('Equation 4 Type I FTE'!$B13,'Equation 3 FTE Conversion'!$B$10:$E$32,4,FALSE)</f>
        <v>6.0444444444444452E-3</v>
      </c>
      <c r="CF13" s="20">
        <f>'RIMS II Type I Employment'!CF13*VLOOKUP('Equation 4 Type I FTE'!$B13,'Equation 3 FTE Conversion'!$B$10:$E$32,4,FALSE)</f>
        <v>6.9362477231329697E-3</v>
      </c>
      <c r="CG13" s="20">
        <f>'RIMS II Type I Employment'!CG13*VLOOKUP('Equation 4 Type I FTE'!$B13,'Equation 3 FTE Conversion'!$B$10:$E$32,4,FALSE)</f>
        <v>1.1395264116575592E-2</v>
      </c>
      <c r="CH13" s="20">
        <f>'RIMS II Type I Employment'!CH13*VLOOKUP('Equation 4 Type I FTE'!$B13,'Equation 3 FTE Conversion'!$B$10:$E$32,4,FALSE)</f>
        <v>6.4408014571948995E-3</v>
      </c>
      <c r="CI13" s="20">
        <f>'RIMS II Type I Employment'!CI13*VLOOKUP('Equation 4 Type I FTE'!$B13,'Equation 3 FTE Conversion'!$B$10:$E$32,4,FALSE)</f>
        <v>8.2244080145719486E-3</v>
      </c>
      <c r="CJ13" s="20">
        <f>'RIMS II Type I Employment'!CJ13*VLOOKUP('Equation 4 Type I FTE'!$B13,'Equation 3 FTE Conversion'!$B$10:$E$32,4,FALSE)</f>
        <v>1.6349726775956284E-2</v>
      </c>
      <c r="CK13" s="20">
        <f>'RIMS II Type I Employment'!CK13*VLOOKUP('Equation 4 Type I FTE'!$B13,'Equation 3 FTE Conversion'!$B$10:$E$32,4,FALSE)</f>
        <v>1.0503460837887068E-2</v>
      </c>
      <c r="CL13" s="20">
        <f>'RIMS II Type I Employment'!CL13*VLOOKUP('Equation 4 Type I FTE'!$B13,'Equation 3 FTE Conversion'!$B$10:$E$32,4,FALSE)</f>
        <v>7.7289617486338801E-3</v>
      </c>
      <c r="CM13" s="20">
        <f>'RIMS II Type I Employment'!CM13*VLOOKUP('Equation 4 Type I FTE'!$B13,'Equation 3 FTE Conversion'!$B$10:$E$32,4,FALSE)</f>
        <v>1.2287067395264117E-2</v>
      </c>
      <c r="CN13" s="20">
        <f>'RIMS II Type I Employment'!CN13*VLOOKUP('Equation 4 Type I FTE'!$B13,'Equation 3 FTE Conversion'!$B$10:$E$32,4,FALSE)</f>
        <v>7.8280510018214951E-3</v>
      </c>
      <c r="CO13" s="20">
        <f>'RIMS II Type I Employment'!CO13*VLOOKUP('Equation 4 Type I FTE'!$B13,'Equation 3 FTE Conversion'!$B$10:$E$32,4,FALSE)</f>
        <v>1.0107103825136613E-2</v>
      </c>
      <c r="CP13" s="20">
        <f>'RIMS II Type I Employment'!CP13*VLOOKUP('Equation 4 Type I FTE'!$B13,'Equation 3 FTE Conversion'!$B$10:$E$32,4,FALSE)</f>
        <v>1.0998907103825138E-2</v>
      </c>
      <c r="CQ13" s="20">
        <f>'RIMS II Type I Employment'!CQ13*VLOOKUP('Equation 4 Type I FTE'!$B13,'Equation 3 FTE Conversion'!$B$10:$E$32,4,FALSE)</f>
        <v>7.8280510018214951E-3</v>
      </c>
      <c r="CR13" s="20">
        <f>'RIMS II Type I Employment'!CR13*VLOOKUP('Equation 4 Type I FTE'!$B13,'Equation 3 FTE Conversion'!$B$10:$E$32,4,FALSE)</f>
        <v>6.9362477231329697E-3</v>
      </c>
      <c r="CS13" s="20">
        <f>'RIMS II Type I Employment'!CS13*VLOOKUP('Equation 4 Type I FTE'!$B13,'Equation 3 FTE Conversion'!$B$10:$E$32,4,FALSE)</f>
        <v>7.1344262295081964E-3</v>
      </c>
      <c r="CT13" s="20">
        <f>'RIMS II Type I Employment'!CT13*VLOOKUP('Equation 4 Type I FTE'!$B13,'Equation 3 FTE Conversion'!$B$10:$E$32,4,FALSE)</f>
        <v>6.0444444444444452E-3</v>
      </c>
      <c r="CU13" s="20">
        <f>'RIMS II Type I Employment'!CU13*VLOOKUP('Equation 4 Type I FTE'!$B13,'Equation 3 FTE Conversion'!$B$10:$E$32,4,FALSE)</f>
        <v>6.2426229508196728E-3</v>
      </c>
      <c r="CV13" s="20">
        <f>'RIMS II Type I Employment'!CV13*VLOOKUP('Equation 4 Type I FTE'!$B13,'Equation 3 FTE Conversion'!$B$10:$E$32,4,FALSE)</f>
        <v>6.6389799635701279E-3</v>
      </c>
      <c r="CW13" s="20">
        <f>'RIMS II Type I Employment'!CW13*VLOOKUP('Equation 4 Type I FTE'!$B13,'Equation 3 FTE Conversion'!$B$10:$E$32,4,FALSE)</f>
        <v>7.5307832422586525E-3</v>
      </c>
      <c r="CX13" s="20">
        <f>'RIMS II Type I Employment'!CX13*VLOOKUP('Equation 4 Type I FTE'!$B13,'Equation 3 FTE Conversion'!$B$10:$E$32,4,FALSE)</f>
        <v>8.2244080145719486E-3</v>
      </c>
      <c r="CY13" s="20">
        <f>'RIMS II Type I Employment'!CY13*VLOOKUP('Equation 4 Type I FTE'!$B13,'Equation 3 FTE Conversion'!$B$10:$E$32,4,FALSE)</f>
        <v>8.2244080145719486E-3</v>
      </c>
      <c r="CZ13" s="20">
        <f>'RIMS II Type I Employment'!CZ13*VLOOKUP('Equation 4 Type I FTE'!$B13,'Equation 3 FTE Conversion'!$B$10:$E$32,4,FALSE)</f>
        <v>2.1799635701275047E-3</v>
      </c>
      <c r="DA13" s="20">
        <f>'RIMS II Type I Employment'!DA13*VLOOKUP('Equation 4 Type I FTE'!$B13,'Equation 3 FTE Conversion'!$B$10:$E$32,4,FALSE)</f>
        <v>7.6298724954462667E-3</v>
      </c>
      <c r="DB13" s="20">
        <f>'RIMS II Type I Employment'!DB13*VLOOKUP('Equation 4 Type I FTE'!$B13,'Equation 3 FTE Conversion'!$B$10:$E$32,4,FALSE)</f>
        <v>3.6663023679417124E-3</v>
      </c>
      <c r="DC13" s="20">
        <f>'RIMS II Type I Employment'!DC13*VLOOKUP('Equation 4 Type I FTE'!$B13,'Equation 3 FTE Conversion'!$B$10:$E$32,4,FALSE)</f>
        <v>3.3690346083788706E-3</v>
      </c>
      <c r="DD13" s="20">
        <f>'RIMS II Type I Employment'!DD13*VLOOKUP('Equation 4 Type I FTE'!$B13,'Equation 3 FTE Conversion'!$B$10:$E$32,4,FALSE)</f>
        <v>3.0717668488160293E-3</v>
      </c>
      <c r="DE13" s="20">
        <f>'RIMS II Type I Employment'!DE13*VLOOKUP('Equation 4 Type I FTE'!$B13,'Equation 3 FTE Conversion'!$B$10:$E$32,4,FALSE)</f>
        <v>4.7562841530054646E-3</v>
      </c>
      <c r="DF13" s="20">
        <f>'RIMS II Type I Employment'!DF13*VLOOKUP('Equation 4 Type I FTE'!$B13,'Equation 3 FTE Conversion'!$B$10:$E$32,4,FALSE)</f>
        <v>9.6116575591985425E-3</v>
      </c>
      <c r="DG13" s="20">
        <f>'RIMS II Type I Employment'!DG13*VLOOKUP('Equation 4 Type I FTE'!$B13,'Equation 3 FTE Conversion'!$B$10:$E$32,4,FALSE)</f>
        <v>6.1435336976320585E-3</v>
      </c>
      <c r="DH13" s="20">
        <f>'RIMS II Type I Employment'!DH13*VLOOKUP('Equation 4 Type I FTE'!$B13,'Equation 3 FTE Conversion'!$B$10:$E$32,4,FALSE)</f>
        <v>8.7198542805100188E-3</v>
      </c>
      <c r="DI13" s="20">
        <f>'RIMS II Type I Employment'!DI13*VLOOKUP('Equation 4 Type I FTE'!$B13,'Equation 3 FTE Conversion'!$B$10:$E$32,4,FALSE)</f>
        <v>2.6754098360655741E-3</v>
      </c>
      <c r="DJ13" s="20">
        <f>'RIMS II Type I Employment'!DJ13*VLOOKUP('Equation 4 Type I FTE'!$B13,'Equation 3 FTE Conversion'!$B$10:$E$32,4,FALSE)</f>
        <v>3.1708561020036431E-3</v>
      </c>
      <c r="DK13" s="20">
        <f>'RIMS II Type I Employment'!DK13*VLOOKUP('Equation 4 Type I FTE'!$B13,'Equation 3 FTE Conversion'!$B$10:$E$32,4,FALSE)</f>
        <v>4.7562841530054646E-3</v>
      </c>
      <c r="DL13" s="20">
        <f>'RIMS II Type I Employment'!DL13*VLOOKUP('Equation 4 Type I FTE'!$B13,'Equation 3 FTE Conversion'!$B$10:$E$32,4,FALSE)</f>
        <v>4.3599271402550094E-3</v>
      </c>
      <c r="DM13" s="20">
        <f>'RIMS II Type I Employment'!DM13*VLOOKUP('Equation 4 Type I FTE'!$B13,'Equation 3 FTE Conversion'!$B$10:$E$32,4,FALSE)</f>
        <v>1.7836065573770491E-3</v>
      </c>
      <c r="DN13" s="20">
        <f>'RIMS II Type I Employment'!DN13*VLOOKUP('Equation 4 Type I FTE'!$B13,'Equation 3 FTE Conversion'!$B$10:$E$32,4,FALSE)</f>
        <v>7.0353369763205831E-3</v>
      </c>
      <c r="DO13" s="20">
        <f>'RIMS II Type I Employment'!DO13*VLOOKUP('Equation 4 Type I FTE'!$B13,'Equation 3 FTE Conversion'!$B$10:$E$32,4,FALSE)</f>
        <v>3.1708561020036431E-3</v>
      </c>
      <c r="DP13" s="20">
        <f>'RIMS II Type I Employment'!DP13*VLOOKUP('Equation 4 Type I FTE'!$B13,'Equation 3 FTE Conversion'!$B$10:$E$32,4,FALSE)</f>
        <v>4.0626593806921676E-3</v>
      </c>
      <c r="DQ13" s="20">
        <f>'RIMS II Type I Employment'!DQ13*VLOOKUP('Equation 4 Type I FTE'!$B13,'Equation 3 FTE Conversion'!$B$10:$E$32,4,FALSE)</f>
        <v>2.9726775956284155E-3</v>
      </c>
      <c r="DR13" s="20">
        <f>'RIMS II Type I Employment'!DR13*VLOOKUP('Equation 4 Type I FTE'!$B13,'Equation 3 FTE Conversion'!$B$10:$E$32,4,FALSE)</f>
        <v>4.558105646630237E-3</v>
      </c>
      <c r="DS13" s="20">
        <f>'RIMS II Type I Employment'!DS13*VLOOKUP('Equation 4 Type I FTE'!$B13,'Equation 3 FTE Conversion'!$B$10:$E$32,4,FALSE)</f>
        <v>5.7471766848816025E-3</v>
      </c>
      <c r="DT13" s="20">
        <f>'RIMS II Type I Employment'!DT13*VLOOKUP('Equation 4 Type I FTE'!$B13,'Equation 3 FTE Conversion'!$B$10:$E$32,4,FALSE)</f>
        <v>1.5358834244080147E-2</v>
      </c>
      <c r="DU13" s="20">
        <f>'RIMS II Type I Employment'!DU13*VLOOKUP('Equation 4 Type I FTE'!$B13,'Equation 3 FTE Conversion'!$B$10:$E$32,4,FALSE)</f>
        <v>8.1253187613843352E-3</v>
      </c>
      <c r="DV13" s="20">
        <f>'RIMS II Type I Employment'!DV13*VLOOKUP('Equation 4 Type I FTE'!$B13,'Equation 3 FTE Conversion'!$B$10:$E$32,4,FALSE)</f>
        <v>6.8371584699453555E-3</v>
      </c>
      <c r="DW13" s="20">
        <f>'RIMS II Type I Employment'!DW13*VLOOKUP('Equation 4 Type I FTE'!$B13,'Equation 3 FTE Conversion'!$B$10:$E$32,4,FALSE)</f>
        <v>6.6389799635701279E-3</v>
      </c>
      <c r="DX13" s="20">
        <f>'RIMS II Type I Employment'!DX13*VLOOKUP('Equation 4 Type I FTE'!$B13,'Equation 3 FTE Conversion'!$B$10:$E$32,4,FALSE)</f>
        <v>8.6207650273224037E-3</v>
      </c>
      <c r="DY13" s="20">
        <f>'RIMS II Type I Employment'!DY13*VLOOKUP('Equation 4 Type I FTE'!$B13,'Equation 3 FTE Conversion'!$B$10:$E$32,4,FALSE)</f>
        <v>6.2426229508196728E-3</v>
      </c>
      <c r="DZ13" s="20">
        <f>'RIMS II Type I Employment'!DZ13*VLOOKUP('Equation 4 Type I FTE'!$B13,'Equation 3 FTE Conversion'!$B$10:$E$32,4,FALSE)</f>
        <v>6.9362477231329697E-3</v>
      </c>
      <c r="EA13" s="20">
        <f>'RIMS II Type I Employment'!EA13*VLOOKUP('Equation 4 Type I FTE'!$B13,'Equation 3 FTE Conversion'!$B$10:$E$32,4,FALSE)</f>
        <v>4.0626593806921676E-3</v>
      </c>
      <c r="EB13" s="20">
        <f>'RIMS II Type I Employment'!EB13*VLOOKUP('Equation 4 Type I FTE'!$B13,'Equation 3 FTE Conversion'!$B$10:$E$32,4,FALSE)</f>
        <v>1.9025136612021858E-2</v>
      </c>
      <c r="EC13" s="20">
        <f>'RIMS II Type I Employment'!EC13*VLOOKUP('Equation 4 Type I FTE'!$B13,'Equation 3 FTE Conversion'!$B$10:$E$32,4,FALSE)</f>
        <v>9.0171220400728606E-3</v>
      </c>
      <c r="ED13" s="20">
        <f>'RIMS II Type I Employment'!ED13*VLOOKUP('Equation 4 Type I FTE'!$B13,'Equation 3 FTE Conversion'!$B$10:$E$32,4,FALSE)</f>
        <v>1.1197085610200363E-2</v>
      </c>
      <c r="EE13" s="20">
        <f>'RIMS II Type I Employment'!EE13*VLOOKUP('Equation 4 Type I FTE'!$B13,'Equation 3 FTE Conversion'!$B$10:$E$32,4,FALSE)</f>
        <v>8.1253187613843352E-3</v>
      </c>
      <c r="EF13" s="20">
        <f>'RIMS II Type I Employment'!EF13*VLOOKUP('Equation 4 Type I FTE'!$B13,'Equation 3 FTE Conversion'!$B$10:$E$32,4,FALSE)</f>
        <v>2.368233151183971E-2</v>
      </c>
      <c r="EG13" s="20">
        <f>'RIMS II Type I Employment'!EG13*VLOOKUP('Equation 4 Type I FTE'!$B13,'Equation 3 FTE Conversion'!$B$10:$E$32,4,FALSE)</f>
        <v>9.0171220400728606E-3</v>
      </c>
      <c r="EH13" s="20">
        <f>'RIMS II Type I Employment'!EH13*VLOOKUP('Equation 4 Type I FTE'!$B13,'Equation 3 FTE Conversion'!$B$10:$E$32,4,FALSE)</f>
        <v>4.2608378870673952E-3</v>
      </c>
      <c r="EI13" s="20">
        <f>'RIMS II Type I Employment'!EI13*VLOOKUP('Equation 4 Type I FTE'!$B13,'Equation 3 FTE Conversion'!$B$10:$E$32,4,FALSE)</f>
        <v>3.86448087431694E-3</v>
      </c>
      <c r="EJ13" s="20">
        <f>'RIMS II Type I Employment'!EJ13*VLOOKUP('Equation 4 Type I FTE'!$B13,'Equation 3 FTE Conversion'!$B$10:$E$32,4,FALSE)</f>
        <v>3.2699453551912568E-3</v>
      </c>
      <c r="EK13" s="20">
        <f>'RIMS II Type I Employment'!EK13*VLOOKUP('Equation 4 Type I FTE'!$B13,'Equation 3 FTE Conversion'!$B$10:$E$32,4,FALSE)</f>
        <v>6.8371584699453555E-3</v>
      </c>
      <c r="EL13" s="20">
        <f>'RIMS II Type I Employment'!EL13*VLOOKUP('Equation 4 Type I FTE'!$B13,'Equation 3 FTE Conversion'!$B$10:$E$32,4,FALSE)</f>
        <v>6.8371584699453555E-3</v>
      </c>
      <c r="EM13" s="20">
        <f>'RIMS II Type I Employment'!EM13*VLOOKUP('Equation 4 Type I FTE'!$B13,'Equation 3 FTE Conversion'!$B$10:$E$32,4,FALSE)</f>
        <v>4.8553734061930779E-3</v>
      </c>
      <c r="EN13" s="20">
        <f>'RIMS II Type I Employment'!EN13*VLOOKUP('Equation 4 Type I FTE'!$B13,'Equation 3 FTE Conversion'!$B$10:$E$32,4,FALSE)</f>
        <v>1.0701639344262296E-2</v>
      </c>
      <c r="EO13" s="20">
        <f>'RIMS II Type I Employment'!EO13*VLOOKUP('Equation 4 Type I FTE'!$B13,'Equation 3 FTE Conversion'!$B$10:$E$32,4,FALSE)</f>
        <v>1.159344262295082E-2</v>
      </c>
      <c r="EP13" s="20">
        <f>'RIMS II Type I Employment'!EP13*VLOOKUP('Equation 4 Type I FTE'!$B13,'Equation 3 FTE Conversion'!$B$10:$E$32,4,FALSE)</f>
        <v>9.116211293260474E-3</v>
      </c>
      <c r="EQ13" s="20">
        <f>'RIMS II Type I Employment'!EQ13*VLOOKUP('Equation 4 Type I FTE'!$B13,'Equation 3 FTE Conversion'!$B$10:$E$32,4,FALSE)</f>
        <v>1.1692531876138433E-2</v>
      </c>
      <c r="ER13" s="20">
        <f>'RIMS II Type I Employment'!ER13*VLOOKUP('Equation 4 Type I FTE'!$B13,'Equation 3 FTE Conversion'!$B$10:$E$32,4,FALSE)</f>
        <v>6.9362477231329697E-3</v>
      </c>
      <c r="ES13" s="20">
        <f>'RIMS II Type I Employment'!ES13*VLOOKUP('Equation 4 Type I FTE'!$B13,'Equation 3 FTE Conversion'!$B$10:$E$32,4,FALSE)</f>
        <v>1.2187978142076504E-2</v>
      </c>
      <c r="ET13" s="20">
        <f>'RIMS II Type I Employment'!ET13*VLOOKUP('Equation 4 Type I FTE'!$B13,'Equation 3 FTE Conversion'!$B$10:$E$32,4,FALSE)</f>
        <v>9.2153005464480874E-3</v>
      </c>
      <c r="EU13" s="20">
        <f>'RIMS II Type I Employment'!EU13*VLOOKUP('Equation 4 Type I FTE'!$B13,'Equation 3 FTE Conversion'!$B$10:$E$32,4,FALSE)</f>
        <v>1.2881602914389799E-2</v>
      </c>
      <c r="EV13" s="20">
        <f>'RIMS II Type I Employment'!EV13*VLOOKUP('Equation 4 Type I FTE'!$B13,'Equation 3 FTE Conversion'!$B$10:$E$32,4,FALSE)</f>
        <v>4.558105646630237E-3</v>
      </c>
      <c r="EW13" s="20">
        <f>'RIMS II Type I Employment'!EW13*VLOOKUP('Equation 4 Type I FTE'!$B13,'Equation 3 FTE Conversion'!$B$10:$E$32,4,FALSE)</f>
        <v>3.3690346083788706E-3</v>
      </c>
      <c r="EX13" s="20">
        <f>'RIMS II Type I Employment'!EX13*VLOOKUP('Equation 4 Type I FTE'!$B13,'Equation 3 FTE Conversion'!$B$10:$E$32,4,FALSE)</f>
        <v>9.7107468123861559E-3</v>
      </c>
      <c r="EY13" s="20">
        <f>'RIMS II Type I Employment'!EY13*VLOOKUP('Equation 4 Type I FTE'!$B13,'Equation 3 FTE Conversion'!$B$10:$E$32,4,FALSE)</f>
        <v>8.7198542805100188E-3</v>
      </c>
      <c r="EZ13" s="20">
        <f>'RIMS II Type I Employment'!EZ13*VLOOKUP('Equation 4 Type I FTE'!$B13,'Equation 3 FTE Conversion'!$B$10:$E$32,4,FALSE)</f>
        <v>7.5307832422586525E-3</v>
      </c>
      <c r="FA13" s="20">
        <f>'RIMS II Type I Employment'!FA13*VLOOKUP('Equation 4 Type I FTE'!$B13,'Equation 3 FTE Conversion'!$B$10:$E$32,4,FALSE)</f>
        <v>6.7380692167577413E-3</v>
      </c>
      <c r="FB13" s="20">
        <f>'RIMS II Type I Employment'!FB13*VLOOKUP('Equation 4 Type I FTE'!$B13,'Equation 3 FTE Conversion'!$B$10:$E$32,4,FALSE)</f>
        <v>9.116211293260474E-3</v>
      </c>
      <c r="FC13" s="20">
        <f>'RIMS II Type I Employment'!FC13*VLOOKUP('Equation 4 Type I FTE'!$B13,'Equation 3 FTE Conversion'!$B$10:$E$32,4,FALSE)</f>
        <v>7.5307832422586525E-3</v>
      </c>
      <c r="FD13" s="20">
        <f>'RIMS II Type I Employment'!FD13*VLOOKUP('Equation 4 Type I FTE'!$B13,'Equation 3 FTE Conversion'!$B$10:$E$32,4,FALSE)</f>
        <v>4.558105646630237E-3</v>
      </c>
      <c r="FE13" s="20">
        <f>'RIMS II Type I Employment'!FE13*VLOOKUP('Equation 4 Type I FTE'!$B13,'Equation 3 FTE Conversion'!$B$10:$E$32,4,FALSE)</f>
        <v>5.1526411657559197E-3</v>
      </c>
      <c r="FF13" s="20">
        <f>'RIMS II Type I Employment'!FF13*VLOOKUP('Equation 4 Type I FTE'!$B13,'Equation 3 FTE Conversion'!$B$10:$E$32,4,FALSE)</f>
        <v>5.251730418943534E-3</v>
      </c>
      <c r="FG13" s="20">
        <f>'RIMS II Type I Employment'!FG13*VLOOKUP('Equation 4 Type I FTE'!$B13,'Equation 3 FTE Conversion'!$B$10:$E$32,4,FALSE)</f>
        <v>1.2683424408014572E-2</v>
      </c>
      <c r="FH13" s="20">
        <f>'RIMS II Type I Employment'!FH13*VLOOKUP('Equation 4 Type I FTE'!$B13,'Equation 3 FTE Conversion'!$B$10:$E$32,4,FALSE)</f>
        <v>7.7289617486338801E-3</v>
      </c>
      <c r="FI13" s="20">
        <f>'RIMS II Type I Employment'!FI13*VLOOKUP('Equation 4 Type I FTE'!$B13,'Equation 3 FTE Conversion'!$B$10:$E$32,4,FALSE)</f>
        <v>1.4863387978142076E-2</v>
      </c>
      <c r="FJ13" s="20">
        <f>'RIMS II Type I Employment'!FJ13*VLOOKUP('Equation 4 Type I FTE'!$B13,'Equation 3 FTE Conversion'!$B$10:$E$32,4,FALSE)</f>
        <v>1.1989799635701275E-2</v>
      </c>
      <c r="FK13" s="20">
        <f>'RIMS II Type I Employment'!FK13*VLOOKUP('Equation 4 Type I FTE'!$B13,'Equation 3 FTE Conversion'!$B$10:$E$32,4,FALSE)</f>
        <v>1.2386156648451732E-2</v>
      </c>
      <c r="FL13" s="20">
        <f>'RIMS II Type I Employment'!FL13*VLOOKUP('Equation 4 Type I FTE'!$B13,'Equation 3 FTE Conversion'!$B$10:$E$32,4,FALSE)</f>
        <v>1.3277959927140256E-2</v>
      </c>
      <c r="FM13" s="20">
        <f>'RIMS II Type I Employment'!FM13*VLOOKUP('Equation 4 Type I FTE'!$B13,'Equation 3 FTE Conversion'!$B$10:$E$32,4,FALSE)</f>
        <v>1.159344262295082E-2</v>
      </c>
      <c r="FN13" s="20">
        <f>'RIMS II Type I Employment'!FN13*VLOOKUP('Equation 4 Type I FTE'!$B13,'Equation 3 FTE Conversion'!$B$10:$E$32,4,FALSE)</f>
        <v>7.0353369763205831E-3</v>
      </c>
      <c r="FO13" s="20">
        <f>'RIMS II Type I Employment'!FO13*VLOOKUP('Equation 4 Type I FTE'!$B13,'Equation 3 FTE Conversion'!$B$10:$E$32,4,FALSE)</f>
        <v>6.7380692167577413E-3</v>
      </c>
      <c r="FP13" s="20">
        <f>'RIMS II Type I Employment'!FP13*VLOOKUP('Equation 4 Type I FTE'!$B13,'Equation 3 FTE Conversion'!$B$10:$E$32,4,FALSE)</f>
        <v>6.6389799635701279E-3</v>
      </c>
      <c r="FQ13" s="20">
        <f>'RIMS II Type I Employment'!FQ13*VLOOKUP('Equation 4 Type I FTE'!$B13,'Equation 3 FTE Conversion'!$B$10:$E$32,4,FALSE)</f>
        <v>4.9544626593806922E-3</v>
      </c>
      <c r="FR13" s="20">
        <f>'RIMS II Type I Employment'!FR13*VLOOKUP('Equation 4 Type I FTE'!$B13,'Equation 3 FTE Conversion'!$B$10:$E$32,4,FALSE)</f>
        <v>7.4316939890710382E-3</v>
      </c>
      <c r="FS13" s="20">
        <f>'RIMS II Type I Employment'!FS13*VLOOKUP('Equation 4 Type I FTE'!$B13,'Equation 3 FTE Conversion'!$B$10:$E$32,4,FALSE)</f>
        <v>6.9362477231329697E-3</v>
      </c>
      <c r="FT13" s="20">
        <f>'RIMS II Type I Employment'!FT13*VLOOKUP('Equation 4 Type I FTE'!$B13,'Equation 3 FTE Conversion'!$B$10:$E$32,4,FALSE)</f>
        <v>4.6571948998178512E-3</v>
      </c>
      <c r="FU13" s="20">
        <f>'RIMS II Type I Employment'!FU13*VLOOKUP('Equation 4 Type I FTE'!$B13,'Equation 3 FTE Conversion'!$B$10:$E$32,4,FALSE)</f>
        <v>1.0701639344262296E-2</v>
      </c>
      <c r="FV13" s="20">
        <f>'RIMS II Type I Employment'!FV13*VLOOKUP('Equation 4 Type I FTE'!$B13,'Equation 3 FTE Conversion'!$B$10:$E$32,4,FALSE)</f>
        <v>9.0171220400728606E-3</v>
      </c>
      <c r="FW13" s="20">
        <f>'RIMS II Type I Employment'!FW13*VLOOKUP('Equation 4 Type I FTE'!$B13,'Equation 3 FTE Conversion'!$B$10:$E$32,4,FALSE)</f>
        <v>9.4134790528233158E-3</v>
      </c>
      <c r="FX13" s="20">
        <f>'RIMS II Type I Employment'!FX13*VLOOKUP('Equation 4 Type I FTE'!$B13,'Equation 3 FTE Conversion'!$B$10:$E$32,4,FALSE)</f>
        <v>9.809836065573771E-3</v>
      </c>
      <c r="FY13" s="20">
        <f>'RIMS II Type I Employment'!FY13*VLOOKUP('Equation 4 Type I FTE'!$B13,'Equation 3 FTE Conversion'!$B$10:$E$32,4,FALSE)</f>
        <v>1.0107103825136613E-2</v>
      </c>
      <c r="FZ13" s="20">
        <f>'RIMS II Type I Employment'!FZ13*VLOOKUP('Equation 4 Type I FTE'!$B13,'Equation 3 FTE Conversion'!$B$10:$E$32,4,FALSE)</f>
        <v>8.9180327868852455E-3</v>
      </c>
      <c r="GA13" s="20">
        <f>'RIMS II Type I Employment'!GA13*VLOOKUP('Equation 4 Type I FTE'!$B13,'Equation 3 FTE Conversion'!$B$10:$E$32,4,FALSE)</f>
        <v>7.9271402550091085E-3</v>
      </c>
      <c r="GB13" s="20">
        <f>'RIMS II Type I Employment'!GB13*VLOOKUP('Equation 4 Type I FTE'!$B13,'Equation 3 FTE Conversion'!$B$10:$E$32,4,FALSE)</f>
        <v>2.1502367941712206E-2</v>
      </c>
      <c r="GC13" s="20">
        <f>'RIMS II Type I Employment'!GC13*VLOOKUP('Equation 4 Type I FTE'!$B13,'Equation 3 FTE Conversion'!$B$10:$E$32,4,FALSE)</f>
        <v>3.4086703096539162E-2</v>
      </c>
      <c r="GD13" s="20">
        <f>'RIMS II Type I Employment'!GD13*VLOOKUP('Equation 4 Type I FTE'!$B13,'Equation 3 FTE Conversion'!$B$10:$E$32,4,FALSE)</f>
        <v>8.1253187613843352E-3</v>
      </c>
      <c r="GE13" s="20">
        <f>'RIMS II Type I Employment'!GE13*VLOOKUP('Equation 4 Type I FTE'!$B13,'Equation 3 FTE Conversion'!$B$10:$E$32,4,FALSE)</f>
        <v>1.0404371584699455E-2</v>
      </c>
      <c r="GF13" s="20">
        <f>'RIMS II Type I Employment'!GF13*VLOOKUP('Equation 4 Type I FTE'!$B13,'Equation 3 FTE Conversion'!$B$10:$E$32,4,FALSE)</f>
        <v>1.2881602914389799E-2</v>
      </c>
      <c r="GG13" s="20">
        <f>'RIMS II Type I Employment'!GG13*VLOOKUP('Equation 4 Type I FTE'!$B13,'Equation 3 FTE Conversion'!$B$10:$E$32,4,FALSE)</f>
        <v>1.9223315118397085E-2</v>
      </c>
      <c r="GH13" s="20">
        <f>'RIMS II Type I Employment'!GH13*VLOOKUP('Equation 4 Type I FTE'!$B13,'Equation 3 FTE Conversion'!$B$10:$E$32,4,FALSE)</f>
        <v>1.6944262295081967E-2</v>
      </c>
      <c r="GI13" s="20">
        <f>'RIMS II Type I Employment'!GI13*VLOOKUP('Equation 4 Type I FTE'!$B13,'Equation 3 FTE Conversion'!$B$10:$E$32,4,FALSE)</f>
        <v>1.5854280510018217E-2</v>
      </c>
      <c r="GJ13" s="20">
        <f>'RIMS II Type I Employment'!GJ13*VLOOKUP('Equation 4 Type I FTE'!$B13,'Equation 3 FTE Conversion'!$B$10:$E$32,4,FALSE)</f>
        <v>1.7241530054644807E-2</v>
      </c>
      <c r="GK13" s="20">
        <f>'RIMS II Type I Employment'!GK13*VLOOKUP('Equation 4 Type I FTE'!$B13,'Equation 3 FTE Conversion'!$B$10:$E$32,4,FALSE)</f>
        <v>1.7935154826958108E-2</v>
      </c>
      <c r="GL13" s="20">
        <f>'RIMS II Type I Employment'!GL13*VLOOKUP('Equation 4 Type I FTE'!$B13,'Equation 3 FTE Conversion'!$B$10:$E$32,4,FALSE)</f>
        <v>1.7340619307832424E-2</v>
      </c>
      <c r="GM13" s="20">
        <f>'RIMS II Type I Employment'!GM13*VLOOKUP('Equation 4 Type I FTE'!$B13,'Equation 3 FTE Conversion'!$B$10:$E$32,4,FALSE)</f>
        <v>1.7241530054644807E-2</v>
      </c>
      <c r="GN13" s="20">
        <f>'RIMS II Type I Employment'!GN13*VLOOKUP('Equation 4 Type I FTE'!$B13,'Equation 3 FTE Conversion'!$B$10:$E$32,4,FALSE)</f>
        <v>1.0701639344262296E-2</v>
      </c>
      <c r="GO13" s="20">
        <f>'RIMS II Type I Employment'!GO13*VLOOKUP('Equation 4 Type I FTE'!$B13,'Equation 3 FTE Conversion'!$B$10:$E$32,4,FALSE)</f>
        <v>6.6389799635701279E-3</v>
      </c>
      <c r="GP13" s="20">
        <f>'RIMS II Type I Employment'!GP13*VLOOKUP('Equation 4 Type I FTE'!$B13,'Equation 3 FTE Conversion'!$B$10:$E$32,4,FALSE)</f>
        <v>1.0998907103825138E-2</v>
      </c>
      <c r="GQ13" s="20">
        <f>'RIMS II Type I Employment'!GQ13*VLOOKUP('Equation 4 Type I FTE'!$B13,'Equation 3 FTE Conversion'!$B$10:$E$32,4,FALSE)</f>
        <v>1.6448816029143897E-2</v>
      </c>
      <c r="GR13" s="20">
        <f>'RIMS II Type I Employment'!GR13*VLOOKUP('Equation 4 Type I FTE'!$B13,'Equation 3 FTE Conversion'!$B$10:$E$32,4,FALSE)</f>
        <v>1.5160655737704918E-2</v>
      </c>
      <c r="GS13" s="20">
        <f>'RIMS II Type I Employment'!GS13*VLOOKUP('Equation 4 Type I FTE'!$B13,'Equation 3 FTE Conversion'!$B$10:$E$32,4,FALSE)</f>
        <v>1.3872495446265939E-2</v>
      </c>
      <c r="GT13" s="20">
        <f>'RIMS II Type I Employment'!GT13*VLOOKUP('Equation 4 Type I FTE'!$B13,'Equation 3 FTE Conversion'!$B$10:$E$32,4,FALSE)</f>
        <v>8.2244080145719486E-3</v>
      </c>
      <c r="GU13" s="20">
        <f>'RIMS II Type I Employment'!GU13*VLOOKUP('Equation 4 Type I FTE'!$B13,'Equation 3 FTE Conversion'!$B$10:$E$32,4,FALSE)</f>
        <v>8.3234972677595619E-3</v>
      </c>
      <c r="GV13" s="20">
        <f>'RIMS II Type I Employment'!GV13*VLOOKUP('Equation 4 Type I FTE'!$B13,'Equation 3 FTE Conversion'!$B$10:$E$32,4,FALSE)</f>
        <v>1.1692531876138433E-2</v>
      </c>
      <c r="GW13" s="20">
        <f>'RIMS II Type I Employment'!GW13*VLOOKUP('Equation 4 Type I FTE'!$B13,'Equation 3 FTE Conversion'!$B$10:$E$32,4,FALSE)</f>
        <v>1.3971584699453553E-2</v>
      </c>
      <c r="GX13" s="20">
        <f>'RIMS II Type I Employment'!GX13*VLOOKUP('Equation 4 Type I FTE'!$B13,'Equation 3 FTE Conversion'!$B$10:$E$32,4,FALSE)</f>
        <v>1.8133333333333335E-2</v>
      </c>
      <c r="GY13" s="20">
        <f>'RIMS II Type I Employment'!GY13*VLOOKUP('Equation 4 Type I FTE'!$B13,'Equation 3 FTE Conversion'!$B$10:$E$32,4,FALSE)</f>
        <v>1.416976320582878E-2</v>
      </c>
      <c r="GZ13" s="20">
        <f>'RIMS II Type I Employment'!GZ13*VLOOKUP('Equation 4 Type I FTE'!$B13,'Equation 3 FTE Conversion'!$B$10:$E$32,4,FALSE)</f>
        <v>9.3143897996357024E-3</v>
      </c>
      <c r="HA13" s="20">
        <f>'RIMS II Type I Employment'!HA13*VLOOKUP('Equation 4 Type I FTE'!$B13,'Equation 3 FTE Conversion'!$B$10:$E$32,4,FALSE)</f>
        <v>6.9362477231329697E-3</v>
      </c>
      <c r="HB13" s="20">
        <f>'RIMS II Type I Employment'!HB13*VLOOKUP('Equation 4 Type I FTE'!$B13,'Equation 3 FTE Conversion'!$B$10:$E$32,4,FALSE)</f>
        <v>4.8553734061930779E-3</v>
      </c>
      <c r="HC13" s="20">
        <f>'RIMS II Type I Employment'!HC13*VLOOKUP('Equation 4 Type I FTE'!$B13,'Equation 3 FTE Conversion'!$B$10:$E$32,4,FALSE)</f>
        <v>3.9536612021857924E-2</v>
      </c>
      <c r="HD13" s="20">
        <f>'RIMS II Type I Employment'!HD13*VLOOKUP('Equation 4 Type I FTE'!$B13,'Equation 3 FTE Conversion'!$B$10:$E$32,4,FALSE)</f>
        <v>2.7645901639344266E-2</v>
      </c>
      <c r="HE13" s="20">
        <f>'RIMS II Type I Employment'!HE13*VLOOKUP('Equation 4 Type I FTE'!$B13,'Equation 3 FTE Conversion'!$B$10:$E$32,4,FALSE)</f>
        <v>2.348415300546448E-2</v>
      </c>
      <c r="HF13" s="20">
        <f>'RIMS II Type I Employment'!HF13*VLOOKUP('Equation 4 Type I FTE'!$B13,'Equation 3 FTE Conversion'!$B$10:$E$32,4,FALSE)</f>
        <v>1.4962477231329692E-2</v>
      </c>
      <c r="HG13" s="20">
        <f>'RIMS II Type I Employment'!HG13*VLOOKUP('Equation 4 Type I FTE'!$B13,'Equation 3 FTE Conversion'!$B$10:$E$32,4,FALSE)</f>
        <v>8.1253187613843352E-3</v>
      </c>
      <c r="HH13" s="20">
        <f>'RIMS II Type I Employment'!HH13*VLOOKUP('Equation 4 Type I FTE'!$B13,'Equation 3 FTE Conversion'!$B$10:$E$32,4,FALSE)</f>
        <v>1.3872495446265939E-2</v>
      </c>
      <c r="HI13" s="20">
        <f>'RIMS II Type I Employment'!HI13*VLOOKUP('Equation 4 Type I FTE'!$B13,'Equation 3 FTE Conversion'!$B$10:$E$32,4,FALSE)</f>
        <v>5.3508196721311482E-3</v>
      </c>
      <c r="HJ13" s="20">
        <f>'RIMS II Type I Employment'!HJ13*VLOOKUP('Equation 4 Type I FTE'!$B13,'Equation 3 FTE Conversion'!$B$10:$E$32,4,FALSE)</f>
        <v>6.0444444444444452E-3</v>
      </c>
      <c r="HK13" s="20">
        <f>'RIMS II Type I Employment'!HK13*VLOOKUP('Equation 4 Type I FTE'!$B13,'Equation 3 FTE Conversion'!$B$10:$E$32,4,FALSE)</f>
        <v>0</v>
      </c>
      <c r="HL13" s="20">
        <f>'RIMS II Type I Employment'!HL13*VLOOKUP('Equation 4 Type I FTE'!$B13,'Equation 3 FTE Conversion'!$B$10:$E$32,4,FALSE)</f>
        <v>4.3797449908925326E-2</v>
      </c>
      <c r="HM13" s="20">
        <f>'RIMS II Type I Employment'!HM13*VLOOKUP('Equation 4 Type I FTE'!$B13,'Equation 3 FTE Conversion'!$B$10:$E$32,4,FALSE)</f>
        <v>5.9255373406193079E-2</v>
      </c>
      <c r="HN13" s="20">
        <f>'RIMS II Type I Employment'!HN13*VLOOKUP('Equation 4 Type I FTE'!$B13,'Equation 3 FTE Conversion'!$B$10:$E$32,4,FALSE)</f>
        <v>1.3971584699453553E-2</v>
      </c>
      <c r="HO13" s="20">
        <f>'RIMS II Type I Employment'!HO13*VLOOKUP('Equation 4 Type I FTE'!$B13,'Equation 3 FTE Conversion'!$B$10:$E$32,4,FALSE)</f>
        <v>1.565610200364299E-2</v>
      </c>
      <c r="HP13" s="20">
        <f>'RIMS II Type I Employment'!HP13*VLOOKUP('Equation 4 Type I FTE'!$B13,'Equation 3 FTE Conversion'!$B$10:$E$32,4,FALSE)</f>
        <v>1.2485245901639346E-2</v>
      </c>
      <c r="HQ13" s="20">
        <f>'RIMS II Type I Employment'!HQ13*VLOOKUP('Equation 4 Type I FTE'!$B13,'Equation 3 FTE Conversion'!$B$10:$E$32,4,FALSE)</f>
        <v>1.416976320582878E-2</v>
      </c>
      <c r="HR13" s="20">
        <f>'RIMS II Type I Employment'!HR13*VLOOKUP('Equation 4 Type I FTE'!$B13,'Equation 3 FTE Conversion'!$B$10:$E$32,4,FALSE)</f>
        <v>1.9421493624772312E-2</v>
      </c>
      <c r="HS13" s="20">
        <f>'RIMS II Type I Employment'!HS13*VLOOKUP('Equation 4 Type I FTE'!$B13,'Equation 3 FTE Conversion'!$B$10:$E$32,4,FALSE)</f>
        <v>1.5854280510018217E-2</v>
      </c>
      <c r="HT13" s="20">
        <f>'RIMS II Type I Employment'!HT13*VLOOKUP('Equation 4 Type I FTE'!$B13,'Equation 3 FTE Conversion'!$B$10:$E$32,4,FALSE)</f>
        <v>1.0899817850637523E-2</v>
      </c>
      <c r="HU13" s="20">
        <f>'RIMS II Type I Employment'!HU13*VLOOKUP('Equation 4 Type I FTE'!$B13,'Equation 3 FTE Conversion'!$B$10:$E$32,4,FALSE)</f>
        <v>1.0206193078324226E-2</v>
      </c>
      <c r="HV13" s="20">
        <f>'RIMS II Type I Employment'!HV13*VLOOKUP('Equation 4 Type I FTE'!$B13,'Equation 3 FTE Conversion'!$B$10:$E$32,4,FALSE)</f>
        <v>2.348415300546448E-2</v>
      </c>
      <c r="HW13" s="20">
        <f>'RIMS II Type I Employment'!HW13*VLOOKUP('Equation 4 Type I FTE'!$B13,'Equation 3 FTE Conversion'!$B$10:$E$32,4,FALSE)</f>
        <v>1.080072859744991E-2</v>
      </c>
      <c r="HX13" s="20">
        <f>'RIMS II Type I Employment'!HX13*VLOOKUP('Equation 4 Type I FTE'!$B13,'Equation 3 FTE Conversion'!$B$10:$E$32,4,FALSE)</f>
        <v>8.6207650273224037E-3</v>
      </c>
      <c r="HY13" s="20">
        <f>'RIMS II Type I Employment'!HY13*VLOOKUP('Equation 4 Type I FTE'!$B13,'Equation 3 FTE Conversion'!$B$10:$E$32,4,FALSE)</f>
        <v>2.8636794171220399E-2</v>
      </c>
      <c r="HZ13" s="20">
        <f>'RIMS II Type I Employment'!HZ13*VLOOKUP('Equation 4 Type I FTE'!$B13,'Equation 3 FTE Conversion'!$B$10:$E$32,4,FALSE)</f>
        <v>0.13624772313296904</v>
      </c>
      <c r="IA13" s="20">
        <f>'RIMS II Type I Employment'!IA13*VLOOKUP('Equation 4 Type I FTE'!$B13,'Equation 3 FTE Conversion'!$B$10:$E$32,4,FALSE)</f>
        <v>2.3583242258652097E-2</v>
      </c>
      <c r="IB13" s="20">
        <f>'RIMS II Type I Employment'!IB13*VLOOKUP('Equation 4 Type I FTE'!$B13,'Equation 3 FTE Conversion'!$B$10:$E$32,4,FALSE)</f>
        <v>4.8652823315118394E-2</v>
      </c>
      <c r="IC13" s="20">
        <f>'RIMS II Type I Employment'!IC13*VLOOKUP('Equation 4 Type I FTE'!$B13,'Equation 3 FTE Conversion'!$B$10:$E$32,4,FALSE)</f>
        <v>2.1601457194899819E-2</v>
      </c>
      <c r="ID13" s="20">
        <f>'RIMS II Type I Employment'!ID13*VLOOKUP('Equation 4 Type I FTE'!$B13,'Equation 3 FTE Conversion'!$B$10:$E$32,4,FALSE)</f>
        <v>2.21959927140255E-2</v>
      </c>
      <c r="IE13" s="20">
        <f>'RIMS II Type I Employment'!IE13*VLOOKUP('Equation 4 Type I FTE'!$B13,'Equation 3 FTE Conversion'!$B$10:$E$32,4,FALSE)</f>
        <v>2.1502367941712206E-2</v>
      </c>
      <c r="IF13" s="20">
        <f>'RIMS II Type I Employment'!IF13*VLOOKUP('Equation 4 Type I FTE'!$B13,'Equation 3 FTE Conversion'!$B$10:$E$32,4,FALSE)</f>
        <v>9.7107468123861559E-3</v>
      </c>
      <c r="IG13" s="20">
        <f>'RIMS II Type I Employment'!IG13*VLOOKUP('Equation 4 Type I FTE'!$B13,'Equation 3 FTE Conversion'!$B$10:$E$32,4,FALSE)</f>
        <v>6.0444444444444452E-3</v>
      </c>
      <c r="IH13" s="20">
        <f>'RIMS II Type I Employment'!IH13*VLOOKUP('Equation 4 Type I FTE'!$B13,'Equation 3 FTE Conversion'!$B$10:$E$32,4,FALSE)</f>
        <v>4.4590163934426228E-3</v>
      </c>
      <c r="II13" s="20">
        <f>'RIMS II Type I Employment'!II13*VLOOKUP('Equation 4 Type I FTE'!$B13,'Equation 3 FTE Conversion'!$B$10:$E$32,4,FALSE)</f>
        <v>2.9726775956284155E-3</v>
      </c>
      <c r="IJ13" s="20">
        <f>'RIMS II Type I Employment'!IJ13*VLOOKUP('Equation 4 Type I FTE'!$B13,'Equation 3 FTE Conversion'!$B$10:$E$32,4,FALSE)</f>
        <v>7.7487795992714034E-2</v>
      </c>
      <c r="IK13" s="20">
        <f>'RIMS II Type I Employment'!IK13*VLOOKUP('Equation 4 Type I FTE'!$B13,'Equation 3 FTE Conversion'!$B$10:$E$32,4,FALSE)</f>
        <v>9.116211293260474E-3</v>
      </c>
      <c r="IL13" s="20">
        <f>'RIMS II Type I Employment'!IL13*VLOOKUP('Equation 4 Type I FTE'!$B13,'Equation 3 FTE Conversion'!$B$10:$E$32,4,FALSE)</f>
        <v>7.9271402550091085E-3</v>
      </c>
      <c r="IM13" s="20">
        <f>'RIMS II Type I Employment'!IM13*VLOOKUP('Equation 4 Type I FTE'!$B13,'Equation 3 FTE Conversion'!$B$10:$E$32,4,FALSE)</f>
        <v>1.1890710382513662E-2</v>
      </c>
      <c r="IN13" s="20">
        <f>'RIMS II Type I Employment'!IN13*VLOOKUP('Equation 4 Type I FTE'!$B13,'Equation 3 FTE Conversion'!$B$10:$E$32,4,FALSE)</f>
        <v>8.5216757741347904E-3</v>
      </c>
      <c r="IO13" s="20">
        <f>'RIMS II Type I Employment'!IO13*VLOOKUP('Equation 4 Type I FTE'!$B13,'Equation 3 FTE Conversion'!$B$10:$E$32,4,FALSE)</f>
        <v>7.3326047358834249E-3</v>
      </c>
      <c r="IP13" s="20">
        <f>'RIMS II Type I Employment'!IP13*VLOOKUP('Equation 4 Type I FTE'!$B13,'Equation 3 FTE Conversion'!$B$10:$E$32,4,FALSE)</f>
        <v>9.3143897996357024E-3</v>
      </c>
      <c r="IQ13" s="20">
        <f>'RIMS II Type I Employment'!IQ13*VLOOKUP('Equation 4 Type I FTE'!$B13,'Equation 3 FTE Conversion'!$B$10:$E$32,4,FALSE)</f>
        <v>1.4070673952641166E-2</v>
      </c>
      <c r="IR13" s="20">
        <f>'RIMS II Type I Employment'!IR13*VLOOKUP('Equation 4 Type I FTE'!$B13,'Equation 3 FTE Conversion'!$B$10:$E$32,4,FALSE)</f>
        <v>2.0907832422586523E-2</v>
      </c>
      <c r="IS13" s="20">
        <f>'RIMS II Type I Employment'!IS13*VLOOKUP('Equation 4 Type I FTE'!$B13,'Equation 3 FTE Conversion'!$B$10:$E$32,4,FALSE)</f>
        <v>2.0214207650273226E-2</v>
      </c>
      <c r="IT13" s="20">
        <f>'RIMS II Type I Employment'!IT13*VLOOKUP('Equation 4 Type I FTE'!$B13,'Equation 3 FTE Conversion'!$B$10:$E$32,4,FALSE)</f>
        <v>1.6746083788706737E-2</v>
      </c>
      <c r="IU13" s="20">
        <f>'RIMS II Type I Employment'!IU13*VLOOKUP('Equation 4 Type I FTE'!$B13,'Equation 3 FTE Conversion'!$B$10:$E$32,4,FALSE)</f>
        <v>2.5168670309653914E-2</v>
      </c>
      <c r="IV13" s="20">
        <f>'RIMS II Type I Employment'!IV13*VLOOKUP('Equation 4 Type I FTE'!$B13,'Equation 3 FTE Conversion'!$B$10:$E$32,4,FALSE)</f>
        <v>1.2980692167577414E-2</v>
      </c>
      <c r="IW13" s="20">
        <f>'RIMS II Type I Employment'!IW13*VLOOKUP('Equation 4 Type I FTE'!$B13,'Equation 3 FTE Conversion'!$B$10:$E$32,4,FALSE)</f>
        <v>3.0420400728597453E-2</v>
      </c>
      <c r="IX13" s="20">
        <f>'RIMS II Type I Employment'!IX13*VLOOKUP('Equation 4 Type I FTE'!$B13,'Equation 3 FTE Conversion'!$B$10:$E$32,4,FALSE)</f>
        <v>2.0610564663023679E-2</v>
      </c>
      <c r="IY13" s="20">
        <f>'RIMS II Type I Employment'!IY13*VLOOKUP('Equation 4 Type I FTE'!$B13,'Equation 3 FTE Conversion'!$B$10:$E$32,4,FALSE)</f>
        <v>1.6349726775956284E-2</v>
      </c>
      <c r="IZ13" s="20">
        <f>'RIMS II Type I Employment'!IZ13*VLOOKUP('Equation 4 Type I FTE'!$B13,'Equation 3 FTE Conversion'!$B$10:$E$32,4,FALSE)</f>
        <v>1.3277959927140256E-2</v>
      </c>
      <c r="JA13" s="20">
        <f>'RIMS II Type I Employment'!JA13*VLOOKUP('Equation 4 Type I FTE'!$B13,'Equation 3 FTE Conversion'!$B$10:$E$32,4,FALSE)</f>
        <v>1.6845173041894354E-2</v>
      </c>
      <c r="JB13" s="20">
        <f>'RIMS II Type I Employment'!JB13*VLOOKUP('Equation 4 Type I FTE'!$B13,'Equation 3 FTE Conversion'!$B$10:$E$32,4,FALSE)</f>
        <v>1.0602550091074681E-2</v>
      </c>
      <c r="JC13" s="20">
        <f>'RIMS II Type I Employment'!JC13*VLOOKUP('Equation 4 Type I FTE'!$B13,'Equation 3 FTE Conversion'!$B$10:$E$32,4,FALSE)</f>
        <v>1.208888888888889E-2</v>
      </c>
      <c r="JD13" s="20">
        <f>'RIMS II Type I Employment'!JD13*VLOOKUP('Equation 4 Type I FTE'!$B13,'Equation 3 FTE Conversion'!$B$10:$E$32,4,FALSE)</f>
        <v>3.3987613843351548E-2</v>
      </c>
      <c r="JE13" s="20">
        <f>'RIMS II Type I Employment'!JE13*VLOOKUP('Equation 4 Type I FTE'!$B13,'Equation 3 FTE Conversion'!$B$10:$E$32,4,FALSE)</f>
        <v>2.318688524590164E-2</v>
      </c>
      <c r="JF13" s="20">
        <f>'RIMS II Type I Employment'!JF13*VLOOKUP('Equation 4 Type I FTE'!$B13,'Equation 3 FTE Conversion'!$B$10:$E$32,4,FALSE)</f>
        <v>1.7340619307832424E-2</v>
      </c>
      <c r="JG13" s="20">
        <f>'RIMS II Type I Employment'!JG13*VLOOKUP('Equation 4 Type I FTE'!$B13,'Equation 3 FTE Conversion'!$B$10:$E$32,4,FALSE)</f>
        <v>1.5755191256830604E-2</v>
      </c>
      <c r="JH13" s="20">
        <f>'RIMS II Type I Employment'!JH13*VLOOKUP('Equation 4 Type I FTE'!$B13,'Equation 3 FTE Conversion'!$B$10:$E$32,4,FALSE)</f>
        <v>3.5473952641165755E-2</v>
      </c>
      <c r="JI13" s="20">
        <f>'RIMS II Type I Employment'!JI13*VLOOKUP('Equation 4 Type I FTE'!$B13,'Equation 3 FTE Conversion'!$B$10:$E$32,4,FALSE)</f>
        <v>1.8529690346083792E-2</v>
      </c>
      <c r="JJ13" s="20">
        <f>'RIMS II Type I Employment'!JJ13*VLOOKUP('Equation 4 Type I FTE'!$B13,'Equation 3 FTE Conversion'!$B$10:$E$32,4,FALSE)</f>
        <v>8.3234972677595619E-3</v>
      </c>
      <c r="JK13" s="20">
        <f>'RIMS II Type I Employment'!JK13*VLOOKUP('Equation 4 Type I FTE'!$B13,'Equation 3 FTE Conversion'!$B$10:$E$32,4,FALSE)</f>
        <v>1.7637887067395264E-2</v>
      </c>
      <c r="JL13" s="20">
        <f>'RIMS II Type I Employment'!JL13*VLOOKUP('Equation 4 Type I FTE'!$B13,'Equation 3 FTE Conversion'!$B$10:$E$32,4,FALSE)</f>
        <v>4.3599271402550094E-3</v>
      </c>
      <c r="JM13" s="20">
        <f>'RIMS II Type I Employment'!JM13*VLOOKUP('Equation 4 Type I FTE'!$B13,'Equation 3 FTE Conversion'!$B$10:$E$32,4,FALSE)</f>
        <v>3.86448087431694E-3</v>
      </c>
      <c r="JN13" s="20">
        <f>'RIMS II Type I Employment'!JN13*VLOOKUP('Equation 4 Type I FTE'!$B13,'Equation 3 FTE Conversion'!$B$10:$E$32,4,FALSE)</f>
        <v>6.4408014571948995E-3</v>
      </c>
      <c r="JO13" s="20">
        <f>'RIMS II Type I Employment'!JO13*VLOOKUP('Equation 4 Type I FTE'!$B13,'Equation 3 FTE Conversion'!$B$10:$E$32,4,FALSE)</f>
        <v>8.1253187613843352E-3</v>
      </c>
      <c r="JP13" s="20">
        <f>'RIMS II Type I Employment'!JP13*VLOOKUP('Equation 4 Type I FTE'!$B13,'Equation 3 FTE Conversion'!$B$10:$E$32,4,FALSE)</f>
        <v>7.2335154826958107E-3</v>
      </c>
      <c r="JQ13" s="20">
        <f>'RIMS II Type I Employment'!JQ13*VLOOKUP('Equation 4 Type I FTE'!$B13,'Equation 3 FTE Conversion'!$B$10:$E$32,4,FALSE)</f>
        <v>2.9033151183970856E-2</v>
      </c>
      <c r="JR13" s="20">
        <f>'RIMS II Type I Employment'!JR13*VLOOKUP('Equation 4 Type I FTE'!$B13,'Equation 3 FTE Conversion'!$B$10:$E$32,4,FALSE)</f>
        <v>7.5307832422586525E-3</v>
      </c>
      <c r="JS13" s="20">
        <f>'RIMS II Type I Employment'!JS13*VLOOKUP('Equation 4 Type I FTE'!$B13,'Equation 3 FTE Conversion'!$B$10:$E$32,4,FALSE)</f>
        <v>6.4408014571948995E-3</v>
      </c>
      <c r="JT13" s="20">
        <f>'RIMS II Type I Employment'!JT13*VLOOKUP('Equation 4 Type I FTE'!$B13,'Equation 3 FTE Conversion'!$B$10:$E$32,4,FALSE)</f>
        <v>8.7793078324225865E-2</v>
      </c>
      <c r="JU13" s="20">
        <f>'RIMS II Type I Employment'!JU13*VLOOKUP('Equation 4 Type I FTE'!$B13,'Equation 3 FTE Conversion'!$B$10:$E$32,4,FALSE)</f>
        <v>6.0444444444444452E-3</v>
      </c>
      <c r="JV13" s="20">
        <f>'RIMS II Type I Employment'!JV13*VLOOKUP('Equation 4 Type I FTE'!$B13,'Equation 3 FTE Conversion'!$B$10:$E$32,4,FALSE)</f>
        <v>4.8553734061930779E-3</v>
      </c>
      <c r="JW13" s="20">
        <f>'RIMS II Type I Employment'!JW13*VLOOKUP('Equation 4 Type I FTE'!$B13,'Equation 3 FTE Conversion'!$B$10:$E$32,4,FALSE)</f>
        <v>6.2426229508196728E-3</v>
      </c>
      <c r="JX13" s="20">
        <f>'RIMS II Type I Employment'!JX13*VLOOKUP('Equation 4 Type I FTE'!$B13,'Equation 3 FTE Conversion'!$B$10:$E$32,4,FALSE)</f>
        <v>6.1435336976320585E-3</v>
      </c>
      <c r="JY13" s="20">
        <f>'RIMS II Type I Employment'!JY13*VLOOKUP('Equation 4 Type I FTE'!$B13,'Equation 3 FTE Conversion'!$B$10:$E$32,4,FALSE)</f>
        <v>3.2699453551912568E-3</v>
      </c>
      <c r="JZ13" s="20">
        <f>'RIMS II Type I Employment'!JZ13*VLOOKUP('Equation 4 Type I FTE'!$B13,'Equation 3 FTE Conversion'!$B$10:$E$32,4,FALSE)</f>
        <v>4.4590163934426228E-3</v>
      </c>
      <c r="KA13" s="20">
        <f>'RIMS II Type I Employment'!KA13*VLOOKUP('Equation 4 Type I FTE'!$B13,'Equation 3 FTE Conversion'!$B$10:$E$32,4,FALSE)</f>
        <v>1.1890710382513661E-3</v>
      </c>
      <c r="KB13" s="20">
        <f>'RIMS II Type I Employment'!KB13*VLOOKUP('Equation 4 Type I FTE'!$B13,'Equation 3 FTE Conversion'!$B$10:$E$32,4,FALSE)</f>
        <v>2.9726775956284155E-3</v>
      </c>
      <c r="KC13" s="20">
        <f>'RIMS II Type I Employment'!KC13*VLOOKUP('Equation 4 Type I FTE'!$B13,'Equation 3 FTE Conversion'!$B$10:$E$32,4,FALSE)</f>
        <v>2.7744990892531875E-3</v>
      </c>
      <c r="KD13" s="20">
        <f>'RIMS II Type I Employment'!KD13*VLOOKUP('Equation 4 Type I FTE'!$B13,'Equation 3 FTE Conversion'!$B$10:$E$32,4,FALSE)</f>
        <v>6.7380692167577413E-3</v>
      </c>
      <c r="KE13" s="20">
        <f>'RIMS II Type I Employment'!KE13*VLOOKUP('Equation 4 Type I FTE'!$B13,'Equation 3 FTE Conversion'!$B$10:$E$32,4,FALSE)</f>
        <v>6.0444444444444452E-3</v>
      </c>
      <c r="KF13" s="20">
        <f>'RIMS II Type I Employment'!KF13*VLOOKUP('Equation 4 Type I FTE'!$B13,'Equation 3 FTE Conversion'!$B$10:$E$32,4,FALSE)</f>
        <v>8.9180327868852455E-3</v>
      </c>
      <c r="KG13" s="20">
        <f>'RIMS II Type I Employment'!KG13*VLOOKUP('Equation 4 Type I FTE'!$B13,'Equation 3 FTE Conversion'!$B$10:$E$32,4,FALSE)</f>
        <v>1.0404371584699455E-2</v>
      </c>
      <c r="KH13" s="20">
        <f>'RIMS II Type I Employment'!KH13*VLOOKUP('Equation 4 Type I FTE'!$B13,'Equation 3 FTE Conversion'!$B$10:$E$32,4,FALSE)</f>
        <v>5.5489981785063749E-3</v>
      </c>
      <c r="KI13" s="20">
        <f>'RIMS II Type I Employment'!KI13*VLOOKUP('Equation 4 Type I FTE'!$B13,'Equation 3 FTE Conversion'!$B$10:$E$32,4,FALSE)</f>
        <v>1.0206193078324226E-2</v>
      </c>
      <c r="KJ13" s="20">
        <f>'RIMS II Type I Employment'!KJ13*VLOOKUP('Equation 4 Type I FTE'!$B13,'Equation 3 FTE Conversion'!$B$10:$E$32,4,FALSE)</f>
        <v>4.161748633879781E-3</v>
      </c>
      <c r="KK13" s="20">
        <f>'RIMS II Type I Employment'!KK13*VLOOKUP('Equation 4 Type I FTE'!$B13,'Equation 3 FTE Conversion'!$B$10:$E$32,4,FALSE)</f>
        <v>4.4590163934426228E-3</v>
      </c>
      <c r="KL13" s="20">
        <f>'RIMS II Type I Employment'!KL13*VLOOKUP('Equation 4 Type I FTE'!$B13,'Equation 3 FTE Conversion'!$B$10:$E$32,4,FALSE)</f>
        <v>5.8462659380692167E-3</v>
      </c>
      <c r="KM13" s="20">
        <f>'RIMS II Type I Employment'!KM13*VLOOKUP('Equation 4 Type I FTE'!$B13,'Equation 3 FTE Conversion'!$B$10:$E$32,4,FALSE)</f>
        <v>4.3599271402550094E-3</v>
      </c>
      <c r="KN13" s="20">
        <f>'RIMS II Type I Employment'!KN13*VLOOKUP('Equation 4 Type I FTE'!$B13,'Equation 3 FTE Conversion'!$B$10:$E$32,4,FALSE)</f>
        <v>1.1890710382513661E-3</v>
      </c>
      <c r="KO13" s="20">
        <f>'RIMS II Type I Employment'!KO13*VLOOKUP('Equation 4 Type I FTE'!$B13,'Equation 3 FTE Conversion'!$B$10:$E$32,4,FALSE)</f>
        <v>1.6845173041894353E-3</v>
      </c>
      <c r="KP13" s="20">
        <f>'RIMS II Type I Employment'!KP13*VLOOKUP('Equation 4 Type I FTE'!$B13,'Equation 3 FTE Conversion'!$B$10:$E$32,4,FALSE)</f>
        <v>1.6845173041894353E-3</v>
      </c>
      <c r="KQ13" s="20">
        <f>'RIMS II Type I Employment'!KQ13*VLOOKUP('Equation 4 Type I FTE'!$B13,'Equation 3 FTE Conversion'!$B$10:$E$32,4,FALSE)</f>
        <v>1.4268852459016393E-2</v>
      </c>
      <c r="KR13" s="20">
        <f>'RIMS II Type I Employment'!KR13*VLOOKUP('Equation 4 Type I FTE'!$B13,'Equation 3 FTE Conversion'!$B$10:$E$32,4,FALSE)</f>
        <v>1.8232422586520948E-2</v>
      </c>
      <c r="KS13" s="20">
        <f>'RIMS II Type I Employment'!KS13*VLOOKUP('Equation 4 Type I FTE'!$B13,'Equation 3 FTE Conversion'!$B$10:$E$32,4,FALSE)</f>
        <v>1.8826958105646632E-2</v>
      </c>
      <c r="KT13" s="20">
        <f>'RIMS II Type I Employment'!KT13*VLOOKUP('Equation 4 Type I FTE'!$B13,'Equation 3 FTE Conversion'!$B$10:$E$32,4,FALSE)</f>
        <v>7.4316939890710382E-3</v>
      </c>
      <c r="KU13" s="20">
        <f>'RIMS II Type I Employment'!KU13*VLOOKUP('Equation 4 Type I FTE'!$B13,'Equation 3 FTE Conversion'!$B$10:$E$32,4,FALSE)</f>
        <v>1.0404371584699455E-2</v>
      </c>
      <c r="KV13" s="20">
        <f>'RIMS II Type I Employment'!KV13*VLOOKUP('Equation 4 Type I FTE'!$B13,'Equation 3 FTE Conversion'!$B$10:$E$32,4,FALSE)</f>
        <v>3.0717668488160293E-3</v>
      </c>
      <c r="KW13" s="20">
        <f>'RIMS II Type I Employment'!KW13*VLOOKUP('Equation 4 Type I FTE'!$B13,'Equation 3 FTE Conversion'!$B$10:$E$32,4,FALSE)</f>
        <v>4.0626593806921676E-3</v>
      </c>
      <c r="KX13" s="20">
        <f>'RIMS II Type I Employment'!KX13*VLOOKUP('Equation 4 Type I FTE'!$B13,'Equation 3 FTE Conversion'!$B$10:$E$32,4,FALSE)</f>
        <v>2.3781420765027323E-3</v>
      </c>
      <c r="KY13" s="20">
        <f>'RIMS II Type I Employment'!KY13*VLOOKUP('Equation 4 Type I FTE'!$B13,'Equation 3 FTE Conversion'!$B$10:$E$32,4,FALSE)</f>
        <v>1.8826958105646631E-3</v>
      </c>
      <c r="KZ13" s="20">
        <f>'RIMS II Type I Employment'!KZ13*VLOOKUP('Equation 4 Type I FTE'!$B13,'Equation 3 FTE Conversion'!$B$10:$E$32,4,FALSE)</f>
        <v>3.3690346083788706E-3</v>
      </c>
      <c r="LA13" s="20">
        <f>'RIMS II Type I Employment'!LA13*VLOOKUP('Equation 4 Type I FTE'!$B13,'Equation 3 FTE Conversion'!$B$10:$E$32,4,FALSE)</f>
        <v>3.6663023679417124E-3</v>
      </c>
      <c r="LB13" s="20">
        <f>'RIMS II Type I Employment'!LB13*VLOOKUP('Equation 4 Type I FTE'!$B13,'Equation 3 FTE Conversion'!$B$10:$E$32,4,FALSE)</f>
        <v>5.8462659380692167E-3</v>
      </c>
      <c r="LC13" s="20">
        <f>'RIMS II Type I Employment'!LC13*VLOOKUP('Equation 4 Type I FTE'!$B13,'Equation 3 FTE Conversion'!$B$10:$E$32,4,FALSE)</f>
        <v>3.3690346083788706E-3</v>
      </c>
      <c r="LD13" s="20">
        <f>'RIMS II Type I Employment'!LD13*VLOOKUP('Equation 4 Type I FTE'!$B13,'Equation 3 FTE Conversion'!$B$10:$E$32,4,FALSE)</f>
        <v>3.0717668488160293E-3</v>
      </c>
      <c r="LE13" s="20">
        <f>'RIMS II Type I Employment'!LE13*VLOOKUP('Equation 4 Type I FTE'!$B13,'Equation 3 FTE Conversion'!$B$10:$E$32,4,FALSE)</f>
        <v>7.3326047358834249E-3</v>
      </c>
      <c r="LF13" s="20">
        <f>'RIMS II Type I Employment'!LF13*VLOOKUP('Equation 4 Type I FTE'!$B13,'Equation 3 FTE Conversion'!$B$10:$E$32,4,FALSE)</f>
        <v>5.0535519125683064E-3</v>
      </c>
      <c r="LG13" s="20">
        <f>'RIMS II Type I Employment'!LG13*VLOOKUP('Equation 4 Type I FTE'!$B13,'Equation 3 FTE Conversion'!$B$10:$E$32,4,FALSE)</f>
        <v>4.8553734061930779E-3</v>
      </c>
      <c r="LH13" s="20">
        <f>'RIMS II Type I Employment'!LH13*VLOOKUP('Equation 4 Type I FTE'!$B13,'Equation 3 FTE Conversion'!$B$10:$E$32,4,FALSE)</f>
        <v>6.4408014571948995E-3</v>
      </c>
      <c r="LI13" s="20">
        <f>'RIMS II Type I Employment'!LI13*VLOOKUP('Equation 4 Type I FTE'!$B13,'Equation 3 FTE Conversion'!$B$10:$E$32,4,FALSE)</f>
        <v>2.6754098360655741E-3</v>
      </c>
      <c r="LJ13" s="20">
        <f>'RIMS II Type I Employment'!LJ13*VLOOKUP('Equation 4 Type I FTE'!$B13,'Equation 3 FTE Conversion'!$B$10:$E$32,4,FALSE)</f>
        <v>4.6571948998178512E-3</v>
      </c>
      <c r="LK13" s="20">
        <f>'RIMS II Type I Employment'!LK13*VLOOKUP('Equation 4 Type I FTE'!$B13,'Equation 3 FTE Conversion'!$B$10:$E$32,4,FALSE)</f>
        <v>1.3773406193078324E-2</v>
      </c>
      <c r="LL13" s="20">
        <f>'RIMS II Type I Employment'!LL13*VLOOKUP('Equation 4 Type I FTE'!$B13,'Equation 3 FTE Conversion'!$B$10:$E$32,4,FALSE)</f>
        <v>2.1799635701275047E-3</v>
      </c>
      <c r="LM13" s="20">
        <f>'RIMS II Type I Employment'!LM13*VLOOKUP('Equation 4 Type I FTE'!$B13,'Equation 3 FTE Conversion'!$B$10:$E$32,4,FALSE)</f>
        <v>5.5489981785063749E-3</v>
      </c>
      <c r="LN13" s="20">
        <f>'RIMS II Type I Employment'!LN13*VLOOKUP('Equation 4 Type I FTE'!$B13,'Equation 3 FTE Conversion'!$B$10:$E$32,4,FALSE)</f>
        <v>5.1526411657559197E-3</v>
      </c>
      <c r="LO13" s="20">
        <f>'RIMS II Type I Employment'!LO13*VLOOKUP('Equation 4 Type I FTE'!$B13,'Equation 3 FTE Conversion'!$B$10:$E$32,4,FALSE)</f>
        <v>1.466520947176685E-2</v>
      </c>
      <c r="LP13" s="20">
        <f>'RIMS II Type I Employment'!LP13*VLOOKUP('Equation 4 Type I FTE'!$B13,'Equation 3 FTE Conversion'!$B$10:$E$32,4,FALSE)</f>
        <v>6.5398907103825137E-3</v>
      </c>
      <c r="LQ13" s="20">
        <f>'RIMS II Type I Employment'!LQ13*VLOOKUP('Equation 4 Type I FTE'!$B13,'Equation 3 FTE Conversion'!$B$10:$E$32,4,FALSE)</f>
        <v>5.8462659380692167E-3</v>
      </c>
      <c r="LR13" s="20">
        <f>'RIMS II Type I Employment'!LR13*VLOOKUP('Equation 4 Type I FTE'!$B13,'Equation 3 FTE Conversion'!$B$10:$E$32,4,FALSE)</f>
        <v>3.86448087431694E-3</v>
      </c>
      <c r="LS13" s="20">
        <f>'RIMS II Type I Employment'!LS13*VLOOKUP('Equation 4 Type I FTE'!$B13,'Equation 3 FTE Conversion'!$B$10:$E$32,4,FALSE)</f>
        <v>6.6389799635701279E-3</v>
      </c>
      <c r="LT13" s="20">
        <f>'RIMS II Type I Employment'!LT13*VLOOKUP('Equation 4 Type I FTE'!$B13,'Equation 3 FTE Conversion'!$B$10:$E$32,4,FALSE)</f>
        <v>7.1344262295081964E-3</v>
      </c>
      <c r="LU13" s="20">
        <f>'RIMS II Type I Employment'!LU13*VLOOKUP('Equation 4 Type I FTE'!$B13,'Equation 3 FTE Conversion'!$B$10:$E$32,4,FALSE)</f>
        <v>1.3872495446265939E-2</v>
      </c>
      <c r="LV13" s="20">
        <f>'RIMS II Type I Employment'!LV13*VLOOKUP('Equation 4 Type I FTE'!$B13,'Equation 3 FTE Conversion'!$B$10:$E$32,4,FALSE)</f>
        <v>2.1997814207650276E-2</v>
      </c>
      <c r="LW13" s="20">
        <f>'RIMS II Type I Employment'!LW13*VLOOKUP('Equation 4 Type I FTE'!$B13,'Equation 3 FTE Conversion'!$B$10:$E$32,4,FALSE)</f>
        <v>6.1435336976320585E-3</v>
      </c>
      <c r="LX13" s="20">
        <f>'RIMS II Type I Employment'!LX13*VLOOKUP('Equation 4 Type I FTE'!$B13,'Equation 3 FTE Conversion'!$B$10:$E$32,4,FALSE)</f>
        <v>4.558105646630237E-3</v>
      </c>
      <c r="LY13" s="20">
        <f>'RIMS II Type I Employment'!LY13*VLOOKUP('Equation 4 Type I FTE'!$B13,'Equation 3 FTE Conversion'!$B$10:$E$32,4,FALSE)</f>
        <v>7.0353369763205831E-3</v>
      </c>
      <c r="LZ13" s="20">
        <f>'RIMS II Type I Employment'!LZ13*VLOOKUP('Equation 4 Type I FTE'!$B13,'Equation 3 FTE Conversion'!$B$10:$E$32,4,FALSE)</f>
        <v>5.5489981785063749E-3</v>
      </c>
      <c r="MA13" s="20">
        <f>'RIMS II Type I Employment'!MA13*VLOOKUP('Equation 4 Type I FTE'!$B13,'Equation 3 FTE Conversion'!$B$10:$E$32,4,FALSE)</f>
        <v>7.6298724954462667E-3</v>
      </c>
      <c r="MB13" s="20">
        <f>'RIMS II Type I Employment'!MB13*VLOOKUP('Equation 4 Type I FTE'!$B13,'Equation 3 FTE Conversion'!$B$10:$E$32,4,FALSE)</f>
        <v>4.8553734061930779E-3</v>
      </c>
      <c r="MC13" s="20">
        <f>'RIMS II Type I Employment'!MC13*VLOOKUP('Equation 4 Type I FTE'!$B13,'Equation 3 FTE Conversion'!$B$10:$E$32,4,FALSE)</f>
        <v>3.3690346083788706E-3</v>
      </c>
      <c r="MD13" s="20">
        <f>'RIMS II Type I Employment'!MD13*VLOOKUP('Equation 4 Type I FTE'!$B13,'Equation 3 FTE Conversion'!$B$10:$E$32,4,FALSE)</f>
        <v>7.6298724954462667E-3</v>
      </c>
      <c r="ME13" s="20">
        <f>'RIMS II Type I Employment'!ME13*VLOOKUP('Equation 4 Type I FTE'!$B13,'Equation 3 FTE Conversion'!$B$10:$E$32,4,FALSE)</f>
        <v>1.159344262295082E-2</v>
      </c>
      <c r="MF13" s="20">
        <f>'RIMS II Type I Employment'!MF13*VLOOKUP('Equation 4 Type I FTE'!$B13,'Equation 3 FTE Conversion'!$B$10:$E$32,4,FALSE)</f>
        <v>1.1791621129326049E-2</v>
      </c>
      <c r="MG13" s="20">
        <f>'RIMS II Type I Employment'!MG13*VLOOKUP('Equation 4 Type I FTE'!$B13,'Equation 3 FTE Conversion'!$B$10:$E$32,4,FALSE)</f>
        <v>1.0206193078324226E-2</v>
      </c>
      <c r="MH13" s="20">
        <f>'RIMS II Type I Employment'!MH13*VLOOKUP('Equation 4 Type I FTE'!$B13,'Equation 3 FTE Conversion'!$B$10:$E$32,4,FALSE)</f>
        <v>8.5216757741347904E-3</v>
      </c>
      <c r="MI13" s="20">
        <f>'RIMS II Type I Employment'!MI13*VLOOKUP('Equation 4 Type I FTE'!$B13,'Equation 3 FTE Conversion'!$B$10:$E$32,4,FALSE)</f>
        <v>9.809836065573771E-3</v>
      </c>
      <c r="MJ13" s="20">
        <f>'RIMS II Type I Employment'!MJ13*VLOOKUP('Equation 4 Type I FTE'!$B13,'Equation 3 FTE Conversion'!$B$10:$E$32,4,FALSE)</f>
        <v>9.809836065573771E-3</v>
      </c>
      <c r="MK13" s="20">
        <f>'RIMS II Type I Employment'!MK13*VLOOKUP('Equation 4 Type I FTE'!$B13,'Equation 3 FTE Conversion'!$B$10:$E$32,4,FALSE)</f>
        <v>4.558105646630237E-3</v>
      </c>
      <c r="ML13" s="20">
        <f>'RIMS II Type I Employment'!ML13*VLOOKUP('Equation 4 Type I FTE'!$B13,'Equation 3 FTE Conversion'!$B$10:$E$32,4,FALSE)</f>
        <v>5.7471766848816025E-3</v>
      </c>
      <c r="MM13" s="20">
        <f>'RIMS II Type I Employment'!MM13*VLOOKUP('Equation 4 Type I FTE'!$B13,'Equation 3 FTE Conversion'!$B$10:$E$32,4,FALSE)</f>
        <v>8.9180327868852455E-4</v>
      </c>
      <c r="MN13" s="20">
        <f>'RIMS II Type I Employment'!MN13*VLOOKUP('Equation 4 Type I FTE'!$B13,'Equation 3 FTE Conversion'!$B$10:$E$32,4,FALSE)</f>
        <v>6.7380692167577413E-3</v>
      </c>
      <c r="MO13" s="20">
        <f>'RIMS II Type I Employment'!MO13*VLOOKUP('Equation 4 Type I FTE'!$B13,'Equation 3 FTE Conversion'!$B$10:$E$32,4,FALSE)</f>
        <v>1.4764298724954463E-2</v>
      </c>
      <c r="MP13" s="20">
        <f>'RIMS II Type I Employment'!MP13*VLOOKUP('Equation 4 Type I FTE'!$B13,'Equation 3 FTE Conversion'!$B$10:$E$32,4,FALSE)</f>
        <v>1.1494353369763205E-2</v>
      </c>
      <c r="MQ13" s="20">
        <f>'RIMS II Type I Employment'!MQ13*VLOOKUP('Equation 4 Type I FTE'!$B13,'Equation 3 FTE Conversion'!$B$10:$E$32,4,FALSE)</f>
        <v>6.0444444444444452E-3</v>
      </c>
      <c r="MR13" s="20">
        <f>'RIMS II Type I Employment'!MR13*VLOOKUP('Equation 4 Type I FTE'!$B13,'Equation 3 FTE Conversion'!$B$10:$E$32,4,FALSE)</f>
        <v>2.2592349726775957E-2</v>
      </c>
      <c r="MS13" s="20">
        <f>'RIMS II Type I Employment'!MS13*VLOOKUP('Equation 4 Type I FTE'!$B13,'Equation 3 FTE Conversion'!$B$10:$E$32,4,FALSE)</f>
        <v>2.1304189435336976E-2</v>
      </c>
      <c r="MT13" s="20">
        <f>'RIMS II Type I Employment'!MT13*VLOOKUP('Equation 4 Type I FTE'!$B13,'Equation 3 FTE Conversion'!$B$10:$E$32,4,FALSE)</f>
        <v>2.21959927140255E-2</v>
      </c>
      <c r="MU13" s="20">
        <f>'RIMS II Type I Employment'!MU13*VLOOKUP('Equation 4 Type I FTE'!$B13,'Equation 3 FTE Conversion'!$B$10:$E$32,4,FALSE)</f>
        <v>3.4185792349726782E-2</v>
      </c>
      <c r="MV13" s="20">
        <f>'RIMS II Type I Employment'!MV13*VLOOKUP('Equation 4 Type I FTE'!$B13,'Equation 3 FTE Conversion'!$B$10:$E$32,4,FALSE)</f>
        <v>1.0998907103825138E-2</v>
      </c>
      <c r="MW13" s="20">
        <f>'RIMS II Type I Employment'!MW13*VLOOKUP('Equation 4 Type I FTE'!$B13,'Equation 3 FTE Conversion'!$B$10:$E$32,4,FALSE)</f>
        <v>7.5307832422586525E-3</v>
      </c>
      <c r="MX13" s="20">
        <f>'RIMS II Type I Employment'!MX13*VLOOKUP('Equation 4 Type I FTE'!$B13,'Equation 3 FTE Conversion'!$B$10:$E$32,4,FALSE)</f>
        <v>5.1526411657559197E-3</v>
      </c>
      <c r="MY13" s="20">
        <f>'RIMS II Type I Employment'!MY13*VLOOKUP('Equation 4 Type I FTE'!$B13,'Equation 3 FTE Conversion'!$B$10:$E$32,4,FALSE)</f>
        <v>5.0535519125683064E-3</v>
      </c>
      <c r="MZ13" s="20">
        <f>'RIMS II Type I Employment'!MZ13*VLOOKUP('Equation 4 Type I FTE'!$B13,'Equation 3 FTE Conversion'!$B$10:$E$32,4,FALSE)</f>
        <v>3.2699453551912568E-3</v>
      </c>
      <c r="NA13" s="20">
        <f>'RIMS II Type I Employment'!NA13*VLOOKUP('Equation 4 Type I FTE'!$B13,'Equation 3 FTE Conversion'!$B$10:$E$32,4,FALSE)</f>
        <v>1.0602550091074681E-2</v>
      </c>
      <c r="NB13" s="20">
        <f>'RIMS II Type I Employment'!NB13*VLOOKUP('Equation 4 Type I FTE'!$B13,'Equation 3 FTE Conversion'!$B$10:$E$32,4,FALSE)</f>
        <v>7.9271402550091076E-4</v>
      </c>
      <c r="NC13" s="20">
        <f>'RIMS II Type I Employment'!NC13*VLOOKUP('Equation 4 Type I FTE'!$B13,'Equation 3 FTE Conversion'!$B$10:$E$32,4,FALSE)</f>
        <v>1.6547905282331511E-2</v>
      </c>
      <c r="ND13" s="20">
        <f>'RIMS II Type I Employment'!ND13*VLOOKUP('Equation 4 Type I FTE'!$B13,'Equation 3 FTE Conversion'!$B$10:$E$32,4,FALSE)</f>
        <v>6.3417122040072861E-3</v>
      </c>
      <c r="NE13" s="20">
        <f>'RIMS II Type I Employment'!NE13*VLOOKUP('Equation 4 Type I FTE'!$B13,'Equation 3 FTE Conversion'!$B$10:$E$32,4,FALSE)</f>
        <v>1.1989799635701275E-2</v>
      </c>
      <c r="NF13" s="20">
        <f>'RIMS II Type I Employment'!NF13*VLOOKUP('Equation 4 Type I FTE'!$B13,'Equation 3 FTE Conversion'!$B$10:$E$32,4,FALSE)</f>
        <v>4.161748633879781E-3</v>
      </c>
      <c r="NG13" s="20">
        <f>'RIMS II Type I Employment'!NG13*VLOOKUP('Equation 4 Type I FTE'!$B13,'Equation 3 FTE Conversion'!$B$10:$E$32,4,FALSE)</f>
        <v>1.0701639344262296E-2</v>
      </c>
      <c r="NH13" s="20">
        <f>'RIMS II Type I Employment'!NH13*VLOOKUP('Equation 4 Type I FTE'!$B13,'Equation 3 FTE Conversion'!$B$10:$E$32,4,FALSE)</f>
        <v>7.8280510018214951E-3</v>
      </c>
      <c r="NI13" s="20">
        <f>'RIMS II Type I Employment'!NI13*VLOOKUP('Equation 4 Type I FTE'!$B13,'Equation 3 FTE Conversion'!$B$10:$E$32,4,FALSE)</f>
        <v>9.2153005464480874E-3</v>
      </c>
      <c r="NJ13" s="23">
        <f>'RIMS II Type I Employment'!NJ13*VLOOKUP('Equation 4 Type I FTE'!$B13,'Equation 3 FTE Conversion'!$B$10:$E$32,4,FALSE)</f>
        <v>0</v>
      </c>
    </row>
    <row r="14" spans="1:374" x14ac:dyDescent="0.3">
      <c r="B14" s="18" t="s">
        <v>827</v>
      </c>
      <c r="C14" s="20">
        <f>'RIMS II Type I Employment'!C14*VLOOKUP('Equation 4 Type I FTE'!$B14,'Equation 3 FTE Conversion'!$B$10:$E$32,4,FALSE)</f>
        <v>5.9811718545644779E-2</v>
      </c>
      <c r="D14" s="20">
        <f>'RIMS II Type I Employment'!D14*VLOOKUP('Equation 4 Type I FTE'!$B14,'Equation 3 FTE Conversion'!$B$10:$E$32,4,FALSE)</f>
        <v>5.3025948208213443E-2</v>
      </c>
      <c r="E14" s="20">
        <f>'RIMS II Type I Employment'!E14*VLOOKUP('Equation 4 Type I FTE'!$B14,'Equation 3 FTE Conversion'!$B$10:$E$32,4,FALSE)</f>
        <v>3.1117603975935128E-2</v>
      </c>
      <c r="F14" s="20">
        <f>'RIMS II Type I Employment'!F14*VLOOKUP('Equation 4 Type I FTE'!$B14,'Equation 3 FTE Conversion'!$B$10:$E$32,4,FALSE)</f>
        <v>3.0245147789693956E-2</v>
      </c>
      <c r="G14" s="20">
        <f>'RIMS II Type I Employment'!G14*VLOOKUP('Equation 4 Type I FTE'!$B14,'Equation 3 FTE Conversion'!$B$10:$E$32,4,FALSE)</f>
        <v>5.7872927020664405E-2</v>
      </c>
      <c r="H14" s="20">
        <f>'RIMS II Type I Employment'!H14*VLOOKUP('Equation 4 Type I FTE'!$B14,'Equation 3 FTE Conversion'!$B$10:$E$32,4,FALSE)</f>
        <v>2.7530839654721424E-2</v>
      </c>
      <c r="I14" s="20">
        <f>'RIMS II Type I Employment'!I14*VLOOKUP('Equation 4 Type I FTE'!$B14,'Equation 3 FTE Conversion'!$B$10:$E$32,4,FALSE)</f>
        <v>1.4250117708605807E-2</v>
      </c>
      <c r="J14" s="20">
        <f>'RIMS II Type I Employment'!J14*VLOOKUP('Equation 4 Type I FTE'!$B14,'Equation 3 FTE Conversion'!$B$10:$E$32,4,FALSE)</f>
        <v>1.7061365419827362E-2</v>
      </c>
      <c r="K14" s="20">
        <f>'RIMS II Type I Employment'!K14*VLOOKUP('Equation 4 Type I FTE'!$B14,'Equation 3 FTE Conversion'!$B$10:$E$32,4,FALSE)</f>
        <v>1.6964425843578344E-2</v>
      </c>
      <c r="L14" s="20">
        <f>'RIMS II Type I Employment'!L14*VLOOKUP('Equation 4 Type I FTE'!$B14,'Equation 3 FTE Conversion'!$B$10:$E$32,4,FALSE)</f>
        <v>6.7857703374313372E-3</v>
      </c>
      <c r="M14" s="20">
        <f>'RIMS II Type I Employment'!M14*VLOOKUP('Equation 4 Type I FTE'!$B14,'Equation 3 FTE Conversion'!$B$10:$E$32,4,FALSE)</f>
        <v>1.4347057284854827E-2</v>
      </c>
      <c r="N14" s="20">
        <f>'RIMS II Type I Employment'!N14*VLOOKUP('Equation 4 Type I FTE'!$B14,'Equation 3 FTE Conversion'!$B$10:$E$32,4,FALSE)</f>
        <v>5.9133141511901657E-3</v>
      </c>
      <c r="O14" s="20">
        <f>'RIMS II Type I Employment'!O14*VLOOKUP('Equation 4 Type I FTE'!$B14,'Equation 3 FTE Conversion'!$B$10:$E$32,4,FALSE)</f>
        <v>1.7836882029819513E-2</v>
      </c>
      <c r="P14" s="20">
        <f>'RIMS II Type I Employment'!P14*VLOOKUP('Equation 4 Type I FTE'!$B14,'Equation 3 FTE Conversion'!$B$10:$E$32,4,FALSE)</f>
        <v>5.5061679309442849E-2</v>
      </c>
      <c r="Q14" s="20">
        <f>'RIMS II Type I Employment'!Q14*VLOOKUP('Equation 4 Type I FTE'!$B14,'Equation 3 FTE Conversion'!$B$10:$E$32,4,FALSE)</f>
        <v>0</v>
      </c>
      <c r="R14" s="20">
        <f>'RIMS II Type I Employment'!R14*VLOOKUP('Equation 4 Type I FTE'!$B14,'Equation 3 FTE Conversion'!$B$10:$E$32,4,FALSE)</f>
        <v>3.8485011770860583E-2</v>
      </c>
      <c r="S14" s="20">
        <f>'RIMS II Type I Employment'!S14*VLOOKUP('Equation 4 Type I FTE'!$B14,'Equation 3 FTE Conversion'!$B$10:$E$32,4,FALSE)</f>
        <v>0.12039895370128173</v>
      </c>
      <c r="T14" s="20">
        <f>'RIMS II Type I Employment'!T14*VLOOKUP('Equation 4 Type I FTE'!$B14,'Equation 3 FTE Conversion'!$B$10:$E$32,4,FALSE)</f>
        <v>0.11942955793879154</v>
      </c>
      <c r="U14" s="20">
        <f>'RIMS II Type I Employment'!U14*VLOOKUP('Equation 4 Type I FTE'!$B14,'Equation 3 FTE Conversion'!$B$10:$E$32,4,FALSE)</f>
        <v>2.6270625163484176E-2</v>
      </c>
      <c r="V14" s="20">
        <f>'RIMS II Type I Employment'!V14*VLOOKUP('Equation 4 Type I FTE'!$B14,'Equation 3 FTE Conversion'!$B$10:$E$32,4,FALSE)</f>
        <v>8.6567041590374066E-2</v>
      </c>
      <c r="W14" s="20">
        <f>'RIMS II Type I Employment'!W14*VLOOKUP('Equation 4 Type I FTE'!$B14,'Equation 3 FTE Conversion'!$B$10:$E$32,4,FALSE)</f>
        <v>9.3837509809050479E-2</v>
      </c>
      <c r="X14" s="20">
        <f>'RIMS II Type I Employment'!X14*VLOOKUP('Equation 4 Type I FTE'!$B14,'Equation 3 FTE Conversion'!$B$10:$E$32,4,FALSE)</f>
        <v>2.4041014909756735E-2</v>
      </c>
      <c r="Y14" s="20">
        <f>'RIMS II Type I Employment'!Y14*VLOOKUP('Equation 4 Type I FTE'!$B14,'Equation 3 FTE Conversion'!$B$10:$E$32,4,FALSE)</f>
        <v>4.3331990583311532E-2</v>
      </c>
      <c r="Z14" s="20">
        <f>'RIMS II Type I Employment'!Z14*VLOOKUP('Equation 4 Type I FTE'!$B14,'Equation 3 FTE Conversion'!$B$10:$E$32,4,FALSE)</f>
        <v>7.5795115877583061</v>
      </c>
      <c r="AA14" s="20">
        <f>'RIMS II Type I Employment'!AA14*VLOOKUP('Equation 4 Type I FTE'!$B14,'Equation 3 FTE Conversion'!$B$10:$E$32,4,FALSE)</f>
        <v>4.3306786293486788</v>
      </c>
      <c r="AB14" s="20">
        <f>'RIMS II Type I Employment'!AB14*VLOOKUP('Equation 4 Type I FTE'!$B14,'Equation 3 FTE Conversion'!$B$10:$E$32,4,FALSE)</f>
        <v>6.9084958409625949</v>
      </c>
      <c r="AC14" s="20">
        <f>'RIMS II Type I Employment'!AC14*VLOOKUP('Equation 4 Type I FTE'!$B14,'Equation 3 FTE Conversion'!$B$10:$E$32,4,FALSE)</f>
        <v>4.1432944284593249</v>
      </c>
      <c r="AD14" s="20">
        <f>'RIMS II Type I Employment'!AD14*VLOOKUP('Equation 4 Type I FTE'!$B14,'Equation 3 FTE Conversion'!$B$10:$E$32,4,FALSE)</f>
        <v>1.8709338216060686E-2</v>
      </c>
      <c r="AE14" s="20">
        <f>'RIMS II Type I Employment'!AE14*VLOOKUP('Equation 4 Type I FTE'!$B14,'Equation 3 FTE Conversion'!$B$10:$E$32,4,FALSE)</f>
        <v>1.8030761182317549E-2</v>
      </c>
      <c r="AF14" s="20">
        <f>'RIMS II Type I Employment'!AF14*VLOOKUP('Equation 4 Type I FTE'!$B14,'Equation 3 FTE Conversion'!$B$10:$E$32,4,FALSE)</f>
        <v>1.6382788386084226E-2</v>
      </c>
      <c r="AG14" s="20">
        <f>'RIMS II Type I Employment'!AG14*VLOOKUP('Equation 4 Type I FTE'!$B14,'Equation 3 FTE Conversion'!$B$10:$E$32,4,FALSE)</f>
        <v>1.7061365419827362E-2</v>
      </c>
      <c r="AH14" s="20">
        <f>'RIMS II Type I Employment'!AH14*VLOOKUP('Equation 4 Type I FTE'!$B14,'Equation 3 FTE Conversion'!$B$10:$E$32,4,FALSE)</f>
        <v>2.675532304472927E-2</v>
      </c>
      <c r="AI14" s="20">
        <f>'RIMS II Type I Employment'!AI14*VLOOKUP('Equation 4 Type I FTE'!$B14,'Equation 3 FTE Conversion'!$B$10:$E$32,4,FALSE)</f>
        <v>2.8984933298456712E-2</v>
      </c>
      <c r="AJ14" s="20">
        <f>'RIMS II Type I Employment'!AJ14*VLOOKUP('Equation 4 Type I FTE'!$B14,'Equation 3 FTE Conversion'!$B$10:$E$32,4,FALSE)</f>
        <v>4.2459534397070363E-2</v>
      </c>
      <c r="AK14" s="20">
        <f>'RIMS II Type I Employment'!AK14*VLOOKUP('Equation 4 Type I FTE'!$B14,'Equation 3 FTE Conversion'!$B$10:$E$32,4,FALSE)</f>
        <v>3.3928851687156689E-2</v>
      </c>
      <c r="AL14" s="20">
        <f>'RIMS II Type I Employment'!AL14*VLOOKUP('Equation 4 Type I FTE'!$B14,'Equation 3 FTE Conversion'!$B$10:$E$32,4,FALSE)</f>
        <v>3.7030918127125292E-2</v>
      </c>
      <c r="AM14" s="20">
        <f>'RIMS II Type I Employment'!AM14*VLOOKUP('Equation 4 Type I FTE'!$B14,'Equation 3 FTE Conversion'!$B$10:$E$32,4,FALSE)</f>
        <v>2.2683860842270469E-2</v>
      </c>
      <c r="AN14" s="20">
        <f>'RIMS II Type I Employment'!AN14*VLOOKUP('Equation 4 Type I FTE'!$B14,'Equation 3 FTE Conversion'!$B$10:$E$32,4,FALSE)</f>
        <v>2.4525712791001832E-2</v>
      </c>
      <c r="AO14" s="20">
        <f>'RIMS II Type I Employment'!AO14*VLOOKUP('Equation 4 Type I FTE'!$B14,'Equation 3 FTE Conversion'!$B$10:$E$32,4,FALSE)</f>
        <v>1.3086842793617577E-2</v>
      </c>
      <c r="AP14" s="20">
        <f>'RIMS II Type I Employment'!AP14*VLOOKUP('Equation 4 Type I FTE'!$B14,'Equation 3 FTE Conversion'!$B$10:$E$32,4,FALSE)</f>
        <v>2.1035888046037145E-2</v>
      </c>
      <c r="AQ14" s="20">
        <f>'RIMS II Type I Employment'!AQ14*VLOOKUP('Equation 4 Type I FTE'!$B14,'Equation 3 FTE Conversion'!$B$10:$E$32,4,FALSE)</f>
        <v>3.0342087365942981E-2</v>
      </c>
      <c r="AR14" s="20">
        <f>'RIMS II Type I Employment'!AR14*VLOOKUP('Equation 4 Type I FTE'!$B14,'Equation 3 FTE Conversion'!$B$10:$E$32,4,FALSE)</f>
        <v>2.3071619147266548E-2</v>
      </c>
      <c r="AS14" s="20">
        <f>'RIMS II Type I Employment'!AS14*VLOOKUP('Equation 4 Type I FTE'!$B14,'Equation 3 FTE Conversion'!$B$10:$E$32,4,FALSE)</f>
        <v>2.0745069317290084E-2</v>
      </c>
      <c r="AT14" s="20">
        <f>'RIMS II Type I Employment'!AT14*VLOOKUP('Equation 4 Type I FTE'!$B14,'Equation 3 FTE Conversion'!$B$10:$E$32,4,FALSE)</f>
        <v>2.1908344232278314E-2</v>
      </c>
      <c r="AU14" s="20">
        <f>'RIMS II Type I Employment'!AU14*VLOOKUP('Equation 4 Type I FTE'!$B14,'Equation 3 FTE Conversion'!$B$10:$E$32,4,FALSE)</f>
        <v>1.3765419827360712E-2</v>
      </c>
      <c r="AV14" s="20">
        <f>'RIMS II Type I Employment'!AV14*VLOOKUP('Equation 4 Type I FTE'!$B14,'Equation 3 FTE Conversion'!$B$10:$E$32,4,FALSE)</f>
        <v>1.7061365419827362E-2</v>
      </c>
      <c r="AW14" s="20">
        <f>'RIMS II Type I Employment'!AW14*VLOOKUP('Equation 4 Type I FTE'!$B14,'Equation 3 FTE Conversion'!$B$10:$E$32,4,FALSE)</f>
        <v>2.7627779230970446E-2</v>
      </c>
      <c r="AX14" s="20">
        <f>'RIMS II Type I Employment'!AX14*VLOOKUP('Equation 4 Type I FTE'!$B14,'Equation 3 FTE Conversion'!$B$10:$E$32,4,FALSE)</f>
        <v>1.6479727962333247E-2</v>
      </c>
      <c r="AY14" s="20">
        <f>'RIMS II Type I Employment'!AY14*VLOOKUP('Equation 4 Type I FTE'!$B14,'Equation 3 FTE Conversion'!$B$10:$E$32,4,FALSE)</f>
        <v>1.4250117708605807E-2</v>
      </c>
      <c r="AZ14" s="20">
        <f>'RIMS II Type I Employment'!AZ14*VLOOKUP('Equation 4 Type I FTE'!$B14,'Equation 3 FTE Conversion'!$B$10:$E$32,4,FALSE)</f>
        <v>9.2092597436568141E-3</v>
      </c>
      <c r="BA14" s="20">
        <f>'RIMS II Type I Employment'!BA14*VLOOKUP('Equation 4 Type I FTE'!$B14,'Equation 3 FTE Conversion'!$B$10:$E$32,4,FALSE)</f>
        <v>1.1438869997384254E-2</v>
      </c>
      <c r="BB14" s="20">
        <f>'RIMS II Type I Employment'!BB14*VLOOKUP('Equation 4 Type I FTE'!$B14,'Equation 3 FTE Conversion'!$B$10:$E$32,4,FALSE)</f>
        <v>1.8224640334815592E-2</v>
      </c>
      <c r="BC14" s="20">
        <f>'RIMS II Type I Employment'!BC14*VLOOKUP('Equation 4 Type I FTE'!$B14,'Equation 3 FTE Conversion'!$B$10:$E$32,4,FALSE)</f>
        <v>2.4041014909756735E-2</v>
      </c>
      <c r="BD14" s="20">
        <f>'RIMS II Type I Employment'!BD14*VLOOKUP('Equation 4 Type I FTE'!$B14,'Equation 3 FTE Conversion'!$B$10:$E$32,4,FALSE)</f>
        <v>1.5122573894846978E-2</v>
      </c>
      <c r="BE14" s="20">
        <f>'RIMS II Type I Employment'!BE14*VLOOKUP('Equation 4 Type I FTE'!$B14,'Equation 3 FTE Conversion'!$B$10:$E$32,4,FALSE)</f>
        <v>2.1908344232278314E-2</v>
      </c>
      <c r="BF14" s="20">
        <f>'RIMS II Type I Employment'!BF14*VLOOKUP('Equation 4 Type I FTE'!$B14,'Equation 3 FTE Conversion'!$B$10:$E$32,4,FALSE)</f>
        <v>1.4250117708605807E-2</v>
      </c>
      <c r="BG14" s="20">
        <f>'RIMS II Type I Employment'!BG14*VLOOKUP('Equation 4 Type I FTE'!$B14,'Equation 3 FTE Conversion'!$B$10:$E$32,4,FALSE)</f>
        <v>1.4831755166099922E-2</v>
      </c>
      <c r="BH14" s="20">
        <f>'RIMS II Type I Employment'!BH14*VLOOKUP('Equation 4 Type I FTE'!$B14,'Equation 3 FTE Conversion'!$B$10:$E$32,4,FALSE)</f>
        <v>1.2214386607376407E-2</v>
      </c>
      <c r="BI14" s="20">
        <f>'RIMS II Type I Employment'!BI14*VLOOKUP('Equation 4 Type I FTE'!$B14,'Equation 3 FTE Conversion'!$B$10:$E$32,4,FALSE)</f>
        <v>1.3765419827360712E-2</v>
      </c>
      <c r="BJ14" s="20">
        <f>'RIMS II Type I Employment'!BJ14*VLOOKUP('Equation 4 Type I FTE'!$B14,'Equation 3 FTE Conversion'!$B$10:$E$32,4,FALSE)</f>
        <v>1.172968872613131E-2</v>
      </c>
      <c r="BK14" s="20">
        <f>'RIMS II Type I Employment'!BK14*VLOOKUP('Equation 4 Type I FTE'!$B14,'Equation 3 FTE Conversion'!$B$10:$E$32,4,FALSE)</f>
        <v>1.1148051268637197E-2</v>
      </c>
      <c r="BL14" s="20">
        <f>'RIMS II Type I Employment'!BL14*VLOOKUP('Equation 4 Type I FTE'!$B14,'Equation 3 FTE Conversion'!$B$10:$E$32,4,FALSE)</f>
        <v>1.0566413811143082E-2</v>
      </c>
      <c r="BM14" s="20">
        <f>'RIMS II Type I Employment'!BM14*VLOOKUP('Equation 4 Type I FTE'!$B14,'Equation 3 FTE Conversion'!$B$10:$E$32,4,FALSE)</f>
        <v>1.289296364111954E-2</v>
      </c>
      <c r="BN14" s="20">
        <f>'RIMS II Type I Employment'!BN14*VLOOKUP('Equation 4 Type I FTE'!$B14,'Equation 3 FTE Conversion'!$B$10:$E$32,4,FALSE)</f>
        <v>1.6867486267329323E-2</v>
      </c>
      <c r="BO14" s="20">
        <f>'RIMS II Type I Employment'!BO14*VLOOKUP('Equation 4 Type I FTE'!$B14,'Equation 3 FTE Conversion'!$B$10:$E$32,4,FALSE)</f>
        <v>1.8709338216060686E-2</v>
      </c>
      <c r="BP14" s="20">
        <f>'RIMS II Type I Employment'!BP14*VLOOKUP('Equation 4 Type I FTE'!$B14,'Equation 3 FTE Conversion'!$B$10:$E$32,4,FALSE)</f>
        <v>1.8709338216060686E-2</v>
      </c>
      <c r="BQ14" s="20">
        <f>'RIMS II Type I Employment'!BQ14*VLOOKUP('Equation 4 Type I FTE'!$B14,'Equation 3 FTE Conversion'!$B$10:$E$32,4,FALSE)</f>
        <v>1.948485482605284E-2</v>
      </c>
      <c r="BR14" s="20">
        <f>'RIMS II Type I Employment'!BR14*VLOOKUP('Equation 4 Type I FTE'!$B14,'Equation 3 FTE Conversion'!$B$10:$E$32,4,FALSE)</f>
        <v>1.0954172116139157E-2</v>
      </c>
      <c r="BS14" s="20">
        <f>'RIMS II Type I Employment'!BS14*VLOOKUP('Equation 4 Type I FTE'!$B14,'Equation 3 FTE Conversion'!$B$10:$E$32,4,FALSE)</f>
        <v>1.3862359403609732E-2</v>
      </c>
      <c r="BT14" s="20">
        <f>'RIMS II Type I Employment'!BT14*VLOOKUP('Equation 4 Type I FTE'!$B14,'Equation 3 FTE Conversion'!$B$10:$E$32,4,FALSE)</f>
        <v>1.6673607114831283E-2</v>
      </c>
      <c r="BU14" s="20">
        <f>'RIMS II Type I Employment'!BU14*VLOOKUP('Equation 4 Type I FTE'!$B14,'Equation 3 FTE Conversion'!$B$10:$E$32,4,FALSE)</f>
        <v>1.3377661522364635E-2</v>
      </c>
      <c r="BV14" s="20">
        <f>'RIMS II Type I Employment'!BV14*VLOOKUP('Equation 4 Type I FTE'!$B14,'Equation 3 FTE Conversion'!$B$10:$E$32,4,FALSE)</f>
        <v>1.1632749149882292E-2</v>
      </c>
      <c r="BW14" s="20">
        <f>'RIMS II Type I Employment'!BW14*VLOOKUP('Equation 4 Type I FTE'!$B14,'Equation 3 FTE Conversion'!$B$10:$E$32,4,FALSE)</f>
        <v>1.502563431859796E-2</v>
      </c>
      <c r="BX14" s="20">
        <f>'RIMS II Type I Employment'!BX14*VLOOKUP('Equation 4 Type I FTE'!$B14,'Equation 3 FTE Conversion'!$B$10:$E$32,4,FALSE)</f>
        <v>8.6276222861626992E-3</v>
      </c>
      <c r="BY14" s="20">
        <f>'RIMS II Type I Employment'!BY14*VLOOKUP('Equation 4 Type I FTE'!$B14,'Equation 3 FTE Conversion'!$B$10:$E$32,4,FALSE)</f>
        <v>7.1735286424274135E-3</v>
      </c>
      <c r="BZ14" s="20">
        <f>'RIMS II Type I Employment'!BZ14*VLOOKUP('Equation 4 Type I FTE'!$B14,'Equation 3 FTE Conversion'!$B$10:$E$32,4,FALSE)</f>
        <v>9.790897201150929E-3</v>
      </c>
      <c r="CA14" s="20">
        <f>'RIMS II Type I Employment'!CA14*VLOOKUP('Equation 4 Type I FTE'!$B14,'Equation 3 FTE Conversion'!$B$10:$E$32,4,FALSE)</f>
        <v>1.2214386607376407E-2</v>
      </c>
      <c r="CB14" s="20">
        <f>'RIMS II Type I Employment'!CB14*VLOOKUP('Equation 4 Type I FTE'!$B14,'Equation 3 FTE Conversion'!$B$10:$E$32,4,FALSE)</f>
        <v>9.9847763536489668E-3</v>
      </c>
      <c r="CC14" s="20">
        <f>'RIMS II Type I Employment'!CC14*VLOOKUP('Equation 4 Type I FTE'!$B14,'Equation 3 FTE Conversion'!$B$10:$E$32,4,FALSE)</f>
        <v>1.1923567878629349E-2</v>
      </c>
      <c r="CD14" s="20">
        <f>'RIMS II Type I Employment'!CD14*VLOOKUP('Equation 4 Type I FTE'!$B14,'Equation 3 FTE Conversion'!$B$10:$E$32,4,FALSE)</f>
        <v>1.3280721946115617E-2</v>
      </c>
      <c r="CE14" s="20">
        <f>'RIMS II Type I Employment'!CE14*VLOOKUP('Equation 4 Type I FTE'!$B14,'Equation 3 FTE Conversion'!$B$10:$E$32,4,FALSE)</f>
        <v>1.0469474234894064E-2</v>
      </c>
      <c r="CF14" s="20">
        <f>'RIMS II Type I Employment'!CF14*VLOOKUP('Equation 4 Type I FTE'!$B14,'Equation 3 FTE Conversion'!$B$10:$E$32,4,FALSE)</f>
        <v>1.2117447031127389E-2</v>
      </c>
      <c r="CG14" s="20">
        <f>'RIMS II Type I Employment'!CG14*VLOOKUP('Equation 4 Type I FTE'!$B14,'Equation 3 FTE Conversion'!$B$10:$E$32,4,FALSE)</f>
        <v>1.1535809573633274E-2</v>
      </c>
      <c r="CH14" s="20">
        <f>'RIMS II Type I Employment'!CH14*VLOOKUP('Equation 4 Type I FTE'!$B14,'Equation 3 FTE Conversion'!$B$10:$E$32,4,FALSE)</f>
        <v>7.9490452524195662E-3</v>
      </c>
      <c r="CI14" s="20">
        <f>'RIMS II Type I Employment'!CI14*VLOOKUP('Equation 4 Type I FTE'!$B14,'Equation 3 FTE Conversion'!$B$10:$E$32,4,FALSE)</f>
        <v>1.0178655506147006E-2</v>
      </c>
      <c r="CJ14" s="20">
        <f>'RIMS II Type I Employment'!CJ14*VLOOKUP('Equation 4 Type I FTE'!$B14,'Equation 3 FTE Conversion'!$B$10:$E$32,4,FALSE)</f>
        <v>1.8903217368558725E-2</v>
      </c>
      <c r="CK14" s="20">
        <f>'RIMS II Type I Employment'!CK14*VLOOKUP('Equation 4 Type I FTE'!$B14,'Equation 3 FTE Conversion'!$B$10:$E$32,4,FALSE)</f>
        <v>1.4153178132356789E-2</v>
      </c>
      <c r="CL14" s="20">
        <f>'RIMS II Type I Employment'!CL14*VLOOKUP('Equation 4 Type I FTE'!$B14,'Equation 3 FTE Conversion'!$B$10:$E$32,4,FALSE)</f>
        <v>1.1341930421135234E-2</v>
      </c>
      <c r="CM14" s="20">
        <f>'RIMS II Type I Employment'!CM14*VLOOKUP('Equation 4 Type I FTE'!$B14,'Equation 3 FTE Conversion'!$B$10:$E$32,4,FALSE)</f>
        <v>1.6091969657337172E-2</v>
      </c>
      <c r="CN14" s="20">
        <f>'RIMS II Type I Employment'!CN14*VLOOKUP('Equation 4 Type I FTE'!$B14,'Equation 3 FTE Conversion'!$B$10:$E$32,4,FALSE)</f>
        <v>9.5970180486528913E-3</v>
      </c>
      <c r="CO14" s="20">
        <f>'RIMS II Type I Employment'!CO14*VLOOKUP('Equation 4 Type I FTE'!$B14,'Equation 3 FTE Conversion'!$B$10:$E$32,4,FALSE)</f>
        <v>2.1326706774784199E-2</v>
      </c>
      <c r="CP14" s="20">
        <f>'RIMS II Type I Employment'!CP14*VLOOKUP('Equation 4 Type I FTE'!$B14,'Equation 3 FTE Conversion'!$B$10:$E$32,4,FALSE)</f>
        <v>1.405623855610777E-2</v>
      </c>
      <c r="CQ14" s="20">
        <f>'RIMS II Type I Employment'!CQ14*VLOOKUP('Equation 4 Type I FTE'!$B14,'Equation 3 FTE Conversion'!$B$10:$E$32,4,FALSE)</f>
        <v>9.8878367773999488E-3</v>
      </c>
      <c r="CR14" s="20">
        <f>'RIMS II Type I Employment'!CR14*VLOOKUP('Equation 4 Type I FTE'!$B14,'Equation 3 FTE Conversion'!$B$10:$E$32,4,FALSE)</f>
        <v>8.9184410149097566E-3</v>
      </c>
      <c r="CS14" s="20">
        <f>'RIMS II Type I Employment'!CS14*VLOOKUP('Equation 4 Type I FTE'!$B14,'Equation 3 FTE Conversion'!$B$10:$E$32,4,FALSE)</f>
        <v>1.0760292963641121E-2</v>
      </c>
      <c r="CT14" s="20">
        <f>'RIMS II Type I Employment'!CT14*VLOOKUP('Equation 4 Type I FTE'!$B14,'Equation 3 FTE Conversion'!$B$10:$E$32,4,FALSE)</f>
        <v>9.2092597436568141E-3</v>
      </c>
      <c r="CU14" s="20">
        <f>'RIMS II Type I Employment'!CU14*VLOOKUP('Equation 4 Type I FTE'!$B14,'Equation 3 FTE Conversion'!$B$10:$E$32,4,FALSE)</f>
        <v>1.06633533873921E-2</v>
      </c>
      <c r="CV14" s="20">
        <f>'RIMS II Type I Employment'!CV14*VLOOKUP('Equation 4 Type I FTE'!$B14,'Equation 3 FTE Conversion'!$B$10:$E$32,4,FALSE)</f>
        <v>1.0178655506147006E-2</v>
      </c>
      <c r="CW14" s="20">
        <f>'RIMS II Type I Employment'!CW14*VLOOKUP('Equation 4 Type I FTE'!$B14,'Equation 3 FTE Conversion'!$B$10:$E$32,4,FALSE)</f>
        <v>1.0081715929897987E-2</v>
      </c>
      <c r="CX14" s="20">
        <f>'RIMS II Type I Employment'!CX14*VLOOKUP('Equation 4 Type I FTE'!$B14,'Equation 3 FTE Conversion'!$B$10:$E$32,4,FALSE)</f>
        <v>1.1438869997384254E-2</v>
      </c>
      <c r="CY14" s="20">
        <f>'RIMS II Type I Employment'!CY14*VLOOKUP('Equation 4 Type I FTE'!$B14,'Equation 3 FTE Conversion'!$B$10:$E$32,4,FALSE)</f>
        <v>1.172968872613131E-2</v>
      </c>
      <c r="CZ14" s="20">
        <f>'RIMS II Type I Employment'!CZ14*VLOOKUP('Equation 4 Type I FTE'!$B14,'Equation 3 FTE Conversion'!$B$10:$E$32,4,FALSE)</f>
        <v>4.4592205074548783E-3</v>
      </c>
      <c r="DA14" s="20">
        <f>'RIMS II Type I Employment'!DA14*VLOOKUP('Equation 4 Type I FTE'!$B14,'Equation 3 FTE Conversion'!$B$10:$E$32,4,FALSE)</f>
        <v>1.2214386607376407E-2</v>
      </c>
      <c r="DB14" s="20">
        <f>'RIMS II Type I Employment'!DB14*VLOOKUP('Equation 4 Type I FTE'!$B14,'Equation 3 FTE Conversion'!$B$10:$E$32,4,FALSE)</f>
        <v>5.3316766936960499E-3</v>
      </c>
      <c r="DC14" s="20">
        <f>'RIMS II Type I Employment'!DC14*VLOOKUP('Equation 4 Type I FTE'!$B14,'Equation 3 FTE Conversion'!$B$10:$E$32,4,FALSE)</f>
        <v>6.2041328799372223E-3</v>
      </c>
      <c r="DD14" s="20">
        <f>'RIMS II Type I Employment'!DD14*VLOOKUP('Equation 4 Type I FTE'!$B14,'Equation 3 FTE Conversion'!$B$10:$E$32,4,FALSE)</f>
        <v>5.0408579649489933E-3</v>
      </c>
      <c r="DE14" s="20">
        <f>'RIMS II Type I Employment'!DE14*VLOOKUP('Equation 4 Type I FTE'!$B14,'Equation 3 FTE Conversion'!$B$10:$E$32,4,FALSE)</f>
        <v>8.045984828668586E-3</v>
      </c>
      <c r="DF14" s="20">
        <f>'RIMS II Type I Employment'!DF14*VLOOKUP('Equation 4 Type I FTE'!$B14,'Equation 3 FTE Conversion'!$B$10:$E$32,4,FALSE)</f>
        <v>9.9847763536489668E-3</v>
      </c>
      <c r="DG14" s="20">
        <f>'RIMS II Type I Employment'!DG14*VLOOKUP('Equation 4 Type I FTE'!$B14,'Equation 3 FTE Conversion'!$B$10:$E$32,4,FALSE)</f>
        <v>8.2398639811666237E-3</v>
      </c>
      <c r="DH14" s="20">
        <f>'RIMS II Type I Employment'!DH14*VLOOKUP('Equation 4 Type I FTE'!$B14,'Equation 3 FTE Conversion'!$B$10:$E$32,4,FALSE)</f>
        <v>1.3765419827360712E-2</v>
      </c>
      <c r="DI14" s="20">
        <f>'RIMS II Type I Employment'!DI14*VLOOKUP('Equation 4 Type I FTE'!$B14,'Equation 3 FTE Conversion'!$B$10:$E$32,4,FALSE)</f>
        <v>3.6837038974627256E-3</v>
      </c>
      <c r="DJ14" s="20">
        <f>'RIMS II Type I Employment'!DJ14*VLOOKUP('Equation 4 Type I FTE'!$B14,'Equation 3 FTE Conversion'!$B$10:$E$32,4,FALSE)</f>
        <v>4.3622809312058594E-3</v>
      </c>
      <c r="DK14" s="20">
        <f>'RIMS II Type I Employment'!DK14*VLOOKUP('Equation 4 Type I FTE'!$B14,'Equation 3 FTE Conversion'!$B$10:$E$32,4,FALSE)</f>
        <v>6.7857703374313372E-3</v>
      </c>
      <c r="DL14" s="20">
        <f>'RIMS II Type I Employment'!DL14*VLOOKUP('Equation 4 Type I FTE'!$B14,'Equation 3 FTE Conversion'!$B$10:$E$32,4,FALSE)</f>
        <v>7.1735286424274135E-3</v>
      </c>
      <c r="DM14" s="20">
        <f>'RIMS II Type I Employment'!DM14*VLOOKUP('Equation 4 Type I FTE'!$B14,'Equation 3 FTE Conversion'!$B$10:$E$32,4,FALSE)</f>
        <v>2.7143081349725348E-3</v>
      </c>
      <c r="DN14" s="20">
        <f>'RIMS II Type I Employment'!DN14*VLOOKUP('Equation 4 Type I FTE'!$B14,'Equation 3 FTE Conversion'!$B$10:$E$32,4,FALSE)</f>
        <v>9.2092597436568141E-3</v>
      </c>
      <c r="DO14" s="20">
        <f>'RIMS II Type I Employment'!DO14*VLOOKUP('Equation 4 Type I FTE'!$B14,'Equation 3 FTE Conversion'!$B$10:$E$32,4,FALSE)</f>
        <v>4.7500392362019358E-3</v>
      </c>
      <c r="DP14" s="20">
        <f>'RIMS II Type I Employment'!DP14*VLOOKUP('Equation 4 Type I FTE'!$B14,'Equation 3 FTE Conversion'!$B$10:$E$32,4,FALSE)</f>
        <v>4.9439183886999744E-3</v>
      </c>
      <c r="DQ14" s="20">
        <f>'RIMS II Type I Employment'!DQ14*VLOOKUP('Equation 4 Type I FTE'!$B14,'Equation 3 FTE Conversion'!$B$10:$E$32,4,FALSE)</f>
        <v>4.6530996599529161E-3</v>
      </c>
      <c r="DR14" s="20">
        <f>'RIMS II Type I Employment'!DR14*VLOOKUP('Equation 4 Type I FTE'!$B14,'Equation 3 FTE Conversion'!$B$10:$E$32,4,FALSE)</f>
        <v>6.4949516086842797E-3</v>
      </c>
      <c r="DS14" s="20">
        <f>'RIMS II Type I Employment'!DS14*VLOOKUP('Equation 4 Type I FTE'!$B14,'Equation 3 FTE Conversion'!$B$10:$E$32,4,FALSE)</f>
        <v>7.8521056761705465E-3</v>
      </c>
      <c r="DT14" s="20">
        <f>'RIMS II Type I Employment'!DT14*VLOOKUP('Equation 4 Type I FTE'!$B14,'Equation 3 FTE Conversion'!$B$10:$E$32,4,FALSE)</f>
        <v>1.1923567878629349E-2</v>
      </c>
      <c r="DU14" s="20">
        <f>'RIMS II Type I Employment'!DU14*VLOOKUP('Equation 4 Type I FTE'!$B14,'Equation 3 FTE Conversion'!$B$10:$E$32,4,FALSE)</f>
        <v>1.1923567878629349E-2</v>
      </c>
      <c r="DV14" s="20">
        <f>'RIMS II Type I Employment'!DV14*VLOOKUP('Equation 4 Type I FTE'!$B14,'Equation 3 FTE Conversion'!$B$10:$E$32,4,FALSE)</f>
        <v>8.045984828668586E-3</v>
      </c>
      <c r="DW14" s="20">
        <f>'RIMS II Type I Employment'!DW14*VLOOKUP('Equation 4 Type I FTE'!$B14,'Equation 3 FTE Conversion'!$B$10:$E$32,4,FALSE)</f>
        <v>7.3674077949254513E-3</v>
      </c>
      <c r="DX14" s="20">
        <f>'RIMS II Type I Employment'!DX14*VLOOKUP('Equation 4 Type I FTE'!$B14,'Equation 3 FTE Conversion'!$B$10:$E$32,4,FALSE)</f>
        <v>1.1923567878629349E-2</v>
      </c>
      <c r="DY14" s="20">
        <f>'RIMS II Type I Employment'!DY14*VLOOKUP('Equation 4 Type I FTE'!$B14,'Equation 3 FTE Conversion'!$B$10:$E$32,4,FALSE)</f>
        <v>7.0765890661783947E-3</v>
      </c>
      <c r="DZ14" s="20">
        <f>'RIMS II Type I Employment'!DZ14*VLOOKUP('Equation 4 Type I FTE'!$B14,'Equation 3 FTE Conversion'!$B$10:$E$32,4,FALSE)</f>
        <v>1.1632749149882292E-2</v>
      </c>
      <c r="EA14" s="20">
        <f>'RIMS II Type I Employment'!EA14*VLOOKUP('Equation 4 Type I FTE'!$B14,'Equation 3 FTE Conversion'!$B$10:$E$32,4,FALSE)</f>
        <v>7.1735286424274135E-3</v>
      </c>
      <c r="EB14" s="20">
        <f>'RIMS II Type I Employment'!EB14*VLOOKUP('Equation 4 Type I FTE'!$B14,'Equation 3 FTE Conversion'!$B$10:$E$32,4,FALSE)</f>
        <v>1.7836882029819513E-2</v>
      </c>
      <c r="EC14" s="20">
        <f>'RIMS II Type I Employment'!EC14*VLOOKUP('Equation 4 Type I FTE'!$B14,'Equation 3 FTE Conversion'!$B$10:$E$32,4,FALSE)</f>
        <v>1.4443996861103845E-2</v>
      </c>
      <c r="ED14" s="20">
        <f>'RIMS II Type I Employment'!ED14*VLOOKUP('Equation 4 Type I FTE'!$B14,'Equation 3 FTE Conversion'!$B$10:$E$32,4,FALSE)</f>
        <v>1.06633533873921E-2</v>
      </c>
      <c r="EE14" s="20">
        <f>'RIMS II Type I Employment'!EE14*VLOOKUP('Equation 4 Type I FTE'!$B14,'Equation 3 FTE Conversion'!$B$10:$E$32,4,FALSE)</f>
        <v>9.5970180486528913E-3</v>
      </c>
      <c r="EF14" s="20">
        <f>'RIMS II Type I Employment'!EF14*VLOOKUP('Equation 4 Type I FTE'!$B14,'Equation 3 FTE Conversion'!$B$10:$E$32,4,FALSE)</f>
        <v>1.832157991106461E-2</v>
      </c>
      <c r="EG14" s="20">
        <f>'RIMS II Type I Employment'!EG14*VLOOKUP('Equation 4 Type I FTE'!$B14,'Equation 3 FTE Conversion'!$B$10:$E$32,4,FALSE)</f>
        <v>1.0760292963641121E-2</v>
      </c>
      <c r="EH14" s="20">
        <f>'RIMS II Type I Employment'!EH14*VLOOKUP('Equation 4 Type I FTE'!$B14,'Equation 3 FTE Conversion'!$B$10:$E$32,4,FALSE)</f>
        <v>5.1377975411980121E-3</v>
      </c>
      <c r="EI14" s="20">
        <f>'RIMS II Type I Employment'!EI14*VLOOKUP('Equation 4 Type I FTE'!$B14,'Equation 3 FTE Conversion'!$B$10:$E$32,4,FALSE)</f>
        <v>5.0408579649489933E-3</v>
      </c>
      <c r="EJ14" s="20">
        <f>'RIMS II Type I Employment'!EJ14*VLOOKUP('Equation 4 Type I FTE'!$B14,'Equation 3 FTE Conversion'!$B$10:$E$32,4,FALSE)</f>
        <v>5.5255558461940885E-3</v>
      </c>
      <c r="EK14" s="20">
        <f>'RIMS II Type I Employment'!EK14*VLOOKUP('Equation 4 Type I FTE'!$B14,'Equation 3 FTE Conversion'!$B$10:$E$32,4,FALSE)</f>
        <v>9.6939576249019093E-3</v>
      </c>
      <c r="EL14" s="20">
        <f>'RIMS II Type I Employment'!EL14*VLOOKUP('Equation 4 Type I FTE'!$B14,'Equation 3 FTE Conversion'!$B$10:$E$32,4,FALSE)</f>
        <v>9.3061993199058321E-3</v>
      </c>
      <c r="EM14" s="20">
        <f>'RIMS II Type I Employment'!EM14*VLOOKUP('Equation 4 Type I FTE'!$B14,'Equation 3 FTE Conversion'!$B$10:$E$32,4,FALSE)</f>
        <v>7.0765890661783947E-3</v>
      </c>
      <c r="EN14" s="20">
        <f>'RIMS II Type I Employment'!EN14*VLOOKUP('Equation 4 Type I FTE'!$B14,'Equation 3 FTE Conversion'!$B$10:$E$32,4,FALSE)</f>
        <v>1.7352184148574416E-2</v>
      </c>
      <c r="EO14" s="20">
        <f>'RIMS II Type I Employment'!EO14*VLOOKUP('Equation 4 Type I FTE'!$B14,'Equation 3 FTE Conversion'!$B$10:$E$32,4,FALSE)</f>
        <v>1.2311326183625425E-2</v>
      </c>
      <c r="EP14" s="20">
        <f>'RIMS II Type I Employment'!EP14*VLOOKUP('Equation 4 Type I FTE'!$B14,'Equation 3 FTE Conversion'!$B$10:$E$32,4,FALSE)</f>
        <v>9.8878367773999488E-3</v>
      </c>
      <c r="EQ14" s="20">
        <f>'RIMS II Type I Employment'!EQ14*VLOOKUP('Equation 4 Type I FTE'!$B14,'Equation 3 FTE Conversion'!$B$10:$E$32,4,FALSE)</f>
        <v>1.5316453047345019E-2</v>
      </c>
      <c r="ER14" s="20">
        <f>'RIMS II Type I Employment'!ER14*VLOOKUP('Equation 4 Type I FTE'!$B14,'Equation 3 FTE Conversion'!$B$10:$E$32,4,FALSE)</f>
        <v>1.1148051268637197E-2</v>
      </c>
      <c r="ES14" s="20">
        <f>'RIMS II Type I Employment'!ES14*VLOOKUP('Equation 4 Type I FTE'!$B14,'Equation 3 FTE Conversion'!$B$10:$E$32,4,FALSE)</f>
        <v>1.4347057284854827E-2</v>
      </c>
      <c r="ET14" s="20">
        <f>'RIMS II Type I Employment'!ET14*VLOOKUP('Equation 4 Type I FTE'!$B14,'Equation 3 FTE Conversion'!$B$10:$E$32,4,FALSE)</f>
        <v>1.1535809573633274E-2</v>
      </c>
      <c r="EU14" s="20">
        <f>'RIMS II Type I Employment'!EU14*VLOOKUP('Equation 4 Type I FTE'!$B14,'Equation 3 FTE Conversion'!$B$10:$E$32,4,FALSE)</f>
        <v>1.3474601098613655E-2</v>
      </c>
      <c r="EV14" s="20">
        <f>'RIMS II Type I Employment'!EV14*VLOOKUP('Equation 4 Type I FTE'!$B14,'Equation 3 FTE Conversion'!$B$10:$E$32,4,FALSE)</f>
        <v>7.9490452524195662E-3</v>
      </c>
      <c r="EW14" s="20">
        <f>'RIMS II Type I Employment'!EW14*VLOOKUP('Equation 4 Type I FTE'!$B14,'Equation 3 FTE Conversion'!$B$10:$E$32,4,FALSE)</f>
        <v>5.9133141511901657E-3</v>
      </c>
      <c r="EX14" s="20">
        <f>'RIMS II Type I Employment'!EX14*VLOOKUP('Equation 4 Type I FTE'!$B14,'Equation 3 FTE Conversion'!$B$10:$E$32,4,FALSE)</f>
        <v>9.1123201674077961E-3</v>
      </c>
      <c r="EY14" s="20">
        <f>'RIMS II Type I Employment'!EY14*VLOOKUP('Equation 4 Type I FTE'!$B14,'Equation 3 FTE Conversion'!$B$10:$E$32,4,FALSE)</f>
        <v>9.0153805911587746E-3</v>
      </c>
      <c r="EZ14" s="20">
        <f>'RIMS II Type I Employment'!EZ14*VLOOKUP('Equation 4 Type I FTE'!$B14,'Equation 3 FTE Conversion'!$B$10:$E$32,4,FALSE)</f>
        <v>1.6091969657337172E-2</v>
      </c>
      <c r="FA14" s="20">
        <f>'RIMS II Type I Employment'!FA14*VLOOKUP('Equation 4 Type I FTE'!$B14,'Equation 3 FTE Conversion'!$B$10:$E$32,4,FALSE)</f>
        <v>1.06633533873921E-2</v>
      </c>
      <c r="FB14" s="20">
        <f>'RIMS II Type I Employment'!FB14*VLOOKUP('Equation 4 Type I FTE'!$B14,'Equation 3 FTE Conversion'!$B$10:$E$32,4,FALSE)</f>
        <v>1.8127700758566574E-2</v>
      </c>
      <c r="FC14" s="20">
        <f>'RIMS II Type I Employment'!FC14*VLOOKUP('Equation 4 Type I FTE'!$B14,'Equation 3 FTE Conversion'!$B$10:$E$32,4,FALSE)</f>
        <v>9.5000784724038716E-3</v>
      </c>
      <c r="FD14" s="20">
        <f>'RIMS II Type I Employment'!FD14*VLOOKUP('Equation 4 Type I FTE'!$B14,'Equation 3 FTE Conversion'!$B$10:$E$32,4,FALSE)</f>
        <v>6.7857703374313372E-3</v>
      </c>
      <c r="FE14" s="20">
        <f>'RIMS II Type I Employment'!FE14*VLOOKUP('Equation 4 Type I FTE'!$B14,'Equation 3 FTE Conversion'!$B$10:$E$32,4,FALSE)</f>
        <v>6.3010724561862411E-3</v>
      </c>
      <c r="FF14" s="20">
        <f>'RIMS II Type I Employment'!FF14*VLOOKUP('Equation 4 Type I FTE'!$B14,'Equation 3 FTE Conversion'!$B$10:$E$32,4,FALSE)</f>
        <v>6.3010724561862411E-3</v>
      </c>
      <c r="FG14" s="20">
        <f>'RIMS II Type I Employment'!FG14*VLOOKUP('Equation 4 Type I FTE'!$B14,'Equation 3 FTE Conversion'!$B$10:$E$32,4,FALSE)</f>
        <v>1.502563431859796E-2</v>
      </c>
      <c r="FH14" s="20">
        <f>'RIMS II Type I Employment'!FH14*VLOOKUP('Equation 4 Type I FTE'!$B14,'Equation 3 FTE Conversion'!$B$10:$E$32,4,FALSE)</f>
        <v>1.172968872613131E-2</v>
      </c>
      <c r="FI14" s="20">
        <f>'RIMS II Type I Employment'!FI14*VLOOKUP('Equation 4 Type I FTE'!$B14,'Equation 3 FTE Conversion'!$B$10:$E$32,4,FALSE)</f>
        <v>1.6382788386084226E-2</v>
      </c>
      <c r="FJ14" s="20">
        <f>'RIMS II Type I Employment'!FJ14*VLOOKUP('Equation 4 Type I FTE'!$B14,'Equation 3 FTE Conversion'!$B$10:$E$32,4,FALSE)</f>
        <v>1.7449123724823438E-2</v>
      </c>
      <c r="FK14" s="20">
        <f>'RIMS II Type I Employment'!FK14*VLOOKUP('Equation 4 Type I FTE'!$B14,'Equation 3 FTE Conversion'!$B$10:$E$32,4,FALSE)</f>
        <v>1.7255244572325398E-2</v>
      </c>
      <c r="FL14" s="20">
        <f>'RIMS II Type I Employment'!FL14*VLOOKUP('Equation 4 Type I FTE'!$B14,'Equation 3 FTE Conversion'!$B$10:$E$32,4,FALSE)</f>
        <v>1.5316453047345019E-2</v>
      </c>
      <c r="FM14" s="20">
        <f>'RIMS II Type I Employment'!FM14*VLOOKUP('Equation 4 Type I FTE'!$B14,'Equation 3 FTE Conversion'!$B$10:$E$32,4,FALSE)</f>
        <v>1.6576667538582265E-2</v>
      </c>
      <c r="FN14" s="20">
        <f>'RIMS II Type I Employment'!FN14*VLOOKUP('Equation 4 Type I FTE'!$B14,'Equation 3 FTE Conversion'!$B$10:$E$32,4,FALSE)</f>
        <v>1.9387915249803819E-2</v>
      </c>
      <c r="FO14" s="20">
        <f>'RIMS II Type I Employment'!FO14*VLOOKUP('Equation 4 Type I FTE'!$B14,'Equation 3 FTE Conversion'!$B$10:$E$32,4,FALSE)</f>
        <v>9.790897201150929E-3</v>
      </c>
      <c r="FP14" s="20">
        <f>'RIMS II Type I Employment'!FP14*VLOOKUP('Equation 4 Type I FTE'!$B14,'Equation 3 FTE Conversion'!$B$10:$E$32,4,FALSE)</f>
        <v>9.3061993199058321E-3</v>
      </c>
      <c r="FQ14" s="20">
        <f>'RIMS II Type I Employment'!FQ14*VLOOKUP('Equation 4 Type I FTE'!$B14,'Equation 3 FTE Conversion'!$B$10:$E$32,4,FALSE)</f>
        <v>8.3368035574156417E-3</v>
      </c>
      <c r="FR14" s="20">
        <f>'RIMS II Type I Employment'!FR14*VLOOKUP('Equation 4 Type I FTE'!$B14,'Equation 3 FTE Conversion'!$B$10:$E$32,4,FALSE)</f>
        <v>1.0372534658645042E-2</v>
      </c>
      <c r="FS14" s="20">
        <f>'RIMS II Type I Employment'!FS14*VLOOKUP('Equation 4 Type I FTE'!$B14,'Equation 3 FTE Conversion'!$B$10:$E$32,4,FALSE)</f>
        <v>1.4153178132356789E-2</v>
      </c>
      <c r="FT14" s="20">
        <f>'RIMS II Type I Employment'!FT14*VLOOKUP('Equation 4 Type I FTE'!$B14,'Equation 3 FTE Conversion'!$B$10:$E$32,4,FALSE)</f>
        <v>8.142924404917604E-3</v>
      </c>
      <c r="FU14" s="20">
        <f>'RIMS II Type I Employment'!FU14*VLOOKUP('Equation 4 Type I FTE'!$B14,'Equation 3 FTE Conversion'!$B$10:$E$32,4,FALSE)</f>
        <v>1.3862359403609732E-2</v>
      </c>
      <c r="FV14" s="20">
        <f>'RIMS II Type I Employment'!FV14*VLOOKUP('Equation 4 Type I FTE'!$B14,'Equation 3 FTE Conversion'!$B$10:$E$32,4,FALSE)</f>
        <v>1.06633533873921E-2</v>
      </c>
      <c r="FW14" s="20">
        <f>'RIMS II Type I Employment'!FW14*VLOOKUP('Equation 4 Type I FTE'!$B14,'Equation 3 FTE Conversion'!$B$10:$E$32,4,FALSE)</f>
        <v>1.3474601098613655E-2</v>
      </c>
      <c r="FX14" s="20">
        <f>'RIMS II Type I Employment'!FX14*VLOOKUP('Equation 4 Type I FTE'!$B14,'Equation 3 FTE Conversion'!$B$10:$E$32,4,FALSE)</f>
        <v>1.5219513471095998E-2</v>
      </c>
      <c r="FY14" s="20">
        <f>'RIMS II Type I Employment'!FY14*VLOOKUP('Equation 4 Type I FTE'!$B14,'Equation 3 FTE Conversion'!$B$10:$E$32,4,FALSE)</f>
        <v>1.3862359403609732E-2</v>
      </c>
      <c r="FZ14" s="20">
        <f>'RIMS II Type I Employment'!FZ14*VLOOKUP('Equation 4 Type I FTE'!$B14,'Equation 3 FTE Conversion'!$B$10:$E$32,4,FALSE)</f>
        <v>1.1244990844886215E-2</v>
      </c>
      <c r="GA14" s="20">
        <f>'RIMS II Type I Employment'!GA14*VLOOKUP('Equation 4 Type I FTE'!$B14,'Equation 3 FTE Conversion'!$B$10:$E$32,4,FALSE)</f>
        <v>9.9847763536489668E-3</v>
      </c>
      <c r="GB14" s="20">
        <f>'RIMS II Type I Employment'!GB14*VLOOKUP('Equation 4 Type I FTE'!$B14,'Equation 3 FTE Conversion'!$B$10:$E$32,4,FALSE)</f>
        <v>1.6673607114831283E-2</v>
      </c>
      <c r="GC14" s="20">
        <f>'RIMS II Type I Employment'!GC14*VLOOKUP('Equation 4 Type I FTE'!$B14,'Equation 3 FTE Conversion'!$B$10:$E$32,4,FALSE)</f>
        <v>2.1811404656029296E-2</v>
      </c>
      <c r="GD14" s="20">
        <f>'RIMS II Type I Employment'!GD14*VLOOKUP('Equation 4 Type I FTE'!$B14,'Equation 3 FTE Conversion'!$B$10:$E$32,4,FALSE)</f>
        <v>1.2117447031127389E-2</v>
      </c>
      <c r="GE14" s="20">
        <f>'RIMS II Type I Employment'!GE14*VLOOKUP('Equation 4 Type I FTE'!$B14,'Equation 3 FTE Conversion'!$B$10:$E$32,4,FALSE)</f>
        <v>1.0178655506147006E-2</v>
      </c>
      <c r="GF14" s="20">
        <f>'RIMS II Type I Employment'!GF14*VLOOKUP('Equation 4 Type I FTE'!$B14,'Equation 3 FTE Conversion'!$B$10:$E$32,4,FALSE)</f>
        <v>1.289296364111954E-2</v>
      </c>
      <c r="GG14" s="20">
        <f>'RIMS II Type I Employment'!GG14*VLOOKUP('Equation 4 Type I FTE'!$B14,'Equation 3 FTE Conversion'!$B$10:$E$32,4,FALSE)</f>
        <v>1.9678733978550876E-2</v>
      </c>
      <c r="GH14" s="20">
        <f>'RIMS II Type I Employment'!GH14*VLOOKUP('Equation 4 Type I FTE'!$B14,'Equation 3 FTE Conversion'!$B$10:$E$32,4,FALSE)</f>
        <v>1.7546063301072459E-2</v>
      </c>
      <c r="GI14" s="20">
        <f>'RIMS II Type I Employment'!GI14*VLOOKUP('Equation 4 Type I FTE'!$B14,'Equation 3 FTE Conversion'!$B$10:$E$32,4,FALSE)</f>
        <v>1.7836882029819513E-2</v>
      </c>
      <c r="GJ14" s="20">
        <f>'RIMS II Type I Employment'!GJ14*VLOOKUP('Equation 4 Type I FTE'!$B14,'Equation 3 FTE Conversion'!$B$10:$E$32,4,FALSE)</f>
        <v>2.2586921266021451E-2</v>
      </c>
      <c r="GK14" s="20">
        <f>'RIMS II Type I Employment'!GK14*VLOOKUP('Equation 4 Type I FTE'!$B14,'Equation 3 FTE Conversion'!$B$10:$E$32,4,FALSE)</f>
        <v>2.1229767198535181E-2</v>
      </c>
      <c r="GL14" s="20">
        <f>'RIMS II Type I Employment'!GL14*VLOOKUP('Equation 4 Type I FTE'!$B14,'Equation 3 FTE Conversion'!$B$10:$E$32,4,FALSE)</f>
        <v>2.7143081349725349E-2</v>
      </c>
      <c r="GM14" s="20">
        <f>'RIMS II Type I Employment'!GM14*VLOOKUP('Equation 4 Type I FTE'!$B14,'Equation 3 FTE Conversion'!$B$10:$E$32,4,FALSE)</f>
        <v>2.6173685587235155E-2</v>
      </c>
      <c r="GN14" s="20">
        <f>'RIMS II Type I Employment'!GN14*VLOOKUP('Equation 4 Type I FTE'!$B14,'Equation 3 FTE Conversion'!$B$10:$E$32,4,FALSE)</f>
        <v>1.0760292963641121E-2</v>
      </c>
      <c r="GO14" s="20">
        <f>'RIMS II Type I Employment'!GO14*VLOOKUP('Equation 4 Type I FTE'!$B14,'Equation 3 FTE Conversion'!$B$10:$E$32,4,FALSE)</f>
        <v>8.8215014386607386E-3</v>
      </c>
      <c r="GP14" s="20">
        <f>'RIMS II Type I Employment'!GP14*VLOOKUP('Equation 4 Type I FTE'!$B14,'Equation 3 FTE Conversion'!$B$10:$E$32,4,FALSE)</f>
        <v>1.2214386607376407E-2</v>
      </c>
      <c r="GQ14" s="20">
        <f>'RIMS II Type I Employment'!GQ14*VLOOKUP('Equation 4 Type I FTE'!$B14,'Equation 3 FTE Conversion'!$B$10:$E$32,4,FALSE)</f>
        <v>1.8612398639811664E-2</v>
      </c>
      <c r="GR14" s="20">
        <f>'RIMS II Type I Employment'!GR14*VLOOKUP('Equation 4 Type I FTE'!$B14,'Equation 3 FTE Conversion'!$B$10:$E$32,4,FALSE)</f>
        <v>1.7449123724823438E-2</v>
      </c>
      <c r="GS14" s="20">
        <f>'RIMS II Type I Employment'!GS14*VLOOKUP('Equation 4 Type I FTE'!$B14,'Equation 3 FTE Conversion'!$B$10:$E$32,4,FALSE)</f>
        <v>1.9000156944807743E-2</v>
      </c>
      <c r="GT14" s="20">
        <f>'RIMS II Type I Employment'!GT14*VLOOKUP('Equation 4 Type I FTE'!$B14,'Equation 3 FTE Conversion'!$B$10:$E$32,4,FALSE)</f>
        <v>1.172968872613131E-2</v>
      </c>
      <c r="GU14" s="20">
        <f>'RIMS II Type I Employment'!GU14*VLOOKUP('Equation 4 Type I FTE'!$B14,'Equation 3 FTE Conversion'!$B$10:$E$32,4,FALSE)</f>
        <v>1.3765419827360712E-2</v>
      </c>
      <c r="GV14" s="20">
        <f>'RIMS II Type I Employment'!GV14*VLOOKUP('Equation 4 Type I FTE'!$B14,'Equation 3 FTE Conversion'!$B$10:$E$32,4,FALSE)</f>
        <v>1.948485482605284E-2</v>
      </c>
      <c r="GW14" s="20">
        <f>'RIMS II Type I Employment'!GW14*VLOOKUP('Equation 4 Type I FTE'!$B14,'Equation 3 FTE Conversion'!$B$10:$E$32,4,FALSE)</f>
        <v>2.0066492283546952E-2</v>
      </c>
      <c r="GX14" s="20">
        <f>'RIMS II Type I Employment'!GX14*VLOOKUP('Equation 4 Type I FTE'!$B14,'Equation 3 FTE Conversion'!$B$10:$E$32,4,FALSE)</f>
        <v>1.8224640334815592E-2</v>
      </c>
      <c r="GY14" s="20">
        <f>'RIMS II Type I Employment'!GY14*VLOOKUP('Equation 4 Type I FTE'!$B14,'Equation 3 FTE Conversion'!$B$10:$E$32,4,FALSE)</f>
        <v>1.0760292963641121E-2</v>
      </c>
      <c r="GZ14" s="20">
        <f>'RIMS II Type I Employment'!GZ14*VLOOKUP('Equation 4 Type I FTE'!$B14,'Equation 3 FTE Conversion'!$B$10:$E$32,4,FALSE)</f>
        <v>1.599503008108815E-2</v>
      </c>
      <c r="HA14" s="20">
        <f>'RIMS II Type I Employment'!HA14*VLOOKUP('Equation 4 Type I FTE'!$B14,'Equation 3 FTE Conversion'!$B$10:$E$32,4,FALSE)</f>
        <v>8.045984828668586E-3</v>
      </c>
      <c r="HB14" s="20">
        <f>'RIMS II Type I Employment'!HB14*VLOOKUP('Equation 4 Type I FTE'!$B14,'Equation 3 FTE Conversion'!$B$10:$E$32,4,FALSE)</f>
        <v>6.4949516086842797E-3</v>
      </c>
      <c r="HC14" s="20">
        <f>'RIMS II Type I Employment'!HC14*VLOOKUP('Equation 4 Type I FTE'!$B14,'Equation 3 FTE Conversion'!$B$10:$E$32,4,FALSE)</f>
        <v>1.5122573894846978E-2</v>
      </c>
      <c r="HD14" s="20">
        <f>'RIMS II Type I Employment'!HD14*VLOOKUP('Equation 4 Type I FTE'!$B14,'Equation 3 FTE Conversion'!$B$10:$E$32,4,FALSE)</f>
        <v>1.5801150928590111E-2</v>
      </c>
      <c r="HE14" s="20">
        <f>'RIMS II Type I Employment'!HE14*VLOOKUP('Equation 4 Type I FTE'!$B14,'Equation 3 FTE Conversion'!$B$10:$E$32,4,FALSE)</f>
        <v>1.8030761182317549E-2</v>
      </c>
      <c r="HF14" s="20">
        <f>'RIMS II Type I Employment'!HF14*VLOOKUP('Equation 4 Type I FTE'!$B14,'Equation 3 FTE Conversion'!$B$10:$E$32,4,FALSE)</f>
        <v>1.1632749149882292E-2</v>
      </c>
      <c r="HG14" s="20">
        <f>'RIMS II Type I Employment'!HG14*VLOOKUP('Equation 4 Type I FTE'!$B14,'Equation 3 FTE Conversion'!$B$10:$E$32,4,FALSE)</f>
        <v>1.1535809573633274E-2</v>
      </c>
      <c r="HH14" s="20">
        <f>'RIMS II Type I Employment'!HH14*VLOOKUP('Equation 4 Type I FTE'!$B14,'Equation 3 FTE Conversion'!$B$10:$E$32,4,FALSE)</f>
        <v>1.832157991106461E-2</v>
      </c>
      <c r="HI14" s="20">
        <f>'RIMS II Type I Employment'!HI14*VLOOKUP('Equation 4 Type I FTE'!$B14,'Equation 3 FTE Conversion'!$B$10:$E$32,4,FALSE)</f>
        <v>6.6888307611823175E-3</v>
      </c>
      <c r="HJ14" s="20">
        <f>'RIMS II Type I Employment'!HJ14*VLOOKUP('Equation 4 Type I FTE'!$B14,'Equation 3 FTE Conversion'!$B$10:$E$32,4,FALSE)</f>
        <v>9.6939576249019093E-3</v>
      </c>
      <c r="HK14" s="20">
        <f>'RIMS II Type I Employment'!HK14*VLOOKUP('Equation 4 Type I FTE'!$B14,'Equation 3 FTE Conversion'!$B$10:$E$32,4,FALSE)</f>
        <v>0</v>
      </c>
      <c r="HL14" s="20">
        <f>'RIMS II Type I Employment'!HL14*VLOOKUP('Equation 4 Type I FTE'!$B14,'Equation 3 FTE Conversion'!$B$10:$E$32,4,FALSE)</f>
        <v>2.2296102537274393E-2</v>
      </c>
      <c r="HM14" s="20">
        <f>'RIMS II Type I Employment'!HM14*VLOOKUP('Equation 4 Type I FTE'!$B14,'Equation 3 FTE Conversion'!$B$10:$E$32,4,FALSE)</f>
        <v>3.5673764059639027E-2</v>
      </c>
      <c r="HN14" s="20">
        <f>'RIMS II Type I Employment'!HN14*VLOOKUP('Equation 4 Type I FTE'!$B14,'Equation 3 FTE Conversion'!$B$10:$E$32,4,FALSE)</f>
        <v>2.161752550353126E-2</v>
      </c>
      <c r="HO14" s="20">
        <f>'RIMS II Type I Employment'!HO14*VLOOKUP('Equation 4 Type I FTE'!$B14,'Equation 3 FTE Conversion'!$B$10:$E$32,4,FALSE)</f>
        <v>1.618890923358619E-2</v>
      </c>
      <c r="HP14" s="20">
        <f>'RIMS II Type I Employment'!HP14*VLOOKUP('Equation 4 Type I FTE'!$B14,'Equation 3 FTE Conversion'!$B$10:$E$32,4,FALSE)</f>
        <v>1.3571540674862674E-2</v>
      </c>
      <c r="HQ14" s="20">
        <f>'RIMS II Type I Employment'!HQ14*VLOOKUP('Equation 4 Type I FTE'!$B14,'Equation 3 FTE Conversion'!$B$10:$E$32,4,FALSE)</f>
        <v>1.2020507454878367E-2</v>
      </c>
      <c r="HR14" s="20">
        <f>'RIMS II Type I Employment'!HR14*VLOOKUP('Equation 4 Type I FTE'!$B14,'Equation 3 FTE Conversion'!$B$10:$E$32,4,FALSE)</f>
        <v>2.2005283808527336E-2</v>
      </c>
      <c r="HS14" s="20">
        <f>'RIMS II Type I Employment'!HS14*VLOOKUP('Equation 4 Type I FTE'!$B14,'Equation 3 FTE Conversion'!$B$10:$E$32,4,FALSE)</f>
        <v>2.2393042113523411E-2</v>
      </c>
      <c r="HT14" s="20">
        <f>'RIMS II Type I Employment'!HT14*VLOOKUP('Equation 4 Type I FTE'!$B14,'Equation 3 FTE Conversion'!$B$10:$E$32,4,FALSE)</f>
        <v>1.832157991106461E-2</v>
      </c>
      <c r="HU14" s="20">
        <f>'RIMS II Type I Employment'!HU14*VLOOKUP('Equation 4 Type I FTE'!$B14,'Equation 3 FTE Conversion'!$B$10:$E$32,4,FALSE)</f>
        <v>4.2168715668323302E-2</v>
      </c>
      <c r="HV14" s="20">
        <f>'RIMS II Type I Employment'!HV14*VLOOKUP('Equation 4 Type I FTE'!$B14,'Equation 3 FTE Conversion'!$B$10:$E$32,4,FALSE)</f>
        <v>3.2668637195919434E-2</v>
      </c>
      <c r="HW14" s="20">
        <f>'RIMS II Type I Employment'!HW14*VLOOKUP('Equation 4 Type I FTE'!$B14,'Equation 3 FTE Conversion'!$B$10:$E$32,4,FALSE)</f>
        <v>2.3071619147266548E-2</v>
      </c>
      <c r="HX14" s="20">
        <f>'RIMS II Type I Employment'!HX14*VLOOKUP('Equation 4 Type I FTE'!$B14,'Equation 3 FTE Conversion'!$B$10:$E$32,4,FALSE)</f>
        <v>2.161752550353126E-2</v>
      </c>
      <c r="HY14" s="20">
        <f>'RIMS II Type I Employment'!HY14*VLOOKUP('Equation 4 Type I FTE'!$B14,'Equation 3 FTE Conversion'!$B$10:$E$32,4,FALSE)</f>
        <v>1.948485482605284E-2</v>
      </c>
      <c r="HZ14" s="20">
        <f>'RIMS II Type I Employment'!HZ14*VLOOKUP('Equation 4 Type I FTE'!$B14,'Equation 3 FTE Conversion'!$B$10:$E$32,4,FALSE)</f>
        <v>4.2168715668323302E-2</v>
      </c>
      <c r="IA14" s="20">
        <f>'RIMS II Type I Employment'!IA14*VLOOKUP('Equation 4 Type I FTE'!$B14,'Equation 3 FTE Conversion'!$B$10:$E$32,4,FALSE)</f>
        <v>2.5107350248495947E-2</v>
      </c>
      <c r="IB14" s="20">
        <f>'RIMS II Type I Employment'!IB14*VLOOKUP('Equation 4 Type I FTE'!$B14,'Equation 3 FTE Conversion'!$B$10:$E$32,4,FALSE)</f>
        <v>3.2474758043421398E-2</v>
      </c>
      <c r="IC14" s="20">
        <f>'RIMS II Type I Employment'!IC14*VLOOKUP('Equation 4 Type I FTE'!$B14,'Equation 3 FTE Conversion'!$B$10:$E$32,4,FALSE)</f>
        <v>2.6852262620978288E-2</v>
      </c>
      <c r="ID14" s="20">
        <f>'RIMS II Type I Employment'!ID14*VLOOKUP('Equation 4 Type I FTE'!$B14,'Equation 3 FTE Conversion'!$B$10:$E$32,4,FALSE)</f>
        <v>2.2102223384776354E-2</v>
      </c>
      <c r="IE14" s="20">
        <f>'RIMS II Type I Employment'!IE14*VLOOKUP('Equation 4 Type I FTE'!$B14,'Equation 3 FTE Conversion'!$B$10:$E$32,4,FALSE)</f>
        <v>2.0260371436044991E-2</v>
      </c>
      <c r="IF14" s="20">
        <f>'RIMS II Type I Employment'!IF14*VLOOKUP('Equation 4 Type I FTE'!$B14,'Equation 3 FTE Conversion'!$B$10:$E$32,4,FALSE)</f>
        <v>1.3668480251111692E-2</v>
      </c>
      <c r="IG14" s="20">
        <f>'RIMS II Type I Employment'!IG14*VLOOKUP('Equation 4 Type I FTE'!$B14,'Equation 3 FTE Conversion'!$B$10:$E$32,4,FALSE)</f>
        <v>1.0178655506147006E-2</v>
      </c>
      <c r="IH14" s="20">
        <f>'RIMS II Type I Employment'!IH14*VLOOKUP('Equation 4 Type I FTE'!$B14,'Equation 3 FTE Conversion'!$B$10:$E$32,4,FALSE)</f>
        <v>9.4031388961548536E-3</v>
      </c>
      <c r="II14" s="20">
        <f>'RIMS II Type I Employment'!II14*VLOOKUP('Equation 4 Type I FTE'!$B14,'Equation 3 FTE Conversion'!$B$10:$E$32,4,FALSE)</f>
        <v>6.6888307611823175E-3</v>
      </c>
      <c r="IJ14" s="20">
        <f>'RIMS II Type I Employment'!IJ14*VLOOKUP('Equation 4 Type I FTE'!$B14,'Equation 3 FTE Conversion'!$B$10:$E$32,4,FALSE)</f>
        <v>2.345937745226262E-2</v>
      </c>
      <c r="IK14" s="20">
        <f>'RIMS II Type I Employment'!IK14*VLOOKUP('Equation 4 Type I FTE'!$B14,'Equation 3 FTE Conversion'!$B$10:$E$32,4,FALSE)</f>
        <v>1.3765419827360712E-2</v>
      </c>
      <c r="IL14" s="20">
        <f>'RIMS II Type I Employment'!IL14*VLOOKUP('Equation 4 Type I FTE'!$B14,'Equation 3 FTE Conversion'!$B$10:$E$32,4,FALSE)</f>
        <v>1.0760292963641121E-2</v>
      </c>
      <c r="IM14" s="20">
        <f>'RIMS II Type I Employment'!IM14*VLOOKUP('Equation 4 Type I FTE'!$B14,'Equation 3 FTE Conversion'!$B$10:$E$32,4,FALSE)</f>
        <v>1.5801150928590111E-2</v>
      </c>
      <c r="IN14" s="20">
        <f>'RIMS II Type I Employment'!IN14*VLOOKUP('Equation 4 Type I FTE'!$B14,'Equation 3 FTE Conversion'!$B$10:$E$32,4,FALSE)</f>
        <v>1.3086842793617577E-2</v>
      </c>
      <c r="IO14" s="20">
        <f>'RIMS II Type I Employment'!IO14*VLOOKUP('Equation 4 Type I FTE'!$B14,'Equation 3 FTE Conversion'!$B$10:$E$32,4,FALSE)</f>
        <v>1.0469474234894064E-2</v>
      </c>
      <c r="IP14" s="20">
        <f>'RIMS II Type I Employment'!IP14*VLOOKUP('Equation 4 Type I FTE'!$B14,'Equation 3 FTE Conversion'!$B$10:$E$32,4,FALSE)</f>
        <v>1.6382788386084226E-2</v>
      </c>
      <c r="IQ14" s="20">
        <f>'RIMS II Type I Employment'!IQ14*VLOOKUP('Equation 4 Type I FTE'!$B14,'Equation 3 FTE Conversion'!$B$10:$E$32,4,FALSE)</f>
        <v>1.8903217368558725E-2</v>
      </c>
      <c r="IR14" s="20">
        <f>'RIMS II Type I Employment'!IR14*VLOOKUP('Equation 4 Type I FTE'!$B14,'Equation 3 FTE Conversion'!$B$10:$E$32,4,FALSE)</f>
        <v>1.715830499607638E-2</v>
      </c>
      <c r="IS14" s="20">
        <f>'RIMS II Type I Employment'!IS14*VLOOKUP('Equation 4 Type I FTE'!$B14,'Equation 3 FTE Conversion'!$B$10:$E$32,4,FALSE)</f>
        <v>1.4831755166099922E-2</v>
      </c>
      <c r="IT14" s="20">
        <f>'RIMS II Type I Employment'!IT14*VLOOKUP('Equation 4 Type I FTE'!$B14,'Equation 3 FTE Conversion'!$B$10:$E$32,4,FALSE)</f>
        <v>1.2699084488621502E-2</v>
      </c>
      <c r="IU14" s="20">
        <f>'RIMS II Type I Employment'!IU14*VLOOKUP('Equation 4 Type I FTE'!$B14,'Equation 3 FTE Conversion'!$B$10:$E$32,4,FALSE)</f>
        <v>2.0938948469788127E-2</v>
      </c>
      <c r="IV14" s="20">
        <f>'RIMS II Type I Employment'!IV14*VLOOKUP('Equation 4 Type I FTE'!$B14,'Equation 3 FTE Conversion'!$B$10:$E$32,4,FALSE)</f>
        <v>1.6770546691080305E-2</v>
      </c>
      <c r="IW14" s="20">
        <f>'RIMS II Type I Employment'!IW14*VLOOKUP('Equation 4 Type I FTE'!$B14,'Equation 3 FTE Conversion'!$B$10:$E$32,4,FALSE)</f>
        <v>2.2005283808527336E-2</v>
      </c>
      <c r="IX14" s="20">
        <f>'RIMS II Type I Employment'!IX14*VLOOKUP('Equation 4 Type I FTE'!$B14,'Equation 3 FTE Conversion'!$B$10:$E$32,4,FALSE)</f>
        <v>1.9097096521056761E-2</v>
      </c>
      <c r="IY14" s="20">
        <f>'RIMS II Type I Employment'!IY14*VLOOKUP('Equation 4 Type I FTE'!$B14,'Equation 3 FTE Conversion'!$B$10:$E$32,4,FALSE)</f>
        <v>1.3668480251111692E-2</v>
      </c>
      <c r="IZ14" s="20">
        <f>'RIMS II Type I Employment'!IZ14*VLOOKUP('Equation 4 Type I FTE'!$B14,'Equation 3 FTE Conversion'!$B$10:$E$32,4,FALSE)</f>
        <v>1.4734815589850903E-2</v>
      </c>
      <c r="JA14" s="20">
        <f>'RIMS II Type I Employment'!JA14*VLOOKUP('Equation 4 Type I FTE'!$B14,'Equation 3 FTE Conversion'!$B$10:$E$32,4,FALSE)</f>
        <v>1.405623855610777E-2</v>
      </c>
      <c r="JB14" s="20">
        <f>'RIMS II Type I Employment'!JB14*VLOOKUP('Equation 4 Type I FTE'!$B14,'Equation 3 FTE Conversion'!$B$10:$E$32,4,FALSE)</f>
        <v>1.9097096521056761E-2</v>
      </c>
      <c r="JC14" s="20">
        <f>'RIMS II Type I Employment'!JC14*VLOOKUP('Equation 4 Type I FTE'!$B14,'Equation 3 FTE Conversion'!$B$10:$E$32,4,FALSE)</f>
        <v>2.0551190164792048E-2</v>
      </c>
      <c r="JD14" s="20">
        <f>'RIMS II Type I Employment'!JD14*VLOOKUP('Equation 4 Type I FTE'!$B14,'Equation 3 FTE Conversion'!$B$10:$E$32,4,FALSE)</f>
        <v>3.0245147789693956E-2</v>
      </c>
      <c r="JE14" s="20">
        <f>'RIMS II Type I Employment'!JE14*VLOOKUP('Equation 4 Type I FTE'!$B14,'Equation 3 FTE Conversion'!$B$10:$E$32,4,FALSE)</f>
        <v>2.5301229400993986E-2</v>
      </c>
      <c r="JF14" s="20">
        <f>'RIMS II Type I Employment'!JF14*VLOOKUP('Equation 4 Type I FTE'!$B14,'Equation 3 FTE Conversion'!$B$10:$E$32,4,FALSE)</f>
        <v>2.2296102537274393E-2</v>
      </c>
      <c r="JG14" s="20">
        <f>'RIMS II Type I Employment'!JG14*VLOOKUP('Equation 4 Type I FTE'!$B14,'Equation 3 FTE Conversion'!$B$10:$E$32,4,FALSE)</f>
        <v>3.0535966518441017E-2</v>
      </c>
      <c r="JH14" s="20">
        <f>'RIMS II Type I Employment'!JH14*VLOOKUP('Equation 4 Type I FTE'!$B14,'Equation 3 FTE Conversion'!$B$10:$E$32,4,FALSE)</f>
        <v>5.9520899816897732E-2</v>
      </c>
      <c r="JI14" s="20">
        <f>'RIMS II Type I Employment'!JI14*VLOOKUP('Equation 4 Type I FTE'!$B14,'Equation 3 FTE Conversion'!$B$10:$E$32,4,FALSE)</f>
        <v>4.1587078210829194E-2</v>
      </c>
      <c r="JJ14" s="20">
        <f>'RIMS II Type I Employment'!JJ14*VLOOKUP('Equation 4 Type I FTE'!$B14,'Equation 3 FTE Conversion'!$B$10:$E$32,4,FALSE)</f>
        <v>1.3571540674862674E-2</v>
      </c>
      <c r="JK14" s="20">
        <f>'RIMS II Type I Employment'!JK14*VLOOKUP('Equation 4 Type I FTE'!$B14,'Equation 3 FTE Conversion'!$B$10:$E$32,4,FALSE)</f>
        <v>3.354109338216061E-2</v>
      </c>
      <c r="JL14" s="20">
        <f>'RIMS II Type I Employment'!JL14*VLOOKUP('Equation 4 Type I FTE'!$B14,'Equation 3 FTE Conversion'!$B$10:$E$32,4,FALSE)</f>
        <v>2.9372691603452787E-2</v>
      </c>
      <c r="JM14" s="20">
        <f>'RIMS II Type I Employment'!JM14*VLOOKUP('Equation 4 Type I FTE'!$B14,'Equation 3 FTE Conversion'!$B$10:$E$32,4,FALSE)</f>
        <v>0.11051111692388178</v>
      </c>
      <c r="JN14" s="20">
        <f>'RIMS II Type I Employment'!JN14*VLOOKUP('Equation 4 Type I FTE'!$B14,'Equation 3 FTE Conversion'!$B$10:$E$32,4,FALSE)</f>
        <v>3.0245147789693956E-2</v>
      </c>
      <c r="JO14" s="20">
        <f>'RIMS II Type I Employment'!JO14*VLOOKUP('Equation 4 Type I FTE'!$B14,'Equation 3 FTE Conversion'!$B$10:$E$32,4,FALSE)</f>
        <v>2.6076746010986137E-2</v>
      </c>
      <c r="JP14" s="20">
        <f>'RIMS II Type I Employment'!JP14*VLOOKUP('Equation 4 Type I FTE'!$B14,'Equation 3 FTE Conversion'!$B$10:$E$32,4,FALSE)</f>
        <v>2.8597174993460633E-2</v>
      </c>
      <c r="JQ14" s="20">
        <f>'RIMS II Type I Employment'!JQ14*VLOOKUP('Equation 4 Type I FTE'!$B14,'Equation 3 FTE Conversion'!$B$10:$E$32,4,FALSE)</f>
        <v>0.11487339785508763</v>
      </c>
      <c r="JR14" s="20">
        <f>'RIMS II Type I Employment'!JR14*VLOOKUP('Equation 4 Type I FTE'!$B14,'Equation 3 FTE Conversion'!$B$10:$E$32,4,FALSE)</f>
        <v>7.532205074548784E-2</v>
      </c>
      <c r="JS14" s="20">
        <f>'RIMS II Type I Employment'!JS14*VLOOKUP('Equation 4 Type I FTE'!$B14,'Equation 3 FTE Conversion'!$B$10:$E$32,4,FALSE)</f>
        <v>3.0148208213444938E-2</v>
      </c>
      <c r="JT14" s="20">
        <f>'RIMS II Type I Employment'!JT14*VLOOKUP('Equation 4 Type I FTE'!$B14,'Equation 3 FTE Conversion'!$B$10:$E$32,4,FALSE)</f>
        <v>7.1541407271776103E-2</v>
      </c>
      <c r="JU14" s="20">
        <f>'RIMS II Type I Employment'!JU14*VLOOKUP('Equation 4 Type I FTE'!$B14,'Equation 3 FTE Conversion'!$B$10:$E$32,4,FALSE)</f>
        <v>8.2398639811666237E-3</v>
      </c>
      <c r="JV14" s="20">
        <f>'RIMS II Type I Employment'!JV14*VLOOKUP('Equation 4 Type I FTE'!$B14,'Equation 3 FTE Conversion'!$B$10:$E$32,4,FALSE)</f>
        <v>1.1923567878629349E-2</v>
      </c>
      <c r="JW14" s="20">
        <f>'RIMS II Type I Employment'!JW14*VLOOKUP('Equation 4 Type I FTE'!$B14,'Equation 3 FTE Conversion'!$B$10:$E$32,4,FALSE)</f>
        <v>1.395929897985875E-2</v>
      </c>
      <c r="JX14" s="20">
        <f>'RIMS II Type I Employment'!JX14*VLOOKUP('Equation 4 Type I FTE'!$B14,'Equation 3 FTE Conversion'!$B$10:$E$32,4,FALSE)</f>
        <v>1.1051111692388177E-2</v>
      </c>
      <c r="JY14" s="20">
        <f>'RIMS II Type I Employment'!JY14*VLOOKUP('Equation 4 Type I FTE'!$B14,'Equation 3 FTE Conversion'!$B$10:$E$32,4,FALSE)</f>
        <v>7.6582265236725096E-3</v>
      </c>
      <c r="JZ14" s="20">
        <f>'RIMS II Type I Employment'!JZ14*VLOOKUP('Equation 4 Type I FTE'!$B14,'Equation 3 FTE Conversion'!$B$10:$E$32,4,FALSE)</f>
        <v>1.0469474234894064E-2</v>
      </c>
      <c r="KA14" s="20">
        <f>'RIMS II Type I Employment'!KA14*VLOOKUP('Equation 4 Type I FTE'!$B14,'Equation 3 FTE Conversion'!$B$10:$E$32,4,FALSE)</f>
        <v>3.6837038974627256E-3</v>
      </c>
      <c r="KB14" s="20">
        <f>'RIMS II Type I Employment'!KB14*VLOOKUP('Equation 4 Type I FTE'!$B14,'Equation 3 FTE Conversion'!$B$10:$E$32,4,FALSE)</f>
        <v>5.4286162699450696E-3</v>
      </c>
      <c r="KC14" s="20">
        <f>'RIMS II Type I Employment'!KC14*VLOOKUP('Equation 4 Type I FTE'!$B14,'Equation 3 FTE Conversion'!$B$10:$E$32,4,FALSE)</f>
        <v>5.7194349986921271E-3</v>
      </c>
      <c r="KD14" s="20">
        <f>'RIMS II Type I Employment'!KD14*VLOOKUP('Equation 4 Type I FTE'!$B14,'Equation 3 FTE Conversion'!$B$10:$E$32,4,FALSE)</f>
        <v>1.6576667538582265E-2</v>
      </c>
      <c r="KE14" s="20">
        <f>'RIMS II Type I Employment'!KE14*VLOOKUP('Equation 4 Type I FTE'!$B14,'Equation 3 FTE Conversion'!$B$10:$E$32,4,FALSE)</f>
        <v>3.8775830499607637E-2</v>
      </c>
      <c r="KF14" s="20">
        <f>'RIMS II Type I Employment'!KF14*VLOOKUP('Equation 4 Type I FTE'!$B14,'Equation 3 FTE Conversion'!$B$10:$E$32,4,FALSE)</f>
        <v>2.3944075333507717E-2</v>
      </c>
      <c r="KG14" s="20">
        <f>'RIMS II Type I Employment'!KG14*VLOOKUP('Equation 4 Type I FTE'!$B14,'Equation 3 FTE Conversion'!$B$10:$E$32,4,FALSE)</f>
        <v>1.7255244572325398E-2</v>
      </c>
      <c r="KH14" s="20">
        <f>'RIMS II Type I Employment'!KH14*VLOOKUP('Equation 4 Type I FTE'!$B14,'Equation 3 FTE Conversion'!$B$10:$E$32,4,FALSE)</f>
        <v>1.3862359403609732E-2</v>
      </c>
      <c r="KI14" s="20">
        <f>'RIMS II Type I Employment'!KI14*VLOOKUP('Equation 4 Type I FTE'!$B14,'Equation 3 FTE Conversion'!$B$10:$E$32,4,FALSE)</f>
        <v>7.7551660999215285E-3</v>
      </c>
      <c r="KJ14" s="20">
        <f>'RIMS II Type I Employment'!KJ14*VLOOKUP('Equation 4 Type I FTE'!$B14,'Equation 3 FTE Conversion'!$B$10:$E$32,4,FALSE)</f>
        <v>2.3556317028511641E-2</v>
      </c>
      <c r="KK14" s="20">
        <f>'RIMS II Type I Employment'!KK14*VLOOKUP('Equation 4 Type I FTE'!$B14,'Equation 3 FTE Conversion'!$B$10:$E$32,4,FALSE)</f>
        <v>3.2862516348417477E-2</v>
      </c>
      <c r="KL14" s="20">
        <f>'RIMS II Type I Employment'!KL14*VLOOKUP('Equation 4 Type I FTE'!$B14,'Equation 3 FTE Conversion'!$B$10:$E$32,4,FALSE)</f>
        <v>5.2056552445723256E-2</v>
      </c>
      <c r="KM14" s="20">
        <f>'RIMS II Type I Employment'!KM14*VLOOKUP('Equation 4 Type I FTE'!$B14,'Equation 3 FTE Conversion'!$B$10:$E$32,4,FALSE)</f>
        <v>2.5495108553492022E-2</v>
      </c>
      <c r="KN14" s="20">
        <f>'RIMS II Type I Employment'!KN14*VLOOKUP('Equation 4 Type I FTE'!$B14,'Equation 3 FTE Conversion'!$B$10:$E$32,4,FALSE)</f>
        <v>8.2398639811666237E-3</v>
      </c>
      <c r="KO14" s="20">
        <f>'RIMS II Type I Employment'!KO14*VLOOKUP('Equation 4 Type I FTE'!$B14,'Equation 3 FTE Conversion'!$B$10:$E$32,4,FALSE)</f>
        <v>9.790897201150929E-3</v>
      </c>
      <c r="KP14" s="20">
        <f>'RIMS II Type I Employment'!KP14*VLOOKUP('Equation 4 Type I FTE'!$B14,'Equation 3 FTE Conversion'!$B$10:$E$32,4,FALSE)</f>
        <v>1.0275595082396024E-2</v>
      </c>
      <c r="KQ14" s="20">
        <f>'RIMS II Type I Employment'!KQ14*VLOOKUP('Equation 4 Type I FTE'!$B14,'Equation 3 FTE Conversion'!$B$10:$E$32,4,FALSE)</f>
        <v>4.1877896939576255E-2</v>
      </c>
      <c r="KR14" s="20">
        <f>'RIMS II Type I Employment'!KR14*VLOOKUP('Equation 4 Type I FTE'!$B14,'Equation 3 FTE Conversion'!$B$10:$E$32,4,FALSE)</f>
        <v>0.17342490190949517</v>
      </c>
      <c r="KS14" s="20">
        <f>'RIMS II Type I Employment'!KS14*VLOOKUP('Equation 4 Type I FTE'!$B14,'Equation 3 FTE Conversion'!$B$10:$E$32,4,FALSE)</f>
        <v>2.3750196181009681E-2</v>
      </c>
      <c r="KT14" s="20">
        <f>'RIMS II Type I Employment'!KT14*VLOOKUP('Equation 4 Type I FTE'!$B14,'Equation 3 FTE Conversion'!$B$10:$E$32,4,FALSE)</f>
        <v>2.0745069317290084E-2</v>
      </c>
      <c r="KU14" s="20">
        <f>'RIMS II Type I Employment'!KU14*VLOOKUP('Equation 4 Type I FTE'!$B14,'Equation 3 FTE Conversion'!$B$10:$E$32,4,FALSE)</f>
        <v>2.7240020925974367E-2</v>
      </c>
      <c r="KV14" s="20">
        <f>'RIMS II Type I Employment'!KV14*VLOOKUP('Equation 4 Type I FTE'!$B14,'Equation 3 FTE Conversion'!$B$10:$E$32,4,FALSE)</f>
        <v>1.3086842793617577E-2</v>
      </c>
      <c r="KW14" s="20">
        <f>'RIMS II Type I Employment'!KW14*VLOOKUP('Equation 4 Type I FTE'!$B14,'Equation 3 FTE Conversion'!$B$10:$E$32,4,FALSE)</f>
        <v>1.8224640334815592E-2</v>
      </c>
      <c r="KX14" s="20">
        <f>'RIMS II Type I Employment'!KX14*VLOOKUP('Equation 4 Type I FTE'!$B14,'Equation 3 FTE Conversion'!$B$10:$E$32,4,FALSE)</f>
        <v>6.4949516086842797E-3</v>
      </c>
      <c r="KY14" s="20">
        <f>'RIMS II Type I Employment'!KY14*VLOOKUP('Equation 4 Type I FTE'!$B14,'Equation 3 FTE Conversion'!$B$10:$E$32,4,FALSE)</f>
        <v>4.9439183886999744E-3</v>
      </c>
      <c r="KZ14" s="20">
        <f>'RIMS II Type I Employment'!KZ14*VLOOKUP('Equation 4 Type I FTE'!$B14,'Equation 3 FTE Conversion'!$B$10:$E$32,4,FALSE)</f>
        <v>1.0566413811143082E-2</v>
      </c>
      <c r="LA14" s="20">
        <f>'RIMS II Type I Employment'!LA14*VLOOKUP('Equation 4 Type I FTE'!$B14,'Equation 3 FTE Conversion'!$B$10:$E$32,4,FALSE)</f>
        <v>1.1341930421135234E-2</v>
      </c>
      <c r="LB14" s="20">
        <f>'RIMS II Type I Employment'!LB14*VLOOKUP('Equation 4 Type I FTE'!$B14,'Equation 3 FTE Conversion'!$B$10:$E$32,4,FALSE)</f>
        <v>1.172968872613131E-2</v>
      </c>
      <c r="LC14" s="20">
        <f>'RIMS II Type I Employment'!LC14*VLOOKUP('Equation 4 Type I FTE'!$B14,'Equation 3 FTE Conversion'!$B$10:$E$32,4,FALSE)</f>
        <v>1.2117447031127389E-2</v>
      </c>
      <c r="LD14" s="20">
        <f>'RIMS II Type I Employment'!LD14*VLOOKUP('Equation 4 Type I FTE'!$B14,'Equation 3 FTE Conversion'!$B$10:$E$32,4,FALSE)</f>
        <v>8.8215014386607386E-3</v>
      </c>
      <c r="LE14" s="20">
        <f>'RIMS II Type I Employment'!LE14*VLOOKUP('Equation 4 Type I FTE'!$B14,'Equation 3 FTE Conversion'!$B$10:$E$32,4,FALSE)</f>
        <v>1.9678733978550876E-2</v>
      </c>
      <c r="LF14" s="20">
        <f>'RIMS II Type I Employment'!LF14*VLOOKUP('Equation 4 Type I FTE'!$B14,'Equation 3 FTE Conversion'!$B$10:$E$32,4,FALSE)</f>
        <v>2.1326706774784199E-2</v>
      </c>
      <c r="LG14" s="20">
        <f>'RIMS II Type I Employment'!LG14*VLOOKUP('Equation 4 Type I FTE'!$B14,'Equation 3 FTE Conversion'!$B$10:$E$32,4,FALSE)</f>
        <v>8.3368035574156417E-3</v>
      </c>
      <c r="LH14" s="20">
        <f>'RIMS II Type I Employment'!LH14*VLOOKUP('Equation 4 Type I FTE'!$B14,'Equation 3 FTE Conversion'!$B$10:$E$32,4,FALSE)</f>
        <v>1.7255244572325398E-2</v>
      </c>
      <c r="LI14" s="20">
        <f>'RIMS II Type I Employment'!LI14*VLOOKUP('Equation 4 Type I FTE'!$B14,'Equation 3 FTE Conversion'!$B$10:$E$32,4,FALSE)</f>
        <v>5.9133141511901657E-3</v>
      </c>
      <c r="LJ14" s="20">
        <f>'RIMS II Type I Employment'!LJ14*VLOOKUP('Equation 4 Type I FTE'!$B14,'Equation 3 FTE Conversion'!$B$10:$E$32,4,FALSE)</f>
        <v>1.1632749149882292E-2</v>
      </c>
      <c r="LK14" s="20">
        <f>'RIMS II Type I Employment'!LK14*VLOOKUP('Equation 4 Type I FTE'!$B14,'Equation 3 FTE Conversion'!$B$10:$E$32,4,FALSE)</f>
        <v>1.6673607114831283E-2</v>
      </c>
      <c r="LL14" s="20">
        <f>'RIMS II Type I Employment'!LL14*VLOOKUP('Equation 4 Type I FTE'!$B14,'Equation 3 FTE Conversion'!$B$10:$E$32,4,FALSE)</f>
        <v>4.8469788124509547E-3</v>
      </c>
      <c r="LM14" s="20">
        <f>'RIMS II Type I Employment'!LM14*VLOOKUP('Equation 4 Type I FTE'!$B14,'Equation 3 FTE Conversion'!$B$10:$E$32,4,FALSE)</f>
        <v>1.2311326183625425E-2</v>
      </c>
      <c r="LN14" s="20">
        <f>'RIMS II Type I Employment'!LN14*VLOOKUP('Equation 4 Type I FTE'!$B14,'Equation 3 FTE Conversion'!$B$10:$E$32,4,FALSE)</f>
        <v>1.4637876013601885E-2</v>
      </c>
      <c r="LO14" s="20">
        <f>'RIMS II Type I Employment'!LO14*VLOOKUP('Equation 4 Type I FTE'!$B14,'Equation 3 FTE Conversion'!$B$10:$E$32,4,FALSE)</f>
        <v>4.3428930159560557E-2</v>
      </c>
      <c r="LP14" s="20">
        <f>'RIMS II Type I Employment'!LP14*VLOOKUP('Equation 4 Type I FTE'!$B14,'Equation 3 FTE Conversion'!$B$10:$E$32,4,FALSE)</f>
        <v>1.3668480251111692E-2</v>
      </c>
      <c r="LQ14" s="20">
        <f>'RIMS II Type I Employment'!LQ14*VLOOKUP('Equation 4 Type I FTE'!$B14,'Equation 3 FTE Conversion'!$B$10:$E$32,4,FALSE)</f>
        <v>1.618890923358619E-2</v>
      </c>
      <c r="LR14" s="20">
        <f>'RIMS II Type I Employment'!LR14*VLOOKUP('Equation 4 Type I FTE'!$B14,'Equation 3 FTE Conversion'!$B$10:$E$32,4,FALSE)</f>
        <v>1.0760292963641121E-2</v>
      </c>
      <c r="LS14" s="20">
        <f>'RIMS II Type I Employment'!LS14*VLOOKUP('Equation 4 Type I FTE'!$B14,'Equation 3 FTE Conversion'!$B$10:$E$32,4,FALSE)</f>
        <v>1.3086842793617577E-2</v>
      </c>
      <c r="LT14" s="20">
        <f>'RIMS II Type I Employment'!LT14*VLOOKUP('Equation 4 Type I FTE'!$B14,'Equation 3 FTE Conversion'!$B$10:$E$32,4,FALSE)</f>
        <v>1.2796024064870522E-2</v>
      </c>
      <c r="LU14" s="20">
        <f>'RIMS II Type I Employment'!LU14*VLOOKUP('Equation 4 Type I FTE'!$B14,'Equation 3 FTE Conversion'!$B$10:$E$32,4,FALSE)</f>
        <v>1.3474601098613655E-2</v>
      </c>
      <c r="LV14" s="20">
        <f>'RIMS II Type I Employment'!LV14*VLOOKUP('Equation 4 Type I FTE'!$B14,'Equation 3 FTE Conversion'!$B$10:$E$32,4,FALSE)</f>
        <v>3.6352341093382159E-2</v>
      </c>
      <c r="LW14" s="20">
        <f>'RIMS II Type I Employment'!LW14*VLOOKUP('Equation 4 Type I FTE'!$B14,'Equation 3 FTE Conversion'!$B$10:$E$32,4,FALSE)</f>
        <v>3.2668637195919434E-2</v>
      </c>
      <c r="LX14" s="20">
        <f>'RIMS II Type I Employment'!LX14*VLOOKUP('Equation 4 Type I FTE'!$B14,'Equation 3 FTE Conversion'!$B$10:$E$32,4,FALSE)</f>
        <v>1.1535809573633274E-2</v>
      </c>
      <c r="LY14" s="20">
        <f>'RIMS II Type I Employment'!LY14*VLOOKUP('Equation 4 Type I FTE'!$B14,'Equation 3 FTE Conversion'!$B$10:$E$32,4,FALSE)</f>
        <v>1.618890923358619E-2</v>
      </c>
      <c r="LZ14" s="20">
        <f>'RIMS II Type I Employment'!LZ14*VLOOKUP('Equation 4 Type I FTE'!$B14,'Equation 3 FTE Conversion'!$B$10:$E$32,4,FALSE)</f>
        <v>1.6867486267329323E-2</v>
      </c>
      <c r="MA14" s="20">
        <f>'RIMS II Type I Employment'!MA14*VLOOKUP('Equation 4 Type I FTE'!$B14,'Equation 3 FTE Conversion'!$B$10:$E$32,4,FALSE)</f>
        <v>3.0342087365942981E-2</v>
      </c>
      <c r="MB14" s="20">
        <f>'RIMS II Type I Employment'!MB14*VLOOKUP('Equation 4 Type I FTE'!$B14,'Equation 3 FTE Conversion'!$B$10:$E$32,4,FALSE)</f>
        <v>1.0081715929897987E-2</v>
      </c>
      <c r="MC14" s="20">
        <f>'RIMS II Type I Employment'!MC14*VLOOKUP('Equation 4 Type I FTE'!$B14,'Equation 3 FTE Conversion'!$B$10:$E$32,4,FALSE)</f>
        <v>1.3668480251111692E-2</v>
      </c>
      <c r="MD14" s="20">
        <f>'RIMS II Type I Employment'!MD14*VLOOKUP('Equation 4 Type I FTE'!$B14,'Equation 3 FTE Conversion'!$B$10:$E$32,4,FALSE)</f>
        <v>1.8806277792309707E-2</v>
      </c>
      <c r="ME14" s="20">
        <f>'RIMS II Type I Employment'!ME14*VLOOKUP('Equation 4 Type I FTE'!$B14,'Equation 3 FTE Conversion'!$B$10:$E$32,4,FALSE)</f>
        <v>1.7933821606068531E-2</v>
      </c>
      <c r="MF14" s="20">
        <f>'RIMS II Type I Employment'!MF14*VLOOKUP('Equation 4 Type I FTE'!$B14,'Equation 3 FTE Conversion'!$B$10:$E$32,4,FALSE)</f>
        <v>2.7627779230970446E-2</v>
      </c>
      <c r="MG14" s="20">
        <f>'RIMS II Type I Employment'!MG14*VLOOKUP('Equation 4 Type I FTE'!$B14,'Equation 3 FTE Conversion'!$B$10:$E$32,4,FALSE)</f>
        <v>3.1408422704682186E-2</v>
      </c>
      <c r="MH14" s="20">
        <f>'RIMS II Type I Employment'!MH14*VLOOKUP('Equation 4 Type I FTE'!$B14,'Equation 3 FTE Conversion'!$B$10:$E$32,4,FALSE)</f>
        <v>3.9551347109599795E-2</v>
      </c>
      <c r="MI14" s="20">
        <f>'RIMS II Type I Employment'!MI14*VLOOKUP('Equation 4 Type I FTE'!$B14,'Equation 3 FTE Conversion'!$B$10:$E$32,4,FALSE)</f>
        <v>4.0326863719591946E-2</v>
      </c>
      <c r="MJ14" s="20">
        <f>'RIMS II Type I Employment'!MJ14*VLOOKUP('Equation 4 Type I FTE'!$B14,'Equation 3 FTE Conversion'!$B$10:$E$32,4,FALSE)</f>
        <v>2.4428773214752814E-2</v>
      </c>
      <c r="MK14" s="20">
        <f>'RIMS II Type I Employment'!MK14*VLOOKUP('Equation 4 Type I FTE'!$B14,'Equation 3 FTE Conversion'!$B$10:$E$32,4,FALSE)</f>
        <v>1.8418519487313628E-2</v>
      </c>
      <c r="ML14" s="20">
        <f>'RIMS II Type I Employment'!ML14*VLOOKUP('Equation 4 Type I FTE'!$B14,'Equation 3 FTE Conversion'!$B$10:$E$32,4,FALSE)</f>
        <v>9.6939576249019093E-3</v>
      </c>
      <c r="MM14" s="20">
        <f>'RIMS II Type I Employment'!MM14*VLOOKUP('Equation 4 Type I FTE'!$B14,'Equation 3 FTE Conversion'!$B$10:$E$32,4,FALSE)</f>
        <v>2.8112477112215537E-3</v>
      </c>
      <c r="MN14" s="20">
        <f>'RIMS II Type I Employment'!MN14*VLOOKUP('Equation 4 Type I FTE'!$B14,'Equation 3 FTE Conversion'!$B$10:$E$32,4,FALSE)</f>
        <v>2.5592048129741043E-2</v>
      </c>
      <c r="MO14" s="20">
        <f>'RIMS II Type I Employment'!MO14*VLOOKUP('Equation 4 Type I FTE'!$B14,'Equation 3 FTE Conversion'!$B$10:$E$32,4,FALSE)</f>
        <v>5.0311640073240911E-2</v>
      </c>
      <c r="MP14" s="20">
        <f>'RIMS II Type I Employment'!MP14*VLOOKUP('Equation 4 Type I FTE'!$B14,'Equation 3 FTE Conversion'!$B$10:$E$32,4,FALSE)</f>
        <v>1.289296364111954E-2</v>
      </c>
      <c r="MQ14" s="20">
        <f>'RIMS II Type I Employment'!MQ14*VLOOKUP('Equation 4 Type I FTE'!$B14,'Equation 3 FTE Conversion'!$B$10:$E$32,4,FALSE)</f>
        <v>1.8418519487313628E-2</v>
      </c>
      <c r="MR14" s="20">
        <f>'RIMS II Type I Employment'!MR14*VLOOKUP('Equation 4 Type I FTE'!$B14,'Equation 3 FTE Conversion'!$B$10:$E$32,4,FALSE)</f>
        <v>4.4204446769552708E-2</v>
      </c>
      <c r="MS14" s="20">
        <f>'RIMS II Type I Employment'!MS14*VLOOKUP('Equation 4 Type I FTE'!$B14,'Equation 3 FTE Conversion'!$B$10:$E$32,4,FALSE)</f>
        <v>2.6561443892231234E-2</v>
      </c>
      <c r="MT14" s="20">
        <f>'RIMS II Type I Employment'!MT14*VLOOKUP('Equation 4 Type I FTE'!$B14,'Equation 3 FTE Conversion'!$B$10:$E$32,4,FALSE)</f>
        <v>2.8015537535966518E-2</v>
      </c>
      <c r="MU14" s="20">
        <f>'RIMS II Type I Employment'!MU14*VLOOKUP('Equation 4 Type I FTE'!$B14,'Equation 3 FTE Conversion'!$B$10:$E$32,4,FALSE)</f>
        <v>3.945440753335077E-2</v>
      </c>
      <c r="MV14" s="20">
        <f>'RIMS II Type I Employment'!MV14*VLOOKUP('Equation 4 Type I FTE'!$B14,'Equation 3 FTE Conversion'!$B$10:$E$32,4,FALSE)</f>
        <v>1.7546063301072459E-2</v>
      </c>
      <c r="MW14" s="20">
        <f>'RIMS II Type I Employment'!MW14*VLOOKUP('Equation 4 Type I FTE'!$B14,'Equation 3 FTE Conversion'!$B$10:$E$32,4,FALSE)</f>
        <v>1.3862359403609732E-2</v>
      </c>
      <c r="MX14" s="20">
        <f>'RIMS II Type I Employment'!MX14*VLOOKUP('Equation 4 Type I FTE'!$B14,'Equation 3 FTE Conversion'!$B$10:$E$32,4,FALSE)</f>
        <v>1.2117447031127389E-2</v>
      </c>
      <c r="MY14" s="20">
        <f>'RIMS II Type I Employment'!MY14*VLOOKUP('Equation 4 Type I FTE'!$B14,'Equation 3 FTE Conversion'!$B$10:$E$32,4,FALSE)</f>
        <v>9.5000784724038716E-3</v>
      </c>
      <c r="MZ14" s="20">
        <f>'RIMS II Type I Employment'!MZ14*VLOOKUP('Equation 4 Type I FTE'!$B14,'Equation 3 FTE Conversion'!$B$10:$E$32,4,FALSE)</f>
        <v>5.3316766936960499E-3</v>
      </c>
      <c r="NA14" s="20">
        <f>'RIMS II Type I Employment'!NA14*VLOOKUP('Equation 4 Type I FTE'!$B14,'Equation 3 FTE Conversion'!$B$10:$E$32,4,FALSE)</f>
        <v>2.5495108553492022E-2</v>
      </c>
      <c r="NB14" s="20">
        <f>'RIMS II Type I Employment'!NB14*VLOOKUP('Equation 4 Type I FTE'!$B14,'Equation 3 FTE Conversion'!$B$10:$E$32,4,FALSE)</f>
        <v>1.3571540674862674E-3</v>
      </c>
      <c r="NC14" s="20">
        <f>'RIMS II Type I Employment'!NC14*VLOOKUP('Equation 4 Type I FTE'!$B14,'Equation 3 FTE Conversion'!$B$10:$E$32,4,FALSE)</f>
        <v>2.2102223384776354E-2</v>
      </c>
      <c r="ND14" s="20">
        <f>'RIMS II Type I Employment'!ND14*VLOOKUP('Equation 4 Type I FTE'!$B14,'Equation 3 FTE Conversion'!$B$10:$E$32,4,FALSE)</f>
        <v>3.780643473711745E-2</v>
      </c>
      <c r="NE14" s="20">
        <f>'RIMS II Type I Employment'!NE14*VLOOKUP('Equation 4 Type I FTE'!$B14,'Equation 3 FTE Conversion'!$B$10:$E$32,4,FALSE)</f>
        <v>0.16566973580957364</v>
      </c>
      <c r="NF14" s="20">
        <f>'RIMS II Type I Employment'!NF14*VLOOKUP('Equation 4 Type I FTE'!$B14,'Equation 3 FTE Conversion'!$B$10:$E$32,4,FALSE)</f>
        <v>1.7255244572325398E-2</v>
      </c>
      <c r="NG14" s="20">
        <f>'RIMS II Type I Employment'!NG14*VLOOKUP('Equation 4 Type I FTE'!$B14,'Equation 3 FTE Conversion'!$B$10:$E$32,4,FALSE)</f>
        <v>4.4883023803295841E-2</v>
      </c>
      <c r="NH14" s="20">
        <f>'RIMS II Type I Employment'!NH14*VLOOKUP('Equation 4 Type I FTE'!$B14,'Equation 3 FTE Conversion'!$B$10:$E$32,4,FALSE)</f>
        <v>5.2929008631964432E-2</v>
      </c>
      <c r="NI14" s="20">
        <f>'RIMS II Type I Employment'!NI14*VLOOKUP('Equation 4 Type I FTE'!$B14,'Equation 3 FTE Conversion'!$B$10:$E$32,4,FALSE)</f>
        <v>0.69718943238294528</v>
      </c>
      <c r="NJ14" s="23">
        <f>'RIMS II Type I Employment'!NJ14*VLOOKUP('Equation 4 Type I FTE'!$B14,'Equation 3 FTE Conversion'!$B$10:$E$32,4,FALSE)</f>
        <v>0</v>
      </c>
    </row>
    <row r="15" spans="1:374" x14ac:dyDescent="0.3">
      <c r="B15" s="18" t="s">
        <v>828</v>
      </c>
      <c r="C15" s="20">
        <f>'RIMS II Type I Employment'!C15*VLOOKUP('Equation 4 Type I FTE'!$B15,'Equation 3 FTE Conversion'!$B$10:$E$32,4,FALSE)</f>
        <v>3.2604780876494023E-2</v>
      </c>
      <c r="D15" s="20">
        <f>'RIMS II Type I Employment'!D15*VLOOKUP('Equation 4 Type I FTE'!$B15,'Equation 3 FTE Conversion'!$B$10:$E$32,4,FALSE)</f>
        <v>3.9577490039840638E-2</v>
      </c>
      <c r="E15" s="20">
        <f>'RIMS II Type I Employment'!E15*VLOOKUP('Equation 4 Type I FTE'!$B15,'Equation 3 FTE Conversion'!$B$10:$E$32,4,FALSE)</f>
        <v>2.6417729083665339E-2</v>
      </c>
      <c r="F15" s="20">
        <f>'RIMS II Type I Employment'!F15*VLOOKUP('Equation 4 Type I FTE'!$B15,'Equation 3 FTE Conversion'!$B$10:$E$32,4,FALSE)</f>
        <v>2.1310956175298806E-2</v>
      </c>
      <c r="G15" s="20">
        <f>'RIMS II Type I Employment'!G15*VLOOKUP('Equation 4 Type I FTE'!$B15,'Equation 3 FTE Conversion'!$B$10:$E$32,4,FALSE)</f>
        <v>3.6140239043824698E-2</v>
      </c>
      <c r="H15" s="20">
        <f>'RIMS II Type I Employment'!H15*VLOOKUP('Equation 4 Type I FTE'!$B15,'Equation 3 FTE Conversion'!$B$10:$E$32,4,FALSE)</f>
        <v>4.1443426294820722E-2</v>
      </c>
      <c r="I15" s="20">
        <f>'RIMS II Type I Employment'!I15*VLOOKUP('Equation 4 Type I FTE'!$B15,'Equation 3 FTE Conversion'!$B$10:$E$32,4,FALSE)</f>
        <v>3.987211155378486E-2</v>
      </c>
      <c r="J15" s="20">
        <f>'RIMS II Type I Employment'!J15*VLOOKUP('Equation 4 Type I FTE'!$B15,'Equation 3 FTE Conversion'!$B$10:$E$32,4,FALSE)</f>
        <v>2.6712350597609562E-2</v>
      </c>
      <c r="K15" s="20">
        <f>'RIMS II Type I Employment'!K15*VLOOKUP('Equation 4 Type I FTE'!$B15,'Equation 3 FTE Conversion'!$B$10:$E$32,4,FALSE)</f>
        <v>1.1392031872509959E-2</v>
      </c>
      <c r="L15" s="20">
        <f>'RIMS II Type I Employment'!L15*VLOOKUP('Equation 4 Type I FTE'!$B15,'Equation 3 FTE Conversion'!$B$10:$E$32,4,FALSE)</f>
        <v>2.3275099601593626E-2</v>
      </c>
      <c r="M15" s="20">
        <f>'RIMS II Type I Employment'!M15*VLOOKUP('Equation 4 Type I FTE'!$B15,'Equation 3 FTE Conversion'!$B$10:$E$32,4,FALSE)</f>
        <v>9.4377091633466137E-2</v>
      </c>
      <c r="N15" s="20">
        <f>'RIMS II Type I Employment'!N15*VLOOKUP('Equation 4 Type I FTE'!$B15,'Equation 3 FTE Conversion'!$B$10:$E$32,4,FALSE)</f>
        <v>1.2766932270916334E-2</v>
      </c>
      <c r="O15" s="20">
        <f>'RIMS II Type I Employment'!O15*VLOOKUP('Equation 4 Type I FTE'!$B15,'Equation 3 FTE Conversion'!$B$10:$E$32,4,FALSE)</f>
        <v>5.4013944223107568E-2</v>
      </c>
      <c r="P15" s="20">
        <f>'RIMS II Type I Employment'!P15*VLOOKUP('Equation 4 Type I FTE'!$B15,'Equation 3 FTE Conversion'!$B$10:$E$32,4,FALSE)</f>
        <v>5.5978087649402396E-2</v>
      </c>
      <c r="Q15" s="20">
        <f>'RIMS II Type I Employment'!Q15*VLOOKUP('Equation 4 Type I FTE'!$B15,'Equation 3 FTE Conversion'!$B$10:$E$32,4,FALSE)</f>
        <v>0</v>
      </c>
      <c r="R15" s="20">
        <f>'RIMS II Type I Employment'!R15*VLOOKUP('Equation 4 Type I FTE'!$B15,'Equation 3 FTE Conversion'!$B$10:$E$32,4,FALSE)</f>
        <v>0.13886494023904383</v>
      </c>
      <c r="S15" s="20">
        <f>'RIMS II Type I Employment'!S15*VLOOKUP('Equation 4 Type I FTE'!$B15,'Equation 3 FTE Conversion'!$B$10:$E$32,4,FALSE)</f>
        <v>3.8988247011952193E-2</v>
      </c>
      <c r="T15" s="20">
        <f>'RIMS II Type I Employment'!T15*VLOOKUP('Equation 4 Type I FTE'!$B15,'Equation 3 FTE Conversion'!$B$10:$E$32,4,FALSE)</f>
        <v>6.6682669322709165E-2</v>
      </c>
      <c r="U15" s="20">
        <f>'RIMS II Type I Employment'!U15*VLOOKUP('Equation 4 Type I FTE'!$B15,'Equation 3 FTE Conversion'!$B$10:$E$32,4,FALSE)</f>
        <v>8.9564940239043836E-2</v>
      </c>
      <c r="V15" s="20">
        <f>'RIMS II Type I Employment'!V15*VLOOKUP('Equation 4 Type I FTE'!$B15,'Equation 3 FTE Conversion'!$B$10:$E$32,4,FALSE)</f>
        <v>9.9385657370517924E-2</v>
      </c>
      <c r="W15" s="20">
        <f>'RIMS II Type I Employment'!W15*VLOOKUP('Equation 4 Type I FTE'!$B15,'Equation 3 FTE Conversion'!$B$10:$E$32,4,FALSE)</f>
        <v>2.1998406374501994E-2</v>
      </c>
      <c r="X15" s="20">
        <f>'RIMS II Type I Employment'!X15*VLOOKUP('Equation 4 Type I FTE'!$B15,'Equation 3 FTE Conversion'!$B$10:$E$32,4,FALSE)</f>
        <v>1.5614940239043825E-2</v>
      </c>
      <c r="Y15" s="20">
        <f>'RIMS II Type I Employment'!Y15*VLOOKUP('Equation 4 Type I FTE'!$B15,'Equation 3 FTE Conversion'!$B$10:$E$32,4,FALSE)</f>
        <v>1.7677290836653384E-2</v>
      </c>
      <c r="Z15" s="20">
        <f>'RIMS II Type I Employment'!Z15*VLOOKUP('Equation 4 Type I FTE'!$B15,'Equation 3 FTE Conversion'!$B$10:$E$32,4,FALSE)</f>
        <v>0.38899860557768928</v>
      </c>
      <c r="AA15" s="20">
        <f>'RIMS II Type I Employment'!AA15*VLOOKUP('Equation 4 Type I FTE'!$B15,'Equation 3 FTE Conversion'!$B$10:$E$32,4,FALSE)</f>
        <v>0.34411792828685256</v>
      </c>
      <c r="AB15" s="20">
        <f>'RIMS II Type I Employment'!AB15*VLOOKUP('Equation 4 Type I FTE'!$B15,'Equation 3 FTE Conversion'!$B$10:$E$32,4,FALSE)</f>
        <v>0.3293868525896414</v>
      </c>
      <c r="AC15" s="20">
        <f>'RIMS II Type I Employment'!AC15*VLOOKUP('Equation 4 Type I FTE'!$B15,'Equation 3 FTE Conversion'!$B$10:$E$32,4,FALSE)</f>
        <v>0.37436573705179282</v>
      </c>
      <c r="AD15" s="20">
        <f>'RIMS II Type I Employment'!AD15*VLOOKUP('Equation 4 Type I FTE'!$B15,'Equation 3 FTE Conversion'!$B$10:$E$32,4,FALSE)</f>
        <v>3.1908492031872511</v>
      </c>
      <c r="AE15" s="20">
        <f>'RIMS II Type I Employment'!AE15*VLOOKUP('Equation 4 Type I FTE'!$B15,'Equation 3 FTE Conversion'!$B$10:$E$32,4,FALSE)</f>
        <v>4.0627324701195215</v>
      </c>
      <c r="AF15" s="20">
        <f>'RIMS II Type I Employment'!AF15*VLOOKUP('Equation 4 Type I FTE'!$B15,'Equation 3 FTE Conversion'!$B$10:$E$32,4,FALSE)</f>
        <v>5.0454916334661357</v>
      </c>
      <c r="AG15" s="20">
        <f>'RIMS II Type I Employment'!AG15*VLOOKUP('Equation 4 Type I FTE'!$B15,'Equation 3 FTE Conversion'!$B$10:$E$32,4,FALSE)</f>
        <v>5.1245484063745019</v>
      </c>
      <c r="AH15" s="20">
        <f>'RIMS II Type I Employment'!AH15*VLOOKUP('Equation 4 Type I FTE'!$B15,'Equation 3 FTE Conversion'!$B$10:$E$32,4,FALSE)</f>
        <v>5.2497625498007974</v>
      </c>
      <c r="AI15" s="20">
        <f>'RIMS II Type I Employment'!AI15*VLOOKUP('Equation 4 Type I FTE'!$B15,'Equation 3 FTE Conversion'!$B$10:$E$32,4,FALSE)</f>
        <v>3.5699288844621515</v>
      </c>
      <c r="AJ15" s="20">
        <f>'RIMS II Type I Employment'!AJ15*VLOOKUP('Equation 4 Type I FTE'!$B15,'Equation 3 FTE Conversion'!$B$10:$E$32,4,FALSE)</f>
        <v>2.023755179282869</v>
      </c>
      <c r="AK15" s="20">
        <f>'RIMS II Type I Employment'!AK15*VLOOKUP('Equation 4 Type I FTE'!$B15,'Equation 3 FTE Conversion'!$B$10:$E$32,4,FALSE)</f>
        <v>3.4912649402390441</v>
      </c>
      <c r="AL15" s="20">
        <f>'RIMS II Type I Employment'!AL15*VLOOKUP('Equation 4 Type I FTE'!$B15,'Equation 3 FTE Conversion'!$B$10:$E$32,4,FALSE)</f>
        <v>3.4443219123505977</v>
      </c>
      <c r="AM15" s="20">
        <f>'RIMS II Type I Employment'!AM15*VLOOKUP('Equation 4 Type I FTE'!$B15,'Equation 3 FTE Conversion'!$B$10:$E$32,4,FALSE)</f>
        <v>4.6729918326693234</v>
      </c>
      <c r="AN15" s="20">
        <f>'RIMS II Type I Employment'!AN15*VLOOKUP('Equation 4 Type I FTE'!$B15,'Equation 3 FTE Conversion'!$B$10:$E$32,4,FALSE)</f>
        <v>2.346365737051793</v>
      </c>
      <c r="AO15" s="20">
        <f>'RIMS II Type I Employment'!AO15*VLOOKUP('Equation 4 Type I FTE'!$B15,'Equation 3 FTE Conversion'!$B$10:$E$32,4,FALSE)</f>
        <v>2.9983631474103589</v>
      </c>
      <c r="AP15" s="20">
        <f>'RIMS II Type I Employment'!AP15*VLOOKUP('Equation 4 Type I FTE'!$B15,'Equation 3 FTE Conversion'!$B$10:$E$32,4,FALSE)</f>
        <v>5.4982266932270916</v>
      </c>
      <c r="AQ15" s="20">
        <f>'RIMS II Type I Employment'!AQ15*VLOOKUP('Equation 4 Type I FTE'!$B15,'Equation 3 FTE Conversion'!$B$10:$E$32,4,FALSE)</f>
        <v>2.7650229083665341</v>
      </c>
      <c r="AR15" s="20">
        <f>'RIMS II Type I Employment'!AR15*VLOOKUP('Equation 4 Type I FTE'!$B15,'Equation 3 FTE Conversion'!$B$10:$E$32,4,FALSE)</f>
        <v>3.3120368525896415</v>
      </c>
      <c r="AS15" s="20">
        <f>'RIMS II Type I Employment'!AS15*VLOOKUP('Equation 4 Type I FTE'!$B15,'Equation 3 FTE Conversion'!$B$10:$E$32,4,FALSE)</f>
        <v>2.8019488047808765</v>
      </c>
      <c r="AT15" s="20">
        <f>'RIMS II Type I Employment'!AT15*VLOOKUP('Equation 4 Type I FTE'!$B15,'Equation 3 FTE Conversion'!$B$10:$E$32,4,FALSE)</f>
        <v>2.1806902390438245</v>
      </c>
      <c r="AU15" s="20">
        <f>'RIMS II Type I Employment'!AU15*VLOOKUP('Equation 4 Type I FTE'!$B15,'Equation 3 FTE Conversion'!$B$10:$E$32,4,FALSE)</f>
        <v>2.3889876494023903</v>
      </c>
      <c r="AV15" s="20">
        <f>'RIMS II Type I Employment'!AV15*VLOOKUP('Equation 4 Type I FTE'!$B15,'Equation 3 FTE Conversion'!$B$10:$E$32,4,FALSE)</f>
        <v>2.713758764940239</v>
      </c>
      <c r="AW15" s="20">
        <f>'RIMS II Type I Employment'!AW15*VLOOKUP('Equation 4 Type I FTE'!$B15,'Equation 3 FTE Conversion'!$B$10:$E$32,4,FALSE)</f>
        <v>1.8401077689243028</v>
      </c>
      <c r="AX15" s="20">
        <f>'RIMS II Type I Employment'!AX15*VLOOKUP('Equation 4 Type I FTE'!$B15,'Equation 3 FTE Conversion'!$B$10:$E$32,4,FALSE)</f>
        <v>2.8680422310756972</v>
      </c>
      <c r="AY15" s="20">
        <f>'RIMS II Type I Employment'!AY15*VLOOKUP('Equation 4 Type I FTE'!$B15,'Equation 3 FTE Conversion'!$B$10:$E$32,4,FALSE)</f>
        <v>2.095937450199203</v>
      </c>
      <c r="AZ15" s="20">
        <f>'RIMS II Type I Employment'!AZ15*VLOOKUP('Equation 4 Type I FTE'!$B15,'Equation 3 FTE Conversion'!$B$10:$E$32,4,FALSE)</f>
        <v>2.8980936254980079</v>
      </c>
      <c r="BA15" s="20">
        <f>'RIMS II Type I Employment'!BA15*VLOOKUP('Equation 4 Type I FTE'!$B15,'Equation 3 FTE Conversion'!$B$10:$E$32,4,FALSE)</f>
        <v>2.7980205179282867</v>
      </c>
      <c r="BB15" s="20">
        <f>'RIMS II Type I Employment'!BB15*VLOOKUP('Equation 4 Type I FTE'!$B15,'Equation 3 FTE Conversion'!$B$10:$E$32,4,FALSE)</f>
        <v>3.9489103585657372</v>
      </c>
      <c r="BC15" s="20">
        <f>'RIMS II Type I Employment'!BC15*VLOOKUP('Equation 4 Type I FTE'!$B15,'Equation 3 FTE Conversion'!$B$10:$E$32,4,FALSE)</f>
        <v>4.490817529880478</v>
      </c>
      <c r="BD15" s="20">
        <f>'RIMS II Type I Employment'!BD15*VLOOKUP('Equation 4 Type I FTE'!$B15,'Equation 3 FTE Conversion'!$B$10:$E$32,4,FALSE)</f>
        <v>2.5697870517928285</v>
      </c>
      <c r="BE15" s="20">
        <f>'RIMS II Type I Employment'!BE15*VLOOKUP('Equation 4 Type I FTE'!$B15,'Equation 3 FTE Conversion'!$B$10:$E$32,4,FALSE)</f>
        <v>3.1758235059760955</v>
      </c>
      <c r="BF15" s="20">
        <f>'RIMS II Type I Employment'!BF15*VLOOKUP('Equation 4 Type I FTE'!$B15,'Equation 3 FTE Conversion'!$B$10:$E$32,4,FALSE)</f>
        <v>3.9326079681274906</v>
      </c>
      <c r="BG15" s="20">
        <f>'RIMS II Type I Employment'!BG15*VLOOKUP('Equation 4 Type I FTE'!$B15,'Equation 3 FTE Conversion'!$B$10:$E$32,4,FALSE)</f>
        <v>5.6150932270916334</v>
      </c>
      <c r="BH15" s="20">
        <f>'RIMS II Type I Employment'!BH15*VLOOKUP('Equation 4 Type I FTE'!$B15,'Equation 3 FTE Conversion'!$B$10:$E$32,4,FALSE)</f>
        <v>3.8900842629482071</v>
      </c>
      <c r="BI15" s="20">
        <f>'RIMS II Type I Employment'!BI15*VLOOKUP('Equation 4 Type I FTE'!$B15,'Equation 3 FTE Conversion'!$B$10:$E$32,4,FALSE)</f>
        <v>5.0091549800796811</v>
      </c>
      <c r="BJ15" s="20">
        <f>'RIMS II Type I Employment'!BJ15*VLOOKUP('Equation 4 Type I FTE'!$B15,'Equation 3 FTE Conversion'!$B$10:$E$32,4,FALSE)</f>
        <v>3.8804599601593623</v>
      </c>
      <c r="BK15" s="20">
        <f>'RIMS II Type I Employment'!BK15*VLOOKUP('Equation 4 Type I FTE'!$B15,'Equation 3 FTE Conversion'!$B$10:$E$32,4,FALSE)</f>
        <v>3.1825998007968126</v>
      </c>
      <c r="BL15" s="20">
        <f>'RIMS II Type I Employment'!BL15*VLOOKUP('Equation 4 Type I FTE'!$B15,'Equation 3 FTE Conversion'!$B$10:$E$32,4,FALSE)</f>
        <v>2.786726693227092</v>
      </c>
      <c r="BM15" s="20">
        <f>'RIMS II Type I Employment'!BM15*VLOOKUP('Equation 4 Type I FTE'!$B15,'Equation 3 FTE Conversion'!$B$10:$E$32,4,FALSE)</f>
        <v>3.0197723107569723</v>
      </c>
      <c r="BN15" s="20">
        <f>'RIMS II Type I Employment'!BN15*VLOOKUP('Equation 4 Type I FTE'!$B15,'Equation 3 FTE Conversion'!$B$10:$E$32,4,FALSE)</f>
        <v>4.3156159362549804</v>
      </c>
      <c r="BO15" s="20">
        <f>'RIMS II Type I Employment'!BO15*VLOOKUP('Equation 4 Type I FTE'!$B15,'Equation 3 FTE Conversion'!$B$10:$E$32,4,FALSE)</f>
        <v>6.6499021912350598</v>
      </c>
      <c r="BP15" s="20">
        <f>'RIMS II Type I Employment'!BP15*VLOOKUP('Equation 4 Type I FTE'!$B15,'Equation 3 FTE Conversion'!$B$10:$E$32,4,FALSE)</f>
        <v>2.9749898406374502</v>
      </c>
      <c r="BQ15" s="20">
        <f>'RIMS II Type I Employment'!BQ15*VLOOKUP('Equation 4 Type I FTE'!$B15,'Equation 3 FTE Conversion'!$B$10:$E$32,4,FALSE)</f>
        <v>4.7214079681274903</v>
      </c>
      <c r="BR15" s="20">
        <f>'RIMS II Type I Employment'!BR15*VLOOKUP('Equation 4 Type I FTE'!$B15,'Equation 3 FTE Conversion'!$B$10:$E$32,4,FALSE)</f>
        <v>2.7241687250996014</v>
      </c>
      <c r="BS15" s="20">
        <f>'RIMS II Type I Employment'!BS15*VLOOKUP('Equation 4 Type I FTE'!$B15,'Equation 3 FTE Conversion'!$B$10:$E$32,4,FALSE)</f>
        <v>2.9080125498007967</v>
      </c>
      <c r="BT15" s="20">
        <f>'RIMS II Type I Employment'!BT15*VLOOKUP('Equation 4 Type I FTE'!$B15,'Equation 3 FTE Conversion'!$B$10:$E$32,4,FALSE)</f>
        <v>3.8282137450199203</v>
      </c>
      <c r="BU15" s="20">
        <f>'RIMS II Type I Employment'!BU15*VLOOKUP('Equation 4 Type I FTE'!$B15,'Equation 3 FTE Conversion'!$B$10:$E$32,4,FALSE)</f>
        <v>3.9612844621513945</v>
      </c>
      <c r="BV15" s="20">
        <f>'RIMS II Type I Employment'!BV15*VLOOKUP('Equation 4 Type I FTE'!$B15,'Equation 3 FTE Conversion'!$B$10:$E$32,4,FALSE)</f>
        <v>3.4254661354581675</v>
      </c>
      <c r="BW15" s="20">
        <f>'RIMS II Type I Employment'!BW15*VLOOKUP('Equation 4 Type I FTE'!$B15,'Equation 3 FTE Conversion'!$B$10:$E$32,4,FALSE)</f>
        <v>4.4032167330677288</v>
      </c>
      <c r="BX15" s="20">
        <f>'RIMS II Type I Employment'!BX15*VLOOKUP('Equation 4 Type I FTE'!$B15,'Equation 3 FTE Conversion'!$B$10:$E$32,4,FALSE)</f>
        <v>2.7997882470119526</v>
      </c>
      <c r="BY15" s="20">
        <f>'RIMS II Type I Employment'!BY15*VLOOKUP('Equation 4 Type I FTE'!$B15,'Equation 3 FTE Conversion'!$B$10:$E$32,4,FALSE)</f>
        <v>4.164475099601594</v>
      </c>
      <c r="BZ15" s="20">
        <f>'RIMS II Type I Employment'!BZ15*VLOOKUP('Equation 4 Type I FTE'!$B15,'Equation 3 FTE Conversion'!$B$10:$E$32,4,FALSE)</f>
        <v>3.222275498007968</v>
      </c>
      <c r="CA15" s="20">
        <f>'RIMS II Type I Employment'!CA15*VLOOKUP('Equation 4 Type I FTE'!$B15,'Equation 3 FTE Conversion'!$B$10:$E$32,4,FALSE)</f>
        <v>3.9642306772908369</v>
      </c>
      <c r="CB15" s="20">
        <f>'RIMS II Type I Employment'!CB15*VLOOKUP('Equation 4 Type I FTE'!$B15,'Equation 3 FTE Conversion'!$B$10:$E$32,4,FALSE)</f>
        <v>2.0906342629482073</v>
      </c>
      <c r="CC15" s="20">
        <f>'RIMS II Type I Employment'!CC15*VLOOKUP('Equation 4 Type I FTE'!$B15,'Equation 3 FTE Conversion'!$B$10:$E$32,4,FALSE)</f>
        <v>3.2531125498007967</v>
      </c>
      <c r="CD15" s="20">
        <f>'RIMS II Type I Employment'!CD15*VLOOKUP('Equation 4 Type I FTE'!$B15,'Equation 3 FTE Conversion'!$B$10:$E$32,4,FALSE)</f>
        <v>4.8205972111553788</v>
      </c>
      <c r="CE15" s="20">
        <f>'RIMS II Type I Employment'!CE15*VLOOKUP('Equation 4 Type I FTE'!$B15,'Equation 3 FTE Conversion'!$B$10:$E$32,4,FALSE)</f>
        <v>2.6883231075697211</v>
      </c>
      <c r="CF15" s="20">
        <f>'RIMS II Type I Employment'!CF15*VLOOKUP('Equation 4 Type I FTE'!$B15,'Equation 3 FTE Conversion'!$B$10:$E$32,4,FALSE)</f>
        <v>3.1279966135458168</v>
      </c>
      <c r="CG15" s="20">
        <f>'RIMS II Type I Employment'!CG15*VLOOKUP('Equation 4 Type I FTE'!$B15,'Equation 3 FTE Conversion'!$B$10:$E$32,4,FALSE)</f>
        <v>2.951125498007968</v>
      </c>
      <c r="CH15" s="20">
        <f>'RIMS II Type I Employment'!CH15*VLOOKUP('Equation 4 Type I FTE'!$B15,'Equation 3 FTE Conversion'!$B$10:$E$32,4,FALSE)</f>
        <v>2.9607498007968132</v>
      </c>
      <c r="CI15" s="20">
        <f>'RIMS II Type I Employment'!CI15*VLOOKUP('Equation 4 Type I FTE'!$B15,'Equation 3 FTE Conversion'!$B$10:$E$32,4,FALSE)</f>
        <v>4.6199599601593624</v>
      </c>
      <c r="CJ15" s="20">
        <f>'RIMS II Type I Employment'!CJ15*VLOOKUP('Equation 4 Type I FTE'!$B15,'Equation 3 FTE Conversion'!$B$10:$E$32,4,FALSE)</f>
        <v>6.8564318725099609</v>
      </c>
      <c r="CK15" s="20">
        <f>'RIMS II Type I Employment'!CK15*VLOOKUP('Equation 4 Type I FTE'!$B15,'Equation 3 FTE Conversion'!$B$10:$E$32,4,FALSE)</f>
        <v>8.126545219123507</v>
      </c>
      <c r="CL15" s="20">
        <f>'RIMS II Type I Employment'!CL15*VLOOKUP('Equation 4 Type I FTE'!$B15,'Equation 3 FTE Conversion'!$B$10:$E$32,4,FALSE)</f>
        <v>4.1995350597609562</v>
      </c>
      <c r="CM15" s="20">
        <f>'RIMS II Type I Employment'!CM15*VLOOKUP('Equation 4 Type I FTE'!$B15,'Equation 3 FTE Conversion'!$B$10:$E$32,4,FALSE)</f>
        <v>4.9727201195219131</v>
      </c>
      <c r="CN15" s="20">
        <f>'RIMS II Type I Employment'!CN15*VLOOKUP('Equation 4 Type I FTE'!$B15,'Equation 3 FTE Conversion'!$B$10:$E$32,4,FALSE)</f>
        <v>2.1610488047808762</v>
      </c>
      <c r="CO15" s="20">
        <f>'RIMS II Type I Employment'!CO15*VLOOKUP('Equation 4 Type I FTE'!$B15,'Equation 3 FTE Conversion'!$B$10:$E$32,4,FALSE)</f>
        <v>2.7210260956175301</v>
      </c>
      <c r="CP15" s="20">
        <f>'RIMS II Type I Employment'!CP15*VLOOKUP('Equation 4 Type I FTE'!$B15,'Equation 3 FTE Conversion'!$B$10:$E$32,4,FALSE)</f>
        <v>4.0323864541832668</v>
      </c>
      <c r="CQ15" s="20">
        <f>'RIMS II Type I Employment'!CQ15*VLOOKUP('Equation 4 Type I FTE'!$B15,'Equation 3 FTE Conversion'!$B$10:$E$32,4,FALSE)</f>
        <v>2.3479370517928286</v>
      </c>
      <c r="CR15" s="20">
        <f>'RIMS II Type I Employment'!CR15*VLOOKUP('Equation 4 Type I FTE'!$B15,'Equation 3 FTE Conversion'!$B$10:$E$32,4,FALSE)</f>
        <v>2.5399320717131473</v>
      </c>
      <c r="CS15" s="20">
        <f>'RIMS II Type I Employment'!CS15*VLOOKUP('Equation 4 Type I FTE'!$B15,'Equation 3 FTE Conversion'!$B$10:$E$32,4,FALSE)</f>
        <v>2.3472496015936253</v>
      </c>
      <c r="CT15" s="20">
        <f>'RIMS II Type I Employment'!CT15*VLOOKUP('Equation 4 Type I FTE'!$B15,'Equation 3 FTE Conversion'!$B$10:$E$32,4,FALSE)</f>
        <v>2.8421155378486058</v>
      </c>
      <c r="CU15" s="20">
        <f>'RIMS II Type I Employment'!CU15*VLOOKUP('Equation 4 Type I FTE'!$B15,'Equation 3 FTE Conversion'!$B$10:$E$32,4,FALSE)</f>
        <v>3.0549304780876496</v>
      </c>
      <c r="CV15" s="20">
        <f>'RIMS II Type I Employment'!CV15*VLOOKUP('Equation 4 Type I FTE'!$B15,'Equation 3 FTE Conversion'!$B$10:$E$32,4,FALSE)</f>
        <v>3.7861810756972112</v>
      </c>
      <c r="CW15" s="20">
        <f>'RIMS II Type I Employment'!CW15*VLOOKUP('Equation 4 Type I FTE'!$B15,'Equation 3 FTE Conversion'!$B$10:$E$32,4,FALSE)</f>
        <v>4.3163033864541838</v>
      </c>
      <c r="CX15" s="20">
        <f>'RIMS II Type I Employment'!CX15*VLOOKUP('Equation 4 Type I FTE'!$B15,'Equation 3 FTE Conversion'!$B$10:$E$32,4,FALSE)</f>
        <v>2.7446940239043824</v>
      </c>
      <c r="CY15" s="20">
        <f>'RIMS II Type I Employment'!CY15*VLOOKUP('Equation 4 Type I FTE'!$B15,'Equation 3 FTE Conversion'!$B$10:$E$32,4,FALSE)</f>
        <v>3.0027824701195218</v>
      </c>
      <c r="CZ15" s="20">
        <f>'RIMS II Type I Employment'!CZ15*VLOOKUP('Equation 4 Type I FTE'!$B15,'Equation 3 FTE Conversion'!$B$10:$E$32,4,FALSE)</f>
        <v>3.6905272908366533</v>
      </c>
      <c r="DA15" s="20">
        <f>'RIMS II Type I Employment'!DA15*VLOOKUP('Equation 4 Type I FTE'!$B15,'Equation 3 FTE Conversion'!$B$10:$E$32,4,FALSE)</f>
        <v>2.7939940239043826</v>
      </c>
      <c r="DB15" s="20">
        <f>'RIMS II Type I Employment'!DB15*VLOOKUP('Equation 4 Type I FTE'!$B15,'Equation 3 FTE Conversion'!$B$10:$E$32,4,FALSE)</f>
        <v>2.7685583665338647</v>
      </c>
      <c r="DC15" s="20">
        <f>'RIMS II Type I Employment'!DC15*VLOOKUP('Equation 4 Type I FTE'!$B15,'Equation 3 FTE Conversion'!$B$10:$E$32,4,FALSE)</f>
        <v>2.662985657370518</v>
      </c>
      <c r="DD15" s="20">
        <f>'RIMS II Type I Employment'!DD15*VLOOKUP('Equation 4 Type I FTE'!$B15,'Equation 3 FTE Conversion'!$B$10:$E$32,4,FALSE)</f>
        <v>2.3498029880478088</v>
      </c>
      <c r="DE15" s="20">
        <f>'RIMS II Type I Employment'!DE15*VLOOKUP('Equation 4 Type I FTE'!$B15,'Equation 3 FTE Conversion'!$B$10:$E$32,4,FALSE)</f>
        <v>5.8185784860557774</v>
      </c>
      <c r="DF15" s="20">
        <f>'RIMS II Type I Employment'!DF15*VLOOKUP('Equation 4 Type I FTE'!$B15,'Equation 3 FTE Conversion'!$B$10:$E$32,4,FALSE)</f>
        <v>2.4388768924302791</v>
      </c>
      <c r="DG15" s="20">
        <f>'RIMS II Type I Employment'!DG15*VLOOKUP('Equation 4 Type I FTE'!$B15,'Equation 3 FTE Conversion'!$B$10:$E$32,4,FALSE)</f>
        <v>4.1730191235059761</v>
      </c>
      <c r="DH15" s="20">
        <f>'RIMS II Type I Employment'!DH15*VLOOKUP('Equation 4 Type I FTE'!$B15,'Equation 3 FTE Conversion'!$B$10:$E$32,4,FALSE)</f>
        <v>6.3907334661354582</v>
      </c>
      <c r="DI15" s="20">
        <f>'RIMS II Type I Employment'!DI15*VLOOKUP('Equation 4 Type I FTE'!$B15,'Equation 3 FTE Conversion'!$B$10:$E$32,4,FALSE)</f>
        <v>1.9901683266932271</v>
      </c>
      <c r="DJ15" s="20">
        <f>'RIMS II Type I Employment'!DJ15*VLOOKUP('Equation 4 Type I FTE'!$B15,'Equation 3 FTE Conversion'!$B$10:$E$32,4,FALSE)</f>
        <v>2.8568466135458164</v>
      </c>
      <c r="DK15" s="20">
        <f>'RIMS II Type I Employment'!DK15*VLOOKUP('Equation 4 Type I FTE'!$B15,'Equation 3 FTE Conversion'!$B$10:$E$32,4,FALSE)</f>
        <v>6.320613545816733</v>
      </c>
      <c r="DL15" s="20">
        <f>'RIMS II Type I Employment'!DL15*VLOOKUP('Equation 4 Type I FTE'!$B15,'Equation 3 FTE Conversion'!$B$10:$E$32,4,FALSE)</f>
        <v>6.7198256972111556</v>
      </c>
      <c r="DM15" s="20">
        <f>'RIMS II Type I Employment'!DM15*VLOOKUP('Equation 4 Type I FTE'!$B15,'Equation 3 FTE Conversion'!$B$10:$E$32,4,FALSE)</f>
        <v>2.0839561752988045</v>
      </c>
      <c r="DN15" s="20">
        <f>'RIMS II Type I Employment'!DN15*VLOOKUP('Equation 4 Type I FTE'!$B15,'Equation 3 FTE Conversion'!$B$10:$E$32,4,FALSE)</f>
        <v>2.9626157370517929</v>
      </c>
      <c r="DO15" s="20">
        <f>'RIMS II Type I Employment'!DO15*VLOOKUP('Equation 4 Type I FTE'!$B15,'Equation 3 FTE Conversion'!$B$10:$E$32,4,FALSE)</f>
        <v>2.4585183266932273</v>
      </c>
      <c r="DP15" s="20">
        <f>'RIMS II Type I Employment'!DP15*VLOOKUP('Equation 4 Type I FTE'!$B15,'Equation 3 FTE Conversion'!$B$10:$E$32,4,FALSE)</f>
        <v>3.1759217131474107</v>
      </c>
      <c r="DQ15" s="20">
        <f>'RIMS II Type I Employment'!DQ15*VLOOKUP('Equation 4 Type I FTE'!$B15,'Equation 3 FTE Conversion'!$B$10:$E$32,4,FALSE)</f>
        <v>3.1452810756972114</v>
      </c>
      <c r="DR15" s="20">
        <f>'RIMS II Type I Employment'!DR15*VLOOKUP('Equation 4 Type I FTE'!$B15,'Equation 3 FTE Conversion'!$B$10:$E$32,4,FALSE)</f>
        <v>4.0229585657370519</v>
      </c>
      <c r="DS15" s="20">
        <f>'RIMS II Type I Employment'!DS15*VLOOKUP('Equation 4 Type I FTE'!$B15,'Equation 3 FTE Conversion'!$B$10:$E$32,4,FALSE)</f>
        <v>2.2441320717131474</v>
      </c>
      <c r="DT15" s="20">
        <f>'RIMS II Type I Employment'!DT15*VLOOKUP('Equation 4 Type I FTE'!$B15,'Equation 3 FTE Conversion'!$B$10:$E$32,4,FALSE)</f>
        <v>4.5255828685258965</v>
      </c>
      <c r="DU15" s="20">
        <f>'RIMS II Type I Employment'!DU15*VLOOKUP('Equation 4 Type I FTE'!$B15,'Equation 3 FTE Conversion'!$B$10:$E$32,4,FALSE)</f>
        <v>3.6832599601593627</v>
      </c>
      <c r="DV15" s="20">
        <f>'RIMS II Type I Employment'!DV15*VLOOKUP('Equation 4 Type I FTE'!$B15,'Equation 3 FTE Conversion'!$B$10:$E$32,4,FALSE)</f>
        <v>2.7123838645418323</v>
      </c>
      <c r="DW15" s="20">
        <f>'RIMS II Type I Employment'!DW15*VLOOKUP('Equation 4 Type I FTE'!$B15,'Equation 3 FTE Conversion'!$B$10:$E$32,4,FALSE)</f>
        <v>2.9914886454183267</v>
      </c>
      <c r="DX15" s="20">
        <f>'RIMS II Type I Employment'!DX15*VLOOKUP('Equation 4 Type I FTE'!$B15,'Equation 3 FTE Conversion'!$B$10:$E$32,4,FALSE)</f>
        <v>3.271280876494024</v>
      </c>
      <c r="DY15" s="20">
        <f>'RIMS II Type I Employment'!DY15*VLOOKUP('Equation 4 Type I FTE'!$B15,'Equation 3 FTE Conversion'!$B$10:$E$32,4,FALSE)</f>
        <v>3.3675239043824701</v>
      </c>
      <c r="DZ15" s="20">
        <f>'RIMS II Type I Employment'!DZ15*VLOOKUP('Equation 4 Type I FTE'!$B15,'Equation 3 FTE Conversion'!$B$10:$E$32,4,FALSE)</f>
        <v>3.2934756972111554</v>
      </c>
      <c r="EA15" s="20">
        <f>'RIMS II Type I Employment'!EA15*VLOOKUP('Equation 4 Type I FTE'!$B15,'Equation 3 FTE Conversion'!$B$10:$E$32,4,FALSE)</f>
        <v>4.7109980079681275</v>
      </c>
      <c r="EB15" s="20">
        <f>'RIMS II Type I Employment'!EB15*VLOOKUP('Equation 4 Type I FTE'!$B15,'Equation 3 FTE Conversion'!$B$10:$E$32,4,FALSE)</f>
        <v>2.5794113545816733</v>
      </c>
      <c r="EC15" s="20">
        <f>'RIMS II Type I Employment'!EC15*VLOOKUP('Equation 4 Type I FTE'!$B15,'Equation 3 FTE Conversion'!$B$10:$E$32,4,FALSE)</f>
        <v>2.8078412350597612</v>
      </c>
      <c r="ED15" s="20">
        <f>'RIMS II Type I Employment'!ED15*VLOOKUP('Equation 4 Type I FTE'!$B15,'Equation 3 FTE Conversion'!$B$10:$E$32,4,FALSE)</f>
        <v>2.3750422310756973</v>
      </c>
      <c r="EE15" s="20">
        <f>'RIMS II Type I Employment'!EE15*VLOOKUP('Equation 4 Type I FTE'!$B15,'Equation 3 FTE Conversion'!$B$10:$E$32,4,FALSE)</f>
        <v>3.3271607569721118</v>
      </c>
      <c r="EF15" s="20">
        <f>'RIMS II Type I Employment'!EF15*VLOOKUP('Equation 4 Type I FTE'!$B15,'Equation 3 FTE Conversion'!$B$10:$E$32,4,FALSE)</f>
        <v>2.8156978087649405</v>
      </c>
      <c r="EG15" s="20">
        <f>'RIMS II Type I Employment'!EG15*VLOOKUP('Equation 4 Type I FTE'!$B15,'Equation 3 FTE Conversion'!$B$10:$E$32,4,FALSE)</f>
        <v>3.1830908366533865</v>
      </c>
      <c r="EH15" s="20">
        <f>'RIMS II Type I Employment'!EH15*VLOOKUP('Equation 4 Type I FTE'!$B15,'Equation 3 FTE Conversion'!$B$10:$E$32,4,FALSE)</f>
        <v>1.9172003984063746</v>
      </c>
      <c r="EI15" s="20">
        <f>'RIMS II Type I Employment'!EI15*VLOOKUP('Equation 4 Type I FTE'!$B15,'Equation 3 FTE Conversion'!$B$10:$E$32,4,FALSE)</f>
        <v>3.495684262948207</v>
      </c>
      <c r="EJ15" s="20">
        <f>'RIMS II Type I Employment'!EJ15*VLOOKUP('Equation 4 Type I FTE'!$B15,'Equation 3 FTE Conversion'!$B$10:$E$32,4,FALSE)</f>
        <v>2.5600645418326691</v>
      </c>
      <c r="EK15" s="20">
        <f>'RIMS II Type I Employment'!EK15*VLOOKUP('Equation 4 Type I FTE'!$B15,'Equation 3 FTE Conversion'!$B$10:$E$32,4,FALSE)</f>
        <v>4.7284788844621515</v>
      </c>
      <c r="EL15" s="20">
        <f>'RIMS II Type I Employment'!EL15*VLOOKUP('Equation 4 Type I FTE'!$B15,'Equation 3 FTE Conversion'!$B$10:$E$32,4,FALSE)</f>
        <v>3.6864025896414341</v>
      </c>
      <c r="EM15" s="20">
        <f>'RIMS II Type I Employment'!EM15*VLOOKUP('Equation 4 Type I FTE'!$B15,'Equation 3 FTE Conversion'!$B$10:$E$32,4,FALSE)</f>
        <v>4.5098697211155381</v>
      </c>
      <c r="EN15" s="20">
        <f>'RIMS II Type I Employment'!EN15*VLOOKUP('Equation 4 Type I FTE'!$B15,'Equation 3 FTE Conversion'!$B$10:$E$32,4,FALSE)</f>
        <v>4.2996081673306774</v>
      </c>
      <c r="EO15" s="20">
        <f>'RIMS II Type I Employment'!EO15*VLOOKUP('Equation 4 Type I FTE'!$B15,'Equation 3 FTE Conversion'!$B$10:$E$32,4,FALSE)</f>
        <v>3.1734665338645418</v>
      </c>
      <c r="EP15" s="20">
        <f>'RIMS II Type I Employment'!EP15*VLOOKUP('Equation 4 Type I FTE'!$B15,'Equation 3 FTE Conversion'!$B$10:$E$32,4,FALSE)</f>
        <v>2.7805396414342631</v>
      </c>
      <c r="EQ15" s="20">
        <f>'RIMS II Type I Employment'!EQ15*VLOOKUP('Equation 4 Type I FTE'!$B15,'Equation 3 FTE Conversion'!$B$10:$E$32,4,FALSE)</f>
        <v>3.3111529880478088</v>
      </c>
      <c r="ER15" s="20">
        <f>'RIMS II Type I Employment'!ER15*VLOOKUP('Equation 4 Type I FTE'!$B15,'Equation 3 FTE Conversion'!$B$10:$E$32,4,FALSE)</f>
        <v>3.5890792828685258</v>
      </c>
      <c r="ES15" s="20">
        <f>'RIMS II Type I Employment'!ES15*VLOOKUP('Equation 4 Type I FTE'!$B15,'Equation 3 FTE Conversion'!$B$10:$E$32,4,FALSE)</f>
        <v>3.6504587649402391</v>
      </c>
      <c r="ET15" s="20">
        <f>'RIMS II Type I Employment'!ET15*VLOOKUP('Equation 4 Type I FTE'!$B15,'Equation 3 FTE Conversion'!$B$10:$E$32,4,FALSE)</f>
        <v>3.6301298804780879</v>
      </c>
      <c r="EU15" s="20">
        <f>'RIMS II Type I Employment'!EU15*VLOOKUP('Equation 4 Type I FTE'!$B15,'Equation 3 FTE Conversion'!$B$10:$E$32,4,FALSE)</f>
        <v>4.0584113545816738</v>
      </c>
      <c r="EV15" s="20">
        <f>'RIMS II Type I Employment'!EV15*VLOOKUP('Equation 4 Type I FTE'!$B15,'Equation 3 FTE Conversion'!$B$10:$E$32,4,FALSE)</f>
        <v>1.9246641434262948</v>
      </c>
      <c r="EW15" s="20">
        <f>'RIMS II Type I Employment'!EW15*VLOOKUP('Equation 4 Type I FTE'!$B15,'Equation 3 FTE Conversion'!$B$10:$E$32,4,FALSE)</f>
        <v>2.3609986055776893</v>
      </c>
      <c r="EX15" s="20">
        <f>'RIMS II Type I Employment'!EX15*VLOOKUP('Equation 4 Type I FTE'!$B15,'Equation 3 FTE Conversion'!$B$10:$E$32,4,FALSE)</f>
        <v>3.4132884462151396</v>
      </c>
      <c r="EY15" s="20">
        <f>'RIMS II Type I Employment'!EY15*VLOOKUP('Equation 4 Type I FTE'!$B15,'Equation 3 FTE Conversion'!$B$10:$E$32,4,FALSE)</f>
        <v>3.3730235059760956</v>
      </c>
      <c r="EZ15" s="20">
        <f>'RIMS II Type I Employment'!EZ15*VLOOKUP('Equation 4 Type I FTE'!$B15,'Equation 3 FTE Conversion'!$B$10:$E$32,4,FALSE)</f>
        <v>2.6380410358565736</v>
      </c>
      <c r="FA15" s="20">
        <f>'RIMS II Type I Employment'!FA15*VLOOKUP('Equation 4 Type I FTE'!$B15,'Equation 3 FTE Conversion'!$B$10:$E$32,4,FALSE)</f>
        <v>2.7341858565737054</v>
      </c>
      <c r="FB15" s="20">
        <f>'RIMS II Type I Employment'!FB15*VLOOKUP('Equation 4 Type I FTE'!$B15,'Equation 3 FTE Conversion'!$B$10:$E$32,4,FALSE)</f>
        <v>4.9644707171314746</v>
      </c>
      <c r="FC15" s="20">
        <f>'RIMS II Type I Employment'!FC15*VLOOKUP('Equation 4 Type I FTE'!$B15,'Equation 3 FTE Conversion'!$B$10:$E$32,4,FALSE)</f>
        <v>4.2010081673306781</v>
      </c>
      <c r="FD15" s="20">
        <f>'RIMS II Type I Employment'!FD15*VLOOKUP('Equation 4 Type I FTE'!$B15,'Equation 3 FTE Conversion'!$B$10:$E$32,4,FALSE)</f>
        <v>3.8366595617529882</v>
      </c>
      <c r="FE15" s="20">
        <f>'RIMS II Type I Employment'!FE15*VLOOKUP('Equation 4 Type I FTE'!$B15,'Equation 3 FTE Conversion'!$B$10:$E$32,4,FALSE)</f>
        <v>2.0680466135458166</v>
      </c>
      <c r="FF15" s="20">
        <f>'RIMS II Type I Employment'!FF15*VLOOKUP('Equation 4 Type I FTE'!$B15,'Equation 3 FTE Conversion'!$B$10:$E$32,4,FALSE)</f>
        <v>3.3666400398406378</v>
      </c>
      <c r="FG15" s="20">
        <f>'RIMS II Type I Employment'!FG15*VLOOKUP('Equation 4 Type I FTE'!$B15,'Equation 3 FTE Conversion'!$B$10:$E$32,4,FALSE)</f>
        <v>7.897035059760956</v>
      </c>
      <c r="FH15" s="20">
        <f>'RIMS II Type I Employment'!FH15*VLOOKUP('Equation 4 Type I FTE'!$B15,'Equation 3 FTE Conversion'!$B$10:$E$32,4,FALSE)</f>
        <v>4.4186352589641436</v>
      </c>
      <c r="FI15" s="20">
        <f>'RIMS II Type I Employment'!FI15*VLOOKUP('Equation 4 Type I FTE'!$B15,'Equation 3 FTE Conversion'!$B$10:$E$32,4,FALSE)</f>
        <v>6.5716310756972112</v>
      </c>
      <c r="FJ15" s="20">
        <f>'RIMS II Type I Employment'!FJ15*VLOOKUP('Equation 4 Type I FTE'!$B15,'Equation 3 FTE Conversion'!$B$10:$E$32,4,FALSE)</f>
        <v>4.1645733067729083</v>
      </c>
      <c r="FK15" s="20">
        <f>'RIMS II Type I Employment'!FK15*VLOOKUP('Equation 4 Type I FTE'!$B15,'Equation 3 FTE Conversion'!$B$10:$E$32,4,FALSE)</f>
        <v>3.4398043824701197</v>
      </c>
      <c r="FL15" s="20">
        <f>'RIMS II Type I Employment'!FL15*VLOOKUP('Equation 4 Type I FTE'!$B15,'Equation 3 FTE Conversion'!$B$10:$E$32,4,FALSE)</f>
        <v>5.5421252988047813</v>
      </c>
      <c r="FM15" s="20">
        <f>'RIMS II Type I Employment'!FM15*VLOOKUP('Equation 4 Type I FTE'!$B15,'Equation 3 FTE Conversion'!$B$10:$E$32,4,FALSE)</f>
        <v>3.6748141434262949</v>
      </c>
      <c r="FN15" s="20">
        <f>'RIMS II Type I Employment'!FN15*VLOOKUP('Equation 4 Type I FTE'!$B15,'Equation 3 FTE Conversion'!$B$10:$E$32,4,FALSE)</f>
        <v>3.6074440239043821</v>
      </c>
      <c r="FO15" s="20">
        <f>'RIMS II Type I Employment'!FO15*VLOOKUP('Equation 4 Type I FTE'!$B15,'Equation 3 FTE Conversion'!$B$10:$E$32,4,FALSE)</f>
        <v>2.9814715139442232</v>
      </c>
      <c r="FP15" s="20">
        <f>'RIMS II Type I Employment'!FP15*VLOOKUP('Equation 4 Type I FTE'!$B15,'Equation 3 FTE Conversion'!$B$10:$E$32,4,FALSE)</f>
        <v>2.8811037848605578</v>
      </c>
      <c r="FQ15" s="20">
        <f>'RIMS II Type I Employment'!FQ15*VLOOKUP('Equation 4 Type I FTE'!$B15,'Equation 3 FTE Conversion'!$B$10:$E$32,4,FALSE)</f>
        <v>3.2694149402390438</v>
      </c>
      <c r="FR15" s="20">
        <f>'RIMS II Type I Employment'!FR15*VLOOKUP('Equation 4 Type I FTE'!$B15,'Equation 3 FTE Conversion'!$B$10:$E$32,4,FALSE)</f>
        <v>3.6997587649402393</v>
      </c>
      <c r="FS15" s="20">
        <f>'RIMS II Type I Employment'!FS15*VLOOKUP('Equation 4 Type I FTE'!$B15,'Equation 3 FTE Conversion'!$B$10:$E$32,4,FALSE)</f>
        <v>10.159237250996016</v>
      </c>
      <c r="FT15" s="20">
        <f>'RIMS II Type I Employment'!FT15*VLOOKUP('Equation 4 Type I FTE'!$B15,'Equation 3 FTE Conversion'!$B$10:$E$32,4,FALSE)</f>
        <v>3.8917537848605579</v>
      </c>
      <c r="FU15" s="20">
        <f>'RIMS II Type I Employment'!FU15*VLOOKUP('Equation 4 Type I FTE'!$B15,'Equation 3 FTE Conversion'!$B$10:$E$32,4,FALSE)</f>
        <v>3.620898406374502</v>
      </c>
      <c r="FV15" s="20">
        <f>'RIMS II Type I Employment'!FV15*VLOOKUP('Equation 4 Type I FTE'!$B15,'Equation 3 FTE Conversion'!$B$10:$E$32,4,FALSE)</f>
        <v>4.3342752988047808</v>
      </c>
      <c r="FW15" s="20">
        <f>'RIMS II Type I Employment'!FW15*VLOOKUP('Equation 4 Type I FTE'!$B15,'Equation 3 FTE Conversion'!$B$10:$E$32,4,FALSE)</f>
        <v>3.3815675298804782</v>
      </c>
      <c r="FX15" s="20">
        <f>'RIMS II Type I Employment'!FX15*VLOOKUP('Equation 4 Type I FTE'!$B15,'Equation 3 FTE Conversion'!$B$10:$E$32,4,FALSE)</f>
        <v>6.5876388446215142</v>
      </c>
      <c r="FY15" s="20">
        <f>'RIMS II Type I Employment'!FY15*VLOOKUP('Equation 4 Type I FTE'!$B15,'Equation 3 FTE Conversion'!$B$10:$E$32,4,FALSE)</f>
        <v>4.3952619521912357</v>
      </c>
      <c r="FZ15" s="20">
        <f>'RIMS II Type I Employment'!FZ15*VLOOKUP('Equation 4 Type I FTE'!$B15,'Equation 3 FTE Conversion'!$B$10:$E$32,4,FALSE)</f>
        <v>0.15644402390438247</v>
      </c>
      <c r="GA15" s="20">
        <f>'RIMS II Type I Employment'!GA15*VLOOKUP('Equation 4 Type I FTE'!$B15,'Equation 3 FTE Conversion'!$B$10:$E$32,4,FALSE)</f>
        <v>2.1998406374501994E-2</v>
      </c>
      <c r="GB15" s="20">
        <f>'RIMS II Type I Employment'!GB15*VLOOKUP('Equation 4 Type I FTE'!$B15,'Equation 3 FTE Conversion'!$B$10:$E$32,4,FALSE)</f>
        <v>1.0999203187250997E-2</v>
      </c>
      <c r="GC15" s="20">
        <f>'RIMS II Type I Employment'!GC15*VLOOKUP('Equation 4 Type I FTE'!$B15,'Equation 3 FTE Conversion'!$B$10:$E$32,4,FALSE)</f>
        <v>1.3454382470119522E-2</v>
      </c>
      <c r="GD15" s="20">
        <f>'RIMS II Type I Employment'!GD15*VLOOKUP('Equation 4 Type I FTE'!$B15,'Equation 3 FTE Conversion'!$B$10:$E$32,4,FALSE)</f>
        <v>2.3766135458167331E-2</v>
      </c>
      <c r="GE15" s="20">
        <f>'RIMS II Type I Employment'!GE15*VLOOKUP('Equation 4 Type I FTE'!$B15,'Equation 3 FTE Conversion'!$B$10:$E$32,4,FALSE)</f>
        <v>1.5811354581673306E-2</v>
      </c>
      <c r="GF15" s="20">
        <f>'RIMS II Type I Employment'!GF15*VLOOKUP('Equation 4 Type I FTE'!$B15,'Equation 3 FTE Conversion'!$B$10:$E$32,4,FALSE)</f>
        <v>2.9167529880478087E-2</v>
      </c>
      <c r="GG15" s="20">
        <f>'RIMS II Type I Employment'!GG15*VLOOKUP('Equation 4 Type I FTE'!$B15,'Equation 3 FTE Conversion'!$B$10:$E$32,4,FALSE)</f>
        <v>5.9022509960159363E-2</v>
      </c>
      <c r="GH15" s="20">
        <f>'RIMS II Type I Employment'!GH15*VLOOKUP('Equation 4 Type I FTE'!$B15,'Equation 3 FTE Conversion'!$B$10:$E$32,4,FALSE)</f>
        <v>2.7694422310756972E-2</v>
      </c>
      <c r="GI15" s="20">
        <f>'RIMS II Type I Employment'!GI15*VLOOKUP('Equation 4 Type I FTE'!$B15,'Equation 3 FTE Conversion'!$B$10:$E$32,4,FALSE)</f>
        <v>0.16430059760956175</v>
      </c>
      <c r="GJ15" s="20">
        <f>'RIMS II Type I Employment'!GJ15*VLOOKUP('Equation 4 Type I FTE'!$B15,'Equation 3 FTE Conversion'!$B$10:$E$32,4,FALSE)</f>
        <v>5.136235059760956E-2</v>
      </c>
      <c r="GK15" s="20">
        <f>'RIMS II Type I Employment'!GK15*VLOOKUP('Equation 4 Type I FTE'!$B15,'Equation 3 FTE Conversion'!$B$10:$E$32,4,FALSE)</f>
        <v>7.5030278884462148E-2</v>
      </c>
      <c r="GL15" s="20">
        <f>'RIMS II Type I Employment'!GL15*VLOOKUP('Equation 4 Type I FTE'!$B15,'Equation 3 FTE Conversion'!$B$10:$E$32,4,FALSE)</f>
        <v>5.5683466135458166E-2</v>
      </c>
      <c r="GM15" s="20">
        <f>'RIMS II Type I Employment'!GM15*VLOOKUP('Equation 4 Type I FTE'!$B15,'Equation 3 FTE Conversion'!$B$10:$E$32,4,FALSE)</f>
        <v>4.6550199203187252E-2</v>
      </c>
      <c r="GN15" s="20">
        <f>'RIMS II Type I Employment'!GN15*VLOOKUP('Equation 4 Type I FTE'!$B15,'Equation 3 FTE Conversion'!$B$10:$E$32,4,FALSE)</f>
        <v>2.0132470119521913E-2</v>
      </c>
      <c r="GO15" s="20">
        <f>'RIMS II Type I Employment'!GO15*VLOOKUP('Equation 4 Type I FTE'!$B15,'Equation 3 FTE Conversion'!$B$10:$E$32,4,FALSE)</f>
        <v>1.4240039840637451E-2</v>
      </c>
      <c r="GP15" s="20">
        <f>'RIMS II Type I Employment'!GP15*VLOOKUP('Equation 4 Type I FTE'!$B15,'Equation 3 FTE Conversion'!$B$10:$E$32,4,FALSE)</f>
        <v>1.895398406374502E-2</v>
      </c>
      <c r="GQ15" s="20">
        <f>'RIMS II Type I Employment'!GQ15*VLOOKUP('Equation 4 Type I FTE'!$B15,'Equation 3 FTE Conversion'!$B$10:$E$32,4,FALSE)</f>
        <v>3.6925896414342629E-2</v>
      </c>
      <c r="GR15" s="20">
        <f>'RIMS II Type I Employment'!GR15*VLOOKUP('Equation 4 Type I FTE'!$B15,'Equation 3 FTE Conversion'!$B$10:$E$32,4,FALSE)</f>
        <v>3.0738844621513946E-2</v>
      </c>
      <c r="GS15" s="20">
        <f>'RIMS II Type I Employment'!GS15*VLOOKUP('Equation 4 Type I FTE'!$B15,'Equation 3 FTE Conversion'!$B$10:$E$32,4,FALSE)</f>
        <v>6.0397410358565738E-2</v>
      </c>
      <c r="GT15" s="20">
        <f>'RIMS II Type I Employment'!GT15*VLOOKUP('Equation 4 Type I FTE'!$B15,'Equation 3 FTE Conversion'!$B$10:$E$32,4,FALSE)</f>
        <v>6.7959362549800797E-2</v>
      </c>
      <c r="GU15" s="20">
        <f>'RIMS II Type I Employment'!GU15*VLOOKUP('Equation 4 Type I FTE'!$B15,'Equation 3 FTE Conversion'!$B$10:$E$32,4,FALSE)</f>
        <v>2.7105179282868527E-2</v>
      </c>
      <c r="GV15" s="20">
        <f>'RIMS II Type I Employment'!GV15*VLOOKUP('Equation 4 Type I FTE'!$B15,'Equation 3 FTE Conversion'!$B$10:$E$32,4,FALSE)</f>
        <v>8.5047410358565736E-2</v>
      </c>
      <c r="GW15" s="20">
        <f>'RIMS II Type I Employment'!GW15*VLOOKUP('Equation 4 Type I FTE'!$B15,'Equation 3 FTE Conversion'!$B$10:$E$32,4,FALSE)</f>
        <v>3.476533864541833E-2</v>
      </c>
      <c r="GX15" s="20">
        <f>'RIMS II Type I Employment'!GX15*VLOOKUP('Equation 4 Type I FTE'!$B15,'Equation 3 FTE Conversion'!$B$10:$E$32,4,FALSE)</f>
        <v>0.33105637450199205</v>
      </c>
      <c r="GY15" s="20">
        <f>'RIMS II Type I Employment'!GY15*VLOOKUP('Equation 4 Type I FTE'!$B15,'Equation 3 FTE Conversion'!$B$10:$E$32,4,FALSE)</f>
        <v>0.3712231075697211</v>
      </c>
      <c r="GZ15" s="20">
        <f>'RIMS II Type I Employment'!GZ15*VLOOKUP('Equation 4 Type I FTE'!$B15,'Equation 3 FTE Conversion'!$B$10:$E$32,4,FALSE)</f>
        <v>0.44458386454183269</v>
      </c>
      <c r="HA15" s="20">
        <f>'RIMS II Type I Employment'!HA15*VLOOKUP('Equation 4 Type I FTE'!$B15,'Equation 3 FTE Conversion'!$B$10:$E$32,4,FALSE)</f>
        <v>0.25023187250996021</v>
      </c>
      <c r="HB15" s="20">
        <f>'RIMS II Type I Employment'!HB15*VLOOKUP('Equation 4 Type I FTE'!$B15,'Equation 3 FTE Conversion'!$B$10:$E$32,4,FALSE)</f>
        <v>6.4227490039840643E-2</v>
      </c>
      <c r="HC15" s="20">
        <f>'RIMS II Type I Employment'!HC15*VLOOKUP('Equation 4 Type I FTE'!$B15,'Equation 3 FTE Conversion'!$B$10:$E$32,4,FALSE)</f>
        <v>6.2754382470119524E-2</v>
      </c>
      <c r="HD15" s="20">
        <f>'RIMS II Type I Employment'!HD15*VLOOKUP('Equation 4 Type I FTE'!$B15,'Equation 3 FTE Conversion'!$B$10:$E$32,4,FALSE)</f>
        <v>8.0529880478087651E-2</v>
      </c>
      <c r="HE15" s="20">
        <f>'RIMS II Type I Employment'!HE15*VLOOKUP('Equation 4 Type I FTE'!$B15,'Equation 3 FTE Conversion'!$B$10:$E$32,4,FALSE)</f>
        <v>0.14357888446215139</v>
      </c>
      <c r="HF15" s="20">
        <f>'RIMS II Type I Employment'!HF15*VLOOKUP('Equation 4 Type I FTE'!$B15,'Equation 3 FTE Conversion'!$B$10:$E$32,4,FALSE)</f>
        <v>7.8663944223107574E-2</v>
      </c>
      <c r="HG15" s="20">
        <f>'RIMS II Type I Employment'!HG15*VLOOKUP('Equation 4 Type I FTE'!$B15,'Equation 3 FTE Conversion'!$B$10:$E$32,4,FALSE)</f>
        <v>0.27134641434262946</v>
      </c>
      <c r="HH15" s="20">
        <f>'RIMS II Type I Employment'!HH15*VLOOKUP('Equation 4 Type I FTE'!$B15,'Equation 3 FTE Conversion'!$B$10:$E$32,4,FALSE)</f>
        <v>0.14613227091633466</v>
      </c>
      <c r="HI15" s="20">
        <f>'RIMS II Type I Employment'!HI15*VLOOKUP('Equation 4 Type I FTE'!$B15,'Equation 3 FTE Conversion'!$B$10:$E$32,4,FALSE)</f>
        <v>5.4504980079681277E-2</v>
      </c>
      <c r="HJ15" s="20">
        <f>'RIMS II Type I Employment'!HJ15*VLOOKUP('Equation 4 Type I FTE'!$B15,'Equation 3 FTE Conversion'!$B$10:$E$32,4,FALSE)</f>
        <v>8.0333466135458165E-2</v>
      </c>
      <c r="HK15" s="20">
        <f>'RIMS II Type I Employment'!HK15*VLOOKUP('Equation 4 Type I FTE'!$B15,'Equation 3 FTE Conversion'!$B$10:$E$32,4,FALSE)</f>
        <v>0</v>
      </c>
      <c r="HL15" s="20">
        <f>'RIMS II Type I Employment'!HL15*VLOOKUP('Equation 4 Type I FTE'!$B15,'Equation 3 FTE Conversion'!$B$10:$E$32,4,FALSE)</f>
        <v>0.22263565737051794</v>
      </c>
      <c r="HM15" s="20">
        <f>'RIMS II Type I Employment'!HM15*VLOOKUP('Equation 4 Type I FTE'!$B15,'Equation 3 FTE Conversion'!$B$10:$E$32,4,FALSE)</f>
        <v>0.29305019920318726</v>
      </c>
      <c r="HN15" s="20">
        <f>'RIMS II Type I Employment'!HN15*VLOOKUP('Equation 4 Type I FTE'!$B15,'Equation 3 FTE Conversion'!$B$10:$E$32,4,FALSE)</f>
        <v>0.14662330677290836</v>
      </c>
      <c r="HO15" s="20">
        <f>'RIMS II Type I Employment'!HO15*VLOOKUP('Equation 4 Type I FTE'!$B15,'Equation 3 FTE Conversion'!$B$10:$E$32,4,FALSE)</f>
        <v>0.20682430278884464</v>
      </c>
      <c r="HP15" s="20">
        <f>'RIMS II Type I Employment'!HP15*VLOOKUP('Equation 4 Type I FTE'!$B15,'Equation 3 FTE Conversion'!$B$10:$E$32,4,FALSE)</f>
        <v>0.18099581673306772</v>
      </c>
      <c r="HQ15" s="20">
        <f>'RIMS II Type I Employment'!HQ15*VLOOKUP('Equation 4 Type I FTE'!$B15,'Equation 3 FTE Conversion'!$B$10:$E$32,4,FALSE)</f>
        <v>0.19258426294820716</v>
      </c>
      <c r="HR15" s="20">
        <f>'RIMS II Type I Employment'!HR15*VLOOKUP('Equation 4 Type I FTE'!$B15,'Equation 3 FTE Conversion'!$B$10:$E$32,4,FALSE)</f>
        <v>0.22489442231075699</v>
      </c>
      <c r="HS15" s="20">
        <f>'RIMS II Type I Employment'!HS15*VLOOKUP('Equation 4 Type I FTE'!$B15,'Equation 3 FTE Conversion'!$B$10:$E$32,4,FALSE)</f>
        <v>0.13660617529880478</v>
      </c>
      <c r="HT15" s="20">
        <f>'RIMS II Type I Employment'!HT15*VLOOKUP('Equation 4 Type I FTE'!$B15,'Equation 3 FTE Conversion'!$B$10:$E$32,4,FALSE)</f>
        <v>0.19700358565737053</v>
      </c>
      <c r="HU15" s="20">
        <f>'RIMS II Type I Employment'!HU15*VLOOKUP('Equation 4 Type I FTE'!$B15,'Equation 3 FTE Conversion'!$B$10:$E$32,4,FALSE)</f>
        <v>1.2079482071713148E-2</v>
      </c>
      <c r="HV15" s="20">
        <f>'RIMS II Type I Employment'!HV15*VLOOKUP('Equation 4 Type I FTE'!$B15,'Equation 3 FTE Conversion'!$B$10:$E$32,4,FALSE)</f>
        <v>7.9940637450199206E-2</v>
      </c>
      <c r="HW15" s="20">
        <f>'RIMS II Type I Employment'!HW15*VLOOKUP('Equation 4 Type I FTE'!$B15,'Equation 3 FTE Conversion'!$B$10:$E$32,4,FALSE)</f>
        <v>0.2096723107569721</v>
      </c>
      <c r="HX15" s="20">
        <f>'RIMS II Type I Employment'!HX15*VLOOKUP('Equation 4 Type I FTE'!$B15,'Equation 3 FTE Conversion'!$B$10:$E$32,4,FALSE)</f>
        <v>5.8040438247011952E-2</v>
      </c>
      <c r="HY15" s="20">
        <f>'RIMS II Type I Employment'!HY15*VLOOKUP('Equation 4 Type I FTE'!$B15,'Equation 3 FTE Conversion'!$B$10:$E$32,4,FALSE)</f>
        <v>1.6400597609561751E-2</v>
      </c>
      <c r="HZ15" s="20">
        <f>'RIMS II Type I Employment'!HZ15*VLOOKUP('Equation 4 Type I FTE'!$B15,'Equation 3 FTE Conversion'!$B$10:$E$32,4,FALSE)</f>
        <v>5.362111553784861E-2</v>
      </c>
      <c r="IA15" s="20">
        <f>'RIMS II Type I Employment'!IA15*VLOOKUP('Equation 4 Type I FTE'!$B15,'Equation 3 FTE Conversion'!$B$10:$E$32,4,FALSE)</f>
        <v>0.11617908366533865</v>
      </c>
      <c r="IB15" s="20">
        <f>'RIMS II Type I Employment'!IB15*VLOOKUP('Equation 4 Type I FTE'!$B15,'Equation 3 FTE Conversion'!$B$10:$E$32,4,FALSE)</f>
        <v>0.18845956175298803</v>
      </c>
      <c r="IC15" s="20">
        <f>'RIMS II Type I Employment'!IC15*VLOOKUP('Equation 4 Type I FTE'!$B15,'Equation 3 FTE Conversion'!$B$10:$E$32,4,FALSE)</f>
        <v>7.0709163346613535E-2</v>
      </c>
      <c r="ID15" s="20">
        <f>'RIMS II Type I Employment'!ID15*VLOOKUP('Equation 4 Type I FTE'!$B15,'Equation 3 FTE Conversion'!$B$10:$E$32,4,FALSE)</f>
        <v>7.9449601593625505E-2</v>
      </c>
      <c r="IE15" s="20">
        <f>'RIMS II Type I Employment'!IE15*VLOOKUP('Equation 4 Type I FTE'!$B15,'Equation 3 FTE Conversion'!$B$10:$E$32,4,FALSE)</f>
        <v>0.11333107569721115</v>
      </c>
      <c r="IF15" s="20">
        <f>'RIMS II Type I Employment'!IF15*VLOOKUP('Equation 4 Type I FTE'!$B15,'Equation 3 FTE Conversion'!$B$10:$E$32,4,FALSE)</f>
        <v>1.8757569721115537E-2</v>
      </c>
      <c r="IG15" s="20">
        <f>'RIMS II Type I Employment'!IG15*VLOOKUP('Equation 4 Type I FTE'!$B15,'Equation 3 FTE Conversion'!$B$10:$E$32,4,FALSE)</f>
        <v>1.895398406374502E-2</v>
      </c>
      <c r="IH15" s="20">
        <f>'RIMS II Type I Employment'!IH15*VLOOKUP('Equation 4 Type I FTE'!$B15,'Equation 3 FTE Conversion'!$B$10:$E$32,4,FALSE)</f>
        <v>2.5435657370517929E-2</v>
      </c>
      <c r="II15" s="20">
        <f>'RIMS II Type I Employment'!II15*VLOOKUP('Equation 4 Type I FTE'!$B15,'Equation 3 FTE Conversion'!$B$10:$E$32,4,FALSE)</f>
        <v>9.5260956175298814E-3</v>
      </c>
      <c r="IJ15" s="20">
        <f>'RIMS II Type I Employment'!IJ15*VLOOKUP('Equation 4 Type I FTE'!$B15,'Equation 3 FTE Conversion'!$B$10:$E$32,4,FALSE)</f>
        <v>6.0299203187251002E-2</v>
      </c>
      <c r="IK15" s="20">
        <f>'RIMS II Type I Employment'!IK15*VLOOKUP('Equation 4 Type I FTE'!$B15,'Equation 3 FTE Conversion'!$B$10:$E$32,4,FALSE)</f>
        <v>0.14082908366533864</v>
      </c>
      <c r="IL15" s="20">
        <f>'RIMS II Type I Employment'!IL15*VLOOKUP('Equation 4 Type I FTE'!$B15,'Equation 3 FTE Conversion'!$B$10:$E$32,4,FALSE)</f>
        <v>0.14092729083665337</v>
      </c>
      <c r="IM15" s="20">
        <f>'RIMS II Type I Employment'!IM15*VLOOKUP('Equation 4 Type I FTE'!$B15,'Equation 3 FTE Conversion'!$B$10:$E$32,4,FALSE)</f>
        <v>0.17952270916334662</v>
      </c>
      <c r="IN15" s="20">
        <f>'RIMS II Type I Employment'!IN15*VLOOKUP('Equation 4 Type I FTE'!$B15,'Equation 3 FTE Conversion'!$B$10:$E$32,4,FALSE)</f>
        <v>0.1515336653386454</v>
      </c>
      <c r="IO15" s="20">
        <f>'RIMS II Type I Employment'!IO15*VLOOKUP('Equation 4 Type I FTE'!$B15,'Equation 3 FTE Conversion'!$B$10:$E$32,4,FALSE)</f>
        <v>0.19376274900398407</v>
      </c>
      <c r="IP15" s="20">
        <f>'RIMS II Type I Employment'!IP15*VLOOKUP('Equation 4 Type I FTE'!$B15,'Equation 3 FTE Conversion'!$B$10:$E$32,4,FALSE)</f>
        <v>0.14878386454183268</v>
      </c>
      <c r="IQ15" s="20">
        <f>'RIMS II Type I Employment'!IQ15*VLOOKUP('Equation 4 Type I FTE'!$B15,'Equation 3 FTE Conversion'!$B$10:$E$32,4,FALSE)</f>
        <v>0.12963346613545818</v>
      </c>
      <c r="IR15" s="20">
        <f>'RIMS II Type I Employment'!IR15*VLOOKUP('Equation 4 Type I FTE'!$B15,'Equation 3 FTE Conversion'!$B$10:$E$32,4,FALSE)</f>
        <v>0.12462490039840639</v>
      </c>
      <c r="IS15" s="20">
        <f>'RIMS II Type I Employment'!IS15*VLOOKUP('Equation 4 Type I FTE'!$B15,'Equation 3 FTE Conversion'!$B$10:$E$32,4,FALSE)</f>
        <v>9.1823705179282872E-2</v>
      </c>
      <c r="IT15" s="20">
        <f>'RIMS II Type I Employment'!IT15*VLOOKUP('Equation 4 Type I FTE'!$B15,'Equation 3 FTE Conversion'!$B$10:$E$32,4,FALSE)</f>
        <v>0.12030378486055777</v>
      </c>
      <c r="IU15" s="20">
        <f>'RIMS II Type I Employment'!IU15*VLOOKUP('Equation 4 Type I FTE'!$B15,'Equation 3 FTE Conversion'!$B$10:$E$32,4,FALSE)</f>
        <v>0.11765219123505977</v>
      </c>
      <c r="IV15" s="20">
        <f>'RIMS II Type I Employment'!IV15*VLOOKUP('Equation 4 Type I FTE'!$B15,'Equation 3 FTE Conversion'!$B$10:$E$32,4,FALSE)</f>
        <v>0.11853605577689244</v>
      </c>
      <c r="IW15" s="20">
        <f>'RIMS II Type I Employment'!IW15*VLOOKUP('Equation 4 Type I FTE'!$B15,'Equation 3 FTE Conversion'!$B$10:$E$32,4,FALSE)</f>
        <v>7.660159362549801E-2</v>
      </c>
      <c r="IX15" s="20">
        <f>'RIMS II Type I Employment'!IX15*VLOOKUP('Equation 4 Type I FTE'!$B15,'Equation 3 FTE Conversion'!$B$10:$E$32,4,FALSE)</f>
        <v>0.2566153386454183</v>
      </c>
      <c r="IY15" s="20">
        <f>'RIMS II Type I Employment'!IY15*VLOOKUP('Equation 4 Type I FTE'!$B15,'Equation 3 FTE Conversion'!$B$10:$E$32,4,FALSE)</f>
        <v>0.10547450199203187</v>
      </c>
      <c r="IZ15" s="20">
        <f>'RIMS II Type I Employment'!IZ15*VLOOKUP('Equation 4 Type I FTE'!$B15,'Equation 3 FTE Conversion'!$B$10:$E$32,4,FALSE)</f>
        <v>0.17667470119521914</v>
      </c>
      <c r="JA15" s="20">
        <f>'RIMS II Type I Employment'!JA15*VLOOKUP('Equation 4 Type I FTE'!$B15,'Equation 3 FTE Conversion'!$B$10:$E$32,4,FALSE)</f>
        <v>0.3766245019920319</v>
      </c>
      <c r="JB15" s="20">
        <f>'RIMS II Type I Employment'!JB15*VLOOKUP('Equation 4 Type I FTE'!$B15,'Equation 3 FTE Conversion'!$B$10:$E$32,4,FALSE)</f>
        <v>3.6434860557768928E-2</v>
      </c>
      <c r="JC15" s="20">
        <f>'RIMS II Type I Employment'!JC15*VLOOKUP('Equation 4 Type I FTE'!$B15,'Equation 3 FTE Conversion'!$B$10:$E$32,4,FALSE)</f>
        <v>3.574741035856574E-2</v>
      </c>
      <c r="JD15" s="20">
        <f>'RIMS II Type I Employment'!JD15*VLOOKUP('Equation 4 Type I FTE'!$B15,'Equation 3 FTE Conversion'!$B$10:$E$32,4,FALSE)</f>
        <v>2.6123107569721114E-2</v>
      </c>
      <c r="JE15" s="20">
        <f>'RIMS II Type I Employment'!JE15*VLOOKUP('Equation 4 Type I FTE'!$B15,'Equation 3 FTE Conversion'!$B$10:$E$32,4,FALSE)</f>
        <v>1.9248605577689242E-2</v>
      </c>
      <c r="JF15" s="20">
        <f>'RIMS II Type I Employment'!JF15*VLOOKUP('Equation 4 Type I FTE'!$B15,'Equation 3 FTE Conversion'!$B$10:$E$32,4,FALSE)</f>
        <v>1.8168326693227092E-2</v>
      </c>
      <c r="JG15" s="20">
        <f>'RIMS II Type I Employment'!JG15*VLOOKUP('Equation 4 Type I FTE'!$B15,'Equation 3 FTE Conversion'!$B$10:$E$32,4,FALSE)</f>
        <v>2.4158964143426297E-2</v>
      </c>
      <c r="JH15" s="20">
        <f>'RIMS II Type I Employment'!JH15*VLOOKUP('Equation 4 Type I FTE'!$B15,'Equation 3 FTE Conversion'!$B$10:$E$32,4,FALSE)</f>
        <v>2.7301593625498007E-2</v>
      </c>
      <c r="JI15" s="20">
        <f>'RIMS II Type I Employment'!JI15*VLOOKUP('Equation 4 Type I FTE'!$B15,'Equation 3 FTE Conversion'!$B$10:$E$32,4,FALSE)</f>
        <v>3.9479282868525895E-2</v>
      </c>
      <c r="JJ15" s="20">
        <f>'RIMS II Type I Employment'!JJ15*VLOOKUP('Equation 4 Type I FTE'!$B15,'Equation 3 FTE Conversion'!$B$10:$E$32,4,FALSE)</f>
        <v>3.152450199203187E-2</v>
      </c>
      <c r="JK15" s="20">
        <f>'RIMS II Type I Employment'!JK15*VLOOKUP('Equation 4 Type I FTE'!$B15,'Equation 3 FTE Conversion'!$B$10:$E$32,4,FALSE)</f>
        <v>4.0264940239043825E-2</v>
      </c>
      <c r="JL15" s="20">
        <f>'RIMS II Type I Employment'!JL15*VLOOKUP('Equation 4 Type I FTE'!$B15,'Equation 3 FTE Conversion'!$B$10:$E$32,4,FALSE)</f>
        <v>4.2229083665338646E-2</v>
      </c>
      <c r="JM15" s="20">
        <f>'RIMS II Type I Employment'!JM15*VLOOKUP('Equation 4 Type I FTE'!$B15,'Equation 3 FTE Conversion'!$B$10:$E$32,4,FALSE)</f>
        <v>0.10665298804780877</v>
      </c>
      <c r="JN15" s="20">
        <f>'RIMS II Type I Employment'!JN15*VLOOKUP('Equation 4 Type I FTE'!$B15,'Equation 3 FTE Conversion'!$B$10:$E$32,4,FALSE)</f>
        <v>0.14868565737051795</v>
      </c>
      <c r="JO15" s="20">
        <f>'RIMS II Type I Employment'!JO15*VLOOKUP('Equation 4 Type I FTE'!$B15,'Equation 3 FTE Conversion'!$B$10:$E$32,4,FALSE)</f>
        <v>3.7220517928286859E-2</v>
      </c>
      <c r="JP15" s="20">
        <f>'RIMS II Type I Employment'!JP15*VLOOKUP('Equation 4 Type I FTE'!$B15,'Equation 3 FTE Conversion'!$B$10:$E$32,4,FALSE)</f>
        <v>3.8399003984063748E-2</v>
      </c>
      <c r="JQ15" s="20">
        <f>'RIMS II Type I Employment'!JQ15*VLOOKUP('Equation 4 Type I FTE'!$B15,'Equation 3 FTE Conversion'!$B$10:$E$32,4,FALSE)</f>
        <v>6.3343625498007969E-2</v>
      </c>
      <c r="JR15" s="20">
        <f>'RIMS II Type I Employment'!JR15*VLOOKUP('Equation 4 Type I FTE'!$B15,'Equation 3 FTE Conversion'!$B$10:$E$32,4,FALSE)</f>
        <v>5.1853386454183269E-2</v>
      </c>
      <c r="JS15" s="20">
        <f>'RIMS II Type I Employment'!JS15*VLOOKUP('Equation 4 Type I FTE'!$B15,'Equation 3 FTE Conversion'!$B$10:$E$32,4,FALSE)</f>
        <v>5.2835458167330679E-2</v>
      </c>
      <c r="JT15" s="20">
        <f>'RIMS II Type I Employment'!JT15*VLOOKUP('Equation 4 Type I FTE'!$B15,'Equation 3 FTE Conversion'!$B$10:$E$32,4,FALSE)</f>
        <v>6.6486254980079679E-2</v>
      </c>
      <c r="JU15" s="20">
        <f>'RIMS II Type I Employment'!JU15*VLOOKUP('Equation 4 Type I FTE'!$B15,'Equation 3 FTE Conversion'!$B$10:$E$32,4,FALSE)</f>
        <v>4.203266932270916E-2</v>
      </c>
      <c r="JV15" s="20">
        <f>'RIMS II Type I Employment'!JV15*VLOOKUP('Equation 4 Type I FTE'!$B15,'Equation 3 FTE Conversion'!$B$10:$E$32,4,FALSE)</f>
        <v>5.1264143426294824E-2</v>
      </c>
      <c r="JW15" s="20">
        <f>'RIMS II Type I Employment'!JW15*VLOOKUP('Equation 4 Type I FTE'!$B15,'Equation 3 FTE Conversion'!$B$10:$E$32,4,FALSE)</f>
        <v>4.409501992031873E-2</v>
      </c>
      <c r="JX15" s="20">
        <f>'RIMS II Type I Employment'!JX15*VLOOKUP('Equation 4 Type I FTE'!$B15,'Equation 3 FTE Conversion'!$B$10:$E$32,4,FALSE)</f>
        <v>7.8762151394422303E-2</v>
      </c>
      <c r="JY15" s="20">
        <f>'RIMS II Type I Employment'!JY15*VLOOKUP('Equation 4 Type I FTE'!$B15,'Equation 3 FTE Conversion'!$B$10:$E$32,4,FALSE)</f>
        <v>6.5798804780876505E-2</v>
      </c>
      <c r="JZ15" s="20">
        <f>'RIMS II Type I Employment'!JZ15*VLOOKUP('Equation 4 Type I FTE'!$B15,'Equation 3 FTE Conversion'!$B$10:$E$32,4,FALSE)</f>
        <v>2.63195219123506E-2</v>
      </c>
      <c r="KA15" s="20">
        <f>'RIMS II Type I Employment'!KA15*VLOOKUP('Equation 4 Type I FTE'!$B15,'Equation 3 FTE Conversion'!$B$10:$E$32,4,FALSE)</f>
        <v>9.9680278884462153E-2</v>
      </c>
      <c r="KB15" s="20">
        <f>'RIMS II Type I Employment'!KB15*VLOOKUP('Equation 4 Type I FTE'!$B15,'Equation 3 FTE Conversion'!$B$10:$E$32,4,FALSE)</f>
        <v>2.9167529880478087E-2</v>
      </c>
      <c r="KC15" s="20">
        <f>'RIMS II Type I Employment'!KC15*VLOOKUP('Equation 4 Type I FTE'!$B15,'Equation 3 FTE Conversion'!$B$10:$E$32,4,FALSE)</f>
        <v>8.4752788844621521E-2</v>
      </c>
      <c r="KD15" s="20">
        <f>'RIMS II Type I Employment'!KD15*VLOOKUP('Equation 4 Type I FTE'!$B15,'Equation 3 FTE Conversion'!$B$10:$E$32,4,FALSE)</f>
        <v>6.0593824701195217E-2</v>
      </c>
      <c r="KE15" s="20">
        <f>'RIMS II Type I Employment'!KE15*VLOOKUP('Equation 4 Type I FTE'!$B15,'Equation 3 FTE Conversion'!$B$10:$E$32,4,FALSE)</f>
        <v>0.13287430278884463</v>
      </c>
      <c r="KF15" s="20">
        <f>'RIMS II Type I Employment'!KF15*VLOOKUP('Equation 4 Type I FTE'!$B15,'Equation 3 FTE Conversion'!$B$10:$E$32,4,FALSE)</f>
        <v>6.7664741035856582E-2</v>
      </c>
      <c r="KG15" s="20">
        <f>'RIMS II Type I Employment'!KG15*VLOOKUP('Equation 4 Type I FTE'!$B15,'Equation 3 FTE Conversion'!$B$10:$E$32,4,FALSE)</f>
        <v>0.14917669322709165</v>
      </c>
      <c r="KH15" s="20">
        <f>'RIMS II Type I Employment'!KH15*VLOOKUP('Equation 4 Type I FTE'!$B15,'Equation 3 FTE Conversion'!$B$10:$E$32,4,FALSE)</f>
        <v>8.1610159362549797E-2</v>
      </c>
      <c r="KI15" s="20">
        <f>'RIMS II Type I Employment'!KI15*VLOOKUP('Equation 4 Type I FTE'!$B15,'Equation 3 FTE Conversion'!$B$10:$E$32,4,FALSE)</f>
        <v>4.939820717131474E-2</v>
      </c>
      <c r="KJ15" s="20">
        <f>'RIMS II Type I Employment'!KJ15*VLOOKUP('Equation 4 Type I FTE'!$B15,'Equation 3 FTE Conversion'!$B$10:$E$32,4,FALSE)</f>
        <v>1.6989840637450199E-2</v>
      </c>
      <c r="KK15" s="20">
        <f>'RIMS II Type I Employment'!KK15*VLOOKUP('Equation 4 Type I FTE'!$B15,'Equation 3 FTE Conversion'!$B$10:$E$32,4,FALSE)</f>
        <v>1.3749003984063746E-2</v>
      </c>
      <c r="KL15" s="20">
        <f>'RIMS II Type I Employment'!KL15*VLOOKUP('Equation 4 Type I FTE'!$B15,'Equation 3 FTE Conversion'!$B$10:$E$32,4,FALSE)</f>
        <v>2.1605577689243028E-2</v>
      </c>
      <c r="KM15" s="20">
        <f>'RIMS II Type I Employment'!KM15*VLOOKUP('Equation 4 Type I FTE'!$B15,'Equation 3 FTE Conversion'!$B$10:$E$32,4,FALSE)</f>
        <v>1.5320318725099601E-2</v>
      </c>
      <c r="KN15" s="20">
        <f>'RIMS II Type I Employment'!KN15*VLOOKUP('Equation 4 Type I FTE'!$B15,'Equation 3 FTE Conversion'!$B$10:$E$32,4,FALSE)</f>
        <v>4.7139442231075692E-3</v>
      </c>
      <c r="KO15" s="20">
        <f>'RIMS II Type I Employment'!KO15*VLOOKUP('Equation 4 Type I FTE'!$B15,'Equation 3 FTE Conversion'!$B$10:$E$32,4,FALSE)</f>
        <v>5.0085657370517933E-3</v>
      </c>
      <c r="KP15" s="20">
        <f>'RIMS II Type I Employment'!KP15*VLOOKUP('Equation 4 Type I FTE'!$B15,'Equation 3 FTE Conversion'!$B$10:$E$32,4,FALSE)</f>
        <v>4.5175298804780873E-3</v>
      </c>
      <c r="KQ15" s="20">
        <f>'RIMS II Type I Employment'!KQ15*VLOOKUP('Equation 4 Type I FTE'!$B15,'Equation 3 FTE Conversion'!$B$10:$E$32,4,FALSE)</f>
        <v>1.8757569721115537E-2</v>
      </c>
      <c r="KR15" s="20">
        <f>'RIMS II Type I Employment'!KR15*VLOOKUP('Equation 4 Type I FTE'!$B15,'Equation 3 FTE Conversion'!$B$10:$E$32,4,FALSE)</f>
        <v>2.838187250996016E-2</v>
      </c>
      <c r="KS15" s="20">
        <f>'RIMS II Type I Employment'!KS15*VLOOKUP('Equation 4 Type I FTE'!$B15,'Equation 3 FTE Conversion'!$B$10:$E$32,4,FALSE)</f>
        <v>5.6567330677290834E-2</v>
      </c>
      <c r="KT15" s="20">
        <f>'RIMS II Type I Employment'!KT15*VLOOKUP('Equation 4 Type I FTE'!$B15,'Equation 3 FTE Conversion'!$B$10:$E$32,4,FALSE)</f>
        <v>0.10891175298804781</v>
      </c>
      <c r="KU15" s="20">
        <f>'RIMS II Type I Employment'!KU15*VLOOKUP('Equation 4 Type I FTE'!$B15,'Equation 3 FTE Conversion'!$B$10:$E$32,4,FALSE)</f>
        <v>2.4846414342629481E-2</v>
      </c>
      <c r="KV15" s="20">
        <f>'RIMS II Type I Employment'!KV15*VLOOKUP('Equation 4 Type I FTE'!$B15,'Equation 3 FTE Conversion'!$B$10:$E$32,4,FALSE)</f>
        <v>1.3356175298804781E-2</v>
      </c>
      <c r="KW15" s="20">
        <f>'RIMS II Type I Employment'!KW15*VLOOKUP('Equation 4 Type I FTE'!$B15,'Equation 3 FTE Conversion'!$B$10:$E$32,4,FALSE)</f>
        <v>1.5025697211155379E-2</v>
      </c>
      <c r="KX15" s="20">
        <f>'RIMS II Type I Employment'!KX15*VLOOKUP('Equation 4 Type I FTE'!$B15,'Equation 3 FTE Conversion'!$B$10:$E$32,4,FALSE)</f>
        <v>2.4748207171314741E-2</v>
      </c>
      <c r="KY15" s="20">
        <f>'RIMS II Type I Employment'!KY15*VLOOKUP('Equation 4 Type I FTE'!$B15,'Equation 3 FTE Conversion'!$B$10:$E$32,4,FALSE)</f>
        <v>7.6405179282868524E-2</v>
      </c>
      <c r="KZ15" s="20">
        <f>'RIMS II Type I Employment'!KZ15*VLOOKUP('Equation 4 Type I FTE'!$B15,'Equation 3 FTE Conversion'!$B$10:$E$32,4,FALSE)</f>
        <v>0.11392031872509961</v>
      </c>
      <c r="LA15" s="20">
        <f>'RIMS II Type I Employment'!LA15*VLOOKUP('Equation 4 Type I FTE'!$B15,'Equation 3 FTE Conversion'!$B$10:$E$32,4,FALSE)</f>
        <v>1.512390438247012E-2</v>
      </c>
      <c r="LB15" s="20">
        <f>'RIMS II Type I Employment'!LB15*VLOOKUP('Equation 4 Type I FTE'!$B15,'Equation 3 FTE Conversion'!$B$10:$E$32,4,FALSE)</f>
        <v>6.4325697211155386E-2</v>
      </c>
      <c r="LC15" s="20">
        <f>'RIMS II Type I Employment'!LC15*VLOOKUP('Equation 4 Type I FTE'!$B15,'Equation 3 FTE Conversion'!$B$10:$E$32,4,FALSE)</f>
        <v>1.9150398406374503E-2</v>
      </c>
      <c r="LD15" s="20">
        <f>'RIMS II Type I Employment'!LD15*VLOOKUP('Equation 4 Type I FTE'!$B15,'Equation 3 FTE Conversion'!$B$10:$E$32,4,FALSE)</f>
        <v>3.7613346613545817E-2</v>
      </c>
      <c r="LE15" s="20">
        <f>'RIMS II Type I Employment'!LE15*VLOOKUP('Equation 4 Type I FTE'!$B15,'Equation 3 FTE Conversion'!$B$10:$E$32,4,FALSE)</f>
        <v>8.6422310756972112E-2</v>
      </c>
      <c r="LF15" s="20">
        <f>'RIMS II Type I Employment'!LF15*VLOOKUP('Equation 4 Type I FTE'!$B15,'Equation 3 FTE Conversion'!$B$10:$E$32,4,FALSE)</f>
        <v>2.8578286852589643E-2</v>
      </c>
      <c r="LG15" s="20">
        <f>'RIMS II Type I Employment'!LG15*VLOOKUP('Equation 4 Type I FTE'!$B15,'Equation 3 FTE Conversion'!$B$10:$E$32,4,FALSE)</f>
        <v>4.507709163346614E-2</v>
      </c>
      <c r="LH15" s="20">
        <f>'RIMS II Type I Employment'!LH15*VLOOKUP('Equation 4 Type I FTE'!$B15,'Equation 3 FTE Conversion'!$B$10:$E$32,4,FALSE)</f>
        <v>5.0871314741035858E-2</v>
      </c>
      <c r="LI15" s="20">
        <f>'RIMS II Type I Employment'!LI15*VLOOKUP('Equation 4 Type I FTE'!$B15,'Equation 3 FTE Conversion'!$B$10:$E$32,4,FALSE)</f>
        <v>2.0623505976095618E-2</v>
      </c>
      <c r="LJ15" s="20">
        <f>'RIMS II Type I Employment'!LJ15*VLOOKUP('Equation 4 Type I FTE'!$B15,'Equation 3 FTE Conversion'!$B$10:$E$32,4,FALSE)</f>
        <v>5.7156573705179285E-2</v>
      </c>
      <c r="LK15" s="20">
        <f>'RIMS II Type I Employment'!LK15*VLOOKUP('Equation 4 Type I FTE'!$B15,'Equation 3 FTE Conversion'!$B$10:$E$32,4,FALSE)</f>
        <v>3.0935258964143428E-2</v>
      </c>
      <c r="LL15" s="20">
        <f>'RIMS II Type I Employment'!LL15*VLOOKUP('Equation 4 Type I FTE'!$B15,'Equation 3 FTE Conversion'!$B$10:$E$32,4,FALSE)</f>
        <v>9.8207171314741038E-3</v>
      </c>
      <c r="LM15" s="20">
        <f>'RIMS II Type I Employment'!LM15*VLOOKUP('Equation 4 Type I FTE'!$B15,'Equation 3 FTE Conversion'!$B$10:$E$32,4,FALSE)</f>
        <v>6.4718525896414345E-2</v>
      </c>
      <c r="LN15" s="20">
        <f>'RIMS II Type I Employment'!LN15*VLOOKUP('Equation 4 Type I FTE'!$B15,'Equation 3 FTE Conversion'!$B$10:$E$32,4,FALSE)</f>
        <v>2.622131474103586E-2</v>
      </c>
      <c r="LO15" s="20">
        <f>'RIMS II Type I Employment'!LO15*VLOOKUP('Equation 4 Type I FTE'!$B15,'Equation 3 FTE Conversion'!$B$10:$E$32,4,FALSE)</f>
        <v>0.15202470119521913</v>
      </c>
      <c r="LP15" s="20">
        <f>'RIMS II Type I Employment'!LP15*VLOOKUP('Equation 4 Type I FTE'!$B15,'Equation 3 FTE Conversion'!$B$10:$E$32,4,FALSE)</f>
        <v>4.4487848605577689E-2</v>
      </c>
      <c r="LQ15" s="20">
        <f>'RIMS II Type I Employment'!LQ15*VLOOKUP('Equation 4 Type I FTE'!$B15,'Equation 3 FTE Conversion'!$B$10:$E$32,4,FALSE)</f>
        <v>2.7498007968127493E-2</v>
      </c>
      <c r="LR15" s="20">
        <f>'RIMS II Type I Employment'!LR15*VLOOKUP('Equation 4 Type I FTE'!$B15,'Equation 3 FTE Conversion'!$B$10:$E$32,4,FALSE)</f>
        <v>7.1101992031872521E-2</v>
      </c>
      <c r="LS15" s="20">
        <f>'RIMS II Type I Employment'!LS15*VLOOKUP('Equation 4 Type I FTE'!$B15,'Equation 3 FTE Conversion'!$B$10:$E$32,4,FALSE)</f>
        <v>3.987211155378486E-2</v>
      </c>
      <c r="LT15" s="20">
        <f>'RIMS II Type I Employment'!LT15*VLOOKUP('Equation 4 Type I FTE'!$B15,'Equation 3 FTE Conversion'!$B$10:$E$32,4,FALSE)</f>
        <v>0.14328426294820718</v>
      </c>
      <c r="LU15" s="20">
        <f>'RIMS II Type I Employment'!LU15*VLOOKUP('Equation 4 Type I FTE'!$B15,'Equation 3 FTE Conversion'!$B$10:$E$32,4,FALSE)</f>
        <v>3.3390438247011954E-2</v>
      </c>
      <c r="LV15" s="20">
        <f>'RIMS II Type I Employment'!LV15*VLOOKUP('Equation 4 Type I FTE'!$B15,'Equation 3 FTE Conversion'!$B$10:$E$32,4,FALSE)</f>
        <v>1.797191235059761E-2</v>
      </c>
      <c r="LW15" s="20">
        <f>'RIMS II Type I Employment'!LW15*VLOOKUP('Equation 4 Type I FTE'!$B15,'Equation 3 FTE Conversion'!$B$10:$E$32,4,FALSE)</f>
        <v>5.8335059760956175E-2</v>
      </c>
      <c r="LX15" s="20">
        <f>'RIMS II Type I Employment'!LX15*VLOOKUP('Equation 4 Type I FTE'!$B15,'Equation 3 FTE Conversion'!$B$10:$E$32,4,FALSE)</f>
        <v>5.5192430278884465E-2</v>
      </c>
      <c r="LY15" s="20">
        <f>'RIMS II Type I Employment'!LY15*VLOOKUP('Equation 4 Type I FTE'!$B15,'Equation 3 FTE Conversion'!$B$10:$E$32,4,FALSE)</f>
        <v>0.52727430278884468</v>
      </c>
      <c r="LZ15" s="20">
        <f>'RIMS II Type I Employment'!LZ15*VLOOKUP('Equation 4 Type I FTE'!$B15,'Equation 3 FTE Conversion'!$B$10:$E$32,4,FALSE)</f>
        <v>2.190019920318725E-2</v>
      </c>
      <c r="MA15" s="20">
        <f>'RIMS II Type I Employment'!MA15*VLOOKUP('Equation 4 Type I FTE'!$B15,'Equation 3 FTE Conversion'!$B$10:$E$32,4,FALSE)</f>
        <v>5.5388844621513944E-2</v>
      </c>
      <c r="MB15" s="20">
        <f>'RIMS II Type I Employment'!MB15*VLOOKUP('Equation 4 Type I FTE'!$B15,'Equation 3 FTE Conversion'!$B$10:$E$32,4,FALSE)</f>
        <v>3.2801195219123502E-2</v>
      </c>
      <c r="MC15" s="20">
        <f>'RIMS II Type I Employment'!MC15*VLOOKUP('Equation 4 Type I FTE'!$B15,'Equation 3 FTE Conversion'!$B$10:$E$32,4,FALSE)</f>
        <v>3.0051394422310758E-2</v>
      </c>
      <c r="MD15" s="20">
        <f>'RIMS II Type I Employment'!MD15*VLOOKUP('Equation 4 Type I FTE'!$B15,'Equation 3 FTE Conversion'!$B$10:$E$32,4,FALSE)</f>
        <v>5.3817529880478089E-2</v>
      </c>
      <c r="ME15" s="20">
        <f>'RIMS II Type I Employment'!ME15*VLOOKUP('Equation 4 Type I FTE'!$B15,'Equation 3 FTE Conversion'!$B$10:$E$32,4,FALSE)</f>
        <v>6.8253984063745027E-2</v>
      </c>
      <c r="MF15" s="20">
        <f>'RIMS II Type I Employment'!MF15*VLOOKUP('Equation 4 Type I FTE'!$B15,'Equation 3 FTE Conversion'!$B$10:$E$32,4,FALSE)</f>
        <v>2.4257171314741036E-2</v>
      </c>
      <c r="MG15" s="20">
        <f>'RIMS II Type I Employment'!MG15*VLOOKUP('Equation 4 Type I FTE'!$B15,'Equation 3 FTE Conversion'!$B$10:$E$32,4,FALSE)</f>
        <v>2.101633466135458E-2</v>
      </c>
      <c r="MH15" s="20">
        <f>'RIMS II Type I Employment'!MH15*VLOOKUP('Equation 4 Type I FTE'!$B15,'Equation 3 FTE Conversion'!$B$10:$E$32,4,FALSE)</f>
        <v>4.0068525896414346E-2</v>
      </c>
      <c r="MI15" s="20">
        <f>'RIMS II Type I Employment'!MI15*VLOOKUP('Equation 4 Type I FTE'!$B15,'Equation 3 FTE Conversion'!$B$10:$E$32,4,FALSE)</f>
        <v>4.6451992031872509E-2</v>
      </c>
      <c r="MJ15" s="20">
        <f>'RIMS II Type I Employment'!MJ15*VLOOKUP('Equation 4 Type I FTE'!$B15,'Equation 3 FTE Conversion'!$B$10:$E$32,4,FALSE)</f>
        <v>0.13189223107569722</v>
      </c>
      <c r="MK15" s="20">
        <f>'RIMS II Type I Employment'!MK15*VLOOKUP('Equation 4 Type I FTE'!$B15,'Equation 3 FTE Conversion'!$B$10:$E$32,4,FALSE)</f>
        <v>1.983784860557769E-2</v>
      </c>
      <c r="ML15" s="20">
        <f>'RIMS II Type I Employment'!ML15*VLOOKUP('Equation 4 Type I FTE'!$B15,'Equation 3 FTE Conversion'!$B$10:$E$32,4,FALSE)</f>
        <v>1.0704581673306773E-2</v>
      </c>
      <c r="MM15" s="20">
        <f>'RIMS II Type I Employment'!MM15*VLOOKUP('Equation 4 Type I FTE'!$B15,'Equation 3 FTE Conversion'!$B$10:$E$32,4,FALSE)</f>
        <v>3.044422310756972E-3</v>
      </c>
      <c r="MN15" s="20">
        <f>'RIMS II Type I Employment'!MN15*VLOOKUP('Equation 4 Type I FTE'!$B15,'Equation 3 FTE Conversion'!$B$10:$E$32,4,FALSE)</f>
        <v>1.2275896414342631E-2</v>
      </c>
      <c r="MO15" s="20">
        <f>'RIMS II Type I Employment'!MO15*VLOOKUP('Equation 4 Type I FTE'!$B15,'Equation 3 FTE Conversion'!$B$10:$E$32,4,FALSE)</f>
        <v>2.4846414342629481E-2</v>
      </c>
      <c r="MP15" s="20">
        <f>'RIMS II Type I Employment'!MP15*VLOOKUP('Equation 4 Type I FTE'!$B15,'Equation 3 FTE Conversion'!$B$10:$E$32,4,FALSE)</f>
        <v>0.10115338645418326</v>
      </c>
      <c r="MQ15" s="20">
        <f>'RIMS II Type I Employment'!MQ15*VLOOKUP('Equation 4 Type I FTE'!$B15,'Equation 3 FTE Conversion'!$B$10:$E$32,4,FALSE)</f>
        <v>2.4257171314741036E-2</v>
      </c>
      <c r="MR15" s="20">
        <f>'RIMS II Type I Employment'!MR15*VLOOKUP('Equation 4 Type I FTE'!$B15,'Equation 3 FTE Conversion'!$B$10:$E$32,4,FALSE)</f>
        <v>7.2476892430278897E-2</v>
      </c>
      <c r="MS15" s="20">
        <f>'RIMS II Type I Employment'!MS15*VLOOKUP('Equation 4 Type I FTE'!$B15,'Equation 3 FTE Conversion'!$B$10:$E$32,4,FALSE)</f>
        <v>2.8185458167330677E-2</v>
      </c>
      <c r="MT15" s="20">
        <f>'RIMS II Type I Employment'!MT15*VLOOKUP('Equation 4 Type I FTE'!$B15,'Equation 3 FTE Conversion'!$B$10:$E$32,4,FALSE)</f>
        <v>4.0657768924302791E-2</v>
      </c>
      <c r="MU15" s="20">
        <f>'RIMS II Type I Employment'!MU15*VLOOKUP('Equation 4 Type I FTE'!$B15,'Equation 3 FTE Conversion'!$B$10:$E$32,4,FALSE)</f>
        <v>4.8808964143426295E-2</v>
      </c>
      <c r="MV15" s="20">
        <f>'RIMS II Type I Employment'!MV15*VLOOKUP('Equation 4 Type I FTE'!$B15,'Equation 3 FTE Conversion'!$B$10:$E$32,4,FALSE)</f>
        <v>2.7006972111553784E-2</v>
      </c>
      <c r="MW15" s="20">
        <f>'RIMS II Type I Employment'!MW15*VLOOKUP('Equation 4 Type I FTE'!$B15,'Equation 3 FTE Conversion'!$B$10:$E$32,4,FALSE)</f>
        <v>0.11706294820717132</v>
      </c>
      <c r="MX15" s="20">
        <f>'RIMS II Type I Employment'!MX15*VLOOKUP('Equation 4 Type I FTE'!$B15,'Equation 3 FTE Conversion'!$B$10:$E$32,4,FALSE)</f>
        <v>0.24492868525896416</v>
      </c>
      <c r="MY15" s="20">
        <f>'RIMS II Type I Employment'!MY15*VLOOKUP('Equation 4 Type I FTE'!$B15,'Equation 3 FTE Conversion'!$B$10:$E$32,4,FALSE)</f>
        <v>0.17088047808764939</v>
      </c>
      <c r="MZ15" s="20">
        <f>'RIMS II Type I Employment'!MZ15*VLOOKUP('Equation 4 Type I FTE'!$B15,'Equation 3 FTE Conversion'!$B$10:$E$32,4,FALSE)</f>
        <v>6.7861155378486054E-2</v>
      </c>
      <c r="NA15" s="20">
        <f>'RIMS II Type I Employment'!NA15*VLOOKUP('Equation 4 Type I FTE'!$B15,'Equation 3 FTE Conversion'!$B$10:$E$32,4,FALSE)</f>
        <v>3.2015537848605578E-2</v>
      </c>
      <c r="NB15" s="20">
        <f>'RIMS II Type I Employment'!NB15*VLOOKUP('Equation 4 Type I FTE'!$B15,'Equation 3 FTE Conversion'!$B$10:$E$32,4,FALSE)</f>
        <v>0.16410418326693227</v>
      </c>
      <c r="NC15" s="20">
        <f>'RIMS II Type I Employment'!NC15*VLOOKUP('Equation 4 Type I FTE'!$B15,'Equation 3 FTE Conversion'!$B$10:$E$32,4,FALSE)</f>
        <v>3.6140239043824698E-2</v>
      </c>
      <c r="ND15" s="20">
        <f>'RIMS II Type I Employment'!ND15*VLOOKUP('Equation 4 Type I FTE'!$B15,'Equation 3 FTE Conversion'!$B$10:$E$32,4,FALSE)</f>
        <v>3.1917330677290835E-2</v>
      </c>
      <c r="NE15" s="20">
        <f>'RIMS II Type I Employment'!NE15*VLOOKUP('Equation 4 Type I FTE'!$B15,'Equation 3 FTE Conversion'!$B$10:$E$32,4,FALSE)</f>
        <v>4.3898605577689244E-2</v>
      </c>
      <c r="NF15" s="20">
        <f>'RIMS II Type I Employment'!NF15*VLOOKUP('Equation 4 Type I FTE'!$B15,'Equation 3 FTE Conversion'!$B$10:$E$32,4,FALSE)</f>
        <v>2.9756772908366536E-2</v>
      </c>
      <c r="NG15" s="20">
        <f>'RIMS II Type I Employment'!NG15*VLOOKUP('Equation 4 Type I FTE'!$B15,'Equation 3 FTE Conversion'!$B$10:$E$32,4,FALSE)</f>
        <v>4.9594621513944226E-2</v>
      </c>
      <c r="NH15" s="20">
        <f>'RIMS II Type I Employment'!NH15*VLOOKUP('Equation 4 Type I FTE'!$B15,'Equation 3 FTE Conversion'!$B$10:$E$32,4,FALSE)</f>
        <v>8.1511952191235068E-2</v>
      </c>
      <c r="NI15" s="20">
        <f>'RIMS II Type I Employment'!NI15*VLOOKUP('Equation 4 Type I FTE'!$B15,'Equation 3 FTE Conversion'!$B$10:$E$32,4,FALSE)</f>
        <v>0.13680258964143427</v>
      </c>
      <c r="NJ15" s="23">
        <f>'RIMS II Type I Employment'!NJ15*VLOOKUP('Equation 4 Type I FTE'!$B15,'Equation 3 FTE Conversion'!$B$10:$E$32,4,FALSE)</f>
        <v>0</v>
      </c>
    </row>
    <row r="16" spans="1:374" x14ac:dyDescent="0.3">
      <c r="B16" s="18" t="s">
        <v>829</v>
      </c>
      <c r="C16" s="20">
        <f>'RIMS II Type I Employment'!C16*VLOOKUP('Equation 4 Type I FTE'!$B16,'Equation 3 FTE Conversion'!$B$10:$E$32,4,FALSE)</f>
        <v>0.1390819479429051</v>
      </c>
      <c r="D16" s="20">
        <f>'RIMS II Type I Employment'!D16*VLOOKUP('Equation 4 Type I FTE'!$B16,'Equation 3 FTE Conversion'!$B$10:$E$32,4,FALSE)</f>
        <v>0.11256702350965575</v>
      </c>
      <c r="E16" s="20">
        <f>'RIMS II Type I Employment'!E16*VLOOKUP('Equation 4 Type I FTE'!$B16,'Equation 3 FTE Conversion'!$B$10:$E$32,4,FALSE)</f>
        <v>8.158438287153652E-2</v>
      </c>
      <c r="F16" s="20">
        <f>'RIMS II Type I Employment'!F16*VLOOKUP('Equation 4 Type I FTE'!$B16,'Equation 3 FTE Conversion'!$B$10:$E$32,4,FALSE)</f>
        <v>0.11111015952980688</v>
      </c>
      <c r="G16" s="20">
        <f>'RIMS II Type I Employment'!G16*VLOOKUP('Equation 4 Type I FTE'!$B16,'Equation 3 FTE Conversion'!$B$10:$E$32,4,FALSE)</f>
        <v>8.5566477749790093E-2</v>
      </c>
      <c r="H16" s="20">
        <f>'RIMS II Type I Employment'!H16*VLOOKUP('Equation 4 Type I FTE'!$B16,'Equation 3 FTE Conversion'!$B$10:$E$32,4,FALSE)</f>
        <v>0.43268860201511333</v>
      </c>
      <c r="I16" s="20">
        <f>'RIMS II Type I Employment'!I16*VLOOKUP('Equation 4 Type I FTE'!$B16,'Equation 3 FTE Conversion'!$B$10:$E$32,4,FALSE)</f>
        <v>0.15753555835432409</v>
      </c>
      <c r="J16" s="20">
        <f>'RIMS II Type I Employment'!J16*VLOOKUP('Equation 4 Type I FTE'!$B16,'Equation 3 FTE Conversion'!$B$10:$E$32,4,FALSE)</f>
        <v>0.63917479009235934</v>
      </c>
      <c r="K16" s="20">
        <f>'RIMS II Type I Employment'!K16*VLOOKUP('Equation 4 Type I FTE'!$B16,'Equation 3 FTE Conversion'!$B$10:$E$32,4,FALSE)</f>
        <v>0.11946284634760705</v>
      </c>
      <c r="L16" s="20">
        <f>'RIMS II Type I Employment'!L16*VLOOKUP('Equation 4 Type I FTE'!$B16,'Equation 3 FTE Conversion'!$B$10:$E$32,4,FALSE)</f>
        <v>5.1961481947942902E-2</v>
      </c>
      <c r="M16" s="20">
        <f>'RIMS II Type I Employment'!M16*VLOOKUP('Equation 4 Type I FTE'!$B16,'Equation 3 FTE Conversion'!$B$10:$E$32,4,FALSE)</f>
        <v>7.5951175482787583E-2</v>
      </c>
      <c r="N16" s="20">
        <f>'RIMS II Type I Employment'!N16*VLOOKUP('Equation 4 Type I FTE'!$B16,'Equation 3 FTE Conversion'!$B$10:$E$32,4,FALSE)</f>
        <v>0.12169670445004198</v>
      </c>
      <c r="O16" s="20">
        <f>'RIMS II Type I Employment'!O16*VLOOKUP('Equation 4 Type I FTE'!$B16,'Equation 3 FTE Conversion'!$B$10:$E$32,4,FALSE)</f>
        <v>3.7878463476070524E-2</v>
      </c>
      <c r="P16" s="20">
        <f>'RIMS II Type I Employment'!P16*VLOOKUP('Equation 4 Type I FTE'!$B16,'Equation 3 FTE Conversion'!$B$10:$E$32,4,FALSE)</f>
        <v>7.8476406381192271E-2</v>
      </c>
      <c r="Q16" s="20">
        <f>'RIMS II Type I Employment'!Q16*VLOOKUP('Equation 4 Type I FTE'!$B16,'Equation 3 FTE Conversion'!$B$10:$E$32,4,FALSE)</f>
        <v>0</v>
      </c>
      <c r="R16" s="20">
        <f>'RIMS II Type I Employment'!R16*VLOOKUP('Equation 4 Type I FTE'!$B16,'Equation 3 FTE Conversion'!$B$10:$E$32,4,FALSE)</f>
        <v>0.10518557934508815</v>
      </c>
      <c r="S16" s="20">
        <f>'RIMS II Type I Employment'!S16*VLOOKUP('Equation 4 Type I FTE'!$B16,'Equation 3 FTE Conversion'!$B$10:$E$32,4,FALSE)</f>
        <v>7.7408039462636427E-2</v>
      </c>
      <c r="T16" s="20">
        <f>'RIMS II Type I Employment'!T16*VLOOKUP('Equation 4 Type I FTE'!$B16,'Equation 3 FTE Conversion'!$B$10:$E$32,4,FALSE)</f>
        <v>9.3045046179680929E-2</v>
      </c>
      <c r="U16" s="20">
        <f>'RIMS II Type I Employment'!U16*VLOOKUP('Equation 4 Type I FTE'!$B16,'Equation 3 FTE Conversion'!$B$10:$E$32,4,FALSE)</f>
        <v>5.5360831234256926E-2</v>
      </c>
      <c r="V16" s="20">
        <f>'RIMS II Type I Employment'!V16*VLOOKUP('Equation 4 Type I FTE'!$B16,'Equation 3 FTE Conversion'!$B$10:$E$32,4,FALSE)</f>
        <v>7.4494311502938712E-2</v>
      </c>
      <c r="W16" s="20">
        <f>'RIMS II Type I Employment'!W16*VLOOKUP('Equation 4 Type I FTE'!$B16,'Equation 3 FTE Conversion'!$B$10:$E$32,4,FALSE)</f>
        <v>4.8853505457598652E-2</v>
      </c>
      <c r="X16" s="20">
        <f>'RIMS II Type I Employment'!X16*VLOOKUP('Equation 4 Type I FTE'!$B16,'Equation 3 FTE Conversion'!$B$10:$E$32,4,FALSE)</f>
        <v>1.2917527287993282E-2</v>
      </c>
      <c r="Y16" s="20">
        <f>'RIMS II Type I Employment'!Y16*VLOOKUP('Equation 4 Type I FTE'!$B16,'Equation 3 FTE Conversion'!$B$10:$E$32,4,FALSE)</f>
        <v>3.7004345088161208E-2</v>
      </c>
      <c r="Z16" s="20">
        <f>'RIMS II Type I Employment'!Z16*VLOOKUP('Equation 4 Type I FTE'!$B16,'Equation 3 FTE Conversion'!$B$10:$E$32,4,FALSE)</f>
        <v>7.5951175482787583E-2</v>
      </c>
      <c r="AA16" s="20">
        <f>'RIMS II Type I Employment'!AA16*VLOOKUP('Equation 4 Type I FTE'!$B16,'Equation 3 FTE Conversion'!$B$10:$E$32,4,FALSE)</f>
        <v>0.12820403022670027</v>
      </c>
      <c r="AB16" s="20">
        <f>'RIMS II Type I Employment'!AB16*VLOOKUP('Equation 4 Type I FTE'!$B16,'Equation 3 FTE Conversion'!$B$10:$E$32,4,FALSE)</f>
        <v>7.3717317380352643E-2</v>
      </c>
      <c r="AC16" s="20">
        <f>'RIMS II Type I Employment'!AC16*VLOOKUP('Equation 4 Type I FTE'!$B16,'Equation 3 FTE Conversion'!$B$10:$E$32,4,FALSE)</f>
        <v>0.11509225440806044</v>
      </c>
      <c r="AD16" s="20">
        <f>'RIMS II Type I Employment'!AD16*VLOOKUP('Equation 4 Type I FTE'!$B16,'Equation 3 FTE Conversion'!$B$10:$E$32,4,FALSE)</f>
        <v>4.5454156171284635E-2</v>
      </c>
      <c r="AE16" s="20">
        <f>'RIMS II Type I Employment'!AE16*VLOOKUP('Equation 4 Type I FTE'!$B16,'Equation 3 FTE Conversion'!$B$10:$E$32,4,FALSE)</f>
        <v>0.11839447942905121</v>
      </c>
      <c r="AF16" s="20">
        <f>'RIMS II Type I Employment'!AF16*VLOOKUP('Equation 4 Type I FTE'!$B16,'Equation 3 FTE Conversion'!$B$10:$E$32,4,FALSE)</f>
        <v>6.5267506297229216E-2</v>
      </c>
      <c r="AG16" s="20">
        <f>'RIMS II Type I Employment'!AG16*VLOOKUP('Equation 4 Type I FTE'!$B16,'Equation 3 FTE Conversion'!$B$10:$E$32,4,FALSE)</f>
        <v>0.13238037363560035</v>
      </c>
      <c r="AH16" s="20">
        <f>'RIMS II Type I Employment'!AH16*VLOOKUP('Equation 4 Type I FTE'!$B16,'Equation 3 FTE Conversion'!$B$10:$E$32,4,FALSE)</f>
        <v>0.103243094038623</v>
      </c>
      <c r="AI16" s="20">
        <f>'RIMS II Type I Employment'!AI16*VLOOKUP('Equation 4 Type I FTE'!$B16,'Equation 3 FTE Conversion'!$B$10:$E$32,4,FALSE)</f>
        <v>0.1138296389588581</v>
      </c>
      <c r="AJ16" s="20">
        <f>'RIMS II Type I Employment'!AJ16*VLOOKUP('Equation 4 Type I FTE'!$B16,'Equation 3 FTE Conversion'!$B$10:$E$32,4,FALSE)</f>
        <v>6.1965281276238446E-2</v>
      </c>
      <c r="AK16" s="20">
        <f>'RIMS II Type I Employment'!AK16*VLOOKUP('Equation 4 Type I FTE'!$B16,'Equation 3 FTE Conversion'!$B$10:$E$32,4,FALSE)</f>
        <v>8.469235936188077E-2</v>
      </c>
      <c r="AL16" s="20">
        <f>'RIMS II Type I Employment'!AL16*VLOOKUP('Equation 4 Type I FTE'!$B16,'Equation 3 FTE Conversion'!$B$10:$E$32,4,FALSE)</f>
        <v>9.2947921914357676E-2</v>
      </c>
      <c r="AM16" s="20">
        <f>'RIMS II Type I Employment'!AM16*VLOOKUP('Equation 4 Type I FTE'!$B16,'Equation 3 FTE Conversion'!$B$10:$E$32,4,FALSE)</f>
        <v>0.10363159109991604</v>
      </c>
      <c r="AN16" s="20">
        <f>'RIMS II Type I Employment'!AN16*VLOOKUP('Equation 4 Type I FTE'!$B16,'Equation 3 FTE Conversion'!$B$10:$E$32,4,FALSE)</f>
        <v>8.6246347607052895E-2</v>
      </c>
      <c r="AO16" s="20">
        <f>'RIMS II Type I Employment'!AO16*VLOOKUP('Equation 4 Type I FTE'!$B16,'Equation 3 FTE Conversion'!$B$10:$E$32,4,FALSE)</f>
        <v>6.2062405541561706E-2</v>
      </c>
      <c r="AP16" s="20">
        <f>'RIMS II Type I Employment'!AP16*VLOOKUP('Equation 4 Type I FTE'!$B16,'Equation 3 FTE Conversion'!$B$10:$E$32,4,FALSE)</f>
        <v>0.18230224601175482</v>
      </c>
      <c r="AQ16" s="20">
        <f>'RIMS II Type I Employment'!AQ16*VLOOKUP('Equation 4 Type I FTE'!$B16,'Equation 3 FTE Conversion'!$B$10:$E$32,4,FALSE)</f>
        <v>5.1572984886649874E-2</v>
      </c>
      <c r="AR16" s="20">
        <f>'RIMS II Type I Employment'!AR16*VLOOKUP('Equation 4 Type I FTE'!$B16,'Equation 3 FTE Conversion'!$B$10:$E$32,4,FALSE)</f>
        <v>0.12703853904282114</v>
      </c>
      <c r="AS16" s="20">
        <f>'RIMS II Type I Employment'!AS16*VLOOKUP('Equation 4 Type I FTE'!$B16,'Equation 3 FTE Conversion'!$B$10:$E$32,4,FALSE)</f>
        <v>7.4494311502938712E-2</v>
      </c>
      <c r="AT16" s="20">
        <f>'RIMS II Type I Employment'!AT16*VLOOKUP('Equation 4 Type I FTE'!$B16,'Equation 3 FTE Conversion'!$B$10:$E$32,4,FALSE)</f>
        <v>7.6436796809403865E-2</v>
      </c>
      <c r="AU16" s="20">
        <f>'RIMS II Type I Employment'!AU16*VLOOKUP('Equation 4 Type I FTE'!$B16,'Equation 3 FTE Conversion'!$B$10:$E$32,4,FALSE)</f>
        <v>5.0407493702770784E-2</v>
      </c>
      <c r="AV16" s="20">
        <f>'RIMS II Type I Employment'!AV16*VLOOKUP('Equation 4 Type I FTE'!$B16,'Equation 3 FTE Conversion'!$B$10:$E$32,4,FALSE)</f>
        <v>9.1199685138539044E-2</v>
      </c>
      <c r="AW16" s="20">
        <f>'RIMS II Type I Employment'!AW16*VLOOKUP('Equation 4 Type I FTE'!$B16,'Equation 3 FTE Conversion'!$B$10:$E$32,4,FALSE)</f>
        <v>5.7400440806045339E-2</v>
      </c>
      <c r="AX16" s="20">
        <f>'RIMS II Type I Employment'!AX16*VLOOKUP('Equation 4 Type I FTE'!$B16,'Equation 3 FTE Conversion'!$B$10:$E$32,4,FALSE)</f>
        <v>5.2349979009235936E-2</v>
      </c>
      <c r="AY16" s="20">
        <f>'RIMS II Type I Employment'!AY16*VLOOKUP('Equation 4 Type I FTE'!$B16,'Equation 3 FTE Conversion'!$B$10:$E$32,4,FALSE)</f>
        <v>1.7967989084802686E-2</v>
      </c>
      <c r="AZ16" s="20">
        <f>'RIMS II Type I Employment'!AZ16*VLOOKUP('Equation 4 Type I FTE'!$B16,'Equation 3 FTE Conversion'!$B$10:$E$32,4,FALSE)</f>
        <v>2.7583291351805206E-2</v>
      </c>
      <c r="BA16" s="20">
        <f>'RIMS II Type I Employment'!BA16*VLOOKUP('Equation 4 Type I FTE'!$B16,'Equation 3 FTE Conversion'!$B$10:$E$32,4,FALSE)</f>
        <v>4.8853505457598652E-2</v>
      </c>
      <c r="BB16" s="20">
        <f>'RIMS II Type I Employment'!BB16*VLOOKUP('Equation 4 Type I FTE'!$B16,'Equation 3 FTE Conversion'!$B$10:$E$32,4,FALSE)</f>
        <v>5.0310369437447523E-2</v>
      </c>
      <c r="BC16" s="20">
        <f>'RIMS II Type I Employment'!BC16*VLOOKUP('Equation 4 Type I FTE'!$B16,'Equation 3 FTE Conversion'!$B$10:$E$32,4,FALSE)</f>
        <v>4.1569185558354323E-2</v>
      </c>
      <c r="BD16" s="20">
        <f>'RIMS II Type I Employment'!BD16*VLOOKUP('Equation 4 Type I FTE'!$B16,'Equation 3 FTE Conversion'!$B$10:$E$32,4,FALSE)</f>
        <v>3.0108522250209907E-2</v>
      </c>
      <c r="BE16" s="20">
        <f>'RIMS II Type I Employment'!BE16*VLOOKUP('Equation 4 Type I FTE'!$B16,'Equation 3 FTE Conversion'!$B$10:$E$32,4,FALSE)</f>
        <v>3.7198593618807722E-2</v>
      </c>
      <c r="BF16" s="20">
        <f>'RIMS II Type I Employment'!BF16*VLOOKUP('Equation 4 Type I FTE'!$B16,'Equation 3 FTE Conversion'!$B$10:$E$32,4,FALSE)</f>
        <v>5.4680961376994124E-2</v>
      </c>
      <c r="BG16" s="20">
        <f>'RIMS II Type I Employment'!BG16*VLOOKUP('Equation 4 Type I FTE'!$B16,'Equation 3 FTE Conversion'!$B$10:$E$32,4,FALSE)</f>
        <v>7.2260453400503771E-2</v>
      </c>
      <c r="BH16" s="20">
        <f>'RIMS II Type I Employment'!BH16*VLOOKUP('Equation 4 Type I FTE'!$B16,'Equation 3 FTE Conversion'!$B$10:$E$32,4,FALSE)</f>
        <v>4.1860558354324097E-2</v>
      </c>
      <c r="BI16" s="20">
        <f>'RIMS II Type I Employment'!BI16*VLOOKUP('Equation 4 Type I FTE'!$B16,'Equation 3 FTE Conversion'!$B$10:$E$32,4,FALSE)</f>
        <v>6.6530121746431567E-2</v>
      </c>
      <c r="BJ16" s="20">
        <f>'RIMS II Type I Employment'!BJ16*VLOOKUP('Equation 4 Type I FTE'!$B16,'Equation 3 FTE Conversion'!$B$10:$E$32,4,FALSE)</f>
        <v>5.1572984886649874E-2</v>
      </c>
      <c r="BK16" s="20">
        <f>'RIMS II Type I Employment'!BK16*VLOOKUP('Equation 4 Type I FTE'!$B16,'Equation 3 FTE Conversion'!$B$10:$E$32,4,FALSE)</f>
        <v>4.7493765743073048E-2</v>
      </c>
      <c r="BL16" s="20">
        <f>'RIMS II Type I Employment'!BL16*VLOOKUP('Equation 4 Type I FTE'!$B16,'Equation 3 FTE Conversion'!$B$10:$E$32,4,FALSE)</f>
        <v>5.6623446683459276E-2</v>
      </c>
      <c r="BM16" s="20">
        <f>'RIMS II Type I Employment'!BM16*VLOOKUP('Equation 4 Type I FTE'!$B16,'Equation 3 FTE Conversion'!$B$10:$E$32,4,FALSE)</f>
        <v>6.9443849706129296E-2</v>
      </c>
      <c r="BN16" s="20">
        <f>'RIMS II Type I Employment'!BN16*VLOOKUP('Equation 4 Type I FTE'!$B16,'Equation 3 FTE Conversion'!$B$10:$E$32,4,FALSE)</f>
        <v>7.2357577665827025E-2</v>
      </c>
      <c r="BO16" s="20">
        <f>'RIMS II Type I Employment'!BO16*VLOOKUP('Equation 4 Type I FTE'!$B16,'Equation 3 FTE Conversion'!$B$10:$E$32,4,FALSE)</f>
        <v>5.6137825356842988E-2</v>
      </c>
      <c r="BP16" s="20">
        <f>'RIMS II Type I Employment'!BP16*VLOOKUP('Equation 4 Type I FTE'!$B16,'Equation 3 FTE Conversion'!$B$10:$E$32,4,FALSE)</f>
        <v>4.0112321578505458E-2</v>
      </c>
      <c r="BQ16" s="20">
        <f>'RIMS II Type I Employment'!BQ16*VLOOKUP('Equation 4 Type I FTE'!$B16,'Equation 3 FTE Conversion'!$B$10:$E$32,4,FALSE)</f>
        <v>0.12354206549118388</v>
      </c>
      <c r="BR16" s="20">
        <f>'RIMS II Type I Employment'!BR16*VLOOKUP('Equation 4 Type I FTE'!$B16,'Equation 3 FTE Conversion'!$B$10:$E$32,4,FALSE)</f>
        <v>0.11052741393786733</v>
      </c>
      <c r="BS16" s="20">
        <f>'RIMS II Type I Employment'!BS16*VLOOKUP('Equation 4 Type I FTE'!$B16,'Equation 3 FTE Conversion'!$B$10:$E$32,4,FALSE)</f>
        <v>5.6817695214105797E-2</v>
      </c>
      <c r="BT16" s="20">
        <f>'RIMS II Type I Employment'!BT16*VLOOKUP('Equation 4 Type I FTE'!$B16,'Equation 3 FTE Conversion'!$B$10:$E$32,4,FALSE)</f>
        <v>2.4183942065491182E-2</v>
      </c>
      <c r="BU16" s="20">
        <f>'RIMS II Type I Employment'!BU16*VLOOKUP('Equation 4 Type I FTE'!$B16,'Equation 3 FTE Conversion'!$B$10:$E$32,4,FALSE)</f>
        <v>3.5158984047019316E-2</v>
      </c>
      <c r="BV16" s="20">
        <f>'RIMS II Type I Employment'!BV16*VLOOKUP('Equation 4 Type I FTE'!$B16,'Equation 3 FTE Conversion'!$B$10:$E$32,4,FALSE)</f>
        <v>7.8864903442485298E-2</v>
      </c>
      <c r="BW16" s="20">
        <f>'RIMS II Type I Employment'!BW16*VLOOKUP('Equation 4 Type I FTE'!$B16,'Equation 3 FTE Conversion'!$B$10:$E$32,4,FALSE)</f>
        <v>4.94362510495382E-2</v>
      </c>
      <c r="BX16" s="20">
        <f>'RIMS II Type I Employment'!BX16*VLOOKUP('Equation 4 Type I FTE'!$B16,'Equation 3 FTE Conversion'!$B$10:$E$32,4,FALSE)</f>
        <v>7.7116666666666667E-2</v>
      </c>
      <c r="BY16" s="20">
        <f>'RIMS II Type I Employment'!BY16*VLOOKUP('Equation 4 Type I FTE'!$B16,'Equation 3 FTE Conversion'!$B$10:$E$32,4,FALSE)</f>
        <v>7.1580583543240969E-2</v>
      </c>
      <c r="BZ16" s="20">
        <f>'RIMS II Type I Employment'!BZ16*VLOOKUP('Equation 4 Type I FTE'!$B16,'Equation 3 FTE Conversion'!$B$10:$E$32,4,FALSE)</f>
        <v>5.021324517212427E-2</v>
      </c>
      <c r="CA16" s="20">
        <f>'RIMS II Type I Employment'!CA16*VLOOKUP('Equation 4 Type I FTE'!$B16,'Equation 3 FTE Conversion'!$B$10:$E$32,4,FALSE)</f>
        <v>5.2835600335852217E-2</v>
      </c>
      <c r="CB16" s="20">
        <f>'RIMS II Type I Employment'!CB16*VLOOKUP('Equation 4 Type I FTE'!$B16,'Equation 3 FTE Conversion'!$B$10:$E$32,4,FALSE)</f>
        <v>3.952957598656591E-2</v>
      </c>
      <c r="CC16" s="20">
        <f>'RIMS II Type I Employment'!CC16*VLOOKUP('Equation 4 Type I FTE'!$B16,'Equation 3 FTE Conversion'!$B$10:$E$32,4,FALSE)</f>
        <v>4.6522523089840465E-2</v>
      </c>
      <c r="CD16" s="20">
        <f>'RIMS II Type I Employment'!CD16*VLOOKUP('Equation 4 Type I FTE'!$B16,'Equation 3 FTE Conversion'!$B$10:$E$32,4,FALSE)</f>
        <v>6.7112867338371116E-2</v>
      </c>
      <c r="CE16" s="20">
        <f>'RIMS II Type I Employment'!CE16*VLOOKUP('Equation 4 Type I FTE'!$B16,'Equation 3 FTE Conversion'!$B$10:$E$32,4,FALSE)</f>
        <v>0.12868965155331655</v>
      </c>
      <c r="CF16" s="20">
        <f>'RIMS II Type I Employment'!CF16*VLOOKUP('Equation 4 Type I FTE'!$B16,'Equation 3 FTE Conversion'!$B$10:$E$32,4,FALSE)</f>
        <v>0.10188335432409738</v>
      </c>
      <c r="CG16" s="20">
        <f>'RIMS II Type I Employment'!CG16*VLOOKUP('Equation 4 Type I FTE'!$B16,'Equation 3 FTE Conversion'!$B$10:$E$32,4,FALSE)</f>
        <v>0.14044168765743073</v>
      </c>
      <c r="CH16" s="20">
        <f>'RIMS II Type I Employment'!CH16*VLOOKUP('Equation 4 Type I FTE'!$B16,'Equation 3 FTE Conversion'!$B$10:$E$32,4,FALSE)</f>
        <v>4.5648404701931149E-2</v>
      </c>
      <c r="CI16" s="20">
        <f>'RIMS II Type I Employment'!CI16*VLOOKUP('Equation 4 Type I FTE'!$B16,'Equation 3 FTE Conversion'!$B$10:$E$32,4,FALSE)</f>
        <v>9.1393933669185565E-2</v>
      </c>
      <c r="CJ16" s="20">
        <f>'RIMS II Type I Employment'!CJ16*VLOOKUP('Equation 4 Type I FTE'!$B16,'Equation 3 FTE Conversion'!$B$10:$E$32,4,FALSE)</f>
        <v>5.9634298908480272E-2</v>
      </c>
      <c r="CK16" s="20">
        <f>'RIMS II Type I Employment'!CK16*VLOOKUP('Equation 4 Type I FTE'!$B16,'Equation 3 FTE Conversion'!$B$10:$E$32,4,FALSE)</f>
        <v>3.0885516372795969E-2</v>
      </c>
      <c r="CL16" s="20">
        <f>'RIMS II Type I Employment'!CL16*VLOOKUP('Equation 4 Type I FTE'!$B16,'Equation 3 FTE Conversion'!$B$10:$E$32,4,FALSE)</f>
        <v>6.4684760705289682E-2</v>
      </c>
      <c r="CM16" s="20">
        <f>'RIMS II Type I Employment'!CM16*VLOOKUP('Equation 4 Type I FTE'!$B16,'Equation 3 FTE Conversion'!$B$10:$E$32,4,FALSE)</f>
        <v>3.6615848026868174E-2</v>
      </c>
      <c r="CN16" s="20">
        <f>'RIMS II Type I Employment'!CN16*VLOOKUP('Equation 4 Type I FTE'!$B16,'Equation 3 FTE Conversion'!$B$10:$E$32,4,FALSE)</f>
        <v>4.6425398824517211E-2</v>
      </c>
      <c r="CO16" s="20">
        <f>'RIMS II Type I Employment'!CO16*VLOOKUP('Equation 4 Type I FTE'!$B16,'Equation 3 FTE Conversion'!$B$10:$E$32,4,FALSE)</f>
        <v>3.214813182199832E-2</v>
      </c>
      <c r="CP16" s="20">
        <f>'RIMS II Type I Employment'!CP16*VLOOKUP('Equation 4 Type I FTE'!$B16,'Equation 3 FTE Conversion'!$B$10:$E$32,4,FALSE)</f>
        <v>3.0885516372795969E-2</v>
      </c>
      <c r="CQ16" s="20">
        <f>'RIMS II Type I Employment'!CQ16*VLOOKUP('Equation 4 Type I FTE'!$B16,'Equation 3 FTE Conversion'!$B$10:$E$32,4,FALSE)</f>
        <v>6.2450902602854741E-2</v>
      </c>
      <c r="CR16" s="20">
        <f>'RIMS II Type I Employment'!CR16*VLOOKUP('Equation 4 Type I FTE'!$B16,'Equation 3 FTE Conversion'!$B$10:$E$32,4,FALSE)</f>
        <v>6.2062405541561706E-2</v>
      </c>
      <c r="CS16" s="20">
        <f>'RIMS II Type I Employment'!CS16*VLOOKUP('Equation 4 Type I FTE'!$B16,'Equation 3 FTE Conversion'!$B$10:$E$32,4,FALSE)</f>
        <v>5.5069458438287151E-2</v>
      </c>
      <c r="CT16" s="20">
        <f>'RIMS II Type I Employment'!CT16*VLOOKUP('Equation 4 Type I FTE'!$B16,'Equation 3 FTE Conversion'!$B$10:$E$32,4,FALSE)</f>
        <v>4.7202392947103274E-2</v>
      </c>
      <c r="CU16" s="20">
        <f>'RIMS II Type I Employment'!CU16*VLOOKUP('Equation 4 Type I FTE'!$B16,'Equation 3 FTE Conversion'!$B$10:$E$32,4,FALSE)</f>
        <v>8.7703211586901766E-2</v>
      </c>
      <c r="CV16" s="20">
        <f>'RIMS II Type I Employment'!CV16*VLOOKUP('Equation 4 Type I FTE'!$B16,'Equation 3 FTE Conversion'!$B$10:$E$32,4,FALSE)</f>
        <v>5.4875209907640637E-2</v>
      </c>
      <c r="CW16" s="20">
        <f>'RIMS II Type I Employment'!CW16*VLOOKUP('Equation 4 Type I FTE'!$B16,'Equation 3 FTE Conversion'!$B$10:$E$32,4,FALSE)</f>
        <v>2.0104722921914356E-2</v>
      </c>
      <c r="CX16" s="20">
        <f>'RIMS II Type I Employment'!CX16*VLOOKUP('Equation 4 Type I FTE'!$B16,'Equation 3 FTE Conversion'!$B$10:$E$32,4,FALSE)</f>
        <v>0.103243094038623</v>
      </c>
      <c r="CY16" s="20">
        <f>'RIMS II Type I Employment'!CY16*VLOOKUP('Equation 4 Type I FTE'!$B16,'Equation 3 FTE Conversion'!$B$10:$E$32,4,FALSE)</f>
        <v>5.5943576826196467E-2</v>
      </c>
      <c r="CZ16" s="20">
        <f>'RIMS II Type I Employment'!CZ16*VLOOKUP('Equation 4 Type I FTE'!$B16,'Equation 3 FTE Conversion'!$B$10:$E$32,4,FALSE)</f>
        <v>9.61530226700252E-3</v>
      </c>
      <c r="DA16" s="20">
        <f>'RIMS II Type I Employment'!DA16*VLOOKUP('Equation 4 Type I FTE'!$B16,'Equation 3 FTE Conversion'!$B$10:$E$32,4,FALSE)</f>
        <v>2.7389042821158689E-2</v>
      </c>
      <c r="DB16" s="20">
        <f>'RIMS II Type I Employment'!DB16*VLOOKUP('Equation 4 Type I FTE'!$B16,'Equation 3 FTE Conversion'!$B$10:$E$32,4,FALSE)</f>
        <v>5.0504617968094037E-2</v>
      </c>
      <c r="DC16" s="20">
        <f>'RIMS II Type I Employment'!DC16*VLOOKUP('Equation 4 Type I FTE'!$B16,'Equation 3 FTE Conversion'!$B$10:$E$32,4,FALSE)</f>
        <v>2.1270214105793449E-2</v>
      </c>
      <c r="DD16" s="20">
        <f>'RIMS II Type I Employment'!DD16*VLOOKUP('Equation 4 Type I FTE'!$B16,'Equation 3 FTE Conversion'!$B$10:$E$32,4,FALSE)</f>
        <v>1.4860012594458438E-2</v>
      </c>
      <c r="DE16" s="20">
        <f>'RIMS II Type I Employment'!DE16*VLOOKUP('Equation 4 Type I FTE'!$B16,'Equation 3 FTE Conversion'!$B$10:$E$32,4,FALSE)</f>
        <v>3.1565386230058771E-2</v>
      </c>
      <c r="DF16" s="20">
        <f>'RIMS II Type I Employment'!DF16*VLOOKUP('Equation 4 Type I FTE'!$B16,'Equation 3 FTE Conversion'!$B$10:$E$32,4,FALSE)</f>
        <v>2.0007598656591099E-2</v>
      </c>
      <c r="DG16" s="20">
        <f>'RIMS II Type I Employment'!DG16*VLOOKUP('Equation 4 Type I FTE'!$B16,'Equation 3 FTE Conversion'!$B$10:$E$32,4,FALSE)</f>
        <v>4.3026049538203187E-2</v>
      </c>
      <c r="DH16" s="20">
        <f>'RIMS II Type I Employment'!DH16*VLOOKUP('Equation 4 Type I FTE'!$B16,'Equation 3 FTE Conversion'!$B$10:$E$32,4,FALSE)</f>
        <v>4.5745528967254409E-2</v>
      </c>
      <c r="DI16" s="20">
        <f>'RIMS II Type I Employment'!DI16*VLOOKUP('Equation 4 Type I FTE'!$B16,'Equation 3 FTE Conversion'!$B$10:$E$32,4,FALSE)</f>
        <v>3.0691267842149456E-2</v>
      </c>
      <c r="DJ16" s="20">
        <f>'RIMS II Type I Employment'!DJ16*VLOOKUP('Equation 4 Type I FTE'!$B16,'Equation 3 FTE Conversion'!$B$10:$E$32,4,FALSE)</f>
        <v>1.2237657430730478E-2</v>
      </c>
      <c r="DK16" s="20">
        <f>'RIMS II Type I Employment'!DK16*VLOOKUP('Equation 4 Type I FTE'!$B16,'Equation 3 FTE Conversion'!$B$10:$E$32,4,FALSE)</f>
        <v>3.3993492863140219E-2</v>
      </c>
      <c r="DL16" s="20">
        <f>'RIMS II Type I Employment'!DL16*VLOOKUP('Equation 4 Type I FTE'!$B16,'Equation 3 FTE Conversion'!$B$10:$E$32,4,FALSE)</f>
        <v>3.0885516372795969E-2</v>
      </c>
      <c r="DM16" s="20">
        <f>'RIMS II Type I Employment'!DM16*VLOOKUP('Equation 4 Type I FTE'!$B16,'Equation 3 FTE Conversion'!$B$10:$E$32,4,FALSE)</f>
        <v>1.7385243492863137E-2</v>
      </c>
      <c r="DN16" s="20">
        <f>'RIMS II Type I Employment'!DN16*VLOOKUP('Equation 4 Type I FTE'!$B16,'Equation 3 FTE Conversion'!$B$10:$E$32,4,FALSE)</f>
        <v>3.224525608732158E-2</v>
      </c>
      <c r="DO16" s="20">
        <f>'RIMS II Type I Employment'!DO16*VLOOKUP('Equation 4 Type I FTE'!$B16,'Equation 3 FTE Conversion'!$B$10:$E$32,4,FALSE)</f>
        <v>3.4673362720403021E-2</v>
      </c>
      <c r="DP16" s="20">
        <f>'RIMS II Type I Employment'!DP16*VLOOKUP('Equation 4 Type I FTE'!$B16,'Equation 3 FTE Conversion'!$B$10:$E$32,4,FALSE)</f>
        <v>2.3018450881612088E-2</v>
      </c>
      <c r="DQ16" s="20">
        <f>'RIMS II Type I Employment'!DQ16*VLOOKUP('Equation 4 Type I FTE'!$B16,'Equation 3 FTE Conversion'!$B$10:$E$32,4,FALSE)</f>
        <v>1.8939231738035262E-2</v>
      </c>
      <c r="DR16" s="20">
        <f>'RIMS II Type I Employment'!DR16*VLOOKUP('Equation 4 Type I FTE'!$B16,'Equation 3 FTE Conversion'!$B$10:$E$32,4,FALSE)</f>
        <v>3.1953883291351806E-2</v>
      </c>
      <c r="DS16" s="20">
        <f>'RIMS II Type I Employment'!DS16*VLOOKUP('Equation 4 Type I FTE'!$B16,'Equation 3 FTE Conversion'!$B$10:$E$32,4,FALSE)</f>
        <v>6.4004890848026866E-2</v>
      </c>
      <c r="DT16" s="20">
        <f>'RIMS II Type I Employment'!DT16*VLOOKUP('Equation 4 Type I FTE'!$B16,'Equation 3 FTE Conversion'!$B$10:$E$32,4,FALSE)</f>
        <v>0.10402008816120907</v>
      </c>
      <c r="DU16" s="20">
        <f>'RIMS II Type I Employment'!DU16*VLOOKUP('Equation 4 Type I FTE'!$B16,'Equation 3 FTE Conversion'!$B$10:$E$32,4,FALSE)</f>
        <v>9.6735768261964727E-2</v>
      </c>
      <c r="DV16" s="20">
        <f>'RIMS II Type I Employment'!DV16*VLOOKUP('Equation 4 Type I FTE'!$B16,'Equation 3 FTE Conversion'!$B$10:$E$32,4,FALSE)</f>
        <v>0.14432665827036104</v>
      </c>
      <c r="DW16" s="20">
        <f>'RIMS II Type I Employment'!DW16*VLOOKUP('Equation 4 Type I FTE'!$B16,'Equation 3 FTE Conversion'!$B$10:$E$32,4,FALSE)</f>
        <v>0.11412101175482786</v>
      </c>
      <c r="DX16" s="20">
        <f>'RIMS II Type I Employment'!DX16*VLOOKUP('Equation 4 Type I FTE'!$B16,'Equation 3 FTE Conversion'!$B$10:$E$32,4,FALSE)</f>
        <v>8.0904513014273718E-2</v>
      </c>
      <c r="DY16" s="20">
        <f>'RIMS II Type I Employment'!DY16*VLOOKUP('Equation 4 Type I FTE'!$B16,'Equation 3 FTE Conversion'!$B$10:$E$32,4,FALSE)</f>
        <v>4.2346179680940385E-2</v>
      </c>
      <c r="DZ16" s="20">
        <f>'RIMS II Type I Employment'!DZ16*VLOOKUP('Equation 4 Type I FTE'!$B16,'Equation 3 FTE Conversion'!$B$10:$E$32,4,FALSE)</f>
        <v>4.827075986565911E-2</v>
      </c>
      <c r="EA16" s="20">
        <f>'RIMS II Type I Employment'!EA16*VLOOKUP('Equation 4 Type I FTE'!$B16,'Equation 3 FTE Conversion'!$B$10:$E$32,4,FALSE)</f>
        <v>3.1371137699412258E-2</v>
      </c>
      <c r="EB16" s="20">
        <f>'RIMS II Type I Employment'!EB16*VLOOKUP('Equation 4 Type I FTE'!$B16,'Equation 3 FTE Conversion'!$B$10:$E$32,4,FALSE)</f>
        <v>4.6813895885810239E-2</v>
      </c>
      <c r="EC16" s="20">
        <f>'RIMS II Type I Employment'!EC16*VLOOKUP('Equation 4 Type I FTE'!$B16,'Equation 3 FTE Conversion'!$B$10:$E$32,4,FALSE)</f>
        <v>5.4098215785054575E-2</v>
      </c>
      <c r="ED16" s="20">
        <f>'RIMS II Type I Employment'!ED16*VLOOKUP('Equation 4 Type I FTE'!$B16,'Equation 3 FTE Conversion'!$B$10:$E$32,4,FALSE)</f>
        <v>4.2734676742233413E-2</v>
      </c>
      <c r="EE16" s="20">
        <f>'RIMS II Type I Employment'!EE16*VLOOKUP('Equation 4 Type I FTE'!$B16,'Equation 3 FTE Conversion'!$B$10:$E$32,4,FALSE)</f>
        <v>5.2932724601175478E-2</v>
      </c>
      <c r="EF16" s="20">
        <f>'RIMS II Type I Employment'!EF16*VLOOKUP('Equation 4 Type I FTE'!$B16,'Equation 3 FTE Conversion'!$B$10:$E$32,4,FALSE)</f>
        <v>0.23212699412258606</v>
      </c>
      <c r="EG16" s="20">
        <f>'RIMS II Type I Employment'!EG16*VLOOKUP('Equation 4 Type I FTE'!$B16,'Equation 3 FTE Conversion'!$B$10:$E$32,4,FALSE)</f>
        <v>3.9432451721242649E-2</v>
      </c>
      <c r="EH16" s="20">
        <f>'RIMS II Type I Employment'!EH16*VLOOKUP('Equation 4 Type I FTE'!$B16,'Equation 3 FTE Conversion'!$B$10:$E$32,4,FALSE)</f>
        <v>6.0896914357682623E-2</v>
      </c>
      <c r="EI16" s="20">
        <f>'RIMS II Type I Employment'!EI16*VLOOKUP('Equation 4 Type I FTE'!$B16,'Equation 3 FTE Conversion'!$B$10:$E$32,4,FALSE)</f>
        <v>7.6436796809403865E-2</v>
      </c>
      <c r="EJ16" s="20">
        <f>'RIMS II Type I Employment'!EJ16*VLOOKUP('Equation 4 Type I FTE'!$B16,'Equation 3 FTE Conversion'!$B$10:$E$32,4,FALSE)</f>
        <v>7.5077057094878247E-2</v>
      </c>
      <c r="EK16" s="20">
        <f>'RIMS II Type I Employment'!EK16*VLOOKUP('Equation 4 Type I FTE'!$B16,'Equation 3 FTE Conversion'!$B$10:$E$32,4,FALSE)</f>
        <v>7.4979932829554993E-2</v>
      </c>
      <c r="EL16" s="20">
        <f>'RIMS II Type I Employment'!EL16*VLOOKUP('Equation 4 Type I FTE'!$B16,'Equation 3 FTE Conversion'!$B$10:$E$32,4,FALSE)</f>
        <v>5.4680961376994124E-2</v>
      </c>
      <c r="EM16" s="20">
        <f>'RIMS II Type I Employment'!EM16*VLOOKUP('Equation 4 Type I FTE'!$B16,'Equation 3 FTE Conversion'!$B$10:$E$32,4,FALSE)</f>
        <v>6.2839399664147769E-2</v>
      </c>
      <c r="EN16" s="20">
        <f>'RIMS II Type I Employment'!EN16*VLOOKUP('Equation 4 Type I FTE'!$B16,'Equation 3 FTE Conversion'!$B$10:$E$32,4,FALSE)</f>
        <v>0.103243094038623</v>
      </c>
      <c r="EO16" s="20">
        <f>'RIMS II Type I Employment'!EO16*VLOOKUP('Equation 4 Type I FTE'!$B16,'Equation 3 FTE Conversion'!$B$10:$E$32,4,FALSE)</f>
        <v>6.1479659949622158E-2</v>
      </c>
      <c r="EP16" s="20">
        <f>'RIMS II Type I Employment'!EP16*VLOOKUP('Equation 4 Type I FTE'!$B16,'Equation 3 FTE Conversion'!$B$10:$E$32,4,FALSE)</f>
        <v>7.1969080604533997E-2</v>
      </c>
      <c r="EQ16" s="20">
        <f>'RIMS II Type I Employment'!EQ16*VLOOKUP('Equation 4 Type I FTE'!$B16,'Equation 3 FTE Conversion'!$B$10:$E$32,4,FALSE)</f>
        <v>3.7975587741393792E-2</v>
      </c>
      <c r="ER16" s="20">
        <f>'RIMS II Type I Employment'!ER16*VLOOKUP('Equation 4 Type I FTE'!$B16,'Equation 3 FTE Conversion'!$B$10:$E$32,4,FALSE)</f>
        <v>0.32857138958858101</v>
      </c>
      <c r="ES16" s="20">
        <f>'RIMS II Type I Employment'!ES16*VLOOKUP('Equation 4 Type I FTE'!$B16,'Equation 3 FTE Conversion'!$B$10:$E$32,4,FALSE)</f>
        <v>6.2936523929471022E-2</v>
      </c>
      <c r="ET16" s="20">
        <f>'RIMS II Type I Employment'!ET16*VLOOKUP('Equation 4 Type I FTE'!$B16,'Equation 3 FTE Conversion'!$B$10:$E$32,4,FALSE)</f>
        <v>0.10003799328295548</v>
      </c>
      <c r="EU16" s="20">
        <f>'RIMS II Type I Employment'!EU16*VLOOKUP('Equation 4 Type I FTE'!$B16,'Equation 3 FTE Conversion'!$B$10:$E$32,4,FALSE)</f>
        <v>6.2839399664147769E-2</v>
      </c>
      <c r="EV16" s="20">
        <f>'RIMS II Type I Employment'!EV16*VLOOKUP('Equation 4 Type I FTE'!$B16,'Equation 3 FTE Conversion'!$B$10:$E$32,4,FALSE)</f>
        <v>3.0691267842149456E-2</v>
      </c>
      <c r="EW16" s="20">
        <f>'RIMS II Type I Employment'!EW16*VLOOKUP('Equation 4 Type I FTE'!$B16,'Equation 3 FTE Conversion'!$B$10:$E$32,4,FALSE)</f>
        <v>1.6316876574307304E-2</v>
      </c>
      <c r="EX16" s="20">
        <f>'RIMS II Type I Employment'!EX16*VLOOKUP('Equation 4 Type I FTE'!$B16,'Equation 3 FTE Conversion'!$B$10:$E$32,4,FALSE)</f>
        <v>6.3519269521410571E-2</v>
      </c>
      <c r="EY16" s="20">
        <f>'RIMS II Type I Employment'!EY16*VLOOKUP('Equation 4 Type I FTE'!$B16,'Equation 3 FTE Conversion'!$B$10:$E$32,4,FALSE)</f>
        <v>2.69034214945424E-2</v>
      </c>
      <c r="EZ16" s="20">
        <f>'RIMS II Type I Employment'!EZ16*VLOOKUP('Equation 4 Type I FTE'!$B16,'Equation 3 FTE Conversion'!$B$10:$E$32,4,FALSE)</f>
        <v>3.4673362720403021E-2</v>
      </c>
      <c r="FA16" s="20">
        <f>'RIMS II Type I Employment'!FA16*VLOOKUP('Equation 4 Type I FTE'!$B16,'Equation 3 FTE Conversion'!$B$10:$E$32,4,FALSE)</f>
        <v>4.6328274559193951E-2</v>
      </c>
      <c r="FB16" s="20">
        <f>'RIMS II Type I Employment'!FB16*VLOOKUP('Equation 4 Type I FTE'!$B16,'Equation 3 FTE Conversion'!$B$10:$E$32,4,FALSE)</f>
        <v>6.4004890848026866E-2</v>
      </c>
      <c r="FC16" s="20">
        <f>'RIMS II Type I Employment'!FC16*VLOOKUP('Equation 4 Type I FTE'!$B16,'Equation 3 FTE Conversion'!$B$10:$E$32,4,FALSE)</f>
        <v>0.17258981947942903</v>
      </c>
      <c r="FD16" s="20">
        <f>'RIMS II Type I Employment'!FD16*VLOOKUP('Equation 4 Type I FTE'!$B16,'Equation 3 FTE Conversion'!$B$10:$E$32,4,FALSE)</f>
        <v>2.4960936188077244E-2</v>
      </c>
      <c r="FE16" s="20">
        <f>'RIMS II Type I Employment'!FE16*VLOOKUP('Equation 4 Type I FTE'!$B16,'Equation 3 FTE Conversion'!$B$10:$E$32,4,FALSE)</f>
        <v>3.5450356842989084E-2</v>
      </c>
      <c r="FF16" s="20">
        <f>'RIMS II Type I Employment'!FF16*VLOOKUP('Equation 4 Type I FTE'!$B16,'Equation 3 FTE Conversion'!$B$10:$E$32,4,FALSE)</f>
        <v>0.14461803106633081</v>
      </c>
      <c r="FG16" s="20">
        <f>'RIMS II Type I Employment'!FG16*VLOOKUP('Equation 4 Type I FTE'!$B16,'Equation 3 FTE Conversion'!$B$10:$E$32,4,FALSE)</f>
        <v>0.12859252728799328</v>
      </c>
      <c r="FH16" s="20">
        <f>'RIMS II Type I Employment'!FH16*VLOOKUP('Equation 4 Type I FTE'!$B16,'Equation 3 FTE Conversion'!$B$10:$E$32,4,FALSE)</f>
        <v>0.28039775398824518</v>
      </c>
      <c r="FI16" s="20">
        <f>'RIMS II Type I Employment'!FI16*VLOOKUP('Equation 4 Type I FTE'!$B16,'Equation 3 FTE Conversion'!$B$10:$E$32,4,FALSE)</f>
        <v>0.1853130982367758</v>
      </c>
      <c r="FJ16" s="20">
        <f>'RIMS II Type I Employment'!FJ16*VLOOKUP('Equation 4 Type I FTE'!$B16,'Equation 3 FTE Conversion'!$B$10:$E$32,4,FALSE)</f>
        <v>0.17870864819479429</v>
      </c>
      <c r="FK16" s="20">
        <f>'RIMS II Type I Employment'!FK16*VLOOKUP('Equation 4 Type I FTE'!$B16,'Equation 3 FTE Conversion'!$B$10:$E$32,4,FALSE)</f>
        <v>0.20289259026028547</v>
      </c>
      <c r="FL16" s="20">
        <f>'RIMS II Type I Employment'!FL16*VLOOKUP('Equation 4 Type I FTE'!$B16,'Equation 3 FTE Conversion'!$B$10:$E$32,4,FALSE)</f>
        <v>0.13441998320738874</v>
      </c>
      <c r="FM16" s="20">
        <f>'RIMS II Type I Employment'!FM16*VLOOKUP('Equation 4 Type I FTE'!$B16,'Equation 3 FTE Conversion'!$B$10:$E$32,4,FALSE)</f>
        <v>0.17589204450041981</v>
      </c>
      <c r="FN16" s="20">
        <f>'RIMS II Type I Employment'!FN16*VLOOKUP('Equation 4 Type I FTE'!$B16,'Equation 3 FTE Conversion'!$B$10:$E$32,4,FALSE)</f>
        <v>0.38286385390428213</v>
      </c>
      <c r="FO16" s="20">
        <f>'RIMS II Type I Employment'!FO16*VLOOKUP('Equation 4 Type I FTE'!$B16,'Equation 3 FTE Conversion'!$B$10:$E$32,4,FALSE)</f>
        <v>0.11781173383711167</v>
      </c>
      <c r="FP16" s="20">
        <f>'RIMS II Type I Employment'!FP16*VLOOKUP('Equation 4 Type I FTE'!$B16,'Equation 3 FTE Conversion'!$B$10:$E$32,4,FALSE)</f>
        <v>0.13480848026868178</v>
      </c>
      <c r="FQ16" s="20">
        <f>'RIMS II Type I Employment'!FQ16*VLOOKUP('Equation 4 Type I FTE'!$B16,'Equation 3 FTE Conversion'!$B$10:$E$32,4,FALSE)</f>
        <v>4.8367884130982364E-2</v>
      </c>
      <c r="FR16" s="20">
        <f>'RIMS II Type I Employment'!FR16*VLOOKUP('Equation 4 Type I FTE'!$B16,'Equation 3 FTE Conversion'!$B$10:$E$32,4,FALSE)</f>
        <v>8.6149223341729642E-2</v>
      </c>
      <c r="FS16" s="20">
        <f>'RIMS II Type I Employment'!FS16*VLOOKUP('Equation 4 Type I FTE'!$B16,'Equation 3 FTE Conversion'!$B$10:$E$32,4,FALSE)</f>
        <v>2.6709172963895886E-2</v>
      </c>
      <c r="FT16" s="20">
        <f>'RIMS II Type I Employment'!FT16*VLOOKUP('Equation 4 Type I FTE'!$B16,'Equation 3 FTE Conversion'!$B$10:$E$32,4,FALSE)</f>
        <v>2.8651658270361039E-2</v>
      </c>
      <c r="FU16" s="20">
        <f>'RIMS II Type I Employment'!FU16*VLOOKUP('Equation 4 Type I FTE'!$B16,'Equation 3 FTE Conversion'!$B$10:$E$32,4,FALSE)</f>
        <v>0.3270174013434089</v>
      </c>
      <c r="FV16" s="20">
        <f>'RIMS II Type I Employment'!FV16*VLOOKUP('Equation 4 Type I FTE'!$B16,'Equation 3 FTE Conversion'!$B$10:$E$32,4,FALSE)</f>
        <v>0.47823988245172122</v>
      </c>
      <c r="FW16" s="20">
        <f>'RIMS II Type I Employment'!FW16*VLOOKUP('Equation 4 Type I FTE'!$B16,'Equation 3 FTE Conversion'!$B$10:$E$32,4,FALSE)</f>
        <v>0.23484647355163726</v>
      </c>
      <c r="FX16" s="20">
        <f>'RIMS II Type I Employment'!FX16*VLOOKUP('Equation 4 Type I FTE'!$B16,'Equation 3 FTE Conversion'!$B$10:$E$32,4,FALSE)</f>
        <v>0.20162997481108313</v>
      </c>
      <c r="FY16" s="20">
        <f>'RIMS II Type I Employment'!FY16*VLOOKUP('Equation 4 Type I FTE'!$B16,'Equation 3 FTE Conversion'!$B$10:$E$32,4,FALSE)</f>
        <v>0.12966089420654911</v>
      </c>
      <c r="FZ16" s="20">
        <f>'RIMS II Type I Employment'!FZ16*VLOOKUP('Equation 4 Type I FTE'!$B16,'Equation 3 FTE Conversion'!$B$10:$E$32,4,FALSE)</f>
        <v>2.9909417506297227</v>
      </c>
      <c r="GA16" s="20">
        <f>'RIMS II Type I Employment'!GA16*VLOOKUP('Equation 4 Type I FTE'!$B16,'Equation 3 FTE Conversion'!$B$10:$E$32,4,FALSE)</f>
        <v>3.0452342149454239</v>
      </c>
      <c r="GB16" s="20">
        <f>'RIMS II Type I Employment'!GB16*VLOOKUP('Equation 4 Type I FTE'!$B16,'Equation 3 FTE Conversion'!$B$10:$E$32,4,FALSE)</f>
        <v>2.6700431780016789</v>
      </c>
      <c r="GC16" s="20">
        <f>'RIMS II Type I Employment'!GC16*VLOOKUP('Equation 4 Type I FTE'!$B16,'Equation 3 FTE Conversion'!$B$10:$E$32,4,FALSE)</f>
        <v>2.1585867968094039</v>
      </c>
      <c r="GD16" s="20">
        <f>'RIMS II Type I Employment'!GD16*VLOOKUP('Equation 4 Type I FTE'!$B16,'Equation 3 FTE Conversion'!$B$10:$E$32,4,FALSE)</f>
        <v>3.0771880982367756</v>
      </c>
      <c r="GE16" s="20">
        <f>'RIMS II Type I Employment'!GE16*VLOOKUP('Equation 4 Type I FTE'!$B16,'Equation 3 FTE Conversion'!$B$10:$E$32,4,FALSE)</f>
        <v>3.0538782745591937</v>
      </c>
      <c r="GF16" s="20">
        <f>'RIMS II Type I Employment'!GF16*VLOOKUP('Equation 4 Type I FTE'!$B16,'Equation 3 FTE Conversion'!$B$10:$E$32,4,FALSE)</f>
        <v>3.8590384340890007</v>
      </c>
      <c r="GG16" s="20">
        <f>'RIMS II Type I Employment'!GG16*VLOOKUP('Equation 4 Type I FTE'!$B16,'Equation 3 FTE Conversion'!$B$10:$E$32,4,FALSE)</f>
        <v>3.4842358942065492</v>
      </c>
      <c r="GH16" s="20">
        <f>'RIMS II Type I Employment'!GH16*VLOOKUP('Equation 4 Type I FTE'!$B16,'Equation 3 FTE Conversion'!$B$10:$E$32,4,FALSE)</f>
        <v>3.5330893996641479</v>
      </c>
      <c r="GI16" s="20">
        <f>'RIMS II Type I Employment'!GI16*VLOOKUP('Equation 4 Type I FTE'!$B16,'Equation 3 FTE Conversion'!$B$10:$E$32,4,FALSE)</f>
        <v>3.7973645256087321</v>
      </c>
      <c r="GJ16" s="20">
        <f>'RIMS II Type I Employment'!GJ16*VLOOKUP('Equation 4 Type I FTE'!$B16,'Equation 3 FTE Conversion'!$B$10:$E$32,4,FALSE)</f>
        <v>3.8392250839630564</v>
      </c>
      <c r="GK16" s="20">
        <f>'RIMS II Type I Employment'!GK16*VLOOKUP('Equation 4 Type I FTE'!$B16,'Equation 3 FTE Conversion'!$B$10:$E$32,4,FALSE)</f>
        <v>2.5928293870696892</v>
      </c>
      <c r="GL16" s="20">
        <f>'RIMS II Type I Employment'!GL16*VLOOKUP('Equation 4 Type I FTE'!$B16,'Equation 3 FTE Conversion'!$B$10:$E$32,4,FALSE)</f>
        <v>2.9177100545759869</v>
      </c>
      <c r="GM16" s="20">
        <f>'RIMS II Type I Employment'!GM16*VLOOKUP('Equation 4 Type I FTE'!$B16,'Equation 3 FTE Conversion'!$B$10:$E$32,4,FALSE)</f>
        <v>3.9494611251049534</v>
      </c>
      <c r="GN16" s="20">
        <f>'RIMS II Type I Employment'!GN16*VLOOKUP('Equation 4 Type I FTE'!$B16,'Equation 3 FTE Conversion'!$B$10:$E$32,4,FALSE)</f>
        <v>4.6970265952980688</v>
      </c>
      <c r="GO16" s="20">
        <f>'RIMS II Type I Employment'!GO16*VLOOKUP('Equation 4 Type I FTE'!$B16,'Equation 3 FTE Conversion'!$B$10:$E$32,4,FALSE)</f>
        <v>3.3076639798488667</v>
      </c>
      <c r="GP16" s="20">
        <f>'RIMS II Type I Employment'!GP16*VLOOKUP('Equation 4 Type I FTE'!$B16,'Equation 3 FTE Conversion'!$B$10:$E$32,4,FALSE)</f>
        <v>3.0557236356003354</v>
      </c>
      <c r="GQ16" s="20">
        <f>'RIMS II Type I Employment'!GQ16*VLOOKUP('Equation 4 Type I FTE'!$B16,'Equation 3 FTE Conversion'!$B$10:$E$32,4,FALSE)</f>
        <v>7.5710307304785891</v>
      </c>
      <c r="GR16" s="20">
        <f>'RIMS II Type I Employment'!GR16*VLOOKUP('Equation 4 Type I FTE'!$B16,'Equation 3 FTE Conversion'!$B$10:$E$32,4,FALSE)</f>
        <v>4.1395333123425697</v>
      </c>
      <c r="GS16" s="20">
        <f>'RIMS II Type I Employment'!GS16*VLOOKUP('Equation 4 Type I FTE'!$B16,'Equation 3 FTE Conversion'!$B$10:$E$32,4,FALSE)</f>
        <v>3.26454080604534</v>
      </c>
      <c r="GT16" s="20">
        <f>'RIMS II Type I Employment'!GT16*VLOOKUP('Equation 4 Type I FTE'!$B16,'Equation 3 FTE Conversion'!$B$10:$E$32,4,FALSE)</f>
        <v>3.0728175062972292</v>
      </c>
      <c r="GU16" s="20">
        <f>'RIMS II Type I Employment'!GU16*VLOOKUP('Equation 4 Type I FTE'!$B16,'Equation 3 FTE Conversion'!$B$10:$E$32,4,FALSE)</f>
        <v>2.9341240554156172</v>
      </c>
      <c r="GV16" s="20">
        <f>'RIMS II Type I Employment'!GV16*VLOOKUP('Equation 4 Type I FTE'!$B16,'Equation 3 FTE Conversion'!$B$10:$E$32,4,FALSE)</f>
        <v>2.9382032745591937</v>
      </c>
      <c r="GW16" s="20">
        <f>'RIMS II Type I Employment'!GW16*VLOOKUP('Equation 4 Type I FTE'!$B16,'Equation 3 FTE Conversion'!$B$10:$E$32,4,FALSE)</f>
        <v>3.3503015323257768</v>
      </c>
      <c r="GX16" s="20">
        <f>'RIMS II Type I Employment'!GX16*VLOOKUP('Equation 4 Type I FTE'!$B16,'Equation 3 FTE Conversion'!$B$10:$E$32,4,FALSE)</f>
        <v>3.0463025818639795</v>
      </c>
      <c r="GY16" s="20">
        <f>'RIMS II Type I Employment'!GY16*VLOOKUP('Equation 4 Type I FTE'!$B16,'Equation 3 FTE Conversion'!$B$10:$E$32,4,FALSE)</f>
        <v>3.4515050167926113</v>
      </c>
      <c r="GZ16" s="20">
        <f>'RIMS II Type I Employment'!GZ16*VLOOKUP('Equation 4 Type I FTE'!$B16,'Equation 3 FTE Conversion'!$B$10:$E$32,4,FALSE)</f>
        <v>4.7318942065491179</v>
      </c>
      <c r="HA16" s="20">
        <f>'RIMS II Type I Employment'!HA16*VLOOKUP('Equation 4 Type I FTE'!$B16,'Equation 3 FTE Conversion'!$B$10:$E$32,4,FALSE)</f>
        <v>3.0374642737195634</v>
      </c>
      <c r="HB16" s="20">
        <f>'RIMS II Type I Employment'!HB16*VLOOKUP('Equation 4 Type I FTE'!$B16,'Equation 3 FTE Conversion'!$B$10:$E$32,4,FALSE)</f>
        <v>2.4374305625524766</v>
      </c>
      <c r="HC16" s="20">
        <f>'RIMS II Type I Employment'!HC16*VLOOKUP('Equation 4 Type I FTE'!$B16,'Equation 3 FTE Conversion'!$B$10:$E$32,4,FALSE)</f>
        <v>4.2397655541561718</v>
      </c>
      <c r="HD16" s="20">
        <f>'RIMS II Type I Employment'!HD16*VLOOKUP('Equation 4 Type I FTE'!$B16,'Equation 3 FTE Conversion'!$B$10:$E$32,4,FALSE)</f>
        <v>4.2023727120067171</v>
      </c>
      <c r="HE16" s="20">
        <f>'RIMS II Type I Employment'!HE16*VLOOKUP('Equation 4 Type I FTE'!$B16,'Equation 3 FTE Conversion'!$B$10:$E$32,4,FALSE)</f>
        <v>5.146032073887489</v>
      </c>
      <c r="HF16" s="20">
        <f>'RIMS II Type I Employment'!HF16*VLOOKUP('Equation 4 Type I FTE'!$B16,'Equation 3 FTE Conversion'!$B$10:$E$32,4,FALSE)</f>
        <v>3.8450525398824515</v>
      </c>
      <c r="HG16" s="20">
        <f>'RIMS II Type I Employment'!HG16*VLOOKUP('Equation 4 Type I FTE'!$B16,'Equation 3 FTE Conversion'!$B$10:$E$32,4,FALSE)</f>
        <v>5.4362393786733838</v>
      </c>
      <c r="HH16" s="20">
        <f>'RIMS II Type I Employment'!HH16*VLOOKUP('Equation 4 Type I FTE'!$B16,'Equation 3 FTE Conversion'!$B$10:$E$32,4,FALSE)</f>
        <v>6.5790034844668339</v>
      </c>
      <c r="HI16" s="20">
        <f>'RIMS II Type I Employment'!HI16*VLOOKUP('Equation 4 Type I FTE'!$B16,'Equation 3 FTE Conversion'!$B$10:$E$32,4,FALSE)</f>
        <v>13.857690176322418</v>
      </c>
      <c r="HJ16" s="20">
        <f>'RIMS II Type I Employment'!HJ16*VLOOKUP('Equation 4 Type I FTE'!$B16,'Equation 3 FTE Conversion'!$B$10:$E$32,4,FALSE)</f>
        <v>6.6400946473551636</v>
      </c>
      <c r="HK16" s="20">
        <f>'RIMS II Type I Employment'!HK16*VLOOKUP('Equation 4 Type I FTE'!$B16,'Equation 3 FTE Conversion'!$B$10:$E$32,4,FALSE)</f>
        <v>0</v>
      </c>
      <c r="HL16" s="20">
        <f>'RIMS II Type I Employment'!HL16*VLOOKUP('Equation 4 Type I FTE'!$B16,'Equation 3 FTE Conversion'!$B$10:$E$32,4,FALSE)</f>
        <v>2.0122205289672546</v>
      </c>
      <c r="HM16" s="20">
        <f>'RIMS II Type I Employment'!HM16*VLOOKUP('Equation 4 Type I FTE'!$B16,'Equation 3 FTE Conversion'!$B$10:$E$32,4,FALSE)</f>
        <v>1.9451076616288832</v>
      </c>
      <c r="HN16" s="20">
        <f>'RIMS II Type I Employment'!HN16*VLOOKUP('Equation 4 Type I FTE'!$B16,'Equation 3 FTE Conversion'!$B$10:$E$32,4,FALSE)</f>
        <v>2.5026009445843829</v>
      </c>
      <c r="HO16" s="20">
        <f>'RIMS II Type I Employment'!HO16*VLOOKUP('Equation 4 Type I FTE'!$B16,'Equation 3 FTE Conversion'!$B$10:$E$32,4,FALSE)</f>
        <v>2.8948858522250207</v>
      </c>
      <c r="HP16" s="20">
        <f>'RIMS II Type I Employment'!HP16*VLOOKUP('Equation 4 Type I FTE'!$B16,'Equation 3 FTE Conversion'!$B$10:$E$32,4,FALSE)</f>
        <v>2.8908066330814441</v>
      </c>
      <c r="HQ16" s="20">
        <f>'RIMS II Type I Employment'!HQ16*VLOOKUP('Equation 4 Type I FTE'!$B16,'Equation 3 FTE Conversion'!$B$10:$E$32,4,FALSE)</f>
        <v>2.2223974391267838</v>
      </c>
      <c r="HR16" s="20">
        <f>'RIMS II Type I Employment'!HR16*VLOOKUP('Equation 4 Type I FTE'!$B16,'Equation 3 FTE Conversion'!$B$10:$E$32,4,FALSE)</f>
        <v>2.9102314861460954</v>
      </c>
      <c r="HS16" s="20">
        <f>'RIMS II Type I Employment'!HS16*VLOOKUP('Equation 4 Type I FTE'!$B16,'Equation 3 FTE Conversion'!$B$10:$E$32,4,FALSE)</f>
        <v>5.5268563182199832</v>
      </c>
      <c r="HT16" s="20">
        <f>'RIMS II Type I Employment'!HT16*VLOOKUP('Equation 4 Type I FTE'!$B16,'Equation 3 FTE Conversion'!$B$10:$E$32,4,FALSE)</f>
        <v>7.6827236356003352</v>
      </c>
      <c r="HU16" s="20">
        <f>'RIMS II Type I Employment'!HU16*VLOOKUP('Equation 4 Type I FTE'!$B16,'Equation 3 FTE Conversion'!$B$10:$E$32,4,FALSE)</f>
        <v>1.021455898404702</v>
      </c>
      <c r="HV16" s="20">
        <f>'RIMS II Type I Employment'!HV16*VLOOKUP('Equation 4 Type I FTE'!$B16,'Equation 3 FTE Conversion'!$B$10:$E$32,4,FALSE)</f>
        <v>1.9369492233417296</v>
      </c>
      <c r="HW16" s="20">
        <f>'RIMS II Type I Employment'!HW16*VLOOKUP('Equation 4 Type I FTE'!$B16,'Equation 3 FTE Conversion'!$B$10:$E$32,4,FALSE)</f>
        <v>2.2228830604534005</v>
      </c>
      <c r="HX16" s="20">
        <f>'RIMS II Type I Employment'!HX16*VLOOKUP('Equation 4 Type I FTE'!$B16,'Equation 3 FTE Conversion'!$B$10:$E$32,4,FALSE)</f>
        <v>2.1038087111670865</v>
      </c>
      <c r="HY16" s="20">
        <f>'RIMS II Type I Employment'!HY16*VLOOKUP('Equation 4 Type I FTE'!$B16,'Equation 3 FTE Conversion'!$B$10:$E$32,4,FALSE)</f>
        <v>1.3457538203190595</v>
      </c>
      <c r="HZ16" s="20">
        <f>'RIMS II Type I Employment'!HZ16*VLOOKUP('Equation 4 Type I FTE'!$B16,'Equation 3 FTE Conversion'!$B$10:$E$32,4,FALSE)</f>
        <v>3.2157844248530645</v>
      </c>
      <c r="IA16" s="20">
        <f>'RIMS II Type I Employment'!IA16*VLOOKUP('Equation 4 Type I FTE'!$B16,'Equation 3 FTE Conversion'!$B$10:$E$32,4,FALSE)</f>
        <v>2.8491403232577666</v>
      </c>
      <c r="IB16" s="20">
        <f>'RIMS II Type I Employment'!IB16*VLOOKUP('Equation 4 Type I FTE'!$B16,'Equation 3 FTE Conversion'!$B$10:$E$32,4,FALSE)</f>
        <v>1.6583968303946264</v>
      </c>
      <c r="IC16" s="20">
        <f>'RIMS II Type I Employment'!IC16*VLOOKUP('Equation 4 Type I FTE'!$B16,'Equation 3 FTE Conversion'!$B$10:$E$32,4,FALSE)</f>
        <v>2.0442715365239295</v>
      </c>
      <c r="ID16" s="20">
        <f>'RIMS II Type I Employment'!ID16*VLOOKUP('Equation 4 Type I FTE'!$B16,'Equation 3 FTE Conversion'!$B$10:$E$32,4,FALSE)</f>
        <v>2.4379161838790933</v>
      </c>
      <c r="IE16" s="20">
        <f>'RIMS II Type I Employment'!IE16*VLOOKUP('Equation 4 Type I FTE'!$B16,'Equation 3 FTE Conversion'!$B$10:$E$32,4,FALSE)</f>
        <v>2.7052021620486983</v>
      </c>
      <c r="IF16" s="20">
        <f>'RIMS II Type I Employment'!IF16*VLOOKUP('Equation 4 Type I FTE'!$B16,'Equation 3 FTE Conversion'!$B$10:$E$32,4,FALSE)</f>
        <v>1.7019085012594457</v>
      </c>
      <c r="IG16" s="20">
        <f>'RIMS II Type I Employment'!IG16*VLOOKUP('Equation 4 Type I FTE'!$B16,'Equation 3 FTE Conversion'!$B$10:$E$32,4,FALSE)</f>
        <v>1.5780750629722922</v>
      </c>
      <c r="IH16" s="20">
        <f>'RIMS II Type I Employment'!IH16*VLOOKUP('Equation 4 Type I FTE'!$B16,'Equation 3 FTE Conversion'!$B$10:$E$32,4,FALSE)</f>
        <v>1.804471725440806</v>
      </c>
      <c r="II16" s="20">
        <f>'RIMS II Type I Employment'!II16*VLOOKUP('Equation 4 Type I FTE'!$B16,'Equation 3 FTE Conversion'!$B$10:$E$32,4,FALSE)</f>
        <v>1.2589247271200672</v>
      </c>
      <c r="IJ16" s="20">
        <f>'RIMS II Type I Employment'!IJ16*VLOOKUP('Equation 4 Type I FTE'!$B16,'Equation 3 FTE Conversion'!$B$10:$E$32,4,FALSE)</f>
        <v>2.4325743492863139</v>
      </c>
      <c r="IK16" s="20">
        <f>'RIMS II Type I Employment'!IK16*VLOOKUP('Equation 4 Type I FTE'!$B16,'Equation 3 FTE Conversion'!$B$10:$E$32,4,FALSE)</f>
        <v>1.9211179680940385</v>
      </c>
      <c r="IL16" s="20">
        <f>'RIMS II Type I Employment'!IL16*VLOOKUP('Equation 4 Type I FTE'!$B16,'Equation 3 FTE Conversion'!$B$10:$E$32,4,FALSE)</f>
        <v>2.4038255667506299</v>
      </c>
      <c r="IM16" s="20">
        <f>'RIMS II Type I Employment'!IM16*VLOOKUP('Equation 4 Type I FTE'!$B16,'Equation 3 FTE Conversion'!$B$10:$E$32,4,FALSE)</f>
        <v>2.115657871536524</v>
      </c>
      <c r="IN16" s="20">
        <f>'RIMS II Type I Employment'!IN16*VLOOKUP('Equation 4 Type I FTE'!$B16,'Equation 3 FTE Conversion'!$B$10:$E$32,4,FALSE)</f>
        <v>2.0289259026028548</v>
      </c>
      <c r="IO16" s="20">
        <f>'RIMS II Type I Employment'!IO16*VLOOKUP('Equation 4 Type I FTE'!$B16,'Equation 3 FTE Conversion'!$B$10:$E$32,4,FALSE)</f>
        <v>2.808153883291352</v>
      </c>
      <c r="IP16" s="20">
        <f>'RIMS II Type I Employment'!IP16*VLOOKUP('Equation 4 Type I FTE'!$B16,'Equation 3 FTE Conversion'!$B$10:$E$32,4,FALSE)</f>
        <v>2.5154213476070528</v>
      </c>
      <c r="IQ16" s="20">
        <f>'RIMS II Type I Employment'!IQ16*VLOOKUP('Equation 4 Type I FTE'!$B16,'Equation 3 FTE Conversion'!$B$10:$E$32,4,FALSE)</f>
        <v>2.5170724601175483</v>
      </c>
      <c r="IR16" s="20">
        <f>'RIMS II Type I Employment'!IR16*VLOOKUP('Equation 4 Type I FTE'!$B16,'Equation 3 FTE Conversion'!$B$10:$E$32,4,FALSE)</f>
        <v>2.7651278337531484</v>
      </c>
      <c r="IS16" s="20">
        <f>'RIMS II Type I Employment'!IS16*VLOOKUP('Equation 4 Type I FTE'!$B16,'Equation 3 FTE Conversion'!$B$10:$E$32,4,FALSE)</f>
        <v>3.040280877413938</v>
      </c>
      <c r="IT16" s="20">
        <f>'RIMS II Type I Employment'!IT16*VLOOKUP('Equation 4 Type I FTE'!$B16,'Equation 3 FTE Conversion'!$B$10:$E$32,4,FALSE)</f>
        <v>3.5868962426532325</v>
      </c>
      <c r="IU16" s="20">
        <f>'RIMS II Type I Employment'!IU16*VLOOKUP('Equation 4 Type I FTE'!$B16,'Equation 3 FTE Conversion'!$B$10:$E$32,4,FALSE)</f>
        <v>3.0407664987405538</v>
      </c>
      <c r="IV16" s="20">
        <f>'RIMS II Type I Employment'!IV16*VLOOKUP('Equation 4 Type I FTE'!$B16,'Equation 3 FTE Conversion'!$B$10:$E$32,4,FALSE)</f>
        <v>2.7891175272879933</v>
      </c>
      <c r="IW16" s="20">
        <f>'RIMS II Type I Employment'!IW16*VLOOKUP('Equation 4 Type I FTE'!$B16,'Equation 3 FTE Conversion'!$B$10:$E$32,4,FALSE)</f>
        <v>2.5376628043660787</v>
      </c>
      <c r="IX16" s="20">
        <f>'RIMS II Type I Employment'!IX16*VLOOKUP('Equation 4 Type I FTE'!$B16,'Equation 3 FTE Conversion'!$B$10:$E$32,4,FALSE)</f>
        <v>2.9982260705289674</v>
      </c>
      <c r="IY16" s="20">
        <f>'RIMS II Type I Employment'!IY16*VLOOKUP('Equation 4 Type I FTE'!$B16,'Equation 3 FTE Conversion'!$B$10:$E$32,4,FALSE)</f>
        <v>2.7036481738035265</v>
      </c>
      <c r="IZ16" s="20">
        <f>'RIMS II Type I Employment'!IZ16*VLOOKUP('Equation 4 Type I FTE'!$B16,'Equation 3 FTE Conversion'!$B$10:$E$32,4,FALSE)</f>
        <v>4.4476114819479431</v>
      </c>
      <c r="JA16" s="20">
        <f>'RIMS II Type I Employment'!JA16*VLOOKUP('Equation 4 Type I FTE'!$B16,'Equation 3 FTE Conversion'!$B$10:$E$32,4,FALSE)</f>
        <v>2.8875044080604533</v>
      </c>
      <c r="JB16" s="20">
        <f>'RIMS II Type I Employment'!JB16*VLOOKUP('Equation 4 Type I FTE'!$B16,'Equation 3 FTE Conversion'!$B$10:$E$32,4,FALSE)</f>
        <v>6.2548026868177994E-2</v>
      </c>
      <c r="JC16" s="20">
        <f>'RIMS II Type I Employment'!JC16*VLOOKUP('Equation 4 Type I FTE'!$B16,'Equation 3 FTE Conversion'!$B$10:$E$32,4,FALSE)</f>
        <v>3.1079764903442483E-2</v>
      </c>
      <c r="JD16" s="20">
        <f>'RIMS II Type I Employment'!JD16*VLOOKUP('Equation 4 Type I FTE'!$B16,'Equation 3 FTE Conversion'!$B$10:$E$32,4,FALSE)</f>
        <v>7.3328820319059615E-2</v>
      </c>
      <c r="JE16" s="20">
        <f>'RIMS II Type I Employment'!JE16*VLOOKUP('Equation 4 Type I FTE'!$B16,'Equation 3 FTE Conversion'!$B$10:$E$32,4,FALSE)</f>
        <v>5.4098215785054575E-2</v>
      </c>
      <c r="JF16" s="20">
        <f>'RIMS II Type I Employment'!JF16*VLOOKUP('Equation 4 Type I FTE'!$B16,'Equation 3 FTE Conversion'!$B$10:$E$32,4,FALSE)</f>
        <v>2.4183942065491182E-2</v>
      </c>
      <c r="JG16" s="20">
        <f>'RIMS II Type I Employment'!JG16*VLOOKUP('Equation 4 Type I FTE'!$B16,'Equation 3 FTE Conversion'!$B$10:$E$32,4,FALSE)</f>
        <v>3.6810096557514695E-2</v>
      </c>
      <c r="JH16" s="20">
        <f>'RIMS II Type I Employment'!JH16*VLOOKUP('Equation 4 Type I FTE'!$B16,'Equation 3 FTE Conversion'!$B$10:$E$32,4,FALSE)</f>
        <v>7.0026595298068844E-2</v>
      </c>
      <c r="JI16" s="20">
        <f>'RIMS II Type I Employment'!JI16*VLOOKUP('Equation 4 Type I FTE'!$B16,'Equation 3 FTE Conversion'!$B$10:$E$32,4,FALSE)</f>
        <v>6.6141624685138525E-2</v>
      </c>
      <c r="JJ16" s="20">
        <f>'RIMS II Type I Employment'!JJ16*VLOOKUP('Equation 4 Type I FTE'!$B16,'Equation 3 FTE Conversion'!$B$10:$E$32,4,FALSE)</f>
        <v>8.0418891687657423E-2</v>
      </c>
      <c r="JK16" s="20">
        <f>'RIMS II Type I Employment'!JK16*VLOOKUP('Equation 4 Type I FTE'!$B16,'Equation 3 FTE Conversion'!$B$10:$E$32,4,FALSE)</f>
        <v>5.0795990764063811E-2</v>
      </c>
      <c r="JL16" s="20">
        <f>'RIMS II Type I Employment'!JL16*VLOOKUP('Equation 4 Type I FTE'!$B16,'Equation 3 FTE Conversion'!$B$10:$E$32,4,FALSE)</f>
        <v>0.17832015113350128</v>
      </c>
      <c r="JM16" s="20">
        <f>'RIMS II Type I Employment'!JM16*VLOOKUP('Equation 4 Type I FTE'!$B16,'Equation 3 FTE Conversion'!$B$10:$E$32,4,FALSE)</f>
        <v>9.4501910159529801E-2</v>
      </c>
      <c r="JN16" s="20">
        <f>'RIMS II Type I Employment'!JN16*VLOOKUP('Equation 4 Type I FTE'!$B16,'Equation 3 FTE Conversion'!$B$10:$E$32,4,FALSE)</f>
        <v>0.15714706129303105</v>
      </c>
      <c r="JO16" s="20">
        <f>'RIMS II Type I Employment'!JO16*VLOOKUP('Equation 4 Type I FTE'!$B16,'Equation 3 FTE Conversion'!$B$10:$E$32,4,FALSE)</f>
        <v>0.18356486146095718</v>
      </c>
      <c r="JP16" s="20">
        <f>'RIMS II Type I Employment'!JP16*VLOOKUP('Equation 4 Type I FTE'!$B16,'Equation 3 FTE Conversion'!$B$10:$E$32,4,FALSE)</f>
        <v>0.27078245172124266</v>
      </c>
      <c r="JQ16" s="20">
        <f>'RIMS II Type I Employment'!JQ16*VLOOKUP('Equation 4 Type I FTE'!$B16,'Equation 3 FTE Conversion'!$B$10:$E$32,4,FALSE)</f>
        <v>2.0784592779177161E-2</v>
      </c>
      <c r="JR16" s="20">
        <f>'RIMS II Type I Employment'!JR16*VLOOKUP('Equation 4 Type I FTE'!$B16,'Equation 3 FTE Conversion'!$B$10:$E$32,4,FALSE)</f>
        <v>9.4987531486146096E-2</v>
      </c>
      <c r="JS16" s="20">
        <f>'RIMS II Type I Employment'!JS16*VLOOKUP('Equation 4 Type I FTE'!$B16,'Equation 3 FTE Conversion'!$B$10:$E$32,4,FALSE)</f>
        <v>0.19211179680940385</v>
      </c>
      <c r="JT16" s="20">
        <f>'RIMS II Type I Employment'!JT16*VLOOKUP('Equation 4 Type I FTE'!$B16,'Equation 3 FTE Conversion'!$B$10:$E$32,4,FALSE)</f>
        <v>3.8752581863979847E-2</v>
      </c>
      <c r="JU16" s="20">
        <f>'RIMS II Type I Employment'!JU16*VLOOKUP('Equation 4 Type I FTE'!$B16,'Equation 3 FTE Conversion'!$B$10:$E$32,4,FALSE)</f>
        <v>0.13480848026868178</v>
      </c>
      <c r="JV16" s="20">
        <f>'RIMS II Type I Employment'!JV16*VLOOKUP('Equation 4 Type I FTE'!$B16,'Equation 3 FTE Conversion'!$B$10:$E$32,4,FALSE)</f>
        <v>0.1701617128463476</v>
      </c>
      <c r="JW16" s="20">
        <f>'RIMS II Type I Employment'!JW16*VLOOKUP('Equation 4 Type I FTE'!$B16,'Equation 3 FTE Conversion'!$B$10:$E$32,4,FALSE)</f>
        <v>0.2835057304785894</v>
      </c>
      <c r="JX16" s="20">
        <f>'RIMS II Type I Employment'!JX16*VLOOKUP('Equation 4 Type I FTE'!$B16,'Equation 3 FTE Conversion'!$B$10:$E$32,4,FALSE)</f>
        <v>0.23193274559193955</v>
      </c>
      <c r="JY16" s="20">
        <f>'RIMS II Type I Employment'!JY16*VLOOKUP('Equation 4 Type I FTE'!$B16,'Equation 3 FTE Conversion'!$B$10:$E$32,4,FALSE)</f>
        <v>2.7194794290512175E-2</v>
      </c>
      <c r="JZ16" s="20">
        <f>'RIMS II Type I Employment'!JZ16*VLOOKUP('Equation 4 Type I FTE'!$B16,'Equation 3 FTE Conversion'!$B$10:$E$32,4,FALSE)</f>
        <v>4.0306570109151972E-2</v>
      </c>
      <c r="KA16" s="20">
        <f>'RIMS II Type I Employment'!KA16*VLOOKUP('Equation 4 Type I FTE'!$B16,'Equation 3 FTE Conversion'!$B$10:$E$32,4,FALSE)</f>
        <v>2.8943031066330813E-2</v>
      </c>
      <c r="KB16" s="20">
        <f>'RIMS II Type I Employment'!KB16*VLOOKUP('Equation 4 Type I FTE'!$B16,'Equation 3 FTE Conversion'!$B$10:$E$32,4,FALSE)</f>
        <v>3.1079764903442483E-2</v>
      </c>
      <c r="KC16" s="20">
        <f>'RIMS II Type I Employment'!KC16*VLOOKUP('Equation 4 Type I FTE'!$B16,'Equation 3 FTE Conversion'!$B$10:$E$32,4,FALSE)</f>
        <v>6.7501364399664157E-2</v>
      </c>
      <c r="KD16" s="20">
        <f>'RIMS II Type I Employment'!KD16*VLOOKUP('Equation 4 Type I FTE'!$B16,'Equation 3 FTE Conversion'!$B$10:$E$32,4,FALSE)</f>
        <v>3.117688916876574E-2</v>
      </c>
      <c r="KE16" s="20">
        <f>'RIMS II Type I Employment'!KE16*VLOOKUP('Equation 4 Type I FTE'!$B16,'Equation 3 FTE Conversion'!$B$10:$E$32,4,FALSE)</f>
        <v>4.4580037783375319E-2</v>
      </c>
      <c r="KF16" s="20">
        <f>'RIMS II Type I Employment'!KF16*VLOOKUP('Equation 4 Type I FTE'!$B16,'Equation 3 FTE Conversion'!$B$10:$E$32,4,FALSE)</f>
        <v>3.5061859781696056E-2</v>
      </c>
      <c r="KG16" s="20">
        <f>'RIMS II Type I Employment'!KG16*VLOOKUP('Equation 4 Type I FTE'!$B16,'Equation 3 FTE Conversion'!$B$10:$E$32,4,FALSE)</f>
        <v>4.827075986565911E-2</v>
      </c>
      <c r="KH16" s="20">
        <f>'RIMS II Type I Employment'!KH16*VLOOKUP('Equation 4 Type I FTE'!$B16,'Equation 3 FTE Conversion'!$B$10:$E$32,4,FALSE)</f>
        <v>0.21114815281276239</v>
      </c>
      <c r="KI16" s="20">
        <f>'RIMS II Type I Employment'!KI16*VLOOKUP('Equation 4 Type I FTE'!$B16,'Equation 3 FTE Conversion'!$B$10:$E$32,4,FALSE)</f>
        <v>3.4090617128463473E-2</v>
      </c>
      <c r="KJ16" s="20">
        <f>'RIMS II Type I Employment'!KJ16*VLOOKUP('Equation 4 Type I FTE'!$B16,'Equation 3 FTE Conversion'!$B$10:$E$32,4,FALSE)</f>
        <v>3.8946830394626361E-2</v>
      </c>
      <c r="KK16" s="20">
        <f>'RIMS II Type I Employment'!KK16*VLOOKUP('Equation 4 Type I FTE'!$B16,'Equation 3 FTE Conversion'!$B$10:$E$32,4,FALSE)</f>
        <v>2.8845906801007556E-2</v>
      </c>
      <c r="KL16" s="20">
        <f>'RIMS II Type I Employment'!KL16*VLOOKUP('Equation 4 Type I FTE'!$B16,'Equation 3 FTE Conversion'!$B$10:$E$32,4,FALSE)</f>
        <v>4.4774286314021833E-2</v>
      </c>
      <c r="KM16" s="20">
        <f>'RIMS II Type I Employment'!KM16*VLOOKUP('Equation 4 Type I FTE'!$B16,'Equation 3 FTE Conversion'!$B$10:$E$32,4,FALSE)</f>
        <v>3.0302770780856421E-2</v>
      </c>
      <c r="KN16" s="20">
        <f>'RIMS II Type I Employment'!KN16*VLOOKUP('Equation 4 Type I FTE'!$B16,'Equation 3 FTE Conversion'!$B$10:$E$32,4,FALSE)</f>
        <v>1.515138539042821E-2</v>
      </c>
      <c r="KO16" s="20">
        <f>'RIMS II Type I Employment'!KO16*VLOOKUP('Equation 4 Type I FTE'!$B16,'Equation 3 FTE Conversion'!$B$10:$E$32,4,FALSE)</f>
        <v>1.3694521410579344E-2</v>
      </c>
      <c r="KP16" s="20">
        <f>'RIMS II Type I Employment'!KP16*VLOOKUP('Equation 4 Type I FTE'!$B16,'Equation 3 FTE Conversion'!$B$10:$E$32,4,FALSE)</f>
        <v>1.7676616288832915E-2</v>
      </c>
      <c r="KQ16" s="20">
        <f>'RIMS II Type I Employment'!KQ16*VLOOKUP('Equation 4 Type I FTE'!$B16,'Equation 3 FTE Conversion'!$B$10:$E$32,4,FALSE)</f>
        <v>3.8169836272040306E-2</v>
      </c>
      <c r="KR16" s="20">
        <f>'RIMS II Type I Employment'!KR16*VLOOKUP('Equation 4 Type I FTE'!$B16,'Equation 3 FTE Conversion'!$B$10:$E$32,4,FALSE)</f>
        <v>1.9036356003358523E-2</v>
      </c>
      <c r="KS16" s="20">
        <f>'RIMS II Type I Employment'!KS16*VLOOKUP('Equation 4 Type I FTE'!$B16,'Equation 3 FTE Conversion'!$B$10:$E$32,4,FALSE)</f>
        <v>7.2163329135180518E-2</v>
      </c>
      <c r="KT16" s="20">
        <f>'RIMS II Type I Employment'!KT16*VLOOKUP('Equation 4 Type I FTE'!$B16,'Equation 3 FTE Conversion'!$B$10:$E$32,4,FALSE)</f>
        <v>5.7400440806045339E-2</v>
      </c>
      <c r="KU16" s="20">
        <f>'RIMS II Type I Employment'!KU16*VLOOKUP('Equation 4 Type I FTE'!$B16,'Equation 3 FTE Conversion'!$B$10:$E$32,4,FALSE)</f>
        <v>7.2648950461796813E-2</v>
      </c>
      <c r="KV16" s="20">
        <f>'RIMS II Type I Employment'!KV16*VLOOKUP('Equation 4 Type I FTE'!$B16,'Equation 3 FTE Conversion'!$B$10:$E$32,4,FALSE)</f>
        <v>3.4867611251049535E-2</v>
      </c>
      <c r="KW16" s="20">
        <f>'RIMS II Type I Employment'!KW16*VLOOKUP('Equation 4 Type I FTE'!$B16,'Equation 3 FTE Conversion'!$B$10:$E$32,4,FALSE)</f>
        <v>2.8263161209068011E-2</v>
      </c>
      <c r="KX16" s="20">
        <f>'RIMS II Type I Employment'!KX16*VLOOKUP('Equation 4 Type I FTE'!$B16,'Equation 3 FTE Conversion'!$B$10:$E$32,4,FALSE)</f>
        <v>1.3694521410579344E-2</v>
      </c>
      <c r="KY16" s="20">
        <f>'RIMS II Type I Employment'!KY16*VLOOKUP('Equation 4 Type I FTE'!$B16,'Equation 3 FTE Conversion'!$B$10:$E$32,4,FALSE)</f>
        <v>2.3698320738874897E-2</v>
      </c>
      <c r="KZ16" s="20">
        <f>'RIMS II Type I Employment'!KZ16*VLOOKUP('Equation 4 Type I FTE'!$B16,'Equation 3 FTE Conversion'!$B$10:$E$32,4,FALSE)</f>
        <v>3.2439504617968094E-2</v>
      </c>
      <c r="LA16" s="20">
        <f>'RIMS II Type I Employment'!LA16*VLOOKUP('Equation 4 Type I FTE'!$B16,'Equation 3 FTE Conversion'!$B$10:$E$32,4,FALSE)</f>
        <v>1.6802497900923592E-2</v>
      </c>
      <c r="LB16" s="20">
        <f>'RIMS II Type I Employment'!LB16*VLOOKUP('Equation 4 Type I FTE'!$B16,'Equation 3 FTE Conversion'!$B$10:$E$32,4,FALSE)</f>
        <v>4.5842653232577663E-2</v>
      </c>
      <c r="LC16" s="20">
        <f>'RIMS II Type I Employment'!LC16*VLOOKUP('Equation 4 Type I FTE'!$B16,'Equation 3 FTE Conversion'!$B$10:$E$32,4,FALSE)</f>
        <v>4.0403694374475226E-2</v>
      </c>
      <c r="LD16" s="20">
        <f>'RIMS II Type I Employment'!LD16*VLOOKUP('Equation 4 Type I FTE'!$B16,'Equation 3 FTE Conversion'!$B$10:$E$32,4,FALSE)</f>
        <v>3.0982640638119223E-2</v>
      </c>
      <c r="LE16" s="20">
        <f>'RIMS II Type I Employment'!LE16*VLOOKUP('Equation 4 Type I FTE'!$B16,'Equation 3 FTE Conversion'!$B$10:$E$32,4,FALSE)</f>
        <v>6.4199139378673387E-2</v>
      </c>
      <c r="LF16" s="20">
        <f>'RIMS II Type I Employment'!LF16*VLOOKUP('Equation 4 Type I FTE'!$B16,'Equation 3 FTE Conversion'!$B$10:$E$32,4,FALSE)</f>
        <v>0.10897342569269521</v>
      </c>
      <c r="LG16" s="20">
        <f>'RIMS II Type I Employment'!LG16*VLOOKUP('Equation 4 Type I FTE'!$B16,'Equation 3 FTE Conversion'!$B$10:$E$32,4,FALSE)</f>
        <v>5.1475860621326613E-2</v>
      </c>
      <c r="LH16" s="20">
        <f>'RIMS II Type I Employment'!LH16*VLOOKUP('Equation 4 Type I FTE'!$B16,'Equation 3 FTE Conversion'!$B$10:$E$32,4,FALSE)</f>
        <v>0.11421813602015113</v>
      </c>
      <c r="LI16" s="20">
        <f>'RIMS II Type I Employment'!LI16*VLOOKUP('Equation 4 Type I FTE'!$B16,'Equation 3 FTE Conversion'!$B$10:$E$32,4,FALSE)</f>
        <v>0.22960176322418135</v>
      </c>
      <c r="LJ16" s="20">
        <f>'RIMS II Type I Employment'!LJ16*VLOOKUP('Equation 4 Type I FTE'!$B16,'Equation 3 FTE Conversion'!$B$10:$E$32,4,FALSE)</f>
        <v>3.3993492863140219E-2</v>
      </c>
      <c r="LK16" s="20">
        <f>'RIMS II Type I Employment'!LK16*VLOOKUP('Equation 4 Type I FTE'!$B16,'Equation 3 FTE Conversion'!$B$10:$E$32,4,FALSE)</f>
        <v>3.7684214945424011E-2</v>
      </c>
      <c r="LL16" s="20">
        <f>'RIMS II Type I Employment'!LL16*VLOOKUP('Equation 4 Type I FTE'!$B16,'Equation 3 FTE Conversion'!$B$10:$E$32,4,FALSE)</f>
        <v>1.4180142737195634E-2</v>
      </c>
      <c r="LM16" s="20">
        <f>'RIMS II Type I Employment'!LM16*VLOOKUP('Equation 4 Type I FTE'!$B16,'Equation 3 FTE Conversion'!$B$10:$E$32,4,FALSE)</f>
        <v>8.5566477749790093E-2</v>
      </c>
      <c r="LN16" s="20">
        <f>'RIMS II Type I Employment'!LN16*VLOOKUP('Equation 4 Type I FTE'!$B16,'Equation 3 FTE Conversion'!$B$10:$E$32,4,FALSE)</f>
        <v>3.7295717884130976E-2</v>
      </c>
      <c r="LO16" s="20">
        <f>'RIMS II Type I Employment'!LO16*VLOOKUP('Equation 4 Type I FTE'!$B16,'Equation 3 FTE Conversion'!$B$10:$E$32,4,FALSE)</f>
        <v>3.2925125944584382E-2</v>
      </c>
      <c r="LP16" s="20">
        <f>'RIMS II Type I Employment'!LP16*VLOOKUP('Equation 4 Type I FTE'!$B16,'Equation 3 FTE Conversion'!$B$10:$E$32,4,FALSE)</f>
        <v>5.8371683459277915E-2</v>
      </c>
      <c r="LQ16" s="20">
        <f>'RIMS II Type I Employment'!LQ16*VLOOKUP('Equation 4 Type I FTE'!$B16,'Equation 3 FTE Conversion'!$B$10:$E$32,4,FALSE)</f>
        <v>7.5659802686817795E-2</v>
      </c>
      <c r="LR16" s="20">
        <f>'RIMS II Type I Employment'!LR16*VLOOKUP('Equation 4 Type I FTE'!$B16,'Equation 3 FTE Conversion'!$B$10:$E$32,4,FALSE)</f>
        <v>3.1953883291351806E-2</v>
      </c>
      <c r="LS16" s="20">
        <f>'RIMS II Type I Employment'!LS16*VLOOKUP('Equation 4 Type I FTE'!$B16,'Equation 3 FTE Conversion'!$B$10:$E$32,4,FALSE)</f>
        <v>0.14121868178001679</v>
      </c>
      <c r="LT16" s="20">
        <f>'RIMS II Type I Employment'!LT16*VLOOKUP('Equation 4 Type I FTE'!$B16,'Equation 3 FTE Conversion'!$B$10:$E$32,4,FALSE)</f>
        <v>6.6724370277078074E-2</v>
      </c>
      <c r="LU16" s="20">
        <f>'RIMS II Type I Employment'!LU16*VLOOKUP('Equation 4 Type I FTE'!$B16,'Equation 3 FTE Conversion'!$B$10:$E$32,4,FALSE)</f>
        <v>6.4393387909319894E-2</v>
      </c>
      <c r="LV16" s="20">
        <f>'RIMS II Type I Employment'!LV16*VLOOKUP('Equation 4 Type I FTE'!$B16,'Equation 3 FTE Conversion'!$B$10:$E$32,4,FALSE)</f>
        <v>8.0224643157010916E-2</v>
      </c>
      <c r="LW16" s="20">
        <f>'RIMS II Type I Employment'!LW16*VLOOKUP('Equation 4 Type I FTE'!$B16,'Equation 3 FTE Conversion'!$B$10:$E$32,4,FALSE)</f>
        <v>8.6537720403022669E-2</v>
      </c>
      <c r="LX16" s="20">
        <f>'RIMS II Type I Employment'!LX16*VLOOKUP('Equation 4 Type I FTE'!$B16,'Equation 3 FTE Conversion'!$B$10:$E$32,4,FALSE)</f>
        <v>5.5846452560873214E-2</v>
      </c>
      <c r="LY16" s="20">
        <f>'RIMS II Type I Employment'!LY16*VLOOKUP('Equation 4 Type I FTE'!$B16,'Equation 3 FTE Conversion'!$B$10:$E$32,4,FALSE)</f>
        <v>4.9144878253568426E-2</v>
      </c>
      <c r="LZ16" s="20">
        <f>'RIMS II Type I Employment'!LZ16*VLOOKUP('Equation 4 Type I FTE'!$B16,'Equation 3 FTE Conversion'!$B$10:$E$32,4,FALSE)</f>
        <v>6.7695612930310664E-2</v>
      </c>
      <c r="MA16" s="20">
        <f>'RIMS II Type I Employment'!MA16*VLOOKUP('Equation 4 Type I FTE'!$B16,'Equation 3 FTE Conversion'!$B$10:$E$32,4,FALSE)</f>
        <v>5.8760180520570943E-2</v>
      </c>
      <c r="MB16" s="20">
        <f>'RIMS II Type I Employment'!MB16*VLOOKUP('Equation 4 Type I FTE'!$B16,'Equation 3 FTE Conversion'!$B$10:$E$32,4,FALSE)</f>
        <v>9.217092779177162E-2</v>
      </c>
      <c r="MC16" s="20">
        <f>'RIMS II Type I Employment'!MC16*VLOOKUP('Equation 4 Type I FTE'!$B16,'Equation 3 FTE Conversion'!$B$10:$E$32,4,FALSE)</f>
        <v>5.4486712846347603E-2</v>
      </c>
      <c r="MD16" s="20">
        <f>'RIMS II Type I Employment'!MD16*VLOOKUP('Equation 4 Type I FTE'!$B16,'Equation 3 FTE Conversion'!$B$10:$E$32,4,FALSE)</f>
        <v>0.10023224181360202</v>
      </c>
      <c r="ME16" s="20">
        <f>'RIMS II Type I Employment'!ME16*VLOOKUP('Equation 4 Type I FTE'!$B16,'Equation 3 FTE Conversion'!$B$10:$E$32,4,FALSE)</f>
        <v>9.838688077246012E-2</v>
      </c>
      <c r="MF16" s="20">
        <f>'RIMS II Type I Employment'!MF16*VLOOKUP('Equation 4 Type I FTE'!$B16,'Equation 3 FTE Conversion'!$B$10:$E$32,4,FALSE)</f>
        <v>9.9260999160369429E-2</v>
      </c>
      <c r="MG16" s="20">
        <f>'RIMS II Type I Employment'!MG16*VLOOKUP('Equation 4 Type I FTE'!$B16,'Equation 3 FTE Conversion'!$B$10:$E$32,4,FALSE)</f>
        <v>0.10023224181360202</v>
      </c>
      <c r="MH16" s="20">
        <f>'RIMS II Type I Employment'!MH16*VLOOKUP('Equation 4 Type I FTE'!$B16,'Equation 3 FTE Conversion'!$B$10:$E$32,4,FALSE)</f>
        <v>0.13208900083963057</v>
      </c>
      <c r="MI16" s="20">
        <f>'RIMS II Type I Employment'!MI16*VLOOKUP('Equation 4 Type I FTE'!$B16,'Equation 3 FTE Conversion'!$B$10:$E$32,4,FALSE)</f>
        <v>0.16112915617128462</v>
      </c>
      <c r="MJ16" s="20">
        <f>'RIMS II Type I Employment'!MJ16*VLOOKUP('Equation 4 Type I FTE'!$B16,'Equation 3 FTE Conversion'!$B$10:$E$32,4,FALSE)</f>
        <v>0.23785732577665827</v>
      </c>
      <c r="MK16" s="20">
        <f>'RIMS II Type I Employment'!MK16*VLOOKUP('Equation 4 Type I FTE'!$B16,'Equation 3 FTE Conversion'!$B$10:$E$32,4,FALSE)</f>
        <v>4.9533375314861454E-2</v>
      </c>
      <c r="ML16" s="20">
        <f>'RIMS II Type I Employment'!ML16*VLOOKUP('Equation 4 Type I FTE'!$B16,'Equation 3 FTE Conversion'!$B$10:$E$32,4,FALSE)</f>
        <v>6.1285411418975651E-2</v>
      </c>
      <c r="MM16" s="20">
        <f>'RIMS II Type I Employment'!MM16*VLOOKUP('Equation 4 Type I FTE'!$B16,'Equation 3 FTE Conversion'!$B$10:$E$32,4,FALSE)</f>
        <v>6.7986985726280437E-3</v>
      </c>
      <c r="MN16" s="20">
        <f>'RIMS II Type I Employment'!MN16*VLOOKUP('Equation 4 Type I FTE'!$B16,'Equation 3 FTE Conversion'!$B$10:$E$32,4,FALSE)</f>
        <v>4.0209445843828712E-2</v>
      </c>
      <c r="MO16" s="20">
        <f>'RIMS II Type I Employment'!MO16*VLOOKUP('Equation 4 Type I FTE'!$B16,'Equation 3 FTE Conversion'!$B$10:$E$32,4,FALSE)</f>
        <v>0.15005698992443325</v>
      </c>
      <c r="MP16" s="20">
        <f>'RIMS II Type I Employment'!MP16*VLOOKUP('Equation 4 Type I FTE'!$B16,'Equation 3 FTE Conversion'!$B$10:$E$32,4,FALSE)</f>
        <v>0.19337441225860622</v>
      </c>
      <c r="MQ16" s="20">
        <f>'RIMS II Type I Employment'!MQ16*VLOOKUP('Equation 4 Type I FTE'!$B16,'Equation 3 FTE Conversion'!$B$10:$E$32,4,FALSE)</f>
        <v>0.10178623005877414</v>
      </c>
      <c r="MR16" s="20">
        <f>'RIMS II Type I Employment'!MR16*VLOOKUP('Equation 4 Type I FTE'!$B16,'Equation 3 FTE Conversion'!$B$10:$E$32,4,FALSE)</f>
        <v>0.13121488245172125</v>
      </c>
      <c r="MS16" s="20">
        <f>'RIMS II Type I Employment'!MS16*VLOOKUP('Equation 4 Type I FTE'!$B16,'Equation 3 FTE Conversion'!$B$10:$E$32,4,FALSE)</f>
        <v>0.103243094038623</v>
      </c>
      <c r="MT16" s="20">
        <f>'RIMS II Type I Employment'!MT16*VLOOKUP('Equation 4 Type I FTE'!$B16,'Equation 3 FTE Conversion'!$B$10:$E$32,4,FALSE)</f>
        <v>0.18890669605373636</v>
      </c>
      <c r="MU16" s="20">
        <f>'RIMS II Type I Employment'!MU16*VLOOKUP('Equation 4 Type I FTE'!$B16,'Equation 3 FTE Conversion'!$B$10:$E$32,4,FALSE)</f>
        <v>0.26825722082283793</v>
      </c>
      <c r="MV16" s="20">
        <f>'RIMS II Type I Employment'!MV16*VLOOKUP('Equation 4 Type I FTE'!$B16,'Equation 3 FTE Conversion'!$B$10:$E$32,4,FALSE)</f>
        <v>0.11363539042821159</v>
      </c>
      <c r="MW16" s="20">
        <f>'RIMS II Type I Employment'!MW16*VLOOKUP('Equation 4 Type I FTE'!$B16,'Equation 3 FTE Conversion'!$B$10:$E$32,4,FALSE)</f>
        <v>4.9047753988245173E-2</v>
      </c>
      <c r="MX16" s="20">
        <f>'RIMS II Type I Employment'!MX16*VLOOKUP('Equation 4 Type I FTE'!$B16,'Equation 3 FTE Conversion'!$B$10:$E$32,4,FALSE)</f>
        <v>2.2921326616288831E-2</v>
      </c>
      <c r="MY16" s="20">
        <f>'RIMS II Type I Employment'!MY16*VLOOKUP('Equation 4 Type I FTE'!$B16,'Equation 3 FTE Conversion'!$B$10:$E$32,4,FALSE)</f>
        <v>4.8756381192275398E-2</v>
      </c>
      <c r="MZ16" s="20">
        <f>'RIMS II Type I Employment'!MZ16*VLOOKUP('Equation 4 Type I FTE'!$B16,'Equation 3 FTE Conversion'!$B$10:$E$32,4,FALSE)</f>
        <v>2.1464462636439967E-2</v>
      </c>
      <c r="NA16" s="20">
        <f>'RIMS II Type I Employment'!NA16*VLOOKUP('Equation 4 Type I FTE'!$B16,'Equation 3 FTE Conversion'!$B$10:$E$32,4,FALSE)</f>
        <v>9.1491057934508818E-2</v>
      </c>
      <c r="NB16" s="20">
        <f>'RIMS II Type I Employment'!NB16*VLOOKUP('Equation 4 Type I FTE'!$B16,'Equation 3 FTE Conversion'!$B$10:$E$32,4,FALSE)</f>
        <v>8.9354324097397145E-3</v>
      </c>
      <c r="NC16" s="20">
        <f>'RIMS II Type I Employment'!NC16*VLOOKUP('Equation 4 Type I FTE'!$B16,'Equation 3 FTE Conversion'!$B$10:$E$32,4,FALSE)</f>
        <v>8.0127518891687663E-2</v>
      </c>
      <c r="ND16" s="20">
        <f>'RIMS II Type I Employment'!ND16*VLOOKUP('Equation 4 Type I FTE'!$B16,'Equation 3 FTE Conversion'!$B$10:$E$32,4,FALSE)</f>
        <v>6.0702665827036102E-2</v>
      </c>
      <c r="NE16" s="20">
        <f>'RIMS II Type I Employment'!NE16*VLOOKUP('Equation 4 Type I FTE'!$B16,'Equation 3 FTE Conversion'!$B$10:$E$32,4,FALSE)</f>
        <v>9.7415638119227543E-2</v>
      </c>
      <c r="NF16" s="20">
        <f>'RIMS II Type I Employment'!NF16*VLOOKUP('Equation 4 Type I FTE'!$B16,'Equation 3 FTE Conversion'!$B$10:$E$32,4,FALSE)</f>
        <v>6.1771032745591939E-2</v>
      </c>
      <c r="NG16" s="20">
        <f>'RIMS II Type I Employment'!NG16*VLOOKUP('Equation 4 Type I FTE'!$B16,'Equation 3 FTE Conversion'!$B$10:$E$32,4,FALSE)</f>
        <v>0.22338581024349285</v>
      </c>
      <c r="NH16" s="20">
        <f>'RIMS II Type I Employment'!NH16*VLOOKUP('Equation 4 Type I FTE'!$B16,'Equation 3 FTE Conversion'!$B$10:$E$32,4,FALSE)</f>
        <v>5.9828547439126786E-2</v>
      </c>
      <c r="NI16" s="20">
        <f>'RIMS II Type I Employment'!NI16*VLOOKUP('Equation 4 Type I FTE'!$B16,'Equation 3 FTE Conversion'!$B$10:$E$32,4,FALSE)</f>
        <v>8.0418891687657423E-2</v>
      </c>
      <c r="NJ16" s="23">
        <f>'RIMS II Type I Employment'!NJ16*VLOOKUP('Equation 4 Type I FTE'!$B16,'Equation 3 FTE Conversion'!$B$10:$E$32,4,FALSE)</f>
        <v>0</v>
      </c>
    </row>
    <row r="17" spans="2:374" x14ac:dyDescent="0.3">
      <c r="B17" s="18" t="s">
        <v>687</v>
      </c>
      <c r="C17" s="20">
        <f>'RIMS II Type I Employment'!C17*VLOOKUP('Equation 4 Type I FTE'!$B17,'Equation 3 FTE Conversion'!$B$10:$E$32,4,FALSE)</f>
        <v>0.25474127198917451</v>
      </c>
      <c r="D17" s="20">
        <f>'RIMS II Type I Employment'!D17*VLOOKUP('Equation 4 Type I FTE'!$B17,'Equation 3 FTE Conversion'!$B$10:$E$32,4,FALSE)</f>
        <v>0.21834966170500675</v>
      </c>
      <c r="E17" s="20">
        <f>'RIMS II Type I Employment'!E17*VLOOKUP('Equation 4 Type I FTE'!$B17,'Equation 3 FTE Conversion'!$B$10:$E$32,4,FALSE)</f>
        <v>0.14411464817320704</v>
      </c>
      <c r="F17" s="20">
        <f>'RIMS II Type I Employment'!F17*VLOOKUP('Equation 4 Type I FTE'!$B17,'Equation 3 FTE Conversion'!$B$10:$E$32,4,FALSE)</f>
        <v>0.24138477672530445</v>
      </c>
      <c r="G17" s="20">
        <f>'RIMS II Type I Employment'!G17*VLOOKUP('Equation 4 Type I FTE'!$B17,'Equation 3 FTE Conversion'!$B$10:$E$32,4,FALSE)</f>
        <v>0.17266657645466846</v>
      </c>
      <c r="H17" s="20">
        <f>'RIMS II Type I Employment'!H17*VLOOKUP('Equation 4 Type I FTE'!$B17,'Equation 3 FTE Conversion'!$B$10:$E$32,4,FALSE)</f>
        <v>0.56426353179972932</v>
      </c>
      <c r="I17" s="20">
        <f>'RIMS II Type I Employment'!I17*VLOOKUP('Equation 4 Type I FTE'!$B17,'Equation 3 FTE Conversion'!$B$10:$E$32,4,FALSE)</f>
        <v>0.24109441813261162</v>
      </c>
      <c r="J17" s="20">
        <f>'RIMS II Type I Employment'!J17*VLOOKUP('Equation 4 Type I FTE'!$B17,'Equation 3 FTE Conversion'!$B$10:$E$32,4,FALSE)</f>
        <v>0.67537408660351816</v>
      </c>
      <c r="K17" s="20">
        <f>'RIMS II Type I Employment'!K17*VLOOKUP('Equation 4 Type I FTE'!$B17,'Equation 3 FTE Conversion'!$B$10:$E$32,4,FALSE)</f>
        <v>0.16550439783491205</v>
      </c>
      <c r="L17" s="20">
        <f>'RIMS II Type I Employment'!L17*VLOOKUP('Equation 4 Type I FTE'!$B17,'Equation 3 FTE Conversion'!$B$10:$E$32,4,FALSE)</f>
        <v>0.22328575778078483</v>
      </c>
      <c r="M17" s="20">
        <f>'RIMS II Type I Employment'!M17*VLOOKUP('Equation 4 Type I FTE'!$B17,'Equation 3 FTE Conversion'!$B$10:$E$32,4,FALSE)</f>
        <v>9.3108322056833545E-2</v>
      </c>
      <c r="N17" s="20">
        <f>'RIMS II Type I Employment'!N17*VLOOKUP('Equation 4 Type I FTE'!$B17,'Equation 3 FTE Conversion'!$B$10:$E$32,4,FALSE)</f>
        <v>0.19676633964817319</v>
      </c>
      <c r="O17" s="20">
        <f>'RIMS II Type I Employment'!O17*VLOOKUP('Equation 4 Type I FTE'!$B17,'Equation 3 FTE Conversion'!$B$10:$E$32,4,FALSE)</f>
        <v>5.1587043301759131E-2</v>
      </c>
      <c r="P17" s="20">
        <f>'RIMS II Type I Employment'!P17*VLOOKUP('Equation 4 Type I FTE'!$B17,'Equation 3 FTE Conversion'!$B$10:$E$32,4,FALSE)</f>
        <v>0.11624022327469553</v>
      </c>
      <c r="Q17" s="20">
        <f>'RIMS II Type I Employment'!Q17*VLOOKUP('Equation 4 Type I FTE'!$B17,'Equation 3 FTE Conversion'!$B$10:$E$32,4,FALSE)</f>
        <v>0</v>
      </c>
      <c r="R17" s="20">
        <f>'RIMS II Type I Employment'!R17*VLOOKUP('Equation 4 Type I FTE'!$B17,'Equation 3 FTE Conversion'!$B$10:$E$32,4,FALSE)</f>
        <v>0.13646853856562921</v>
      </c>
      <c r="S17" s="20">
        <f>'RIMS II Type I Employment'!S17*VLOOKUP('Equation 4 Type I FTE'!$B17,'Equation 3 FTE Conversion'!$B$10:$E$32,4,FALSE)</f>
        <v>9.5721549391069014E-2</v>
      </c>
      <c r="T17" s="20">
        <f>'RIMS II Type I Employment'!T17*VLOOKUP('Equation 4 Type I FTE'!$B17,'Equation 3 FTE Conversion'!$B$10:$E$32,4,FALSE)</f>
        <v>0.10685196211096075</v>
      </c>
      <c r="U17" s="20">
        <f>'RIMS II Type I Employment'!U17*VLOOKUP('Equation 4 Type I FTE'!$B17,'Equation 3 FTE Conversion'!$B$10:$E$32,4,FALSE)</f>
        <v>0.11091698240866034</v>
      </c>
      <c r="V17" s="20">
        <f>'RIMS II Type I Employment'!V17*VLOOKUP('Equation 4 Type I FTE'!$B17,'Equation 3 FTE Conversion'!$B$10:$E$32,4,FALSE)</f>
        <v>8.9236874154262513E-2</v>
      </c>
      <c r="W17" s="20">
        <f>'RIMS II Type I Employment'!W17*VLOOKUP('Equation 4 Type I FTE'!$B17,'Equation 3 FTE Conversion'!$B$10:$E$32,4,FALSE)</f>
        <v>5.3232408660351824E-2</v>
      </c>
      <c r="X17" s="20">
        <f>'RIMS II Type I Employment'!X17*VLOOKUP('Equation 4 Type I FTE'!$B17,'Equation 3 FTE Conversion'!$B$10:$E$32,4,FALSE)</f>
        <v>4.9457746955345057E-2</v>
      </c>
      <c r="Y17" s="20">
        <f>'RIMS II Type I Employment'!Y17*VLOOKUP('Equation 4 Type I FTE'!$B17,'Equation 3 FTE Conversion'!$B$10:$E$32,4,FALSE)</f>
        <v>7.3654296346414072E-2</v>
      </c>
      <c r="Z17" s="20">
        <f>'RIMS II Type I Employment'!Z17*VLOOKUP('Equation 4 Type I FTE'!$B17,'Equation 3 FTE Conversion'!$B$10:$E$32,4,FALSE)</f>
        <v>0.16627868741542626</v>
      </c>
      <c r="AA17" s="20">
        <f>'RIMS II Type I Employment'!AA17*VLOOKUP('Equation 4 Type I FTE'!$B17,'Equation 3 FTE Conversion'!$B$10:$E$32,4,FALSE)</f>
        <v>0.17324729364005412</v>
      </c>
      <c r="AB17" s="20">
        <f>'RIMS II Type I Employment'!AB17*VLOOKUP('Equation 4 Type I FTE'!$B17,'Equation 3 FTE Conversion'!$B$10:$E$32,4,FALSE)</f>
        <v>0.13685568335588633</v>
      </c>
      <c r="AC17" s="20">
        <f>'RIMS II Type I Employment'!AC17*VLOOKUP('Equation 4 Type I FTE'!$B17,'Equation 3 FTE Conversion'!$B$10:$E$32,4,FALSE)</f>
        <v>0.17373122462787549</v>
      </c>
      <c r="AD17" s="20">
        <f>'RIMS II Type I Employment'!AD17*VLOOKUP('Equation 4 Type I FTE'!$B17,'Equation 3 FTE Conversion'!$B$10:$E$32,4,FALSE)</f>
        <v>0.35714106901217862</v>
      </c>
      <c r="AE17" s="20">
        <f>'RIMS II Type I Employment'!AE17*VLOOKUP('Equation 4 Type I FTE'!$B17,'Equation 3 FTE Conversion'!$B$10:$E$32,4,FALSE)</f>
        <v>0.2585159336941813</v>
      </c>
      <c r="AF17" s="20">
        <f>'RIMS II Type I Employment'!AF17*VLOOKUP('Equation 4 Type I FTE'!$B17,'Equation 3 FTE Conversion'!$B$10:$E$32,4,FALSE)</f>
        <v>0.23761011502029769</v>
      </c>
      <c r="AG17" s="20">
        <f>'RIMS II Type I Employment'!AG17*VLOOKUP('Equation 4 Type I FTE'!$B17,'Equation 3 FTE Conversion'!$B$10:$E$32,4,FALSE)</f>
        <v>0.23606153585926928</v>
      </c>
      <c r="AH17" s="20">
        <f>'RIMS II Type I Employment'!AH17*VLOOKUP('Equation 4 Type I FTE'!$B17,'Equation 3 FTE Conversion'!$B$10:$E$32,4,FALSE)</f>
        <v>0.13540389039242218</v>
      </c>
      <c r="AI17" s="20">
        <f>'RIMS II Type I Employment'!AI17*VLOOKUP('Equation 4 Type I FTE'!$B17,'Equation 3 FTE Conversion'!$B$10:$E$32,4,FALSE)</f>
        <v>0.16366546008119079</v>
      </c>
      <c r="AJ17" s="20">
        <f>'RIMS II Type I Employment'!AJ17*VLOOKUP('Equation 4 Type I FTE'!$B17,'Equation 3 FTE Conversion'!$B$10:$E$32,4,FALSE)</f>
        <v>0.11730487144790257</v>
      </c>
      <c r="AK17" s="20">
        <f>'RIMS II Type I Employment'!AK17*VLOOKUP('Equation 4 Type I FTE'!$B17,'Equation 3 FTE Conversion'!$B$10:$E$32,4,FALSE)</f>
        <v>0.16927905953991881</v>
      </c>
      <c r="AL17" s="20">
        <f>'RIMS II Type I Employment'!AL17*VLOOKUP('Equation 4 Type I FTE'!$B17,'Equation 3 FTE Conversion'!$B$10:$E$32,4,FALSE)</f>
        <v>0.141307848443843</v>
      </c>
      <c r="AM17" s="20">
        <f>'RIMS II Type I Employment'!AM17*VLOOKUP('Equation 4 Type I FTE'!$B17,'Equation 3 FTE Conversion'!$B$10:$E$32,4,FALSE)</f>
        <v>0.16647225981055477</v>
      </c>
      <c r="AN17" s="20">
        <f>'RIMS II Type I Employment'!AN17*VLOOKUP('Equation 4 Type I FTE'!$B17,'Equation 3 FTE Conversion'!$B$10:$E$32,4,FALSE)</f>
        <v>0.11585307848443843</v>
      </c>
      <c r="AO17" s="20">
        <f>'RIMS II Type I Employment'!AO17*VLOOKUP('Equation 4 Type I FTE'!$B17,'Equation 3 FTE Conversion'!$B$10:$E$32,4,FALSE)</f>
        <v>0.13762997293640053</v>
      </c>
      <c r="AP17" s="20">
        <f>'RIMS II Type I Employment'!AP17*VLOOKUP('Equation 4 Type I FTE'!$B17,'Equation 3 FTE Conversion'!$B$10:$E$32,4,FALSE)</f>
        <v>0.17769945872801082</v>
      </c>
      <c r="AQ17" s="20">
        <f>'RIMS II Type I Employment'!AQ17*VLOOKUP('Equation 4 Type I FTE'!$B17,'Equation 3 FTE Conversion'!$B$10:$E$32,4,FALSE)</f>
        <v>8.6623646820027059E-2</v>
      </c>
      <c r="AR17" s="20">
        <f>'RIMS II Type I Employment'!AR17*VLOOKUP('Equation 4 Type I FTE'!$B17,'Equation 3 FTE Conversion'!$B$10:$E$32,4,FALSE)</f>
        <v>0.14169499323410012</v>
      </c>
      <c r="AS17" s="20">
        <f>'RIMS II Type I Employment'!AS17*VLOOKUP('Equation 4 Type I FTE'!$B17,'Equation 3 FTE Conversion'!$B$10:$E$32,4,FALSE)</f>
        <v>0.15185754397834914</v>
      </c>
      <c r="AT17" s="20">
        <f>'RIMS II Type I Employment'!AT17*VLOOKUP('Equation 4 Type I FTE'!$B17,'Equation 3 FTE Conversion'!$B$10:$E$32,4,FALSE)</f>
        <v>0.31755551420838968</v>
      </c>
      <c r="AU17" s="20">
        <f>'RIMS II Type I Employment'!AU17*VLOOKUP('Equation 4 Type I FTE'!$B17,'Equation 3 FTE Conversion'!$B$10:$E$32,4,FALSE)</f>
        <v>0.20092814614343707</v>
      </c>
      <c r="AV17" s="20">
        <f>'RIMS II Type I Employment'!AV17*VLOOKUP('Equation 4 Type I FTE'!$B17,'Equation 3 FTE Conversion'!$B$10:$E$32,4,FALSE)</f>
        <v>0.48412456021650874</v>
      </c>
      <c r="AW17" s="20">
        <f>'RIMS II Type I Employment'!AW17*VLOOKUP('Equation 4 Type I FTE'!$B17,'Equation 3 FTE Conversion'!$B$10:$E$32,4,FALSE)</f>
        <v>0.1239831190798376</v>
      </c>
      <c r="AX17" s="20">
        <f>'RIMS II Type I Employment'!AX17*VLOOKUP('Equation 4 Type I FTE'!$B17,'Equation 3 FTE Conversion'!$B$10:$E$32,4,FALSE)</f>
        <v>0.23373866711772665</v>
      </c>
      <c r="AY17" s="20">
        <f>'RIMS II Type I Employment'!AY17*VLOOKUP('Equation 4 Type I FTE'!$B17,'Equation 3 FTE Conversion'!$B$10:$E$32,4,FALSE)</f>
        <v>9.3398680649526389E-2</v>
      </c>
      <c r="AZ17" s="20">
        <f>'RIMS II Type I Employment'!AZ17*VLOOKUP('Equation 4 Type I FTE'!$B17,'Equation 3 FTE Conversion'!$B$10:$E$32,4,FALSE)</f>
        <v>0.23790047361299052</v>
      </c>
      <c r="BA17" s="20">
        <f>'RIMS II Type I Employment'!BA17*VLOOKUP('Equation 4 Type I FTE'!$B17,'Equation 3 FTE Conversion'!$B$10:$E$32,4,FALSE)</f>
        <v>0.22464076454668469</v>
      </c>
      <c r="BB17" s="20">
        <f>'RIMS II Type I Employment'!BB17*VLOOKUP('Equation 4 Type I FTE'!$B17,'Equation 3 FTE Conversion'!$B$10:$E$32,4,FALSE)</f>
        <v>0.22918971583220568</v>
      </c>
      <c r="BC17" s="20">
        <f>'RIMS II Type I Employment'!BC17*VLOOKUP('Equation 4 Type I FTE'!$B17,'Equation 3 FTE Conversion'!$B$10:$E$32,4,FALSE)</f>
        <v>0.14837324086603518</v>
      </c>
      <c r="BD17" s="20">
        <f>'RIMS II Type I Employment'!BD17*VLOOKUP('Equation 4 Type I FTE'!$B17,'Equation 3 FTE Conversion'!$B$10:$E$32,4,FALSE)</f>
        <v>0.19337882273342355</v>
      </c>
      <c r="BE17" s="20">
        <f>'RIMS II Type I Employment'!BE17*VLOOKUP('Equation 4 Type I FTE'!$B17,'Equation 3 FTE Conversion'!$B$10:$E$32,4,FALSE)</f>
        <v>0.1757637347767253</v>
      </c>
      <c r="BF17" s="20">
        <f>'RIMS II Type I Employment'!BF17*VLOOKUP('Equation 4 Type I FTE'!$B17,'Equation 3 FTE Conversion'!$B$10:$E$32,4,FALSE)</f>
        <v>0.16308474289580516</v>
      </c>
      <c r="BG17" s="20">
        <f>'RIMS II Type I Employment'!BG17*VLOOKUP('Equation 4 Type I FTE'!$B17,'Equation 3 FTE Conversion'!$B$10:$E$32,4,FALSE)</f>
        <v>0.13191958728010825</v>
      </c>
      <c r="BH17" s="20">
        <f>'RIMS II Type I Employment'!BH17*VLOOKUP('Equation 4 Type I FTE'!$B17,'Equation 3 FTE Conversion'!$B$10:$E$32,4,FALSE)</f>
        <v>0.16918227334235453</v>
      </c>
      <c r="BI17" s="20">
        <f>'RIMS II Type I Employment'!BI17*VLOOKUP('Equation 4 Type I FTE'!$B17,'Equation 3 FTE Conversion'!$B$10:$E$32,4,FALSE)</f>
        <v>0.1684079837618403</v>
      </c>
      <c r="BJ17" s="20">
        <f>'RIMS II Type I Employment'!BJ17*VLOOKUP('Equation 4 Type I FTE'!$B17,'Equation 3 FTE Conversion'!$B$10:$E$32,4,FALSE)</f>
        <v>0.15582577807848444</v>
      </c>
      <c r="BK17" s="20">
        <f>'RIMS II Type I Employment'!BK17*VLOOKUP('Equation 4 Type I FTE'!$B17,'Equation 3 FTE Conversion'!$B$10:$E$32,4,FALSE)</f>
        <v>0.17102121109607576</v>
      </c>
      <c r="BL17" s="20">
        <f>'RIMS II Type I Employment'!BL17*VLOOKUP('Equation 4 Type I FTE'!$B17,'Equation 3 FTE Conversion'!$B$10:$E$32,4,FALSE)</f>
        <v>0.20799353856562922</v>
      </c>
      <c r="BM17" s="20">
        <f>'RIMS II Type I Employment'!BM17*VLOOKUP('Equation 4 Type I FTE'!$B17,'Equation 3 FTE Conversion'!$B$10:$E$32,4,FALSE)</f>
        <v>0.21273606224627875</v>
      </c>
      <c r="BN17" s="20">
        <f>'RIMS II Type I Employment'!BN17*VLOOKUP('Equation 4 Type I FTE'!$B17,'Equation 3 FTE Conversion'!$B$10:$E$32,4,FALSE)</f>
        <v>0.15950365358592691</v>
      </c>
      <c r="BO17" s="20">
        <f>'RIMS II Type I Employment'!BO17*VLOOKUP('Equation 4 Type I FTE'!$B17,'Equation 3 FTE Conversion'!$B$10:$E$32,4,FALSE)</f>
        <v>0.11372378213802435</v>
      </c>
      <c r="BP17" s="20">
        <f>'RIMS II Type I Employment'!BP17*VLOOKUP('Equation 4 Type I FTE'!$B17,'Equation 3 FTE Conversion'!$B$10:$E$32,4,FALSE)</f>
        <v>0.16976299052774019</v>
      </c>
      <c r="BQ17" s="20">
        <f>'RIMS II Type I Employment'!BQ17*VLOOKUP('Equation 4 Type I FTE'!$B17,'Equation 3 FTE Conversion'!$B$10:$E$32,4,FALSE)</f>
        <v>0.13666211096075775</v>
      </c>
      <c r="BR17" s="20">
        <f>'RIMS II Type I Employment'!BR17*VLOOKUP('Equation 4 Type I FTE'!$B17,'Equation 3 FTE Conversion'!$B$10:$E$32,4,FALSE)</f>
        <v>0.1919270297699594</v>
      </c>
      <c r="BS17" s="20">
        <f>'RIMS II Type I Employment'!BS17*VLOOKUP('Equation 4 Type I FTE'!$B17,'Equation 3 FTE Conversion'!$B$10:$E$32,4,FALSE)</f>
        <v>0.20315422868741542</v>
      </c>
      <c r="BT17" s="20">
        <f>'RIMS II Type I Employment'!BT17*VLOOKUP('Equation 4 Type I FTE'!$B17,'Equation 3 FTE Conversion'!$B$10:$E$32,4,FALSE)</f>
        <v>0.17586052097428959</v>
      </c>
      <c r="BU17" s="20">
        <f>'RIMS II Type I Employment'!BU17*VLOOKUP('Equation 4 Type I FTE'!$B17,'Equation 3 FTE Conversion'!$B$10:$E$32,4,FALSE)</f>
        <v>0.16753690798376183</v>
      </c>
      <c r="BV17" s="20">
        <f>'RIMS II Type I Employment'!BV17*VLOOKUP('Equation 4 Type I FTE'!$B17,'Equation 3 FTE Conversion'!$B$10:$E$32,4,FALSE)</f>
        <v>0.11285270635994586</v>
      </c>
      <c r="BW17" s="20">
        <f>'RIMS II Type I Employment'!BW17*VLOOKUP('Equation 4 Type I FTE'!$B17,'Equation 3 FTE Conversion'!$B$10:$E$32,4,FALSE)</f>
        <v>0.1701501353179973</v>
      </c>
      <c r="BX17" s="20">
        <f>'RIMS II Type I Employment'!BX17*VLOOKUP('Equation 4 Type I FTE'!$B17,'Equation 3 FTE Conversion'!$B$10:$E$32,4,FALSE)</f>
        <v>0.24709516238159676</v>
      </c>
      <c r="BY17" s="20">
        <f>'RIMS II Type I Employment'!BY17*VLOOKUP('Equation 4 Type I FTE'!$B17,'Equation 3 FTE Conversion'!$B$10:$E$32,4,FALSE)</f>
        <v>0.27206600135317999</v>
      </c>
      <c r="BZ17" s="20">
        <f>'RIMS II Type I Employment'!BZ17*VLOOKUP('Equation 4 Type I FTE'!$B17,'Equation 3 FTE Conversion'!$B$10:$E$32,4,FALSE)</f>
        <v>0.22183396481732068</v>
      </c>
      <c r="CA17" s="20">
        <f>'RIMS II Type I Employment'!CA17*VLOOKUP('Equation 4 Type I FTE'!$B17,'Equation 3 FTE Conversion'!$B$10:$E$32,4,FALSE)</f>
        <v>0.20431566305818674</v>
      </c>
      <c r="CB17" s="20">
        <f>'RIMS II Type I Employment'!CB17*VLOOKUP('Equation 4 Type I FTE'!$B17,'Equation 3 FTE Conversion'!$B$10:$E$32,4,FALSE)</f>
        <v>0.19463704330175913</v>
      </c>
      <c r="CC17" s="20">
        <f>'RIMS II Type I Employment'!CC17*VLOOKUP('Equation 4 Type I FTE'!$B17,'Equation 3 FTE Conversion'!$B$10:$E$32,4,FALSE)</f>
        <v>0.20992926251691474</v>
      </c>
      <c r="CD17" s="20">
        <f>'RIMS II Type I Employment'!CD17*VLOOKUP('Equation 4 Type I FTE'!$B17,'Equation 3 FTE Conversion'!$B$10:$E$32,4,FALSE)</f>
        <v>0.14711502029769957</v>
      </c>
      <c r="CE17" s="20">
        <f>'RIMS II Type I Employment'!CE17*VLOOKUP('Equation 4 Type I FTE'!$B17,'Equation 3 FTE Conversion'!$B$10:$E$32,4,FALSE)</f>
        <v>0.19841170500676589</v>
      </c>
      <c r="CF17" s="20">
        <f>'RIMS II Type I Employment'!CF17*VLOOKUP('Equation 4 Type I FTE'!$B17,'Equation 3 FTE Conversion'!$B$10:$E$32,4,FALSE)</f>
        <v>0.19386275372124492</v>
      </c>
      <c r="CG17" s="20">
        <f>'RIMS II Type I Employment'!CG17*VLOOKUP('Equation 4 Type I FTE'!$B17,'Equation 3 FTE Conversion'!$B$10:$E$32,4,FALSE)</f>
        <v>0.19086238159675234</v>
      </c>
      <c r="CH17" s="20">
        <f>'RIMS II Type I Employment'!CH17*VLOOKUP('Equation 4 Type I FTE'!$B17,'Equation 3 FTE Conversion'!$B$10:$E$32,4,FALSE)</f>
        <v>0.27971211096075776</v>
      </c>
      <c r="CI17" s="20">
        <f>'RIMS II Type I Employment'!CI17*VLOOKUP('Equation 4 Type I FTE'!$B17,'Equation 3 FTE Conversion'!$B$10:$E$32,4,FALSE)</f>
        <v>0.2073160351826793</v>
      </c>
      <c r="CJ17" s="20">
        <f>'RIMS II Type I Employment'!CJ17*VLOOKUP('Equation 4 Type I FTE'!$B17,'Equation 3 FTE Conversion'!$B$10:$E$32,4,FALSE)</f>
        <v>0.13027422192151555</v>
      </c>
      <c r="CK17" s="20">
        <f>'RIMS II Type I Employment'!CK17*VLOOKUP('Equation 4 Type I FTE'!$B17,'Equation 3 FTE Conversion'!$B$10:$E$32,4,FALSE)</f>
        <v>0.10985233423545332</v>
      </c>
      <c r="CL17" s="20">
        <f>'RIMS II Type I Employment'!CL17*VLOOKUP('Equation 4 Type I FTE'!$B17,'Equation 3 FTE Conversion'!$B$10:$E$32,4,FALSE)</f>
        <v>0.20470280784844383</v>
      </c>
      <c r="CM17" s="20">
        <f>'RIMS II Type I Employment'!CM17*VLOOKUP('Equation 4 Type I FTE'!$B17,'Equation 3 FTE Conversion'!$B$10:$E$32,4,FALSE)</f>
        <v>0.17082763870094722</v>
      </c>
      <c r="CN17" s="20">
        <f>'RIMS II Type I Employment'!CN17*VLOOKUP('Equation 4 Type I FTE'!$B17,'Equation 3 FTE Conversion'!$B$10:$E$32,4,FALSE)</f>
        <v>0.24438514884979701</v>
      </c>
      <c r="CO17" s="20">
        <f>'RIMS II Type I Employment'!CO17*VLOOKUP('Equation 4 Type I FTE'!$B17,'Equation 3 FTE Conversion'!$B$10:$E$32,4,FALSE)</f>
        <v>0.18031268606224626</v>
      </c>
      <c r="CP17" s="20">
        <f>'RIMS II Type I Employment'!CP17*VLOOKUP('Equation 4 Type I FTE'!$B17,'Equation 3 FTE Conversion'!$B$10:$E$32,4,FALSE)</f>
        <v>0.16056830175913395</v>
      </c>
      <c r="CQ17" s="20">
        <f>'RIMS II Type I Employment'!CQ17*VLOOKUP('Equation 4 Type I FTE'!$B17,'Equation 3 FTE Conversion'!$B$10:$E$32,4,FALSE)</f>
        <v>0.25774164411366707</v>
      </c>
      <c r="CR17" s="20">
        <f>'RIMS II Type I Employment'!CR17*VLOOKUP('Equation 4 Type I FTE'!$B17,'Equation 3 FTE Conversion'!$B$10:$E$32,4,FALSE)</f>
        <v>0.24361085926928278</v>
      </c>
      <c r="CS17" s="20">
        <f>'RIMS II Type I Employment'!CS17*VLOOKUP('Equation 4 Type I FTE'!$B17,'Equation 3 FTE Conversion'!$B$10:$E$32,4,FALSE)</f>
        <v>0.22773792286874153</v>
      </c>
      <c r="CT17" s="20">
        <f>'RIMS II Type I Employment'!CT17*VLOOKUP('Equation 4 Type I FTE'!$B17,'Equation 3 FTE Conversion'!$B$10:$E$32,4,FALSE)</f>
        <v>0.23257723274695535</v>
      </c>
      <c r="CU17" s="20">
        <f>'RIMS II Type I Employment'!CU17*VLOOKUP('Equation 4 Type I FTE'!$B17,'Equation 3 FTE Conversion'!$B$10:$E$32,4,FALSE)</f>
        <v>0.16947263193504736</v>
      </c>
      <c r="CV17" s="20">
        <f>'RIMS II Type I Employment'!CV17*VLOOKUP('Equation 4 Type I FTE'!$B17,'Equation 3 FTE Conversion'!$B$10:$E$32,4,FALSE)</f>
        <v>0.17673159675236808</v>
      </c>
      <c r="CW17" s="20">
        <f>'RIMS II Type I Employment'!CW17*VLOOKUP('Equation 4 Type I FTE'!$B17,'Equation 3 FTE Conversion'!$B$10:$E$32,4,FALSE)</f>
        <v>0.1640526048714479</v>
      </c>
      <c r="CX17" s="20">
        <f>'RIMS II Type I Employment'!CX17*VLOOKUP('Equation 4 Type I FTE'!$B17,'Equation 3 FTE Conversion'!$B$10:$E$32,4,FALSE)</f>
        <v>0.21118748308525034</v>
      </c>
      <c r="CY17" s="20">
        <f>'RIMS II Type I Employment'!CY17*VLOOKUP('Equation 4 Type I FTE'!$B17,'Equation 3 FTE Conversion'!$B$10:$E$32,4,FALSE)</f>
        <v>0.198798849797023</v>
      </c>
      <c r="CZ17" s="20">
        <f>'RIMS II Type I Employment'!CZ17*VLOOKUP('Equation 4 Type I FTE'!$B17,'Equation 3 FTE Conversion'!$B$10:$E$32,4,FALSE)</f>
        <v>5.7587787550744243E-2</v>
      </c>
      <c r="DA17" s="20">
        <f>'RIMS II Type I Employment'!DA17*VLOOKUP('Equation 4 Type I FTE'!$B17,'Equation 3 FTE Conversion'!$B$10:$E$32,4,FALSE)</f>
        <v>7.433179972936399E-2</v>
      </c>
      <c r="DB17" s="20">
        <f>'RIMS II Type I Employment'!DB17*VLOOKUP('Equation 4 Type I FTE'!$B17,'Equation 3 FTE Conversion'!$B$10:$E$32,4,FALSE)</f>
        <v>0.12233775372124493</v>
      </c>
      <c r="DC17" s="20">
        <f>'RIMS II Type I Employment'!DC17*VLOOKUP('Equation 4 Type I FTE'!$B17,'Equation 3 FTE Conversion'!$B$10:$E$32,4,FALSE)</f>
        <v>9.3398680649526389E-2</v>
      </c>
      <c r="DD17" s="20">
        <f>'RIMS II Type I Employment'!DD17*VLOOKUP('Equation 4 Type I FTE'!$B17,'Equation 3 FTE Conversion'!$B$10:$E$32,4,FALSE)</f>
        <v>0.16850476995940461</v>
      </c>
      <c r="DE17" s="20">
        <f>'RIMS II Type I Employment'!DE17*VLOOKUP('Equation 4 Type I FTE'!$B17,'Equation 3 FTE Conversion'!$B$10:$E$32,4,FALSE)</f>
        <v>0.11120734100135318</v>
      </c>
      <c r="DF17" s="20">
        <f>'RIMS II Type I Employment'!DF17*VLOOKUP('Equation 4 Type I FTE'!$B17,'Equation 3 FTE Conversion'!$B$10:$E$32,4,FALSE)</f>
        <v>5.1296684709066301E-2</v>
      </c>
      <c r="DG17" s="20">
        <f>'RIMS II Type I Employment'!DG17*VLOOKUP('Equation 4 Type I FTE'!$B17,'Equation 3 FTE Conversion'!$B$10:$E$32,4,FALSE)</f>
        <v>0.14692144790257103</v>
      </c>
      <c r="DH17" s="20">
        <f>'RIMS II Type I Employment'!DH17*VLOOKUP('Equation 4 Type I FTE'!$B17,'Equation 3 FTE Conversion'!$B$10:$E$32,4,FALSE)</f>
        <v>0.11449807171853857</v>
      </c>
      <c r="DI17" s="20">
        <f>'RIMS II Type I Employment'!DI17*VLOOKUP('Equation 4 Type I FTE'!$B17,'Equation 3 FTE Conversion'!$B$10:$E$32,4,FALSE)</f>
        <v>7.1621786197564263E-2</v>
      </c>
      <c r="DJ17" s="20">
        <f>'RIMS II Type I Employment'!DJ17*VLOOKUP('Equation 4 Type I FTE'!$B17,'Equation 3 FTE Conversion'!$B$10:$E$32,4,FALSE)</f>
        <v>4.8296312584573745E-2</v>
      </c>
      <c r="DK17" s="20">
        <f>'RIMS II Type I Employment'!DK17*VLOOKUP('Equation 4 Type I FTE'!$B17,'Equation 3 FTE Conversion'!$B$10:$E$32,4,FALSE)</f>
        <v>0.10288372801082545</v>
      </c>
      <c r="DL17" s="20">
        <f>'RIMS II Type I Employment'!DL17*VLOOKUP('Equation 4 Type I FTE'!$B17,'Equation 3 FTE Conversion'!$B$10:$E$32,4,FALSE)</f>
        <v>8.3139343707713129E-2</v>
      </c>
      <c r="DM17" s="20">
        <f>'RIMS II Type I Employment'!DM17*VLOOKUP('Equation 4 Type I FTE'!$B17,'Equation 3 FTE Conversion'!$B$10:$E$32,4,FALSE)</f>
        <v>5.6716711772665761E-2</v>
      </c>
      <c r="DN17" s="20">
        <f>'RIMS II Type I Employment'!DN17*VLOOKUP('Equation 4 Type I FTE'!$B17,'Equation 3 FTE Conversion'!$B$10:$E$32,4,FALSE)</f>
        <v>8.7107577807848433E-2</v>
      </c>
      <c r="DO17" s="20">
        <f>'RIMS II Type I Employment'!DO17*VLOOKUP('Equation 4 Type I FTE'!$B17,'Equation 3 FTE Conversion'!$B$10:$E$32,4,FALSE)</f>
        <v>7.2299289580514209E-2</v>
      </c>
      <c r="DP17" s="20">
        <f>'RIMS II Type I Employment'!DP17*VLOOKUP('Equation 4 Type I FTE'!$B17,'Equation 3 FTE Conversion'!$B$10:$E$32,4,FALSE)</f>
        <v>0.12979029093369418</v>
      </c>
      <c r="DQ17" s="20">
        <f>'RIMS II Type I Employment'!DQ17*VLOOKUP('Equation 4 Type I FTE'!$B17,'Equation 3 FTE Conversion'!$B$10:$E$32,4,FALSE)</f>
        <v>6.2233525033829493E-2</v>
      </c>
      <c r="DR17" s="20">
        <f>'RIMS II Type I Employment'!DR17*VLOOKUP('Equation 4 Type I FTE'!$B17,'Equation 3 FTE Conversion'!$B$10:$E$32,4,FALSE)</f>
        <v>0.14237249661705006</v>
      </c>
      <c r="DS17" s="20">
        <f>'RIMS II Type I Employment'!DS17*VLOOKUP('Equation 4 Type I FTE'!$B17,'Equation 3 FTE Conversion'!$B$10:$E$32,4,FALSE)</f>
        <v>3.7940189445196205E-2</v>
      </c>
      <c r="DT17" s="20">
        <f>'RIMS II Type I Employment'!DT17*VLOOKUP('Equation 4 Type I FTE'!$B17,'Equation 3 FTE Conversion'!$B$10:$E$32,4,FALSE)</f>
        <v>0.31136119756427599</v>
      </c>
      <c r="DU17" s="20">
        <f>'RIMS II Type I Employment'!DU17*VLOOKUP('Equation 4 Type I FTE'!$B17,'Equation 3 FTE Conversion'!$B$10:$E$32,4,FALSE)</f>
        <v>0.2431269282814614</v>
      </c>
      <c r="DV17" s="20">
        <f>'RIMS II Type I Employment'!DV17*VLOOKUP('Equation 4 Type I FTE'!$B17,'Equation 3 FTE Conversion'!$B$10:$E$32,4,FALSE)</f>
        <v>0.21496214479025708</v>
      </c>
      <c r="DW17" s="20">
        <f>'RIMS II Type I Employment'!DW17*VLOOKUP('Equation 4 Type I FTE'!$B17,'Equation 3 FTE Conversion'!$B$10:$E$32,4,FALSE)</f>
        <v>0.20450923545331526</v>
      </c>
      <c r="DX17" s="20">
        <f>'RIMS II Type I Employment'!DX17*VLOOKUP('Equation 4 Type I FTE'!$B17,'Equation 3 FTE Conversion'!$B$10:$E$32,4,FALSE)</f>
        <v>0.20692889039242218</v>
      </c>
      <c r="DY17" s="20">
        <f>'RIMS II Type I Employment'!DY17*VLOOKUP('Equation 4 Type I FTE'!$B17,'Equation 3 FTE Conversion'!$B$10:$E$32,4,FALSE)</f>
        <v>0.24719194857916102</v>
      </c>
      <c r="DZ17" s="20">
        <f>'RIMS II Type I Employment'!DZ17*VLOOKUP('Equation 4 Type I FTE'!$B17,'Equation 3 FTE Conversion'!$B$10:$E$32,4,FALSE)</f>
        <v>0.21428464140730719</v>
      </c>
      <c r="EA17" s="20">
        <f>'RIMS II Type I Employment'!EA17*VLOOKUP('Equation 4 Type I FTE'!$B17,'Equation 3 FTE Conversion'!$B$10:$E$32,4,FALSE)</f>
        <v>0.25764485791610281</v>
      </c>
      <c r="EB17" s="20">
        <f>'RIMS II Type I Employment'!EB17*VLOOKUP('Equation 4 Type I FTE'!$B17,'Equation 3 FTE Conversion'!$B$10:$E$32,4,FALSE)</f>
        <v>0.14121106224627875</v>
      </c>
      <c r="EC17" s="20">
        <f>'RIMS II Type I Employment'!EC17*VLOOKUP('Equation 4 Type I FTE'!$B17,'Equation 3 FTE Conversion'!$B$10:$E$32,4,FALSE)</f>
        <v>0.15292219215155614</v>
      </c>
      <c r="ED17" s="20">
        <f>'RIMS II Type I Employment'!ED17*VLOOKUP('Equation 4 Type I FTE'!$B17,'Equation 3 FTE Conversion'!$B$10:$E$32,4,FALSE)</f>
        <v>0.23964262516914747</v>
      </c>
      <c r="EE17" s="20">
        <f>'RIMS II Type I Employment'!EE17*VLOOKUP('Equation 4 Type I FTE'!$B17,'Equation 3 FTE Conversion'!$B$10:$E$32,4,FALSE)</f>
        <v>0.17237621786197566</v>
      </c>
      <c r="EF17" s="20">
        <f>'RIMS II Type I Employment'!EF17*VLOOKUP('Equation 4 Type I FTE'!$B17,'Equation 3 FTE Conversion'!$B$10:$E$32,4,FALSE)</f>
        <v>0.15359969553450609</v>
      </c>
      <c r="EG17" s="20">
        <f>'RIMS II Type I Employment'!EG17*VLOOKUP('Equation 4 Type I FTE'!$B17,'Equation 3 FTE Conversion'!$B$10:$E$32,4,FALSE)</f>
        <v>0.24235263870094723</v>
      </c>
      <c r="EH17" s="20">
        <f>'RIMS II Type I Employment'!EH17*VLOOKUP('Equation 4 Type I FTE'!$B17,'Equation 3 FTE Conversion'!$B$10:$E$32,4,FALSE)</f>
        <v>0.26693633288227331</v>
      </c>
      <c r="EI17" s="20">
        <f>'RIMS II Type I Employment'!EI17*VLOOKUP('Equation 4 Type I FTE'!$B17,'Equation 3 FTE Conversion'!$B$10:$E$32,4,FALSE)</f>
        <v>0.2932621786197564</v>
      </c>
      <c r="EJ17" s="20">
        <f>'RIMS II Type I Employment'!EJ17*VLOOKUP('Equation 4 Type I FTE'!$B17,'Equation 3 FTE Conversion'!$B$10:$E$32,4,FALSE)</f>
        <v>0.3045861637347767</v>
      </c>
      <c r="EK17" s="20">
        <f>'RIMS II Type I Employment'!EK17*VLOOKUP('Equation 4 Type I FTE'!$B17,'Equation 3 FTE Conversion'!$B$10:$E$32,4,FALSE)</f>
        <v>0.26287131258457375</v>
      </c>
      <c r="EL17" s="20">
        <f>'RIMS II Type I Employment'!EL17*VLOOKUP('Equation 4 Type I FTE'!$B17,'Equation 3 FTE Conversion'!$B$10:$E$32,4,FALSE)</f>
        <v>0.24109441813261162</v>
      </c>
      <c r="EM17" s="20">
        <f>'RIMS II Type I Employment'!EM17*VLOOKUP('Equation 4 Type I FTE'!$B17,'Equation 3 FTE Conversion'!$B$10:$E$32,4,FALSE)</f>
        <v>0.14876038565629229</v>
      </c>
      <c r="EN17" s="20">
        <f>'RIMS II Type I Employment'!EN17*VLOOKUP('Equation 4 Type I FTE'!$B17,'Equation 3 FTE Conversion'!$B$10:$E$32,4,FALSE)</f>
        <v>0.23809404600811906</v>
      </c>
      <c r="EO17" s="20">
        <f>'RIMS II Type I Employment'!EO17*VLOOKUP('Equation 4 Type I FTE'!$B17,'Equation 3 FTE Conversion'!$B$10:$E$32,4,FALSE)</f>
        <v>0.24303014208389714</v>
      </c>
      <c r="EP17" s="20">
        <f>'RIMS II Type I Employment'!EP17*VLOOKUP('Equation 4 Type I FTE'!$B17,'Equation 3 FTE Conversion'!$B$10:$E$32,4,FALSE)</f>
        <v>0.23625510825439783</v>
      </c>
      <c r="EQ17" s="20">
        <f>'RIMS II Type I Employment'!EQ17*VLOOKUP('Equation 4 Type I FTE'!$B17,'Equation 3 FTE Conversion'!$B$10:$E$32,4,FALSE)</f>
        <v>0.2237696887686062</v>
      </c>
      <c r="ER17" s="20">
        <f>'RIMS II Type I Employment'!ER17*VLOOKUP('Equation 4 Type I FTE'!$B17,'Equation 3 FTE Conversion'!$B$10:$E$32,4,FALSE)</f>
        <v>0.34804316644113664</v>
      </c>
      <c r="ES17" s="20">
        <f>'RIMS II Type I Employment'!ES17*VLOOKUP('Equation 4 Type I FTE'!$B17,'Equation 3 FTE Conversion'!$B$10:$E$32,4,FALSE)</f>
        <v>0.1975406292286874</v>
      </c>
      <c r="ET17" s="20">
        <f>'RIMS II Type I Employment'!ET17*VLOOKUP('Equation 4 Type I FTE'!$B17,'Equation 3 FTE Conversion'!$B$10:$E$32,4,FALSE)</f>
        <v>0.23509367388362651</v>
      </c>
      <c r="EU17" s="20">
        <f>'RIMS II Type I Employment'!EU17*VLOOKUP('Equation 4 Type I FTE'!$B17,'Equation 3 FTE Conversion'!$B$10:$E$32,4,FALSE)</f>
        <v>0.22938328822733423</v>
      </c>
      <c r="EV17" s="20">
        <f>'RIMS II Type I Employment'!EV17*VLOOKUP('Equation 4 Type I FTE'!$B17,'Equation 3 FTE Conversion'!$B$10:$E$32,4,FALSE)</f>
        <v>0.1083037550744249</v>
      </c>
      <c r="EW17" s="20">
        <f>'RIMS II Type I Employment'!EW17*VLOOKUP('Equation 4 Type I FTE'!$B17,'Equation 3 FTE Conversion'!$B$10:$E$32,4,FALSE)</f>
        <v>7.2880006765899868E-2</v>
      </c>
      <c r="EX17" s="20">
        <f>'RIMS II Type I Employment'!EX17*VLOOKUP('Equation 4 Type I FTE'!$B17,'Equation 3 FTE Conversion'!$B$10:$E$32,4,FALSE)</f>
        <v>0.11633700947225981</v>
      </c>
      <c r="EY17" s="20">
        <f>'RIMS II Type I Employment'!EY17*VLOOKUP('Equation 4 Type I FTE'!$B17,'Equation 3 FTE Conversion'!$B$10:$E$32,4,FALSE)</f>
        <v>0.11043305142083897</v>
      </c>
      <c r="EZ17" s="20">
        <f>'RIMS II Type I Employment'!EZ17*VLOOKUP('Equation 4 Type I FTE'!$B17,'Equation 3 FTE Conversion'!$B$10:$E$32,4,FALSE)</f>
        <v>5.9717083897158317E-2</v>
      </c>
      <c r="FA17" s="20">
        <f>'RIMS II Type I Employment'!FA17*VLOOKUP('Equation 4 Type I FTE'!$B17,'Equation 3 FTE Conversion'!$B$10:$E$32,4,FALSE)</f>
        <v>0.23519046008119079</v>
      </c>
      <c r="FB17" s="20">
        <f>'RIMS II Type I Employment'!FB17*VLOOKUP('Equation 4 Type I FTE'!$B17,'Equation 3 FTE Conversion'!$B$10:$E$32,4,FALSE)</f>
        <v>0.1434371447902571</v>
      </c>
      <c r="FC17" s="20">
        <f>'RIMS II Type I Employment'!FC17*VLOOKUP('Equation 4 Type I FTE'!$B17,'Equation 3 FTE Conversion'!$B$10:$E$32,4,FALSE)</f>
        <v>0.23973941136671176</v>
      </c>
      <c r="FD17" s="20">
        <f>'RIMS II Type I Employment'!FD17*VLOOKUP('Equation 4 Type I FTE'!$B17,'Equation 3 FTE Conversion'!$B$10:$E$32,4,FALSE)</f>
        <v>0.20954211772665762</v>
      </c>
      <c r="FE17" s="20">
        <f>'RIMS II Type I Employment'!FE17*VLOOKUP('Equation 4 Type I FTE'!$B17,'Equation 3 FTE Conversion'!$B$10:$E$32,4,FALSE)</f>
        <v>0.14730859269282814</v>
      </c>
      <c r="FF17" s="20">
        <f>'RIMS II Type I Employment'!FF17*VLOOKUP('Equation 4 Type I FTE'!$B17,'Equation 3 FTE Conversion'!$B$10:$E$32,4,FALSE)</f>
        <v>0.22212432341001354</v>
      </c>
      <c r="FG17" s="20">
        <f>'RIMS II Type I Employment'!FG17*VLOOKUP('Equation 4 Type I FTE'!$B17,'Equation 3 FTE Conversion'!$B$10:$E$32,4,FALSE)</f>
        <v>0.16850476995940461</v>
      </c>
      <c r="FH17" s="20">
        <f>'RIMS II Type I Employment'!FH17*VLOOKUP('Equation 4 Type I FTE'!$B17,'Equation 3 FTE Conversion'!$B$10:$E$32,4,FALSE)</f>
        <v>0.33217023004059537</v>
      </c>
      <c r="FI17" s="20">
        <f>'RIMS II Type I Employment'!FI17*VLOOKUP('Equation 4 Type I FTE'!$B17,'Equation 3 FTE Conversion'!$B$10:$E$32,4,FALSE)</f>
        <v>0.21670429634641405</v>
      </c>
      <c r="FJ17" s="20">
        <f>'RIMS II Type I Employment'!FJ17*VLOOKUP('Equation 4 Type I FTE'!$B17,'Equation 3 FTE Conversion'!$B$10:$E$32,4,FALSE)</f>
        <v>0.17963518267929632</v>
      </c>
      <c r="FK17" s="20">
        <f>'RIMS II Type I Employment'!FK17*VLOOKUP('Equation 4 Type I FTE'!$B17,'Equation 3 FTE Conversion'!$B$10:$E$32,4,FALSE)</f>
        <v>0.23393223951285519</v>
      </c>
      <c r="FL17" s="20">
        <f>'RIMS II Type I Employment'!FL17*VLOOKUP('Equation 4 Type I FTE'!$B17,'Equation 3 FTE Conversion'!$B$10:$E$32,4,FALSE)</f>
        <v>0.18408734776725305</v>
      </c>
      <c r="FM17" s="20">
        <f>'RIMS II Type I Employment'!FM17*VLOOKUP('Equation 4 Type I FTE'!$B17,'Equation 3 FTE Conversion'!$B$10:$E$32,4,FALSE)</f>
        <v>0.22889935723951282</v>
      </c>
      <c r="FN17" s="20">
        <f>'RIMS II Type I Employment'!FN17*VLOOKUP('Equation 4 Type I FTE'!$B17,'Equation 3 FTE Conversion'!$B$10:$E$32,4,FALSE)</f>
        <v>0.34097777401894452</v>
      </c>
      <c r="FO17" s="20">
        <f>'RIMS II Type I Employment'!FO17*VLOOKUP('Equation 4 Type I FTE'!$B17,'Equation 3 FTE Conversion'!$B$10:$E$32,4,FALSE)</f>
        <v>0.17915125169147494</v>
      </c>
      <c r="FP17" s="20">
        <f>'RIMS II Type I Employment'!FP17*VLOOKUP('Equation 4 Type I FTE'!$B17,'Equation 3 FTE Conversion'!$B$10:$E$32,4,FALSE)</f>
        <v>0.18737807848443841</v>
      </c>
      <c r="FQ17" s="20">
        <f>'RIMS II Type I Employment'!FQ17*VLOOKUP('Equation 4 Type I FTE'!$B17,'Equation 3 FTE Conversion'!$B$10:$E$32,4,FALSE)</f>
        <v>0.13637175236806495</v>
      </c>
      <c r="FR17" s="20">
        <f>'RIMS II Type I Employment'!FR17*VLOOKUP('Equation 4 Type I FTE'!$B17,'Equation 3 FTE Conversion'!$B$10:$E$32,4,FALSE)</f>
        <v>9.5624763193504728E-2</v>
      </c>
      <c r="FS17" s="20">
        <f>'RIMS II Type I Employment'!FS17*VLOOKUP('Equation 4 Type I FTE'!$B17,'Equation 3 FTE Conversion'!$B$10:$E$32,4,FALSE)</f>
        <v>0.15718078484438427</v>
      </c>
      <c r="FT17" s="20">
        <f>'RIMS II Type I Employment'!FT17*VLOOKUP('Equation 4 Type I FTE'!$B17,'Equation 3 FTE Conversion'!$B$10:$E$32,4,FALSE)</f>
        <v>0.32762127875507441</v>
      </c>
      <c r="FU17" s="20">
        <f>'RIMS II Type I Employment'!FU17*VLOOKUP('Equation 4 Type I FTE'!$B17,'Equation 3 FTE Conversion'!$B$10:$E$32,4,FALSE)</f>
        <v>0.235964749661705</v>
      </c>
      <c r="FV17" s="20">
        <f>'RIMS II Type I Employment'!FV17*VLOOKUP('Equation 4 Type I FTE'!$B17,'Equation 3 FTE Conversion'!$B$10:$E$32,4,FALSE)</f>
        <v>0.14614715832205682</v>
      </c>
      <c r="FW17" s="20">
        <f>'RIMS II Type I Employment'!FW17*VLOOKUP('Equation 4 Type I FTE'!$B17,'Equation 3 FTE Conversion'!$B$10:$E$32,4,FALSE)</f>
        <v>0.1535029093369418</v>
      </c>
      <c r="FX17" s="20">
        <f>'RIMS II Type I Employment'!FX17*VLOOKUP('Equation 4 Type I FTE'!$B17,'Equation 3 FTE Conversion'!$B$10:$E$32,4,FALSE)</f>
        <v>0.18882987144790256</v>
      </c>
      <c r="FY17" s="20">
        <f>'RIMS II Type I Employment'!FY17*VLOOKUP('Equation 4 Type I FTE'!$B17,'Equation 3 FTE Conversion'!$B$10:$E$32,4,FALSE)</f>
        <v>0.15872936400541271</v>
      </c>
      <c r="FZ17" s="20">
        <f>'RIMS II Type I Employment'!FZ17*VLOOKUP('Equation 4 Type I FTE'!$B17,'Equation 3 FTE Conversion'!$B$10:$E$32,4,FALSE)</f>
        <v>0.2004442151556157</v>
      </c>
      <c r="GA17" s="20">
        <f>'RIMS II Type I Employment'!GA17*VLOOKUP('Equation 4 Type I FTE'!$B17,'Equation 3 FTE Conversion'!$B$10:$E$32,4,FALSE)</f>
        <v>0.2589998646820027</v>
      </c>
      <c r="GB17" s="20">
        <f>'RIMS II Type I Employment'!GB17*VLOOKUP('Equation 4 Type I FTE'!$B17,'Equation 3 FTE Conversion'!$B$10:$E$32,4,FALSE)</f>
        <v>5.8652435723951284E-2</v>
      </c>
      <c r="GC17" s="20">
        <f>'RIMS II Type I Employment'!GC17*VLOOKUP('Equation 4 Type I FTE'!$B17,'Equation 3 FTE Conversion'!$B$10:$E$32,4,FALSE)</f>
        <v>5.5264918809201619E-2</v>
      </c>
      <c r="GD17" s="20">
        <f>'RIMS II Type I Employment'!GD17*VLOOKUP('Equation 4 Type I FTE'!$B17,'Equation 3 FTE Conversion'!$B$10:$E$32,4,FALSE)</f>
        <v>0.34794638024357238</v>
      </c>
      <c r="GE17" s="20">
        <f>'RIMS II Type I Employment'!GE17*VLOOKUP('Equation 4 Type I FTE'!$B17,'Equation 3 FTE Conversion'!$B$10:$E$32,4,FALSE)</f>
        <v>0.14198535182679295</v>
      </c>
      <c r="GF17" s="20">
        <f>'RIMS II Type I Employment'!GF17*VLOOKUP('Equation 4 Type I FTE'!$B17,'Equation 3 FTE Conversion'!$B$10:$E$32,4,FALSE)</f>
        <v>0.24177192151556157</v>
      </c>
      <c r="GG17" s="20">
        <f>'RIMS II Type I Employment'!GG17*VLOOKUP('Equation 4 Type I FTE'!$B17,'Equation 3 FTE Conversion'!$B$10:$E$32,4,FALSE)</f>
        <v>0.28764857916102843</v>
      </c>
      <c r="GH17" s="20">
        <f>'RIMS II Type I Employment'!GH17*VLOOKUP('Equation 4 Type I FTE'!$B17,'Equation 3 FTE Conversion'!$B$10:$E$32,4,FALSE)</f>
        <v>0.29016502029769958</v>
      </c>
      <c r="GI17" s="20">
        <f>'RIMS II Type I Employment'!GI17*VLOOKUP('Equation 4 Type I FTE'!$B17,'Equation 3 FTE Conversion'!$B$10:$E$32,4,FALSE)</f>
        <v>0.3251048376184032</v>
      </c>
      <c r="GJ17" s="20">
        <f>'RIMS II Type I Employment'!GJ17*VLOOKUP('Equation 4 Type I FTE'!$B17,'Equation 3 FTE Conversion'!$B$10:$E$32,4,FALSE)</f>
        <v>0.61556021650879567</v>
      </c>
      <c r="GK17" s="20">
        <f>'RIMS II Type I Employment'!GK17*VLOOKUP('Equation 4 Type I FTE'!$B17,'Equation 3 FTE Conversion'!$B$10:$E$32,4,FALSE)</f>
        <v>0.45789550067658996</v>
      </c>
      <c r="GL17" s="20">
        <f>'RIMS II Type I Employment'!GL17*VLOOKUP('Equation 4 Type I FTE'!$B17,'Equation 3 FTE Conversion'!$B$10:$E$32,4,FALSE)</f>
        <v>0.48741529093369418</v>
      </c>
      <c r="GM17" s="20">
        <f>'RIMS II Type I Employment'!GM17*VLOOKUP('Equation 4 Type I FTE'!$B17,'Equation 3 FTE Conversion'!$B$10:$E$32,4,FALSE)</f>
        <v>0.34262313937753719</v>
      </c>
      <c r="GN17" s="20">
        <f>'RIMS II Type I Employment'!GN17*VLOOKUP('Equation 4 Type I FTE'!$B17,'Equation 3 FTE Conversion'!$B$10:$E$32,4,FALSE)</f>
        <v>0.20654174560216509</v>
      </c>
      <c r="GO17" s="20">
        <f>'RIMS II Type I Employment'!GO17*VLOOKUP('Equation 4 Type I FTE'!$B17,'Equation 3 FTE Conversion'!$B$10:$E$32,4,FALSE)</f>
        <v>0.18805558186738836</v>
      </c>
      <c r="GP17" s="20">
        <f>'RIMS II Type I Employment'!GP17*VLOOKUP('Equation 4 Type I FTE'!$B17,'Equation 3 FTE Conversion'!$B$10:$E$32,4,FALSE)</f>
        <v>0.17140835588633288</v>
      </c>
      <c r="GQ17" s="20">
        <f>'RIMS II Type I Employment'!GQ17*VLOOKUP('Equation 4 Type I FTE'!$B17,'Equation 3 FTE Conversion'!$B$10:$E$32,4,FALSE)</f>
        <v>0.18863629905277399</v>
      </c>
      <c r="GR17" s="20">
        <f>'RIMS II Type I Employment'!GR17*VLOOKUP('Equation 4 Type I FTE'!$B17,'Equation 3 FTE Conversion'!$B$10:$E$32,4,FALSE)</f>
        <v>0.26200023680649526</v>
      </c>
      <c r="GS17" s="20">
        <f>'RIMS II Type I Employment'!GS17*VLOOKUP('Equation 4 Type I FTE'!$B17,'Equation 3 FTE Conversion'!$B$10:$E$32,4,FALSE)</f>
        <v>0.3251048376184032</v>
      </c>
      <c r="GT17" s="20">
        <f>'RIMS II Type I Employment'!GT17*VLOOKUP('Equation 4 Type I FTE'!$B17,'Equation 3 FTE Conversion'!$B$10:$E$32,4,FALSE)</f>
        <v>0.36265788227334234</v>
      </c>
      <c r="GU17" s="20">
        <f>'RIMS II Type I Employment'!GU17*VLOOKUP('Equation 4 Type I FTE'!$B17,'Equation 3 FTE Conversion'!$B$10:$E$32,4,FALSE)</f>
        <v>0.19086238159675234</v>
      </c>
      <c r="GV17" s="20">
        <f>'RIMS II Type I Employment'!GV17*VLOOKUP('Equation 4 Type I FTE'!$B17,'Equation 3 FTE Conversion'!$B$10:$E$32,4,FALSE)</f>
        <v>0.29026180649526384</v>
      </c>
      <c r="GW17" s="20">
        <f>'RIMS II Type I Employment'!GW17*VLOOKUP('Equation 4 Type I FTE'!$B17,'Equation 3 FTE Conversion'!$B$10:$E$32,4,FALSE)</f>
        <v>0.29277824763193505</v>
      </c>
      <c r="GX17" s="20">
        <f>'RIMS II Type I Employment'!GX17*VLOOKUP('Equation 4 Type I FTE'!$B17,'Equation 3 FTE Conversion'!$B$10:$E$32,4,FALSE)</f>
        <v>0.27167885656292284</v>
      </c>
      <c r="GY17" s="20">
        <f>'RIMS II Type I Employment'!GY17*VLOOKUP('Equation 4 Type I FTE'!$B17,'Equation 3 FTE Conversion'!$B$10:$E$32,4,FALSE)</f>
        <v>0.16347188768606224</v>
      </c>
      <c r="GZ17" s="20">
        <f>'RIMS II Type I Employment'!GZ17*VLOOKUP('Equation 4 Type I FTE'!$B17,'Equation 3 FTE Conversion'!$B$10:$E$32,4,FALSE)</f>
        <v>0.35239854533152903</v>
      </c>
      <c r="HA17" s="20">
        <f>'RIMS II Type I Employment'!HA17*VLOOKUP('Equation 4 Type I FTE'!$B17,'Equation 3 FTE Conversion'!$B$10:$E$32,4,FALSE)</f>
        <v>0.29577861975642755</v>
      </c>
      <c r="HB17" s="20">
        <f>'RIMS II Type I Employment'!HB17*VLOOKUP('Equation 4 Type I FTE'!$B17,'Equation 3 FTE Conversion'!$B$10:$E$32,4,FALSE)</f>
        <v>0.10152872124492557</v>
      </c>
      <c r="HC17" s="20">
        <f>'RIMS II Type I Employment'!HC17*VLOOKUP('Equation 4 Type I FTE'!$B17,'Equation 3 FTE Conversion'!$B$10:$E$32,4,FALSE)</f>
        <v>0.1596004397834912</v>
      </c>
      <c r="HD17" s="20">
        <f>'RIMS II Type I Employment'!HD17*VLOOKUP('Equation 4 Type I FTE'!$B17,'Equation 3 FTE Conversion'!$B$10:$E$32,4,FALSE)</f>
        <v>0.154277198917456</v>
      </c>
      <c r="HE17" s="20">
        <f>'RIMS II Type I Employment'!HE17*VLOOKUP('Equation 4 Type I FTE'!$B17,'Equation 3 FTE Conversion'!$B$10:$E$32,4,FALSE)</f>
        <v>0.19599205006765899</v>
      </c>
      <c r="HF17" s="20">
        <f>'RIMS II Type I Employment'!HF17*VLOOKUP('Equation 4 Type I FTE'!$B17,'Equation 3 FTE Conversion'!$B$10:$E$32,4,FALSE)</f>
        <v>0.19618562246278753</v>
      </c>
      <c r="HG17" s="20">
        <f>'RIMS II Type I Employment'!HG17*VLOOKUP('Equation 4 Type I FTE'!$B17,'Equation 3 FTE Conversion'!$B$10:$E$32,4,FALSE)</f>
        <v>0.21844644790257103</v>
      </c>
      <c r="HH17" s="20">
        <f>'RIMS II Type I Employment'!HH17*VLOOKUP('Equation 4 Type I FTE'!$B17,'Equation 3 FTE Conversion'!$B$10:$E$32,4,FALSE)</f>
        <v>0.15805186062246279</v>
      </c>
      <c r="HI17" s="20">
        <f>'RIMS II Type I Employment'!HI17*VLOOKUP('Equation 4 Type I FTE'!$B17,'Equation 3 FTE Conversion'!$B$10:$E$32,4,FALSE)</f>
        <v>0.14440500676589985</v>
      </c>
      <c r="HJ17" s="20">
        <f>'RIMS II Type I Employment'!HJ17*VLOOKUP('Equation 4 Type I FTE'!$B17,'Equation 3 FTE Conversion'!$B$10:$E$32,4,FALSE)</f>
        <v>0.39169374154262515</v>
      </c>
      <c r="HK17" s="20">
        <f>'RIMS II Type I Employment'!HK17*VLOOKUP('Equation 4 Type I FTE'!$B17,'Equation 3 FTE Conversion'!$B$10:$E$32,4,FALSE)</f>
        <v>0</v>
      </c>
      <c r="HL17" s="20">
        <f>'RIMS II Type I Employment'!HL17*VLOOKUP('Equation 4 Type I FTE'!$B17,'Equation 3 FTE Conversion'!$B$10:$E$32,4,FALSE)</f>
        <v>0.2213500338294993</v>
      </c>
      <c r="HM17" s="20">
        <f>'RIMS II Type I Employment'!HM17*VLOOKUP('Equation 4 Type I FTE'!$B17,'Equation 3 FTE Conversion'!$B$10:$E$32,4,FALSE)</f>
        <v>0.24661123139377539</v>
      </c>
      <c r="HN17" s="20">
        <f>'RIMS II Type I Employment'!HN17*VLOOKUP('Equation 4 Type I FTE'!$B17,'Equation 3 FTE Conversion'!$B$10:$E$32,4,FALSE)</f>
        <v>0.19357239512855209</v>
      </c>
      <c r="HO17" s="20">
        <f>'RIMS II Type I Employment'!HO17*VLOOKUP('Equation 4 Type I FTE'!$B17,'Equation 3 FTE Conversion'!$B$10:$E$32,4,FALSE)</f>
        <v>0.19337882273342355</v>
      </c>
      <c r="HP17" s="20">
        <f>'RIMS II Type I Employment'!HP17*VLOOKUP('Equation 4 Type I FTE'!$B17,'Equation 3 FTE Conversion'!$B$10:$E$32,4,FALSE)</f>
        <v>0.21060676589986466</v>
      </c>
      <c r="HQ17" s="20">
        <f>'RIMS II Type I Employment'!HQ17*VLOOKUP('Equation 4 Type I FTE'!$B17,'Equation 3 FTE Conversion'!$B$10:$E$32,4,FALSE)</f>
        <v>0.17160192828146145</v>
      </c>
      <c r="HR17" s="20">
        <f>'RIMS II Type I Employment'!HR17*VLOOKUP('Equation 4 Type I FTE'!$B17,'Equation 3 FTE Conversion'!$B$10:$E$32,4,FALSE)</f>
        <v>0.15572899188092015</v>
      </c>
      <c r="HS17" s="20">
        <f>'RIMS II Type I Employment'!HS17*VLOOKUP('Equation 4 Type I FTE'!$B17,'Equation 3 FTE Conversion'!$B$10:$E$32,4,FALSE)</f>
        <v>0.13220994587280108</v>
      </c>
      <c r="HT17" s="20">
        <f>'RIMS II Type I Employment'!HT17*VLOOKUP('Equation 4 Type I FTE'!$B17,'Equation 3 FTE Conversion'!$B$10:$E$32,4,FALSE)</f>
        <v>8.730115020297699E-2</v>
      </c>
      <c r="HU17" s="20">
        <f>'RIMS II Type I Employment'!HU17*VLOOKUP('Equation 4 Type I FTE'!$B17,'Equation 3 FTE Conversion'!$B$10:$E$32,4,FALSE)</f>
        <v>6.9782848443843026E-2</v>
      </c>
      <c r="HV17" s="20">
        <f>'RIMS II Type I Employment'!HV17*VLOOKUP('Equation 4 Type I FTE'!$B17,'Equation 3 FTE Conversion'!$B$10:$E$32,4,FALSE)</f>
        <v>0.20373494587280105</v>
      </c>
      <c r="HW17" s="20">
        <f>'RIMS II Type I Employment'!HW17*VLOOKUP('Equation 4 Type I FTE'!$B17,'Equation 3 FTE Conversion'!$B$10:$E$32,4,FALSE)</f>
        <v>0.16473010825439782</v>
      </c>
      <c r="HX17" s="20">
        <f>'RIMS II Type I Employment'!HX17*VLOOKUP('Equation 4 Type I FTE'!$B17,'Equation 3 FTE Conversion'!$B$10:$E$32,4,FALSE)</f>
        <v>0.13908176589986468</v>
      </c>
      <c r="HY17" s="20">
        <f>'RIMS II Type I Employment'!HY17*VLOOKUP('Equation 4 Type I FTE'!$B17,'Equation 3 FTE Conversion'!$B$10:$E$32,4,FALSE)</f>
        <v>0.13114529769959404</v>
      </c>
      <c r="HZ17" s="20">
        <f>'RIMS II Type I Employment'!HZ17*VLOOKUP('Equation 4 Type I FTE'!$B17,'Equation 3 FTE Conversion'!$B$10:$E$32,4,FALSE)</f>
        <v>0.10007692828146143</v>
      </c>
      <c r="IA17" s="20">
        <f>'RIMS II Type I Employment'!IA17*VLOOKUP('Equation 4 Type I FTE'!$B17,'Equation 3 FTE Conversion'!$B$10:$E$32,4,FALSE)</f>
        <v>0.10569052774018944</v>
      </c>
      <c r="IB17" s="20">
        <f>'RIMS II Type I Employment'!IB17*VLOOKUP('Equation 4 Type I FTE'!$B17,'Equation 3 FTE Conversion'!$B$10:$E$32,4,FALSE)</f>
        <v>0.14605037212449257</v>
      </c>
      <c r="IC17" s="20">
        <f>'RIMS II Type I Employment'!IC17*VLOOKUP('Equation 4 Type I FTE'!$B17,'Equation 3 FTE Conversion'!$B$10:$E$32,4,FALSE)</f>
        <v>0.17518301759133964</v>
      </c>
      <c r="ID17" s="20">
        <f>'RIMS II Type I Employment'!ID17*VLOOKUP('Equation 4 Type I FTE'!$B17,'Equation 3 FTE Conversion'!$B$10:$E$32,4,FALSE)</f>
        <v>0.17798981732070365</v>
      </c>
      <c r="IE17" s="20">
        <f>'RIMS II Type I Employment'!IE17*VLOOKUP('Equation 4 Type I FTE'!$B17,'Equation 3 FTE Conversion'!$B$10:$E$32,4,FALSE)</f>
        <v>0.1442114343707713</v>
      </c>
      <c r="IF17" s="20">
        <f>'RIMS II Type I Employment'!IF17*VLOOKUP('Equation 4 Type I FTE'!$B17,'Equation 3 FTE Conversion'!$B$10:$E$32,4,FALSE)</f>
        <v>0.25967736806495262</v>
      </c>
      <c r="IG17" s="20">
        <f>'RIMS II Type I Employment'!IG17*VLOOKUP('Equation 4 Type I FTE'!$B17,'Equation 3 FTE Conversion'!$B$10:$E$32,4,FALSE)</f>
        <v>0.19231417456021649</v>
      </c>
      <c r="IH17" s="20">
        <f>'RIMS II Type I Employment'!IH17*VLOOKUP('Equation 4 Type I FTE'!$B17,'Equation 3 FTE Conversion'!$B$10:$E$32,4,FALSE)</f>
        <v>0.20267029769959405</v>
      </c>
      <c r="II17" s="20">
        <f>'RIMS II Type I Employment'!II17*VLOOKUP('Equation 4 Type I FTE'!$B17,'Equation 3 FTE Conversion'!$B$10:$E$32,4,FALSE)</f>
        <v>0.21699465493910691</v>
      </c>
      <c r="IJ17" s="20">
        <f>'RIMS II Type I Employment'!IJ17*VLOOKUP('Equation 4 Type I FTE'!$B17,'Equation 3 FTE Conversion'!$B$10:$E$32,4,FALSE)</f>
        <v>0.31842658998646822</v>
      </c>
      <c r="IK17" s="20">
        <f>'RIMS II Type I Employment'!IK17*VLOOKUP('Equation 4 Type I FTE'!$B17,'Equation 3 FTE Conversion'!$B$10:$E$32,4,FALSE)</f>
        <v>0.16918227334235453</v>
      </c>
      <c r="IL17" s="20">
        <f>'RIMS II Type I Employment'!IL17*VLOOKUP('Equation 4 Type I FTE'!$B17,'Equation 3 FTE Conversion'!$B$10:$E$32,4,FALSE)</f>
        <v>0.16627868741542626</v>
      </c>
      <c r="IM17" s="20">
        <f>'RIMS II Type I Employment'!IM17*VLOOKUP('Equation 4 Type I FTE'!$B17,'Equation 3 FTE Conversion'!$B$10:$E$32,4,FALSE)</f>
        <v>0.15292219215155614</v>
      </c>
      <c r="IN17" s="20">
        <f>'RIMS II Type I Employment'!IN17*VLOOKUP('Equation 4 Type I FTE'!$B17,'Equation 3 FTE Conversion'!$B$10:$E$32,4,FALSE)</f>
        <v>0.17731231393775371</v>
      </c>
      <c r="IO17" s="20">
        <f>'RIMS II Type I Employment'!IO17*VLOOKUP('Equation 4 Type I FTE'!$B17,'Equation 3 FTE Conversion'!$B$10:$E$32,4,FALSE)</f>
        <v>0.16782726657645466</v>
      </c>
      <c r="IP17" s="20">
        <f>'RIMS II Type I Employment'!IP17*VLOOKUP('Equation 4 Type I FTE'!$B17,'Equation 3 FTE Conversion'!$B$10:$E$32,4,FALSE)</f>
        <v>0.18137733423545332</v>
      </c>
      <c r="IQ17" s="20">
        <f>'RIMS II Type I Employment'!IQ17*VLOOKUP('Equation 4 Type I FTE'!$B17,'Equation 3 FTE Conversion'!$B$10:$E$32,4,FALSE)</f>
        <v>0.2269636332882273</v>
      </c>
      <c r="IR17" s="20">
        <f>'RIMS II Type I Employment'!IR17*VLOOKUP('Equation 4 Type I FTE'!$B17,'Equation 3 FTE Conversion'!$B$10:$E$32,4,FALSE)</f>
        <v>0.17586052097428959</v>
      </c>
      <c r="IS17" s="20">
        <f>'RIMS II Type I Employment'!IS17*VLOOKUP('Equation 4 Type I FTE'!$B17,'Equation 3 FTE Conversion'!$B$10:$E$32,4,FALSE)</f>
        <v>0.16531082543978348</v>
      </c>
      <c r="IT17" s="20">
        <f>'RIMS II Type I Employment'!IT17*VLOOKUP('Equation 4 Type I FTE'!$B17,'Equation 3 FTE Conversion'!$B$10:$E$32,4,FALSE)</f>
        <v>0.18815236806495261</v>
      </c>
      <c r="IU17" s="20">
        <f>'RIMS II Type I Employment'!IU17*VLOOKUP('Equation 4 Type I FTE'!$B17,'Equation 3 FTE Conversion'!$B$10:$E$32,4,FALSE)</f>
        <v>0.14837324086603518</v>
      </c>
      <c r="IV17" s="20">
        <f>'RIMS II Type I Employment'!IV17*VLOOKUP('Equation 4 Type I FTE'!$B17,'Equation 3 FTE Conversion'!$B$10:$E$32,4,FALSE)</f>
        <v>0.23383545331529093</v>
      </c>
      <c r="IW17" s="20">
        <f>'RIMS II Type I Employment'!IW17*VLOOKUP('Equation 4 Type I FTE'!$B17,'Equation 3 FTE Conversion'!$B$10:$E$32,4,FALSE)</f>
        <v>0.17266657645466846</v>
      </c>
      <c r="IX17" s="20">
        <f>'RIMS II Type I Employment'!IX17*VLOOKUP('Equation 4 Type I FTE'!$B17,'Equation 3 FTE Conversion'!$B$10:$E$32,4,FALSE)</f>
        <v>0.18602307171853857</v>
      </c>
      <c r="IY17" s="20">
        <f>'RIMS II Type I Employment'!IY17*VLOOKUP('Equation 4 Type I FTE'!$B17,'Equation 3 FTE Conversion'!$B$10:$E$32,4,FALSE)</f>
        <v>0.26935598782138021</v>
      </c>
      <c r="IZ17" s="20">
        <f>'RIMS II Type I Employment'!IZ17*VLOOKUP('Equation 4 Type I FTE'!$B17,'Equation 3 FTE Conversion'!$B$10:$E$32,4,FALSE)</f>
        <v>0.22647970230040596</v>
      </c>
      <c r="JA17" s="20">
        <f>'RIMS II Type I Employment'!JA17*VLOOKUP('Equation 4 Type I FTE'!$B17,'Equation 3 FTE Conversion'!$B$10:$E$32,4,FALSE)</f>
        <v>0.22851221244925574</v>
      </c>
      <c r="JB17" s="20">
        <f>'RIMS II Type I Employment'!JB17*VLOOKUP('Equation 4 Type I FTE'!$B17,'Equation 3 FTE Conversion'!$B$10:$E$32,4,FALSE)</f>
        <v>3.2156246278755072</v>
      </c>
      <c r="JC17" s="20">
        <f>'RIMS II Type I Employment'!JC17*VLOOKUP('Equation 4 Type I FTE'!$B17,'Equation 3 FTE Conversion'!$B$10:$E$32,4,FALSE)</f>
        <v>4.7909167794316643E-2</v>
      </c>
      <c r="JD17" s="20">
        <f>'RIMS II Type I Employment'!JD17*VLOOKUP('Equation 4 Type I FTE'!$B17,'Equation 3 FTE Conversion'!$B$10:$E$32,4,FALSE)</f>
        <v>5.2458119079837613E-2</v>
      </c>
      <c r="JE17" s="20">
        <f>'RIMS II Type I Employment'!JE17*VLOOKUP('Equation 4 Type I FTE'!$B17,'Equation 3 FTE Conversion'!$B$10:$E$32,4,FALSE)</f>
        <v>4.3650575101488495E-2</v>
      </c>
      <c r="JF17" s="20">
        <f>'RIMS II Type I Employment'!JF17*VLOOKUP('Equation 4 Type I FTE'!$B17,'Equation 3 FTE Conversion'!$B$10:$E$32,4,FALSE)</f>
        <v>3.2713734776725296E-2</v>
      </c>
      <c r="JG17" s="20">
        <f>'RIMS II Type I Employment'!JG17*VLOOKUP('Equation 4 Type I FTE'!$B17,'Equation 3 FTE Conversion'!$B$10:$E$32,4,FALSE)</f>
        <v>3.3778382949932337E-2</v>
      </c>
      <c r="JH17" s="20">
        <f>'RIMS II Type I Employment'!JH17*VLOOKUP('Equation 4 Type I FTE'!$B17,'Equation 3 FTE Conversion'!$B$10:$E$32,4,FALSE)</f>
        <v>6.3975676589986472E-2</v>
      </c>
      <c r="JI17" s="20">
        <f>'RIMS II Type I Employment'!JI17*VLOOKUP('Equation 4 Type I FTE'!$B17,'Equation 3 FTE Conversion'!$B$10:$E$32,4,FALSE)</f>
        <v>5.2070974289580511E-2</v>
      </c>
      <c r="JJ17" s="20">
        <f>'RIMS II Type I Employment'!JJ17*VLOOKUP('Equation 4 Type I FTE'!$B17,'Equation 3 FTE Conversion'!$B$10:$E$32,4,FALSE)</f>
        <v>0.10811018267929634</v>
      </c>
      <c r="JK17" s="20">
        <f>'RIMS II Type I Employment'!JK17*VLOOKUP('Equation 4 Type I FTE'!$B17,'Equation 3 FTE Conversion'!$B$10:$E$32,4,FALSE)</f>
        <v>5.2554905277401892E-2</v>
      </c>
      <c r="JL17" s="20">
        <f>'RIMS II Type I Employment'!JL17*VLOOKUP('Equation 4 Type I FTE'!$B17,'Equation 3 FTE Conversion'!$B$10:$E$32,4,FALSE)</f>
        <v>8.9236874154262513E-2</v>
      </c>
      <c r="JM17" s="20">
        <f>'RIMS II Type I Employment'!JM17*VLOOKUP('Equation 4 Type I FTE'!$B17,'Equation 3 FTE Conversion'!$B$10:$E$32,4,FALSE)</f>
        <v>0.12088596075778078</v>
      </c>
      <c r="JN17" s="20">
        <f>'RIMS II Type I Employment'!JN17*VLOOKUP('Equation 4 Type I FTE'!$B17,'Equation 3 FTE Conversion'!$B$10:$E$32,4,FALSE)</f>
        <v>0.13133887009472259</v>
      </c>
      <c r="JO17" s="20">
        <f>'RIMS II Type I Employment'!JO17*VLOOKUP('Equation 4 Type I FTE'!$B17,'Equation 3 FTE Conversion'!$B$10:$E$32,4,FALSE)</f>
        <v>0.16695619079837618</v>
      </c>
      <c r="JP17" s="20">
        <f>'RIMS II Type I Employment'!JP17*VLOOKUP('Equation 4 Type I FTE'!$B17,'Equation 3 FTE Conversion'!$B$10:$E$32,4,FALSE)</f>
        <v>0.23702939783491203</v>
      </c>
      <c r="JQ17" s="20">
        <f>'RIMS II Type I Employment'!JQ17*VLOOKUP('Equation 4 Type I FTE'!$B17,'Equation 3 FTE Conversion'!$B$10:$E$32,4,FALSE)</f>
        <v>4.7231664411366711E-2</v>
      </c>
      <c r="JR17" s="20">
        <f>'RIMS II Type I Employment'!JR17*VLOOKUP('Equation 4 Type I FTE'!$B17,'Equation 3 FTE Conversion'!$B$10:$E$32,4,FALSE)</f>
        <v>8.7107577807848433E-2</v>
      </c>
      <c r="JS17" s="20">
        <f>'RIMS II Type I Employment'!JS17*VLOOKUP('Equation 4 Type I FTE'!$B17,'Equation 3 FTE Conversion'!$B$10:$E$32,4,FALSE)</f>
        <v>0.14595358592692825</v>
      </c>
      <c r="JT17" s="20">
        <f>'RIMS II Type I Employment'!JT17*VLOOKUP('Equation 4 Type I FTE'!$B17,'Equation 3 FTE Conversion'!$B$10:$E$32,4,FALSE)</f>
        <v>7.7525744248985118E-2</v>
      </c>
      <c r="JU17" s="20">
        <f>'RIMS II Type I Employment'!JU17*VLOOKUP('Equation 4 Type I FTE'!$B17,'Equation 3 FTE Conversion'!$B$10:$E$32,4,FALSE)</f>
        <v>4.4618437077131257E-2</v>
      </c>
      <c r="JV17" s="20">
        <f>'RIMS II Type I Employment'!JV17*VLOOKUP('Equation 4 Type I FTE'!$B17,'Equation 3 FTE Conversion'!$B$10:$E$32,4,FALSE)</f>
        <v>6.2233525033829493E-2</v>
      </c>
      <c r="JW17" s="20">
        <f>'RIMS II Type I Employment'!JW17*VLOOKUP('Equation 4 Type I FTE'!$B17,'Equation 3 FTE Conversion'!$B$10:$E$32,4,FALSE)</f>
        <v>8.2365054127198911E-2</v>
      </c>
      <c r="JX17" s="20">
        <f>'RIMS II Type I Employment'!JX17*VLOOKUP('Equation 4 Type I FTE'!$B17,'Equation 3 FTE Conversion'!$B$10:$E$32,4,FALSE)</f>
        <v>8.2268267929634639E-2</v>
      </c>
      <c r="JY17" s="20">
        <f>'RIMS II Type I Employment'!JY17*VLOOKUP('Equation 4 Type I FTE'!$B17,'Equation 3 FTE Conversion'!$B$10:$E$32,4,FALSE)</f>
        <v>3.3488024357239507E-2</v>
      </c>
      <c r="JZ17" s="20">
        <f>'RIMS II Type I Employment'!JZ17*VLOOKUP('Equation 4 Type I FTE'!$B17,'Equation 3 FTE Conversion'!$B$10:$E$32,4,FALSE)</f>
        <v>2.3615832205683356E-2</v>
      </c>
      <c r="KA17" s="20">
        <f>'RIMS II Type I Employment'!KA17*VLOOKUP('Equation 4 Type I FTE'!$B17,'Equation 3 FTE Conversion'!$B$10:$E$32,4,FALSE)</f>
        <v>1.025933694181326E-2</v>
      </c>
      <c r="KB17" s="20">
        <f>'RIMS II Type I Employment'!KB17*VLOOKUP('Equation 4 Type I FTE'!$B17,'Equation 3 FTE Conversion'!$B$10:$E$32,4,FALSE)</f>
        <v>2.7584066305818673E-2</v>
      </c>
      <c r="KC17" s="20">
        <f>'RIMS II Type I Employment'!KC17*VLOOKUP('Equation 4 Type I FTE'!$B17,'Equation 3 FTE Conversion'!$B$10:$E$32,4,FALSE)</f>
        <v>8.730115020297699E-2</v>
      </c>
      <c r="KD17" s="20">
        <f>'RIMS II Type I Employment'!KD17*VLOOKUP('Equation 4 Type I FTE'!$B17,'Equation 3 FTE Conversion'!$B$10:$E$32,4,FALSE)</f>
        <v>6.8331055480378877E-2</v>
      </c>
      <c r="KE17" s="20">
        <f>'RIMS II Type I Employment'!KE17*VLOOKUP('Equation 4 Type I FTE'!$B17,'Equation 3 FTE Conversion'!$B$10:$E$32,4,FALSE)</f>
        <v>8.1010047361299048E-2</v>
      </c>
      <c r="KF17" s="20">
        <f>'RIMS II Type I Employment'!KF17*VLOOKUP('Equation 4 Type I FTE'!$B17,'Equation 3 FTE Conversion'!$B$10:$E$32,4,FALSE)</f>
        <v>6.0684945872801085E-2</v>
      </c>
      <c r="KG17" s="20">
        <f>'RIMS II Type I Employment'!KG17*VLOOKUP('Equation 4 Type I FTE'!$B17,'Equation 3 FTE Conversion'!$B$10:$E$32,4,FALSE)</f>
        <v>6.5524255751014879E-2</v>
      </c>
      <c r="KH17" s="20">
        <f>'RIMS II Type I Employment'!KH17*VLOOKUP('Equation 4 Type I FTE'!$B17,'Equation 3 FTE Conversion'!$B$10:$E$32,4,FALSE)</f>
        <v>6.4846752368064947E-2</v>
      </c>
      <c r="KI17" s="20">
        <f>'RIMS II Type I Employment'!KI17*VLOOKUP('Equation 4 Type I FTE'!$B17,'Equation 3 FTE Conversion'!$B$10:$E$32,4,FALSE)</f>
        <v>2.9713362652232747E-2</v>
      </c>
      <c r="KJ17" s="20">
        <f>'RIMS II Type I Employment'!KJ17*VLOOKUP('Equation 4 Type I FTE'!$B17,'Equation 3 FTE Conversion'!$B$10:$E$32,4,FALSE)</f>
        <v>2.1583322056833557E-2</v>
      </c>
      <c r="KK17" s="20">
        <f>'RIMS II Type I Employment'!KK17*VLOOKUP('Equation 4 Type I FTE'!$B17,'Equation 3 FTE Conversion'!$B$10:$E$32,4,FALSE)</f>
        <v>2.8551928281461431E-2</v>
      </c>
      <c r="KL17" s="20">
        <f>'RIMS II Type I Employment'!KL17*VLOOKUP('Equation 4 Type I FTE'!$B17,'Equation 3 FTE Conversion'!$B$10:$E$32,4,FALSE)</f>
        <v>3.0197293640054124E-2</v>
      </c>
      <c r="KM17" s="20">
        <f>'RIMS II Type I Employment'!KM17*VLOOKUP('Equation 4 Type I FTE'!$B17,'Equation 3 FTE Conversion'!$B$10:$E$32,4,FALSE)</f>
        <v>2.3035115020297699E-2</v>
      </c>
      <c r="KN17" s="20">
        <f>'RIMS II Type I Employment'!KN17*VLOOKUP('Equation 4 Type I FTE'!$B17,'Equation 3 FTE Conversion'!$B$10:$E$32,4,FALSE)</f>
        <v>6.0007442489851143E-3</v>
      </c>
      <c r="KO17" s="20">
        <f>'RIMS II Type I Employment'!KO17*VLOOKUP('Equation 4 Type I FTE'!$B17,'Equation 3 FTE Conversion'!$B$10:$E$32,4,FALSE)</f>
        <v>9.4850473612990514E-3</v>
      </c>
      <c r="KP17" s="20">
        <f>'RIMS II Type I Employment'!KP17*VLOOKUP('Equation 4 Type I FTE'!$B17,'Equation 3 FTE Conversion'!$B$10:$E$32,4,FALSE)</f>
        <v>7.4525372124492556E-3</v>
      </c>
      <c r="KQ17" s="20">
        <f>'RIMS II Type I Employment'!KQ17*VLOOKUP('Equation 4 Type I FTE'!$B17,'Equation 3 FTE Conversion'!$B$10:$E$32,4,FALSE)</f>
        <v>3.484303112313937E-2</v>
      </c>
      <c r="KR17" s="20">
        <f>'RIMS II Type I Employment'!KR17*VLOOKUP('Equation 4 Type I FTE'!$B17,'Equation 3 FTE Conversion'!$B$10:$E$32,4,FALSE)</f>
        <v>2.0131529093369415E-2</v>
      </c>
      <c r="KS17" s="20">
        <f>'RIMS II Type I Employment'!KS17*VLOOKUP('Equation 4 Type I FTE'!$B17,'Equation 3 FTE Conversion'!$B$10:$E$32,4,FALSE)</f>
        <v>0.16008437077131257</v>
      </c>
      <c r="KT17" s="20">
        <f>'RIMS II Type I Employment'!KT17*VLOOKUP('Equation 4 Type I FTE'!$B17,'Equation 3 FTE Conversion'!$B$10:$E$32,4,FALSE)</f>
        <v>0.27796995940460079</v>
      </c>
      <c r="KU17" s="20">
        <f>'RIMS II Type I Employment'!KU17*VLOOKUP('Equation 4 Type I FTE'!$B17,'Equation 3 FTE Conversion'!$B$10:$E$32,4,FALSE)</f>
        <v>0.27138849797023001</v>
      </c>
      <c r="KV17" s="20">
        <f>'RIMS II Type I Employment'!KV17*VLOOKUP('Equation 4 Type I FTE'!$B17,'Equation 3 FTE Conversion'!$B$10:$E$32,4,FALSE)</f>
        <v>1.9937956698240864E-2</v>
      </c>
      <c r="KW17" s="20">
        <f>'RIMS II Type I Employment'!KW17*VLOOKUP('Equation 4 Type I FTE'!$B17,'Equation 3 FTE Conversion'!$B$10:$E$32,4,FALSE)</f>
        <v>2.3615832205683356E-2</v>
      </c>
      <c r="KX17" s="20">
        <f>'RIMS II Type I Employment'!KX17*VLOOKUP('Equation 4 Type I FTE'!$B17,'Equation 3 FTE Conversion'!$B$10:$E$32,4,FALSE)</f>
        <v>1.4324357239512855E-2</v>
      </c>
      <c r="KY17" s="20">
        <f>'RIMS II Type I Employment'!KY17*VLOOKUP('Equation 4 Type I FTE'!$B17,'Equation 3 FTE Conversion'!$B$10:$E$32,4,FALSE)</f>
        <v>3.8230548037889035E-2</v>
      </c>
      <c r="KZ17" s="20">
        <f>'RIMS II Type I Employment'!KZ17*VLOOKUP('Equation 4 Type I FTE'!$B17,'Equation 3 FTE Conversion'!$B$10:$E$32,4,FALSE)</f>
        <v>4.3263430311231386E-2</v>
      </c>
      <c r="LA17" s="20">
        <f>'RIMS II Type I Employment'!LA17*VLOOKUP('Equation 4 Type I FTE'!$B17,'Equation 3 FTE Conversion'!$B$10:$E$32,4,FALSE)</f>
        <v>1.9066880920162378E-2</v>
      </c>
      <c r="LB17" s="20">
        <f>'RIMS II Type I Employment'!LB17*VLOOKUP('Equation 4 Type I FTE'!$B17,'Equation 3 FTE Conversion'!$B$10:$E$32,4,FALSE)</f>
        <v>5.5071346414073068E-2</v>
      </c>
      <c r="LC17" s="20">
        <f>'RIMS II Type I Employment'!LC17*VLOOKUP('Equation 4 Type I FTE'!$B17,'Equation 3 FTE Conversion'!$B$10:$E$32,4,FALSE)</f>
        <v>3.2133017591339644E-2</v>
      </c>
      <c r="LD17" s="20">
        <f>'RIMS II Type I Employment'!LD17*VLOOKUP('Equation 4 Type I FTE'!$B17,'Equation 3 FTE Conversion'!$B$10:$E$32,4,FALSE)</f>
        <v>3.9004837618403246E-2</v>
      </c>
      <c r="LE17" s="20">
        <f>'RIMS II Type I Employment'!LE17*VLOOKUP('Equation 4 Type I FTE'!$B17,'Equation 3 FTE Conversion'!$B$10:$E$32,4,FALSE)</f>
        <v>6.0297801082543977E-2</v>
      </c>
      <c r="LF17" s="20">
        <f>'RIMS II Type I Employment'!LF17*VLOOKUP('Equation 4 Type I FTE'!$B17,'Equation 3 FTE Conversion'!$B$10:$E$32,4,FALSE)</f>
        <v>4.539272665764546E-2</v>
      </c>
      <c r="LG17" s="20">
        <f>'RIMS II Type I Employment'!LG17*VLOOKUP('Equation 4 Type I FTE'!$B17,'Equation 3 FTE Conversion'!$B$10:$E$32,4,FALSE)</f>
        <v>5.9620297699594045E-2</v>
      </c>
      <c r="LH17" s="20">
        <f>'RIMS II Type I Employment'!LH17*VLOOKUP('Equation 4 Type I FTE'!$B17,'Equation 3 FTE Conversion'!$B$10:$E$32,4,FALSE)</f>
        <v>0.14682466170500677</v>
      </c>
      <c r="LI17" s="20">
        <f>'RIMS II Type I Employment'!LI17*VLOOKUP('Equation 4 Type I FTE'!$B17,'Equation 3 FTE Conversion'!$B$10:$E$32,4,FALSE)</f>
        <v>0.15766471583220568</v>
      </c>
      <c r="LJ17" s="20">
        <f>'RIMS II Type I Employment'!LJ17*VLOOKUP('Equation 4 Type I FTE'!$B17,'Equation 3 FTE Conversion'!$B$10:$E$32,4,FALSE)</f>
        <v>4.5199154262516909E-2</v>
      </c>
      <c r="LK17" s="20">
        <f>'RIMS II Type I Employment'!LK17*VLOOKUP('Equation 4 Type I FTE'!$B17,'Equation 3 FTE Conversion'!$B$10:$E$32,4,FALSE)</f>
        <v>3.9682341001353177E-2</v>
      </c>
      <c r="LL17" s="20">
        <f>'RIMS II Type I Employment'!LL17*VLOOKUP('Equation 4 Type I FTE'!$B17,'Equation 3 FTE Conversion'!$B$10:$E$32,4,FALSE)</f>
        <v>1.1904702300405953E-2</v>
      </c>
      <c r="LM17" s="20">
        <f>'RIMS II Type I Employment'!LM17*VLOOKUP('Equation 4 Type I FTE'!$B17,'Equation 3 FTE Conversion'!$B$10:$E$32,4,FALSE)</f>
        <v>0.10811018267929634</v>
      </c>
      <c r="LN17" s="20">
        <f>'RIMS II Type I Employment'!LN17*VLOOKUP('Equation 4 Type I FTE'!$B17,'Equation 3 FTE Conversion'!$B$10:$E$32,4,FALSE)</f>
        <v>3.9198410013531797E-2</v>
      </c>
      <c r="LO17" s="20">
        <f>'RIMS II Type I Employment'!LO17*VLOOKUP('Equation 4 Type I FTE'!$B17,'Equation 3 FTE Conversion'!$B$10:$E$32,4,FALSE)</f>
        <v>8.730115020297699E-2</v>
      </c>
      <c r="LP17" s="20">
        <f>'RIMS II Type I Employment'!LP17*VLOOKUP('Equation 4 Type I FTE'!$B17,'Equation 3 FTE Conversion'!$B$10:$E$32,4,FALSE)</f>
        <v>4.9457746955345057E-2</v>
      </c>
      <c r="LQ17" s="20">
        <f>'RIMS II Type I Employment'!LQ17*VLOOKUP('Equation 4 Type I FTE'!$B17,'Equation 3 FTE Conversion'!$B$10:$E$32,4,FALSE)</f>
        <v>3.9779127198917449E-2</v>
      </c>
      <c r="LR17" s="20">
        <f>'RIMS II Type I Employment'!LR17*VLOOKUP('Equation 4 Type I FTE'!$B17,'Equation 3 FTE Conversion'!$B$10:$E$32,4,FALSE)</f>
        <v>5.3909912043301755E-2</v>
      </c>
      <c r="LS17" s="20">
        <f>'RIMS II Type I Employment'!LS17*VLOOKUP('Equation 4 Type I FTE'!$B17,'Equation 3 FTE Conversion'!$B$10:$E$32,4,FALSE)</f>
        <v>6.1168876860622466E-2</v>
      </c>
      <c r="LT17" s="20">
        <f>'RIMS II Type I Employment'!LT17*VLOOKUP('Equation 4 Type I FTE'!$B17,'Equation 3 FTE Conversion'!$B$10:$E$32,4,FALSE)</f>
        <v>0.11469164411366711</v>
      </c>
      <c r="LU17" s="20">
        <f>'RIMS II Type I Employment'!LU17*VLOOKUP('Equation 4 Type I FTE'!$B17,'Equation 3 FTE Conversion'!$B$10:$E$32,4,FALSE)</f>
        <v>5.7684573748308522E-2</v>
      </c>
      <c r="LV17" s="20">
        <f>'RIMS II Type I Employment'!LV17*VLOOKUP('Equation 4 Type I FTE'!$B17,'Equation 3 FTE Conversion'!$B$10:$E$32,4,FALSE)</f>
        <v>3.542374830852503E-2</v>
      </c>
      <c r="LW17" s="20">
        <f>'RIMS II Type I Employment'!LW17*VLOOKUP('Equation 4 Type I FTE'!$B17,'Equation 3 FTE Conversion'!$B$10:$E$32,4,FALSE)</f>
        <v>5.1199898511502029E-2</v>
      </c>
      <c r="LX17" s="20">
        <f>'RIMS II Type I Employment'!LX17*VLOOKUP('Equation 4 Type I FTE'!$B17,'Equation 3 FTE Conversion'!$B$10:$E$32,4,FALSE)</f>
        <v>6.5524255751014879E-2</v>
      </c>
      <c r="LY17" s="20">
        <f>'RIMS II Type I Employment'!LY17*VLOOKUP('Equation 4 Type I FTE'!$B17,'Equation 3 FTE Conversion'!$B$10:$E$32,4,FALSE)</f>
        <v>0.11711129905277401</v>
      </c>
      <c r="LZ17" s="20">
        <f>'RIMS II Type I Employment'!LZ17*VLOOKUP('Equation 4 Type I FTE'!$B17,'Equation 3 FTE Conversion'!$B$10:$E$32,4,FALSE)</f>
        <v>7.5009303112313935E-2</v>
      </c>
      <c r="MA17" s="20">
        <f>'RIMS II Type I Employment'!MA17*VLOOKUP('Equation 4 Type I FTE'!$B17,'Equation 3 FTE Conversion'!$B$10:$E$32,4,FALSE)</f>
        <v>8.0622902571041946E-2</v>
      </c>
      <c r="MB17" s="20">
        <f>'RIMS II Type I Employment'!MB17*VLOOKUP('Equation 4 Type I FTE'!$B17,'Equation 3 FTE Conversion'!$B$10:$E$32,4,FALSE)</f>
        <v>0.12659634641407305</v>
      </c>
      <c r="MC17" s="20">
        <f>'RIMS II Type I Employment'!MC17*VLOOKUP('Equation 4 Type I FTE'!$B17,'Equation 3 FTE Conversion'!$B$10:$E$32,4,FALSE)</f>
        <v>4.8296312584573745E-2</v>
      </c>
      <c r="MD17" s="20">
        <f>'RIMS II Type I Employment'!MD17*VLOOKUP('Equation 4 Type I FTE'!$B17,'Equation 3 FTE Conversion'!$B$10:$E$32,4,FALSE)</f>
        <v>8.7397936400541276E-2</v>
      </c>
      <c r="ME17" s="20">
        <f>'RIMS II Type I Employment'!ME17*VLOOKUP('Equation 4 Type I FTE'!$B17,'Equation 3 FTE Conversion'!$B$10:$E$32,4,FALSE)</f>
        <v>9.9883355886332875E-2</v>
      </c>
      <c r="MF17" s="20">
        <f>'RIMS II Type I Employment'!MF17*VLOOKUP('Equation 4 Type I FTE'!$B17,'Equation 3 FTE Conversion'!$B$10:$E$32,4,FALSE)</f>
        <v>6.5040324763193491E-2</v>
      </c>
      <c r="MG17" s="20">
        <f>'RIMS II Type I Employment'!MG17*VLOOKUP('Equation 4 Type I FTE'!$B17,'Equation 3 FTE Conversion'!$B$10:$E$32,4,FALSE)</f>
        <v>6.0104228687415426E-2</v>
      </c>
      <c r="MH17" s="20">
        <f>'RIMS II Type I Employment'!MH17*VLOOKUP('Equation 4 Type I FTE'!$B17,'Equation 3 FTE Conversion'!$B$10:$E$32,4,FALSE)</f>
        <v>6.5233897158322049E-2</v>
      </c>
      <c r="MI17" s="20">
        <f>'RIMS II Type I Employment'!MI17*VLOOKUP('Equation 4 Type I FTE'!$B17,'Equation 3 FTE Conversion'!$B$10:$E$32,4,FALSE)</f>
        <v>5.9813870094722596E-2</v>
      </c>
      <c r="MJ17" s="20">
        <f>'RIMS II Type I Employment'!MJ17*VLOOKUP('Equation 4 Type I FTE'!$B17,'Equation 3 FTE Conversion'!$B$10:$E$32,4,FALSE)</f>
        <v>0.13298423545331528</v>
      </c>
      <c r="MK17" s="20">
        <f>'RIMS II Type I Employment'!MK17*VLOOKUP('Equation 4 Type I FTE'!$B17,'Equation 3 FTE Conversion'!$B$10:$E$32,4,FALSE)</f>
        <v>2.4874052774018943E-2</v>
      </c>
      <c r="ML17" s="20">
        <f>'RIMS II Type I Employment'!ML17*VLOOKUP('Equation 4 Type I FTE'!$B17,'Equation 3 FTE Conversion'!$B$10:$E$32,4,FALSE)</f>
        <v>2.6035487144790256E-2</v>
      </c>
      <c r="MM17" s="20">
        <f>'RIMS II Type I Employment'!MM17*VLOOKUP('Equation 4 Type I FTE'!$B17,'Equation 3 FTE Conversion'!$B$10:$E$32,4,FALSE)</f>
        <v>5.7103856562922863E-3</v>
      </c>
      <c r="MN17" s="20">
        <f>'RIMS II Type I Employment'!MN17*VLOOKUP('Equation 4 Type I FTE'!$B17,'Equation 3 FTE Conversion'!$B$10:$E$32,4,FALSE)</f>
        <v>2.3906190798376182E-2</v>
      </c>
      <c r="MO17" s="20">
        <f>'RIMS II Type I Employment'!MO17*VLOOKUP('Equation 4 Type I FTE'!$B17,'Equation 3 FTE Conversion'!$B$10:$E$32,4,FALSE)</f>
        <v>4.8199526387009466E-2</v>
      </c>
      <c r="MP17" s="20">
        <f>'RIMS II Type I Employment'!MP17*VLOOKUP('Equation 4 Type I FTE'!$B17,'Equation 3 FTE Conversion'!$B$10:$E$32,4,FALSE)</f>
        <v>0.11285270635994586</v>
      </c>
      <c r="MQ17" s="20">
        <f>'RIMS II Type I Employment'!MQ17*VLOOKUP('Equation 4 Type I FTE'!$B17,'Equation 3 FTE Conversion'!$B$10:$E$32,4,FALSE)</f>
        <v>5.7394215155615692E-2</v>
      </c>
      <c r="MR17" s="20">
        <f>'RIMS II Type I Employment'!MR17*VLOOKUP('Equation 4 Type I FTE'!$B17,'Equation 3 FTE Conversion'!$B$10:$E$32,4,FALSE)</f>
        <v>9.0882239512855206E-2</v>
      </c>
      <c r="MS17" s="20">
        <f>'RIMS II Type I Employment'!MS17*VLOOKUP('Equation 4 Type I FTE'!$B17,'Equation 3 FTE Conversion'!$B$10:$E$32,4,FALSE)</f>
        <v>5.9813870094722596E-2</v>
      </c>
      <c r="MT17" s="20">
        <f>'RIMS II Type I Employment'!MT17*VLOOKUP('Equation 4 Type I FTE'!$B17,'Equation 3 FTE Conversion'!$B$10:$E$32,4,FALSE)</f>
        <v>8.7785081190798378E-2</v>
      </c>
      <c r="MU17" s="20">
        <f>'RIMS II Type I Employment'!MU17*VLOOKUP('Equation 4 Type I FTE'!$B17,'Equation 3 FTE Conversion'!$B$10:$E$32,4,FALSE)</f>
        <v>0.12417669147496616</v>
      </c>
      <c r="MV17" s="20">
        <f>'RIMS II Type I Employment'!MV17*VLOOKUP('Equation 4 Type I FTE'!$B17,'Equation 3 FTE Conversion'!$B$10:$E$32,4,FALSE)</f>
        <v>6.5040324763193491E-2</v>
      </c>
      <c r="MW17" s="20">
        <f>'RIMS II Type I Employment'!MW17*VLOOKUP('Equation 4 Type I FTE'!$B17,'Equation 3 FTE Conversion'!$B$10:$E$32,4,FALSE)</f>
        <v>9.8044418132611638E-2</v>
      </c>
      <c r="MX17" s="20">
        <f>'RIMS II Type I Employment'!MX17*VLOOKUP('Equation 4 Type I FTE'!$B17,'Equation 3 FTE Conversion'!$B$10:$E$32,4,FALSE)</f>
        <v>9.3011535859269287E-2</v>
      </c>
      <c r="MY17" s="20">
        <f>'RIMS II Type I Employment'!MY17*VLOOKUP('Equation 4 Type I FTE'!$B17,'Equation 3 FTE Conversion'!$B$10:$E$32,4,FALSE)</f>
        <v>0.12369276048714478</v>
      </c>
      <c r="MZ17" s="20">
        <f>'RIMS II Type I Employment'!MZ17*VLOOKUP('Equation 4 Type I FTE'!$B17,'Equation 3 FTE Conversion'!$B$10:$E$32,4,FALSE)</f>
        <v>6.5330683355886335E-2</v>
      </c>
      <c r="NA17" s="20">
        <f>'RIMS II Type I Employment'!NA17*VLOOKUP('Equation 4 Type I FTE'!$B17,'Equation 3 FTE Conversion'!$B$10:$E$32,4,FALSE)</f>
        <v>5.168382949932341E-2</v>
      </c>
      <c r="NB17" s="20">
        <f>'RIMS II Type I Employment'!NB17*VLOOKUP('Equation 4 Type I FTE'!$B17,'Equation 3 FTE Conversion'!$B$10:$E$32,4,FALSE)</f>
        <v>6.4459607577807845E-2</v>
      </c>
      <c r="NC17" s="20">
        <f>'RIMS II Type I Employment'!NC17*VLOOKUP('Equation 4 Type I FTE'!$B17,'Equation 3 FTE Conversion'!$B$10:$E$32,4,FALSE)</f>
        <v>8.352648849797023E-2</v>
      </c>
      <c r="ND17" s="20">
        <f>'RIMS II Type I Employment'!ND17*VLOOKUP('Equation 4 Type I FTE'!$B17,'Equation 3 FTE Conversion'!$B$10:$E$32,4,FALSE)</f>
        <v>6.0975304465493908E-2</v>
      </c>
      <c r="NE17" s="20">
        <f>'RIMS II Type I Employment'!NE17*VLOOKUP('Equation 4 Type I FTE'!$B17,'Equation 3 FTE Conversion'!$B$10:$E$32,4,FALSE)</f>
        <v>5.4587415426251687E-2</v>
      </c>
      <c r="NF17" s="20">
        <f>'RIMS II Type I Employment'!NF17*VLOOKUP('Equation 4 Type I FTE'!$B17,'Equation 3 FTE Conversion'!$B$10:$E$32,4,FALSE)</f>
        <v>3.484303112313937E-2</v>
      </c>
      <c r="NG17" s="20">
        <f>'RIMS II Type I Employment'!NG17*VLOOKUP('Equation 4 Type I FTE'!$B17,'Equation 3 FTE Conversion'!$B$10:$E$32,4,FALSE)</f>
        <v>6.4749966170500675E-2</v>
      </c>
      <c r="NH17" s="20">
        <f>'RIMS II Type I Employment'!NH17*VLOOKUP('Equation 4 Type I FTE'!$B17,'Equation 3 FTE Conversion'!$B$10:$E$32,4,FALSE)</f>
        <v>5.6910284167794312E-2</v>
      </c>
      <c r="NI17" s="20">
        <f>'RIMS II Type I Employment'!NI17*VLOOKUP('Equation 4 Type I FTE'!$B17,'Equation 3 FTE Conversion'!$B$10:$E$32,4,FALSE)</f>
        <v>8.5655784844384297E-2</v>
      </c>
      <c r="NJ17" s="23">
        <f>'RIMS II Type I Employment'!NJ17*VLOOKUP('Equation 4 Type I FTE'!$B17,'Equation 3 FTE Conversion'!$B$10:$E$32,4,FALSE)</f>
        <v>0</v>
      </c>
    </row>
    <row r="18" spans="2:374" x14ac:dyDescent="0.3">
      <c r="B18" s="18" t="s">
        <v>830</v>
      </c>
      <c r="C18" s="20">
        <f>'RIMS II Type I Employment'!C18*VLOOKUP('Equation 4 Type I FTE'!$B18,'Equation 3 FTE Conversion'!$B$10:$E$32,4,FALSE)</f>
        <v>4.2074475657811111E-2</v>
      </c>
      <c r="D18" s="20">
        <f>'RIMS II Type I Employment'!D18*VLOOKUP('Equation 4 Type I FTE'!$B18,'Equation 3 FTE Conversion'!$B$10:$E$32,4,FALSE)</f>
        <v>3.2666518367865764E-2</v>
      </c>
      <c r="E18" s="20">
        <f>'RIMS II Type I Employment'!E18*VLOOKUP('Equation 4 Type I FTE'!$B18,'Equation 3 FTE Conversion'!$B$10:$E$32,4,FALSE)</f>
        <v>1.8206139570357185E-2</v>
      </c>
      <c r="F18" s="20">
        <f>'RIMS II Type I Employment'!F18*VLOOKUP('Equation 4 Type I FTE'!$B18,'Equation 3 FTE Conversion'!$B$10:$E$32,4,FALSE)</f>
        <v>6.3765043854073972E-2</v>
      </c>
      <c r="G18" s="20">
        <f>'RIMS II Type I Employment'!G18*VLOOKUP('Equation 4 Type I FTE'!$B18,'Equation 3 FTE Conversion'!$B$10:$E$32,4,FALSE)</f>
        <v>3.5889614846828524E-2</v>
      </c>
      <c r="H18" s="20">
        <f>'RIMS II Type I Employment'!H18*VLOOKUP('Equation 4 Type I FTE'!$B18,'Equation 3 FTE Conversion'!$B$10:$E$32,4,FALSE)</f>
        <v>4.1377589932629973E-2</v>
      </c>
      <c r="I18" s="20">
        <f>'RIMS II Type I Employment'!I18*VLOOKUP('Equation 4 Type I FTE'!$B18,'Equation 3 FTE Conversion'!$B$10:$E$32,4,FALSE)</f>
        <v>1.6289703826109062E-2</v>
      </c>
      <c r="J18" s="20">
        <f>'RIMS II Type I Employment'!J18*VLOOKUP('Equation 4 Type I FTE'!$B18,'Equation 3 FTE Conversion'!$B$10:$E$32,4,FALSE)</f>
        <v>3.0227418329731789E-2</v>
      </c>
      <c r="K18" s="20">
        <f>'RIMS II Type I Employment'!K18*VLOOKUP('Equation 4 Type I FTE'!$B18,'Equation 3 FTE Conversion'!$B$10:$E$32,4,FALSE)</f>
        <v>1.6638146688699628E-2</v>
      </c>
      <c r="L18" s="20">
        <f>'RIMS II Type I Employment'!L18*VLOOKUP('Equation 4 Type I FTE'!$B18,'Equation 3 FTE Conversion'!$B$10:$E$32,4,FALSE)</f>
        <v>2.8659425448074233E-2</v>
      </c>
      <c r="M18" s="20">
        <f>'RIMS II Type I Employment'!M18*VLOOKUP('Equation 4 Type I FTE'!$B18,'Equation 3 FTE Conversion'!$B$10:$E$32,4,FALSE)</f>
        <v>1.3850603787975086E-2</v>
      </c>
      <c r="N18" s="20">
        <f>'RIMS II Type I Employment'!N18*VLOOKUP('Equation 4 Type I FTE'!$B18,'Equation 3 FTE Conversion'!$B$10:$E$32,4,FALSE)</f>
        <v>8.5368501334689203E-3</v>
      </c>
      <c r="O18" s="20">
        <f>'RIMS II Type I Employment'!O18*VLOOKUP('Equation 4 Type I FTE'!$B18,'Equation 3 FTE Conversion'!$B$10:$E$32,4,FALSE)</f>
        <v>1.1411503749841108E-2</v>
      </c>
      <c r="P18" s="20">
        <f>'RIMS II Type I Employment'!P18*VLOOKUP('Equation 4 Type I FTE'!$B18,'Equation 3 FTE Conversion'!$B$10:$E$32,4,FALSE)</f>
        <v>3.5366950552942665E-2</v>
      </c>
      <c r="Q18" s="20">
        <f>'RIMS II Type I Employment'!Q18*VLOOKUP('Equation 4 Type I FTE'!$B18,'Equation 3 FTE Conversion'!$B$10:$E$32,4,FALSE)</f>
        <v>0</v>
      </c>
      <c r="R18" s="20">
        <f>'RIMS II Type I Employment'!R18*VLOOKUP('Equation 4 Type I FTE'!$B18,'Equation 3 FTE Conversion'!$B$10:$E$32,4,FALSE)</f>
        <v>2.5523439684759119E-2</v>
      </c>
      <c r="S18" s="20">
        <f>'RIMS II Type I Employment'!S18*VLOOKUP('Equation 4 Type I FTE'!$B18,'Equation 3 FTE Conversion'!$B$10:$E$32,4,FALSE)</f>
        <v>4.1203368501334686E-2</v>
      </c>
      <c r="T18" s="20">
        <f>'RIMS II Type I Employment'!T18*VLOOKUP('Equation 4 Type I FTE'!$B18,'Equation 3 FTE Conversion'!$B$10:$E$32,4,FALSE)</f>
        <v>4.3729579255116308E-2</v>
      </c>
      <c r="U18" s="20">
        <f>'RIMS II Type I Employment'!U18*VLOOKUP('Equation 4 Type I FTE'!$B18,'Equation 3 FTE Conversion'!$B$10:$E$32,4,FALSE)</f>
        <v>3.4408732680818607E-2</v>
      </c>
      <c r="V18" s="20">
        <f>'RIMS II Type I Employment'!V18*VLOOKUP('Equation 4 Type I FTE'!$B18,'Equation 3 FTE Conversion'!$B$10:$E$32,4,FALSE)</f>
        <v>3.9025600610143638E-2</v>
      </c>
      <c r="W18" s="20">
        <f>'RIMS II Type I Employment'!W18*VLOOKUP('Equation 4 Type I FTE'!$B18,'Equation 3 FTE Conversion'!$B$10:$E$32,4,FALSE)</f>
        <v>4.1900254226515818E-2</v>
      </c>
      <c r="X18" s="20">
        <f>'RIMS II Type I Employment'!X18*VLOOKUP('Equation 4 Type I FTE'!$B18,'Equation 3 FTE Conversion'!$B$10:$E$32,4,FALSE)</f>
        <v>1.411193593491801E-2</v>
      </c>
      <c r="Y18" s="20">
        <f>'RIMS II Type I Employment'!Y18*VLOOKUP('Equation 4 Type I FTE'!$B18,'Equation 3 FTE Conversion'!$B$10:$E$32,4,FALSE)</f>
        <v>2.5262107537816193E-2</v>
      </c>
      <c r="Z18" s="20">
        <f>'RIMS II Type I Employment'!Z18*VLOOKUP('Equation 4 Type I FTE'!$B18,'Equation 3 FTE Conversion'!$B$10:$E$32,4,FALSE)</f>
        <v>0.10427152663022753</v>
      </c>
      <c r="AA18" s="20">
        <f>'RIMS II Type I Employment'!AA18*VLOOKUP('Equation 4 Type I FTE'!$B18,'Equation 3 FTE Conversion'!$B$10:$E$32,4,FALSE)</f>
        <v>0.62345139189017407</v>
      </c>
      <c r="AB18" s="20">
        <f>'RIMS II Type I Employment'!AB18*VLOOKUP('Equation 4 Type I FTE'!$B18,'Equation 3 FTE Conversion'!$B$10:$E$32,4,FALSE)</f>
        <v>0.5782409304690479</v>
      </c>
      <c r="AC18" s="20">
        <f>'RIMS II Type I Employment'!AC18*VLOOKUP('Equation 4 Type I FTE'!$B18,'Equation 3 FTE Conversion'!$B$10:$E$32,4,FALSE)</f>
        <v>6.2545493835006988E-2</v>
      </c>
      <c r="AD18" s="20">
        <f>'RIMS II Type I Employment'!AD18*VLOOKUP('Equation 4 Type I FTE'!$B18,'Equation 3 FTE Conversion'!$B$10:$E$32,4,FALSE)</f>
        <v>2.7178543282064316E-2</v>
      </c>
      <c r="AE18" s="20">
        <f>'RIMS II Type I Employment'!AE18*VLOOKUP('Equation 4 Type I FTE'!$B18,'Equation 3 FTE Conversion'!$B$10:$E$32,4,FALSE)</f>
        <v>2.1951900343205797E-2</v>
      </c>
      <c r="AF18" s="20">
        <f>'RIMS II Type I Employment'!AF18*VLOOKUP('Equation 4 Type I FTE'!$B18,'Equation 3 FTE Conversion'!$B$10:$E$32,4,FALSE)</f>
        <v>3.3102071946103977E-2</v>
      </c>
      <c r="AG18" s="20">
        <f>'RIMS II Type I Employment'!AG18*VLOOKUP('Equation 4 Type I FTE'!$B18,'Equation 3 FTE Conversion'!$B$10:$E$32,4,FALSE)</f>
        <v>5.9322397356044228E-2</v>
      </c>
      <c r="AH18" s="20">
        <f>'RIMS II Type I Employment'!AH18*VLOOKUP('Equation 4 Type I FTE'!$B18,'Equation 3 FTE Conversion'!$B$10:$E$32,4,FALSE)</f>
        <v>2.386833608745392E-2</v>
      </c>
      <c r="AI18" s="20">
        <f>'RIMS II Type I Employment'!AI18*VLOOKUP('Equation 4 Type I FTE'!$B18,'Equation 3 FTE Conversion'!$B$10:$E$32,4,FALSE)</f>
        <v>3.0053196898436507E-2</v>
      </c>
      <c r="AJ18" s="20">
        <f>'RIMS II Type I Employment'!AJ18*VLOOKUP('Equation 4 Type I FTE'!$B18,'Equation 3 FTE Conversion'!$B$10:$E$32,4,FALSE)</f>
        <v>3.6673611287657303E-2</v>
      </c>
      <c r="AK18" s="20">
        <f>'RIMS II Type I Employment'!AK18*VLOOKUP('Equation 4 Type I FTE'!$B18,'Equation 3 FTE Conversion'!$B$10:$E$32,4,FALSE)</f>
        <v>4.43393542646498E-2</v>
      </c>
      <c r="AL18" s="20">
        <f>'RIMS II Type I Employment'!AL18*VLOOKUP('Equation 4 Type I FTE'!$B18,'Equation 3 FTE Conversion'!$B$10:$E$32,4,FALSE)</f>
        <v>5.2789093682471082E-2</v>
      </c>
      <c r="AM18" s="20">
        <f>'RIMS II Type I Employment'!AM18*VLOOKUP('Equation 4 Type I FTE'!$B18,'Equation 3 FTE Conversion'!$B$10:$E$32,4,FALSE)</f>
        <v>3.4757175543409173E-2</v>
      </c>
      <c r="AN18" s="20">
        <f>'RIMS II Type I Employment'!AN18*VLOOKUP('Equation 4 Type I FTE'!$B18,'Equation 3 FTE Conversion'!$B$10:$E$32,4,FALSE)</f>
        <v>3.1272746917503494E-2</v>
      </c>
      <c r="AO18" s="20">
        <f>'RIMS II Type I Employment'!AO18*VLOOKUP('Equation 4 Type I FTE'!$B18,'Equation 3 FTE Conversion'!$B$10:$E$32,4,FALSE)</f>
        <v>1.6899478835642558E-2</v>
      </c>
      <c r="AP18" s="20">
        <f>'RIMS II Type I Employment'!AP18*VLOOKUP('Equation 4 Type I FTE'!$B18,'Equation 3 FTE Conversion'!$B$10:$E$32,4,FALSE)</f>
        <v>3.3798957671285115E-2</v>
      </c>
      <c r="AQ18" s="20">
        <f>'RIMS II Type I Employment'!AQ18*VLOOKUP('Equation 4 Type I FTE'!$B18,'Equation 3 FTE Conversion'!$B$10:$E$32,4,FALSE)</f>
        <v>3.2230964789627552E-2</v>
      </c>
      <c r="AR18" s="20">
        <f>'RIMS II Type I Employment'!AR18*VLOOKUP('Equation 4 Type I FTE'!$B18,'Equation 3 FTE Conversion'!$B$10:$E$32,4,FALSE)</f>
        <v>2.7004321850769033E-2</v>
      </c>
      <c r="AS18" s="20">
        <f>'RIMS II Type I Employment'!AS18*VLOOKUP('Equation 4 Type I FTE'!$B18,'Equation 3 FTE Conversion'!$B$10:$E$32,4,FALSE)</f>
        <v>2.6394546841235541E-2</v>
      </c>
      <c r="AT18" s="20">
        <f>'RIMS II Type I Employment'!AT18*VLOOKUP('Equation 4 Type I FTE'!$B18,'Equation 3 FTE Conversion'!$B$10:$E$32,4,FALSE)</f>
        <v>2.5087886106520907E-2</v>
      </c>
      <c r="AU18" s="20">
        <f>'RIMS II Type I Employment'!AU18*VLOOKUP('Equation 4 Type I FTE'!$B18,'Equation 3 FTE Conversion'!$B$10:$E$32,4,FALSE)</f>
        <v>2.2823007499682215E-2</v>
      </c>
      <c r="AV18" s="20">
        <f>'RIMS II Type I Employment'!AV18*VLOOKUP('Equation 4 Type I FTE'!$B18,'Equation 3 FTE Conversion'!$B$10:$E$32,4,FALSE)</f>
        <v>2.4478111096987415E-2</v>
      </c>
      <c r="AW18" s="20">
        <f>'RIMS II Type I Employment'!AW18*VLOOKUP('Equation 4 Type I FTE'!$B18,'Equation 3 FTE Conversion'!$B$10:$E$32,4,FALSE)</f>
        <v>2.6655878988178464E-2</v>
      </c>
      <c r="AX18" s="20">
        <f>'RIMS II Type I Employment'!AX18*VLOOKUP('Equation 4 Type I FTE'!$B18,'Equation 3 FTE Conversion'!$B$10:$E$32,4,FALSE)</f>
        <v>2.3345671793568067E-2</v>
      </c>
      <c r="AY18" s="20">
        <f>'RIMS II Type I Employment'!AY18*VLOOKUP('Equation 4 Type I FTE'!$B18,'Equation 3 FTE Conversion'!$B$10:$E$32,4,FALSE)</f>
        <v>1.6551035973051988E-2</v>
      </c>
      <c r="AZ18" s="20">
        <f>'RIMS II Type I Employment'!AZ18*VLOOKUP('Equation 4 Type I FTE'!$B18,'Equation 3 FTE Conversion'!$B$10:$E$32,4,FALSE)</f>
        <v>1.5505707385280284E-2</v>
      </c>
      <c r="BA18" s="20">
        <f>'RIMS II Type I Employment'!BA18*VLOOKUP('Equation 4 Type I FTE'!$B18,'Equation 3 FTE Conversion'!$B$10:$E$32,4,FALSE)</f>
        <v>1.8380361001652471E-2</v>
      </c>
      <c r="BB18" s="20">
        <f>'RIMS II Type I Employment'!BB18*VLOOKUP('Equation 4 Type I FTE'!$B18,'Equation 3 FTE Conversion'!$B$10:$E$32,4,FALSE)</f>
        <v>2.2387453921444006E-2</v>
      </c>
      <c r="BC18" s="20">
        <f>'RIMS II Type I Employment'!BC18*VLOOKUP('Equation 4 Type I FTE'!$B18,'Equation 3 FTE Conversion'!$B$10:$E$32,4,FALSE)</f>
        <v>2.2648786068386932E-2</v>
      </c>
      <c r="BD18" s="20">
        <f>'RIMS II Type I Employment'!BD18*VLOOKUP('Equation 4 Type I FTE'!$B18,'Equation 3 FTE Conversion'!$B$10:$E$32,4,FALSE)</f>
        <v>1.5854150247870853E-2</v>
      </c>
      <c r="BE18" s="20">
        <f>'RIMS II Type I Employment'!BE18*VLOOKUP('Equation 4 Type I FTE'!$B18,'Equation 3 FTE Conversion'!$B$10:$E$32,4,FALSE)</f>
        <v>2.1777678911910514E-2</v>
      </c>
      <c r="BF18" s="20">
        <f>'RIMS II Type I Employment'!BF18*VLOOKUP('Equation 4 Type I FTE'!$B18,'Equation 3 FTE Conversion'!$B$10:$E$32,4,FALSE)</f>
        <v>2.0035464598957671E-2</v>
      </c>
      <c r="BG18" s="20">
        <f>'RIMS II Type I Employment'!BG18*VLOOKUP('Equation 4 Type I FTE'!$B18,'Equation 3 FTE Conversion'!$B$10:$E$32,4,FALSE)</f>
        <v>2.2997228930977501E-2</v>
      </c>
      <c r="BH18" s="20">
        <f>'RIMS II Type I Employment'!BH18*VLOOKUP('Equation 4 Type I FTE'!$B18,'Equation 3 FTE Conversion'!$B$10:$E$32,4,FALSE)</f>
        <v>2.2300343205796366E-2</v>
      </c>
      <c r="BI18" s="20">
        <f>'RIMS II Type I Employment'!BI18*VLOOKUP('Equation 4 Type I FTE'!$B18,'Equation 3 FTE Conversion'!$B$10:$E$32,4,FALSE)</f>
        <v>2.047101817719588E-2</v>
      </c>
      <c r="BJ18" s="20">
        <f>'RIMS II Type I Employment'!BJ18*VLOOKUP('Equation 4 Type I FTE'!$B18,'Equation 3 FTE Conversion'!$B$10:$E$32,4,FALSE)</f>
        <v>1.4808821660099149E-2</v>
      </c>
      <c r="BK18" s="20">
        <f>'RIMS II Type I Employment'!BK18*VLOOKUP('Equation 4 Type I FTE'!$B18,'Equation 3 FTE Conversion'!$B$10:$E$32,4,FALSE)</f>
        <v>2.1603457480615228E-2</v>
      </c>
      <c r="BL18" s="20">
        <f>'RIMS II Type I Employment'!BL18*VLOOKUP('Equation 4 Type I FTE'!$B18,'Equation 3 FTE Conversion'!$B$10:$E$32,4,FALSE)</f>
        <v>1.489593237574679E-2</v>
      </c>
      <c r="BM18" s="20">
        <f>'RIMS II Type I Employment'!BM18*VLOOKUP('Equation 4 Type I FTE'!$B18,'Equation 3 FTE Conversion'!$B$10:$E$32,4,FALSE)</f>
        <v>3.5192729121647386E-2</v>
      </c>
      <c r="BN18" s="20">
        <f>'RIMS II Type I Employment'!BN18*VLOOKUP('Equation 4 Type I FTE'!$B18,'Equation 3 FTE Conversion'!$B$10:$E$32,4,FALSE)</f>
        <v>1.8119028854709545E-2</v>
      </c>
      <c r="BO18" s="20">
        <f>'RIMS II Type I Employment'!BO18*VLOOKUP('Equation 4 Type I FTE'!$B18,'Equation 3 FTE Conversion'!$B$10:$E$32,4,FALSE)</f>
        <v>2.2474564637091649E-2</v>
      </c>
      <c r="BP18" s="20">
        <f>'RIMS II Type I Employment'!BP18*VLOOKUP('Equation 4 Type I FTE'!$B18,'Equation 3 FTE Conversion'!$B$10:$E$32,4,FALSE)</f>
        <v>2.073235032413881E-2</v>
      </c>
      <c r="BQ18" s="20">
        <f>'RIMS II Type I Employment'!BQ18*VLOOKUP('Equation 4 Type I FTE'!$B18,'Equation 3 FTE Conversion'!$B$10:$E$32,4,FALSE)</f>
        <v>1.9512800305071819E-2</v>
      </c>
      <c r="BR18" s="20">
        <f>'RIMS II Type I Employment'!BR18*VLOOKUP('Equation 4 Type I FTE'!$B18,'Equation 3 FTE Conversion'!$B$10:$E$32,4,FALSE)</f>
        <v>6.6552586754798512E-2</v>
      </c>
      <c r="BS18" s="20">
        <f>'RIMS II Type I Employment'!BS18*VLOOKUP('Equation 4 Type I FTE'!$B18,'Equation 3 FTE Conversion'!$B$10:$E$32,4,FALSE)</f>
        <v>2.5697661116054402E-2</v>
      </c>
      <c r="BT18" s="20">
        <f>'RIMS II Type I Employment'!BT18*VLOOKUP('Equation 4 Type I FTE'!$B18,'Equation 3 FTE Conversion'!$B$10:$E$32,4,FALSE)</f>
        <v>2.0209686030252954E-2</v>
      </c>
      <c r="BU18" s="20">
        <f>'RIMS II Type I Employment'!BU18*VLOOKUP('Equation 4 Type I FTE'!$B18,'Equation 3 FTE Conversion'!$B$10:$E$32,4,FALSE)</f>
        <v>1.4460378797508579E-2</v>
      </c>
      <c r="BV18" s="20">
        <f>'RIMS II Type I Employment'!BV18*VLOOKUP('Equation 4 Type I FTE'!$B18,'Equation 3 FTE Conversion'!$B$10:$E$32,4,FALSE)</f>
        <v>1.3327939494089232E-2</v>
      </c>
      <c r="BW18" s="20">
        <f>'RIMS II Type I Employment'!BW18*VLOOKUP('Equation 4 Type I FTE'!$B18,'Equation 3 FTE Conversion'!$B$10:$E$32,4,FALSE)</f>
        <v>2.1951900343205797E-2</v>
      </c>
      <c r="BX18" s="20">
        <f>'RIMS II Type I Employment'!BX18*VLOOKUP('Equation 4 Type I FTE'!$B18,'Equation 3 FTE Conversion'!$B$10:$E$32,4,FALSE)</f>
        <v>0.14390690224990468</v>
      </c>
      <c r="BY18" s="20">
        <f>'RIMS II Type I Employment'!BY18*VLOOKUP('Equation 4 Type I FTE'!$B18,'Equation 3 FTE Conversion'!$B$10:$E$32,4,FALSE)</f>
        <v>4.4426464980297439E-2</v>
      </c>
      <c r="BZ18" s="20">
        <f>'RIMS II Type I Employment'!BZ18*VLOOKUP('Equation 4 Type I FTE'!$B18,'Equation 3 FTE Conversion'!$B$10:$E$32,4,FALSE)</f>
        <v>0.1251780983856616</v>
      </c>
      <c r="CA18" s="20">
        <f>'RIMS II Type I Employment'!CA18*VLOOKUP('Equation 4 Type I FTE'!$B18,'Equation 3 FTE Conversion'!$B$10:$E$32,4,FALSE)</f>
        <v>3.8154493453667213E-2</v>
      </c>
      <c r="CB18" s="20">
        <f>'RIMS II Type I Employment'!CB18*VLOOKUP('Equation 4 Type I FTE'!$B18,'Equation 3 FTE Conversion'!$B$10:$E$32,4,FALSE)</f>
        <v>1.4373268081860938E-2</v>
      </c>
      <c r="CC18" s="20">
        <f>'RIMS II Type I Employment'!CC18*VLOOKUP('Equation 4 Type I FTE'!$B18,'Equation 3 FTE Conversion'!$B$10:$E$32,4,FALSE)</f>
        <v>2.6394546841235541E-2</v>
      </c>
      <c r="CD18" s="20">
        <f>'RIMS II Type I Employment'!CD18*VLOOKUP('Equation 4 Type I FTE'!$B18,'Equation 3 FTE Conversion'!$B$10:$E$32,4,FALSE)</f>
        <v>1.6899478835642558E-2</v>
      </c>
      <c r="CE18" s="20">
        <f>'RIMS II Type I Employment'!CE18*VLOOKUP('Equation 4 Type I FTE'!$B18,'Equation 3 FTE Conversion'!$B$10:$E$32,4,FALSE)</f>
        <v>1.9251468158128893E-2</v>
      </c>
      <c r="CF18" s="20">
        <f>'RIMS II Type I Employment'!CF18*VLOOKUP('Equation 4 Type I FTE'!$B18,'Equation 3 FTE Conversion'!$B$10:$E$32,4,FALSE)</f>
        <v>3.1708300495741706E-2</v>
      </c>
      <c r="CG18" s="20">
        <f>'RIMS II Type I Employment'!CG18*VLOOKUP('Equation 4 Type I FTE'!$B18,'Equation 3 FTE Conversion'!$B$10:$E$32,4,FALSE)</f>
        <v>3.2230964789627552E-2</v>
      </c>
      <c r="CH18" s="20">
        <f>'RIMS II Type I Employment'!CH18*VLOOKUP('Equation 4 Type I FTE'!$B18,'Equation 3 FTE Conversion'!$B$10:$E$32,4,FALSE)</f>
        <v>1.716081098258548E-2</v>
      </c>
      <c r="CI18" s="20">
        <f>'RIMS II Type I Employment'!CI18*VLOOKUP('Equation 4 Type I FTE'!$B18,'Equation 3 FTE Conversion'!$B$10:$E$32,4,FALSE)</f>
        <v>1.2369721621965171E-2</v>
      </c>
      <c r="CJ18" s="20">
        <f>'RIMS II Type I Employment'!CJ18*VLOOKUP('Equation 4 Type I FTE'!$B18,'Equation 3 FTE Conversion'!$B$10:$E$32,4,FALSE)</f>
        <v>1.742214312952841E-2</v>
      </c>
      <c r="CK18" s="20">
        <f>'RIMS II Type I Employment'!CK18*VLOOKUP('Equation 4 Type I FTE'!$B18,'Equation 3 FTE Conversion'!$B$10:$E$32,4,FALSE)</f>
        <v>1.4460378797508579E-2</v>
      </c>
      <c r="CL18" s="20">
        <f>'RIMS II Type I Employment'!CL18*VLOOKUP('Equation 4 Type I FTE'!$B18,'Equation 3 FTE Conversion'!$B$10:$E$32,4,FALSE)</f>
        <v>1.5331485953985001E-2</v>
      </c>
      <c r="CM18" s="20">
        <f>'RIMS II Type I Employment'!CM18*VLOOKUP('Equation 4 Type I FTE'!$B18,'Equation 3 FTE Conversion'!$B$10:$E$32,4,FALSE)</f>
        <v>1.5854150247870853E-2</v>
      </c>
      <c r="CN18" s="20">
        <f>'RIMS II Type I Employment'!CN18*VLOOKUP('Equation 4 Type I FTE'!$B18,'Equation 3 FTE Conversion'!$B$10:$E$32,4,FALSE)</f>
        <v>1.3066607347146306E-2</v>
      </c>
      <c r="CO18" s="20">
        <f>'RIMS II Type I Employment'!CO18*VLOOKUP('Equation 4 Type I FTE'!$B18,'Equation 3 FTE Conversion'!$B$10:$E$32,4,FALSE)</f>
        <v>1.9599911020719459E-2</v>
      </c>
      <c r="CP18" s="20">
        <f>'RIMS II Type I Employment'!CP18*VLOOKUP('Equation 4 Type I FTE'!$B18,'Equation 3 FTE Conversion'!$B$10:$E$32,4,FALSE)</f>
        <v>1.3502160925384516E-2</v>
      </c>
      <c r="CQ18" s="20">
        <f>'RIMS II Type I Employment'!CQ18*VLOOKUP('Equation 4 Type I FTE'!$B18,'Equation 3 FTE Conversion'!$B$10:$E$32,4,FALSE)</f>
        <v>3.5541171984237958E-2</v>
      </c>
      <c r="CR18" s="20">
        <f>'RIMS II Type I Employment'!CR18*VLOOKUP('Equation 4 Type I FTE'!$B18,'Equation 3 FTE Conversion'!$B$10:$E$32,4,FALSE)</f>
        <v>4.6517122155840855E-2</v>
      </c>
      <c r="CS18" s="20">
        <f>'RIMS II Type I Employment'!CS18*VLOOKUP('Equation 4 Type I FTE'!$B18,'Equation 3 FTE Conversion'!$B$10:$E$32,4,FALSE)</f>
        <v>9.1814694292614712E-2</v>
      </c>
      <c r="CT18" s="20">
        <f>'RIMS II Type I Employment'!CT18*VLOOKUP('Equation 4 Type I FTE'!$B18,'Equation 3 FTE Conversion'!$B$10:$E$32,4,FALSE)</f>
        <v>3.5279839837295032E-2</v>
      </c>
      <c r="CU18" s="20">
        <f>'RIMS II Type I Employment'!CU18*VLOOKUP('Equation 4 Type I FTE'!$B18,'Equation 3 FTE Conversion'!$B$10:$E$32,4,FALSE)</f>
        <v>1.2631053768908097E-2</v>
      </c>
      <c r="CV18" s="20">
        <f>'RIMS II Type I Employment'!CV18*VLOOKUP('Equation 4 Type I FTE'!$B18,'Equation 3 FTE Conversion'!$B$10:$E$32,4,FALSE)</f>
        <v>1.3066607347146306E-2</v>
      </c>
      <c r="CW18" s="20">
        <f>'RIMS II Type I Employment'!CW18*VLOOKUP('Equation 4 Type I FTE'!$B18,'Equation 3 FTE Conversion'!$B$10:$E$32,4,FALSE)</f>
        <v>1.1237282318545825E-2</v>
      </c>
      <c r="CX18" s="20">
        <f>'RIMS II Type I Employment'!CX18*VLOOKUP('Equation 4 Type I FTE'!$B18,'Equation 3 FTE Conversion'!$B$10:$E$32,4,FALSE)</f>
        <v>3.9112711325791277E-2</v>
      </c>
      <c r="CY18" s="20">
        <f>'RIMS II Type I Employment'!CY18*VLOOKUP('Equation 4 Type I FTE'!$B18,'Equation 3 FTE Conversion'!$B$10:$E$32,4,FALSE)</f>
        <v>1.3676382356679799E-2</v>
      </c>
      <c r="CZ18" s="20">
        <f>'RIMS II Type I Employment'!CZ18*VLOOKUP('Equation 4 Type I FTE'!$B18,'Equation 3 FTE Conversion'!$B$10:$E$32,4,FALSE)</f>
        <v>5.4879750858014493E-3</v>
      </c>
      <c r="DA18" s="20">
        <f>'RIMS II Type I Employment'!DA18*VLOOKUP('Equation 4 Type I FTE'!$B18,'Equation 3 FTE Conversion'!$B$10:$E$32,4,FALSE)</f>
        <v>1.5070153807042073E-2</v>
      </c>
      <c r="DB18" s="20">
        <f>'RIMS II Type I Employment'!DB18*VLOOKUP('Equation 4 Type I FTE'!$B18,'Equation 3 FTE Conversion'!$B$10:$E$32,4,FALSE)</f>
        <v>1.019195373077412E-2</v>
      </c>
      <c r="DC18" s="20">
        <f>'RIMS II Type I Employment'!DC18*VLOOKUP('Equation 4 Type I FTE'!$B18,'Equation 3 FTE Conversion'!$B$10:$E$32,4,FALSE)</f>
        <v>8.4497394178212788E-3</v>
      </c>
      <c r="DD18" s="20">
        <f>'RIMS II Type I Employment'!DD18*VLOOKUP('Equation 4 Type I FTE'!$B18,'Equation 3 FTE Conversion'!$B$10:$E$32,4,FALSE)</f>
        <v>8.6239608491165635E-3</v>
      </c>
      <c r="DE18" s="20">
        <f>'RIMS II Type I Employment'!DE18*VLOOKUP('Equation 4 Type I FTE'!$B18,'Equation 3 FTE Conversion'!$B$10:$E$32,4,FALSE)</f>
        <v>1.0627507309012331E-2</v>
      </c>
      <c r="DF18" s="20">
        <f>'RIMS II Type I Employment'!DF18*VLOOKUP('Equation 4 Type I FTE'!$B18,'Equation 3 FTE Conversion'!$B$10:$E$32,4,FALSE)</f>
        <v>9.4079572899453418E-3</v>
      </c>
      <c r="DG18" s="20">
        <f>'RIMS II Type I Employment'!DG18*VLOOKUP('Equation 4 Type I FTE'!$B18,'Equation 3 FTE Conversion'!$B$10:$E$32,4,FALSE)</f>
        <v>1.1150171602898183E-2</v>
      </c>
      <c r="DH18" s="20">
        <f>'RIMS II Type I Employment'!DH18*VLOOKUP('Equation 4 Type I FTE'!$B18,'Equation 3 FTE Conversion'!$B$10:$E$32,4,FALSE)</f>
        <v>1.5592818100927925E-2</v>
      </c>
      <c r="DI18" s="20">
        <f>'RIMS II Type I Employment'!DI18*VLOOKUP('Equation 4 Type I FTE'!$B18,'Equation 3 FTE Conversion'!$B$10:$E$32,4,FALSE)</f>
        <v>7.0559679674590051E-3</v>
      </c>
      <c r="DJ18" s="20">
        <f>'RIMS II Type I Employment'!DJ18*VLOOKUP('Equation 4 Type I FTE'!$B18,'Equation 3 FTE Conversion'!$B$10:$E$32,4,FALSE)</f>
        <v>6.4461929579255114E-3</v>
      </c>
      <c r="DK18" s="20">
        <f>'RIMS II Type I Employment'!DK18*VLOOKUP('Equation 4 Type I FTE'!$B18,'Equation 3 FTE Conversion'!$B$10:$E$32,4,FALSE)</f>
        <v>1.2021278759374601E-2</v>
      </c>
      <c r="DL18" s="20">
        <f>'RIMS II Type I Employment'!DL18*VLOOKUP('Equation 4 Type I FTE'!$B18,'Equation 3 FTE Conversion'!$B$10:$E$32,4,FALSE)</f>
        <v>1.0366175162069405E-2</v>
      </c>
      <c r="DM18" s="20">
        <f>'RIMS II Type I Employment'!DM18*VLOOKUP('Equation 4 Type I FTE'!$B18,'Equation 3 FTE Conversion'!$B$10:$E$32,4,FALSE)</f>
        <v>1.0017732299478836E-2</v>
      </c>
      <c r="DN18" s="20">
        <f>'RIMS II Type I Employment'!DN18*VLOOKUP('Equation 4 Type I FTE'!$B18,'Equation 3 FTE Conversion'!$B$10:$E$32,4,FALSE)</f>
        <v>1.742214312952841E-2</v>
      </c>
      <c r="DO18" s="20">
        <f>'RIMS II Type I Employment'!DO18*VLOOKUP('Equation 4 Type I FTE'!$B18,'Equation 3 FTE Conversion'!$B$10:$E$32,4,FALSE)</f>
        <v>8.9724037117071311E-3</v>
      </c>
      <c r="DP18" s="20">
        <f>'RIMS II Type I Employment'!DP18*VLOOKUP('Equation 4 Type I FTE'!$B18,'Equation 3 FTE Conversion'!$B$10:$E$32,4,FALSE)</f>
        <v>6.9688572518113636E-3</v>
      </c>
      <c r="DQ18" s="20">
        <f>'RIMS II Type I Employment'!DQ18*VLOOKUP('Equation 4 Type I FTE'!$B18,'Equation 3 FTE Conversion'!$B$10:$E$32,4,FALSE)</f>
        <v>7.4915215456972158E-3</v>
      </c>
      <c r="DR18" s="20">
        <f>'RIMS II Type I Employment'!DR18*VLOOKUP('Equation 4 Type I FTE'!$B18,'Equation 3 FTE Conversion'!$B$10:$E$32,4,FALSE)</f>
        <v>1.2456832337612812E-2</v>
      </c>
      <c r="DS18" s="20">
        <f>'RIMS II Type I Employment'!DS18*VLOOKUP('Equation 4 Type I FTE'!$B18,'Equation 3 FTE Conversion'!$B$10:$E$32,4,FALSE)</f>
        <v>8.1012965552307095E-3</v>
      </c>
      <c r="DT18" s="20">
        <f>'RIMS II Type I Employment'!DT18*VLOOKUP('Equation 4 Type I FTE'!$B18,'Equation 3 FTE Conversion'!$B$10:$E$32,4,FALSE)</f>
        <v>3.2492296936570485E-2</v>
      </c>
      <c r="DU18" s="20">
        <f>'RIMS II Type I Employment'!DU18*VLOOKUP('Equation 4 Type I FTE'!$B18,'Equation 3 FTE Conversion'!$B$10:$E$32,4,FALSE)</f>
        <v>3.1011414770560568E-2</v>
      </c>
      <c r="DV18" s="20">
        <f>'RIMS II Type I Employment'!DV18*VLOOKUP('Equation 4 Type I FTE'!$B18,'Equation 3 FTE Conversion'!$B$10:$E$32,4,FALSE)</f>
        <v>1.1585725181136392E-2</v>
      </c>
      <c r="DW18" s="20">
        <f>'RIMS II Type I Employment'!DW18*VLOOKUP('Equation 4 Type I FTE'!$B18,'Equation 3 FTE Conversion'!$B$10:$E$32,4,FALSE)</f>
        <v>1.019195373077412E-2</v>
      </c>
      <c r="DX18" s="20">
        <f>'RIMS II Type I Employment'!DX18*VLOOKUP('Equation 4 Type I FTE'!$B18,'Equation 3 FTE Conversion'!$B$10:$E$32,4,FALSE)</f>
        <v>2.7701207575950171E-2</v>
      </c>
      <c r="DY18" s="20">
        <f>'RIMS II Type I Employment'!DY18*VLOOKUP('Equation 4 Type I FTE'!$B18,'Equation 3 FTE Conversion'!$B$10:$E$32,4,FALSE)</f>
        <v>1.7857696707766619E-2</v>
      </c>
      <c r="DZ18" s="20">
        <f>'RIMS II Type I Employment'!DZ18*VLOOKUP('Equation 4 Type I FTE'!$B18,'Equation 3 FTE Conversion'!$B$10:$E$32,4,FALSE)</f>
        <v>1.2892385915851023E-2</v>
      </c>
      <c r="EA18" s="20">
        <f>'RIMS II Type I Employment'!EA18*VLOOKUP('Equation 4 Type I FTE'!$B18,'Equation 3 FTE Conversion'!$B$10:$E$32,4,FALSE)</f>
        <v>1.0453285877717046E-2</v>
      </c>
      <c r="EB18" s="20">
        <f>'RIMS II Type I Employment'!EB18*VLOOKUP('Equation 4 Type I FTE'!$B18,'Equation 3 FTE Conversion'!$B$10:$E$32,4,FALSE)</f>
        <v>5.1221100800813518E-2</v>
      </c>
      <c r="EC18" s="20">
        <f>'RIMS II Type I Employment'!EC18*VLOOKUP('Equation 4 Type I FTE'!$B18,'Equation 3 FTE Conversion'!$B$10:$E$32,4,FALSE)</f>
        <v>1.8815914579890684E-2</v>
      </c>
      <c r="ED18" s="20">
        <f>'RIMS II Type I Employment'!ED18*VLOOKUP('Equation 4 Type I FTE'!$B18,'Equation 3 FTE Conversion'!$B$10:$E$32,4,FALSE)</f>
        <v>1.4024825219270369E-2</v>
      </c>
      <c r="EE18" s="20">
        <f>'RIMS II Type I Employment'!EE18*VLOOKUP('Equation 4 Type I FTE'!$B18,'Equation 3 FTE Conversion'!$B$10:$E$32,4,FALSE)</f>
        <v>1.0975950171602899E-2</v>
      </c>
      <c r="EF18" s="20">
        <f>'RIMS II Type I Employment'!EF18*VLOOKUP('Equation 4 Type I FTE'!$B18,'Equation 3 FTE Conversion'!$B$10:$E$32,4,FALSE)</f>
        <v>1.6115482394813776E-2</v>
      </c>
      <c r="EG18" s="20">
        <f>'RIMS II Type I Employment'!EG18*VLOOKUP('Equation 4 Type I FTE'!$B18,'Equation 3 FTE Conversion'!$B$10:$E$32,4,FALSE)</f>
        <v>1.7335032413880767E-2</v>
      </c>
      <c r="EH18" s="20">
        <f>'RIMS II Type I Employment'!EH18*VLOOKUP('Equation 4 Type I FTE'!$B18,'Equation 3 FTE Conversion'!$B$10:$E$32,4,FALSE)</f>
        <v>1.1150171602898183E-2</v>
      </c>
      <c r="EI18" s="20">
        <f>'RIMS II Type I Employment'!EI18*VLOOKUP('Equation 4 Type I FTE'!$B18,'Equation 3 FTE Conversion'!$B$10:$E$32,4,FALSE)</f>
        <v>1.1672835896784034E-2</v>
      </c>
      <c r="EJ18" s="20">
        <f>'RIMS II Type I Employment'!EJ18*VLOOKUP('Equation 4 Type I FTE'!$B18,'Equation 3 FTE Conversion'!$B$10:$E$32,4,FALSE)</f>
        <v>1.3153718062793949E-2</v>
      </c>
      <c r="EK18" s="20">
        <f>'RIMS II Type I Employment'!EK18*VLOOKUP('Equation 4 Type I FTE'!$B18,'Equation 3 FTE Conversion'!$B$10:$E$32,4,FALSE)</f>
        <v>2.2910118215329858E-2</v>
      </c>
      <c r="EL18" s="20">
        <f>'RIMS II Type I Employment'!EL18*VLOOKUP('Equation 4 Type I FTE'!$B18,'Equation 3 FTE Conversion'!$B$10:$E$32,4,FALSE)</f>
        <v>8.7981822804118467E-2</v>
      </c>
      <c r="EM18" s="20">
        <f>'RIMS II Type I Employment'!EM18*VLOOKUP('Equation 4 Type I FTE'!$B18,'Equation 3 FTE Conversion'!$B$10:$E$32,4,FALSE)</f>
        <v>1.0104843015126477E-2</v>
      </c>
      <c r="EN18" s="20">
        <f>'RIMS II Type I Employment'!EN18*VLOOKUP('Equation 4 Type I FTE'!$B18,'Equation 3 FTE Conversion'!$B$10:$E$32,4,FALSE)</f>
        <v>1.4373268081860938E-2</v>
      </c>
      <c r="EO18" s="20">
        <f>'RIMS II Type I Employment'!EO18*VLOOKUP('Equation 4 Type I FTE'!$B18,'Equation 3 FTE Conversion'!$B$10:$E$32,4,FALSE)</f>
        <v>0.14852377017922969</v>
      </c>
      <c r="EP18" s="20">
        <f>'RIMS II Type I Employment'!EP18*VLOOKUP('Equation 4 Type I FTE'!$B18,'Equation 3 FTE Conversion'!$B$10:$E$32,4,FALSE)</f>
        <v>7.8399644082877834E-2</v>
      </c>
      <c r="EQ18" s="20">
        <f>'RIMS II Type I Employment'!EQ18*VLOOKUP('Equation 4 Type I FTE'!$B18,'Equation 3 FTE Conversion'!$B$10:$E$32,4,FALSE)</f>
        <v>6.6813918901741459E-2</v>
      </c>
      <c r="ER18" s="20">
        <f>'RIMS II Type I Employment'!ER18*VLOOKUP('Equation 4 Type I FTE'!$B18,'Equation 3 FTE Conversion'!$B$10:$E$32,4,FALSE)</f>
        <v>4.6168679293250282E-2</v>
      </c>
      <c r="ES18" s="20">
        <f>'RIMS II Type I Employment'!ES18*VLOOKUP('Equation 4 Type I FTE'!$B18,'Equation 3 FTE Conversion'!$B$10:$E$32,4,FALSE)</f>
        <v>2.1255014618024662E-2</v>
      </c>
      <c r="ET18" s="20">
        <f>'RIMS II Type I Employment'!ET18*VLOOKUP('Equation 4 Type I FTE'!$B18,'Equation 3 FTE Conversion'!$B$10:$E$32,4,FALSE)</f>
        <v>4.9304665056565396E-2</v>
      </c>
      <c r="EU18" s="20">
        <f>'RIMS II Type I Employment'!EU18*VLOOKUP('Equation 4 Type I FTE'!$B18,'Equation 3 FTE Conversion'!$B$10:$E$32,4,FALSE)</f>
        <v>4.8694890047031904E-2</v>
      </c>
      <c r="EV18" s="20">
        <f>'RIMS II Type I Employment'!EV18*VLOOKUP('Equation 4 Type I FTE'!$B18,'Equation 3 FTE Conversion'!$B$10:$E$32,4,FALSE)</f>
        <v>1.1237282318545825E-2</v>
      </c>
      <c r="EW18" s="20">
        <f>'RIMS II Type I Employment'!EW18*VLOOKUP('Equation 4 Type I FTE'!$B18,'Equation 3 FTE Conversion'!$B$10:$E$32,4,FALSE)</f>
        <v>6.6204143892207952E-3</v>
      </c>
      <c r="EX18" s="20">
        <f>'RIMS II Type I Employment'!EX18*VLOOKUP('Equation 4 Type I FTE'!$B18,'Equation 3 FTE Conversion'!$B$10:$E$32,4,FALSE)</f>
        <v>1.324082877844159E-2</v>
      </c>
      <c r="EY18" s="20">
        <f>'RIMS II Type I Employment'!EY18*VLOOKUP('Equation 4 Type I FTE'!$B18,'Equation 3 FTE Conversion'!$B$10:$E$32,4,FALSE)</f>
        <v>1.0104843015126477E-2</v>
      </c>
      <c r="EZ18" s="20">
        <f>'RIMS II Type I Employment'!EZ18*VLOOKUP('Equation 4 Type I FTE'!$B18,'Equation 3 FTE Conversion'!$B$10:$E$32,4,FALSE)</f>
        <v>1.2369721621965171E-2</v>
      </c>
      <c r="FA18" s="20">
        <f>'RIMS II Type I Employment'!FA18*VLOOKUP('Equation 4 Type I FTE'!$B18,'Equation 3 FTE Conversion'!$B$10:$E$32,4,FALSE)</f>
        <v>1.4024825219270369E-2</v>
      </c>
      <c r="FB18" s="20">
        <f>'RIMS II Type I Employment'!FB18*VLOOKUP('Equation 4 Type I FTE'!$B18,'Equation 3 FTE Conversion'!$B$10:$E$32,4,FALSE)</f>
        <v>2.5087886106520907E-2</v>
      </c>
      <c r="FC18" s="20">
        <f>'RIMS II Type I Employment'!FC18*VLOOKUP('Equation 4 Type I FTE'!$B18,'Equation 3 FTE Conversion'!$B$10:$E$32,4,FALSE)</f>
        <v>0.19939642811745265</v>
      </c>
      <c r="FD18" s="20">
        <f>'RIMS II Type I Employment'!FD18*VLOOKUP('Equation 4 Type I FTE'!$B18,'Equation 3 FTE Conversion'!$B$10:$E$32,4,FALSE)</f>
        <v>9.0595144273547725E-3</v>
      </c>
      <c r="FE18" s="20">
        <f>'RIMS II Type I Employment'!FE18*VLOOKUP('Equation 4 Type I FTE'!$B18,'Equation 3 FTE Conversion'!$B$10:$E$32,4,FALSE)</f>
        <v>7.7528536926401419E-3</v>
      </c>
      <c r="FF18" s="20">
        <f>'RIMS II Type I Employment'!FF18*VLOOKUP('Equation 4 Type I FTE'!$B18,'Equation 3 FTE Conversion'!$B$10:$E$32,4,FALSE)</f>
        <v>0.12770430913944325</v>
      </c>
      <c r="FG18" s="20">
        <f>'RIMS II Type I Employment'!FG18*VLOOKUP('Equation 4 Type I FTE'!$B18,'Equation 3 FTE Conversion'!$B$10:$E$32,4,FALSE)</f>
        <v>0.10810439811872379</v>
      </c>
      <c r="FH18" s="20">
        <f>'RIMS II Type I Employment'!FH18*VLOOKUP('Equation 4 Type I FTE'!$B18,'Equation 3 FTE Conversion'!$B$10:$E$32,4,FALSE)</f>
        <v>3.3102071946103977E-2</v>
      </c>
      <c r="FI18" s="20">
        <f>'RIMS II Type I Employment'!FI18*VLOOKUP('Equation 4 Type I FTE'!$B18,'Equation 3 FTE Conversion'!$B$10:$E$32,4,FALSE)</f>
        <v>9.9393326553959563E-2</v>
      </c>
      <c r="FJ18" s="20">
        <f>'RIMS II Type I Employment'!FJ18*VLOOKUP('Equation 4 Type I FTE'!$B18,'Equation 3 FTE Conversion'!$B$10:$E$32,4,FALSE)</f>
        <v>7.6396097622982079E-2</v>
      </c>
      <c r="FK18" s="20">
        <f>'RIMS II Type I Employment'!FK18*VLOOKUP('Equation 4 Type I FTE'!$B18,'Equation 3 FTE Conversion'!$B$10:$E$32,4,FALSE)</f>
        <v>4.1813143510868185E-2</v>
      </c>
      <c r="FL18" s="20">
        <f>'RIMS II Type I Employment'!FL18*VLOOKUP('Equation 4 Type I FTE'!$B18,'Equation 3 FTE Conversion'!$B$10:$E$32,4,FALSE)</f>
        <v>7.6134765476039146E-2</v>
      </c>
      <c r="FM18" s="20">
        <f>'RIMS II Type I Employment'!FM18*VLOOKUP('Equation 4 Type I FTE'!$B18,'Equation 3 FTE Conversion'!$B$10:$E$32,4,FALSE)</f>
        <v>0.12273899834752763</v>
      </c>
      <c r="FN18" s="20">
        <f>'RIMS II Type I Employment'!FN18*VLOOKUP('Equation 4 Type I FTE'!$B18,'Equation 3 FTE Conversion'!$B$10:$E$32,4,FALSE)</f>
        <v>3.6063836278123804E-2</v>
      </c>
      <c r="FO18" s="20">
        <f>'RIMS II Type I Employment'!FO18*VLOOKUP('Equation 4 Type I FTE'!$B18,'Equation 3 FTE Conversion'!$B$10:$E$32,4,FALSE)</f>
        <v>4.8172225753146052E-2</v>
      </c>
      <c r="FP18" s="20">
        <f>'RIMS II Type I Employment'!FP18*VLOOKUP('Equation 4 Type I FTE'!$B18,'Equation 3 FTE Conversion'!$B$10:$E$32,4,FALSE)</f>
        <v>3.5279839837295032E-2</v>
      </c>
      <c r="FQ18" s="20">
        <f>'RIMS II Type I Employment'!FQ18*VLOOKUP('Equation 4 Type I FTE'!$B18,'Equation 3 FTE Conversion'!$B$10:$E$32,4,FALSE)</f>
        <v>2.7962539722893094E-2</v>
      </c>
      <c r="FR18" s="20">
        <f>'RIMS II Type I Employment'!FR18*VLOOKUP('Equation 4 Type I FTE'!$B18,'Equation 3 FTE Conversion'!$B$10:$E$32,4,FALSE)</f>
        <v>0.32771051226642933</v>
      </c>
      <c r="FS18" s="20">
        <f>'RIMS II Type I Employment'!FS18*VLOOKUP('Equation 4 Type I FTE'!$B18,'Equation 3 FTE Conversion'!$B$10:$E$32,4,FALSE)</f>
        <v>1.5854150247870853E-2</v>
      </c>
      <c r="FT18" s="20">
        <f>'RIMS II Type I Employment'!FT18*VLOOKUP('Equation 4 Type I FTE'!$B18,'Equation 3 FTE Conversion'!$B$10:$E$32,4,FALSE)</f>
        <v>0.13502160925384518</v>
      </c>
      <c r="FU18" s="20">
        <f>'RIMS II Type I Employment'!FU18*VLOOKUP('Equation 4 Type I FTE'!$B18,'Equation 3 FTE Conversion'!$B$10:$E$32,4,FALSE)</f>
        <v>2.7265653997711962E-2</v>
      </c>
      <c r="FV18" s="20">
        <f>'RIMS II Type I Employment'!FV18*VLOOKUP('Equation 4 Type I FTE'!$B18,'Equation 3 FTE Conversion'!$B$10:$E$32,4,FALSE)</f>
        <v>2.4303889665692132E-2</v>
      </c>
      <c r="FW18" s="20">
        <f>'RIMS II Type I Employment'!FW18*VLOOKUP('Equation 4 Type I FTE'!$B18,'Equation 3 FTE Conversion'!$B$10:$E$32,4,FALSE)</f>
        <v>1.8467471717300114E-2</v>
      </c>
      <c r="FX18" s="20">
        <f>'RIMS II Type I Employment'!FX18*VLOOKUP('Equation 4 Type I FTE'!$B18,'Equation 3 FTE Conversion'!$B$10:$E$32,4,FALSE)</f>
        <v>3.0314529045379429E-2</v>
      </c>
      <c r="FY18" s="20">
        <f>'RIMS II Type I Employment'!FY18*VLOOKUP('Equation 4 Type I FTE'!$B18,'Equation 3 FTE Conversion'!$B$10:$E$32,4,FALSE)</f>
        <v>2.1864789627558154E-2</v>
      </c>
      <c r="FZ18" s="20">
        <f>'RIMS II Type I Employment'!FZ18*VLOOKUP('Equation 4 Type I FTE'!$B18,'Equation 3 FTE Conversion'!$B$10:$E$32,4,FALSE)</f>
        <v>1.6551035973051988E-2</v>
      </c>
      <c r="GA18" s="20">
        <f>'RIMS II Type I Employment'!GA18*VLOOKUP('Equation 4 Type I FTE'!$B18,'Equation 3 FTE Conversion'!$B$10:$E$32,4,FALSE)</f>
        <v>2.1690568196262867E-2</v>
      </c>
      <c r="GB18" s="20">
        <f>'RIMS II Type I Employment'!GB18*VLOOKUP('Equation 4 Type I FTE'!$B18,'Equation 3 FTE Conversion'!$B$10:$E$32,4,FALSE)</f>
        <v>2.1516346764967584E-2</v>
      </c>
      <c r="GC18" s="20">
        <f>'RIMS II Type I Employment'!GC18*VLOOKUP('Equation 4 Type I FTE'!$B18,'Equation 3 FTE Conversion'!$B$10:$E$32,4,FALSE)</f>
        <v>2.6307436125587898E-2</v>
      </c>
      <c r="GD18" s="20">
        <f>'RIMS II Type I Employment'!GD18*VLOOKUP('Equation 4 Type I FTE'!$B18,'Equation 3 FTE Conversion'!$B$10:$E$32,4,FALSE)</f>
        <v>4.2597139951696956E-2</v>
      </c>
      <c r="GE18" s="20">
        <f>'RIMS II Type I Employment'!GE18*VLOOKUP('Equation 4 Type I FTE'!$B18,'Equation 3 FTE Conversion'!$B$10:$E$32,4,FALSE)</f>
        <v>1.6812368119994914E-2</v>
      </c>
      <c r="GF18" s="20">
        <f>'RIMS II Type I Employment'!GF18*VLOOKUP('Equation 4 Type I FTE'!$B18,'Equation 3 FTE Conversion'!$B$10:$E$32,4,FALSE)</f>
        <v>2.3955446803101563E-2</v>
      </c>
      <c r="GG18" s="20">
        <f>'RIMS II Type I Employment'!GG18*VLOOKUP('Equation 4 Type I FTE'!$B18,'Equation 3 FTE Conversion'!$B$10:$E$32,4,FALSE)</f>
        <v>3.0750082623617642E-2</v>
      </c>
      <c r="GH18" s="20">
        <f>'RIMS II Type I Employment'!GH18*VLOOKUP('Equation 4 Type I FTE'!$B18,'Equation 3 FTE Conversion'!$B$10:$E$32,4,FALSE)</f>
        <v>2.848520401677895E-2</v>
      </c>
      <c r="GI18" s="20">
        <f>'RIMS II Type I Employment'!GI18*VLOOKUP('Equation 4 Type I FTE'!$B18,'Equation 3 FTE Conversion'!$B$10:$E$32,4,FALSE)</f>
        <v>3.3189182661751623E-2</v>
      </c>
      <c r="GJ18" s="20">
        <f>'RIMS II Type I Employment'!GJ18*VLOOKUP('Equation 4 Type I FTE'!$B18,'Equation 3 FTE Conversion'!$B$10:$E$32,4,FALSE)</f>
        <v>5.7231740180500819E-2</v>
      </c>
      <c r="GK18" s="20">
        <f>'RIMS II Type I Employment'!GK18*VLOOKUP('Equation 4 Type I FTE'!$B18,'Equation 3 FTE Conversion'!$B$10:$E$32,4,FALSE)</f>
        <v>5.4792640142366844E-2</v>
      </c>
      <c r="GL18" s="20">
        <f>'RIMS II Type I Employment'!GL18*VLOOKUP('Equation 4 Type I FTE'!$B18,'Equation 3 FTE Conversion'!$B$10:$E$32,4,FALSE)</f>
        <v>7.3782776153552804E-2</v>
      </c>
      <c r="GM18" s="20">
        <f>'RIMS II Type I Employment'!GM18*VLOOKUP('Equation 4 Type I FTE'!$B18,'Equation 3 FTE Conversion'!$B$10:$E$32,4,FALSE)</f>
        <v>5.0872657938222952E-2</v>
      </c>
      <c r="GN18" s="20">
        <f>'RIMS II Type I Employment'!GN18*VLOOKUP('Equation 4 Type I FTE'!$B18,'Equation 3 FTE Conversion'!$B$10:$E$32,4,FALSE)</f>
        <v>2.517499682216855E-2</v>
      </c>
      <c r="GO18" s="20">
        <f>'RIMS II Type I Employment'!GO18*VLOOKUP('Equation 4 Type I FTE'!$B18,'Equation 3 FTE Conversion'!$B$10:$E$32,4,FALSE)</f>
        <v>1.7247921698233127E-2</v>
      </c>
      <c r="GP18" s="20">
        <f>'RIMS II Type I Employment'!GP18*VLOOKUP('Equation 4 Type I FTE'!$B18,'Equation 3 FTE Conversion'!$B$10:$E$32,4,FALSE)</f>
        <v>2.386833608745392E-2</v>
      </c>
      <c r="GQ18" s="20">
        <f>'RIMS II Type I Employment'!GQ18*VLOOKUP('Equation 4 Type I FTE'!$B18,'Equation 3 FTE Conversion'!$B$10:$E$32,4,FALSE)</f>
        <v>3.3276293377399256E-2</v>
      </c>
      <c r="GR18" s="20">
        <f>'RIMS II Type I Employment'!GR18*VLOOKUP('Equation 4 Type I FTE'!$B18,'Equation 3 FTE Conversion'!$B$10:$E$32,4,FALSE)</f>
        <v>3.162118978009406E-2</v>
      </c>
      <c r="GS18" s="20">
        <f>'RIMS II Type I Employment'!GS18*VLOOKUP('Equation 4 Type I FTE'!$B18,'Equation 3 FTE Conversion'!$B$10:$E$32,4,FALSE)</f>
        <v>2.2387453921444006E-2</v>
      </c>
      <c r="GT18" s="20">
        <f>'RIMS II Type I Employment'!GT18*VLOOKUP('Equation 4 Type I FTE'!$B18,'Equation 3 FTE Conversion'!$B$10:$E$32,4,FALSE)</f>
        <v>1.8380361001652471E-2</v>
      </c>
      <c r="GU18" s="20">
        <f>'RIMS II Type I Employment'!GU18*VLOOKUP('Equation 4 Type I FTE'!$B18,'Equation 3 FTE Conversion'!$B$10:$E$32,4,FALSE)</f>
        <v>1.5157264522689715E-2</v>
      </c>
      <c r="GV18" s="20">
        <f>'RIMS II Type I Employment'!GV18*VLOOKUP('Equation 4 Type I FTE'!$B18,'Equation 3 FTE Conversion'!$B$10:$E$32,4,FALSE)</f>
        <v>2.4303889665692132E-2</v>
      </c>
      <c r="GW18" s="20">
        <f>'RIMS II Type I Employment'!GW18*VLOOKUP('Equation 4 Type I FTE'!$B18,'Equation 3 FTE Conversion'!$B$10:$E$32,4,FALSE)</f>
        <v>2.7004321850769033E-2</v>
      </c>
      <c r="GX18" s="20">
        <f>'RIMS II Type I Employment'!GX18*VLOOKUP('Equation 4 Type I FTE'!$B18,'Equation 3 FTE Conversion'!$B$10:$E$32,4,FALSE)</f>
        <v>0.12622342697343333</v>
      </c>
      <c r="GY18" s="20">
        <f>'RIMS II Type I Employment'!GY18*VLOOKUP('Equation 4 Type I FTE'!$B18,'Equation 3 FTE Conversion'!$B$10:$E$32,4,FALSE)</f>
        <v>2.4216778950044489E-2</v>
      </c>
      <c r="GZ18" s="20">
        <f>'RIMS II Type I Employment'!GZ18*VLOOKUP('Equation 4 Type I FTE'!$B18,'Equation 3 FTE Conversion'!$B$10:$E$32,4,FALSE)</f>
        <v>2.3258561077920428E-2</v>
      </c>
      <c r="HA18" s="20">
        <f>'RIMS II Type I Employment'!HA18*VLOOKUP('Equation 4 Type I FTE'!$B18,'Equation 3 FTE Conversion'!$B$10:$E$32,4,FALSE)</f>
        <v>1.9338578873776536E-2</v>
      </c>
      <c r="HB18" s="20">
        <f>'RIMS II Type I Employment'!HB18*VLOOKUP('Equation 4 Type I FTE'!$B18,'Equation 3 FTE Conversion'!$B$10:$E$32,4,FALSE)</f>
        <v>8.5368501334689203E-3</v>
      </c>
      <c r="HC18" s="20">
        <f>'RIMS II Type I Employment'!HC18*VLOOKUP('Equation 4 Type I FTE'!$B18,'Equation 3 FTE Conversion'!$B$10:$E$32,4,FALSE)</f>
        <v>2.0645239608491163E-2</v>
      </c>
      <c r="HD18" s="20">
        <f>'RIMS II Type I Employment'!HD18*VLOOKUP('Equation 4 Type I FTE'!$B18,'Equation 3 FTE Conversion'!$B$10:$E$32,4,FALSE)</f>
        <v>1.8903025295538323E-2</v>
      </c>
      <c r="HE18" s="20">
        <f>'RIMS II Type I Employment'!HE18*VLOOKUP('Equation 4 Type I FTE'!$B18,'Equation 3 FTE Conversion'!$B$10:$E$32,4,FALSE)</f>
        <v>1.9077246726833606E-2</v>
      </c>
      <c r="HF18" s="20">
        <f>'RIMS II Type I Employment'!HF18*VLOOKUP('Equation 4 Type I FTE'!$B18,'Equation 3 FTE Conversion'!$B$10:$E$32,4,FALSE)</f>
        <v>7.3608554722257538E-2</v>
      </c>
      <c r="HG18" s="20">
        <f>'RIMS II Type I Employment'!HG18*VLOOKUP('Equation 4 Type I FTE'!$B18,'Equation 3 FTE Conversion'!$B$10:$E$32,4,FALSE)</f>
        <v>1.4808821660099149E-2</v>
      </c>
      <c r="HH18" s="20">
        <f>'RIMS II Type I Employment'!HH18*VLOOKUP('Equation 4 Type I FTE'!$B18,'Equation 3 FTE Conversion'!$B$10:$E$32,4,FALSE)</f>
        <v>0.85743077411974056</v>
      </c>
      <c r="HI18" s="20">
        <f>'RIMS II Type I Employment'!HI18*VLOOKUP('Equation 4 Type I FTE'!$B18,'Equation 3 FTE Conversion'!$B$10:$E$32,4,FALSE)</f>
        <v>2.0296796745900597E-2</v>
      </c>
      <c r="HJ18" s="20">
        <f>'RIMS II Type I Employment'!HJ18*VLOOKUP('Equation 4 Type I FTE'!$B18,'Equation 3 FTE Conversion'!$B$10:$E$32,4,FALSE)</f>
        <v>1.5941260963518493E-2</v>
      </c>
      <c r="HK18" s="20">
        <f>'RIMS II Type I Employment'!HK18*VLOOKUP('Equation 4 Type I FTE'!$B18,'Equation 3 FTE Conversion'!$B$10:$E$32,4,FALSE)</f>
        <v>0</v>
      </c>
      <c r="HL18" s="20">
        <f>'RIMS II Type I Employment'!HL18*VLOOKUP('Equation 4 Type I FTE'!$B18,'Equation 3 FTE Conversion'!$B$10:$E$32,4,FALSE)</f>
        <v>2.6568768272530824E-2</v>
      </c>
      <c r="HM18" s="20">
        <f>'RIMS II Type I Employment'!HM18*VLOOKUP('Equation 4 Type I FTE'!$B18,'Equation 3 FTE Conversion'!$B$10:$E$32,4,FALSE)</f>
        <v>3.7631829159781367E-2</v>
      </c>
      <c r="HN18" s="20">
        <f>'RIMS II Type I Employment'!HN18*VLOOKUP('Equation 4 Type I FTE'!$B18,'Equation 3 FTE Conversion'!$B$10:$E$32,4,FALSE)</f>
        <v>5.1830875810347017E-2</v>
      </c>
      <c r="HO18" s="20">
        <f>'RIMS II Type I Employment'!HO18*VLOOKUP('Equation 4 Type I FTE'!$B18,'Equation 3 FTE Conversion'!$B$10:$E$32,4,FALSE)</f>
        <v>1.8467471717300114E-2</v>
      </c>
      <c r="HP18" s="20">
        <f>'RIMS II Type I Employment'!HP18*VLOOKUP('Equation 4 Type I FTE'!$B18,'Equation 3 FTE Conversion'!$B$10:$E$32,4,FALSE)</f>
        <v>1.8728803864243037E-2</v>
      </c>
      <c r="HQ18" s="20">
        <f>'RIMS II Type I Employment'!HQ18*VLOOKUP('Equation 4 Type I FTE'!$B18,'Equation 3 FTE Conversion'!$B$10:$E$32,4,FALSE)</f>
        <v>1.6115482394813776E-2</v>
      </c>
      <c r="HR18" s="20">
        <f>'RIMS II Type I Employment'!HR18*VLOOKUP('Equation 4 Type I FTE'!$B18,'Equation 3 FTE Conversion'!$B$10:$E$32,4,FALSE)</f>
        <v>2.6307436125587898E-2</v>
      </c>
      <c r="HS18" s="20">
        <f>'RIMS II Type I Employment'!HS18*VLOOKUP('Equation 4 Type I FTE'!$B18,'Equation 3 FTE Conversion'!$B$10:$E$32,4,FALSE)</f>
        <v>0.25105308249650438</v>
      </c>
      <c r="HT18" s="20">
        <f>'RIMS II Type I Employment'!HT18*VLOOKUP('Equation 4 Type I FTE'!$B18,'Equation 3 FTE Conversion'!$B$10:$E$32,4,FALSE)</f>
        <v>1.8990136011185967E-2</v>
      </c>
      <c r="HU18" s="20">
        <f>'RIMS II Type I Employment'!HU18*VLOOKUP('Equation 4 Type I FTE'!$B18,'Equation 3 FTE Conversion'!$B$10:$E$32,4,FALSE)</f>
        <v>1.3676382356679799E-2</v>
      </c>
      <c r="HV18" s="20">
        <f>'RIMS II Type I Employment'!HV18*VLOOKUP('Equation 4 Type I FTE'!$B18,'Equation 3 FTE Conversion'!$B$10:$E$32,4,FALSE)</f>
        <v>2.2561675352739289E-2</v>
      </c>
      <c r="HW18" s="20">
        <f>'RIMS II Type I Employment'!HW18*VLOOKUP('Equation 4 Type I FTE'!$B18,'Equation 3 FTE Conversion'!$B$10:$E$32,4,FALSE)</f>
        <v>1.7857696707766619E-2</v>
      </c>
      <c r="HX18" s="20">
        <f>'RIMS II Type I Employment'!HX18*VLOOKUP('Equation 4 Type I FTE'!$B18,'Equation 3 FTE Conversion'!$B$10:$E$32,4,FALSE)</f>
        <v>4.425224354900216E-2</v>
      </c>
      <c r="HY18" s="20">
        <f>'RIMS II Type I Employment'!HY18*VLOOKUP('Equation 4 Type I FTE'!$B18,'Equation 3 FTE Conversion'!$B$10:$E$32,4,FALSE)</f>
        <v>2.8572314732426593E-2</v>
      </c>
      <c r="HZ18" s="20">
        <f>'RIMS II Type I Employment'!HZ18*VLOOKUP('Equation 4 Type I FTE'!$B18,'Equation 3 FTE Conversion'!$B$10:$E$32,4,FALSE)</f>
        <v>2.4652332528282698E-2</v>
      </c>
      <c r="IA18" s="20">
        <f>'RIMS II Type I Employment'!IA18*VLOOKUP('Equation 4 Type I FTE'!$B18,'Equation 3 FTE Conversion'!$B$10:$E$32,4,FALSE)</f>
        <v>3.5889614846828524E-2</v>
      </c>
      <c r="IB18" s="20">
        <f>'RIMS II Type I Employment'!IB18*VLOOKUP('Equation 4 Type I FTE'!$B18,'Equation 3 FTE Conversion'!$B$10:$E$32,4,FALSE)</f>
        <v>2.517499682216855E-2</v>
      </c>
      <c r="IC18" s="20">
        <f>'RIMS II Type I Employment'!IC18*VLOOKUP('Equation 4 Type I FTE'!$B18,'Equation 3 FTE Conversion'!$B$10:$E$32,4,FALSE)</f>
        <v>4.4862018558535652E-2</v>
      </c>
      <c r="ID18" s="20">
        <f>'RIMS II Type I Employment'!ID18*VLOOKUP('Equation 4 Type I FTE'!$B18,'Equation 3 FTE Conversion'!$B$10:$E$32,4,FALSE)</f>
        <v>3.3973179102580395E-2</v>
      </c>
      <c r="IE18" s="20">
        <f>'RIMS II Type I Employment'!IE18*VLOOKUP('Equation 4 Type I FTE'!$B18,'Equation 3 FTE Conversion'!$B$10:$E$32,4,FALSE)</f>
        <v>2.3955446803101563E-2</v>
      </c>
      <c r="IF18" s="20">
        <f>'RIMS II Type I Employment'!IF18*VLOOKUP('Equation 4 Type I FTE'!$B18,'Equation 3 FTE Conversion'!$B$10:$E$32,4,FALSE)</f>
        <v>1.7596364560823693E-2</v>
      </c>
      <c r="IG18" s="20">
        <f>'RIMS II Type I Employment'!IG18*VLOOKUP('Equation 4 Type I FTE'!$B18,'Equation 3 FTE Conversion'!$B$10:$E$32,4,FALSE)</f>
        <v>1.2195500190669886E-2</v>
      </c>
      <c r="IH18" s="20">
        <f>'RIMS II Type I Employment'!IH18*VLOOKUP('Equation 4 Type I FTE'!$B18,'Equation 3 FTE Conversion'!$B$10:$E$32,4,FALSE)</f>
        <v>1.280527520020338E-2</v>
      </c>
      <c r="II18" s="20">
        <f>'RIMS II Type I Employment'!II18*VLOOKUP('Equation 4 Type I FTE'!$B18,'Equation 3 FTE Conversion'!$B$10:$E$32,4,FALSE)</f>
        <v>6.5333036735731528E-3</v>
      </c>
      <c r="IJ18" s="20">
        <f>'RIMS II Type I Employment'!IJ18*VLOOKUP('Equation 4 Type I FTE'!$B18,'Equation 3 FTE Conversion'!$B$10:$E$32,4,FALSE)</f>
        <v>2.0035464598957671E-2</v>
      </c>
      <c r="IK18" s="20">
        <f>'RIMS II Type I Employment'!IK18*VLOOKUP('Equation 4 Type I FTE'!$B18,'Equation 3 FTE Conversion'!$B$10:$E$32,4,FALSE)</f>
        <v>4.2597139951696956E-2</v>
      </c>
      <c r="IL18" s="20">
        <f>'RIMS II Type I Employment'!IL18*VLOOKUP('Equation 4 Type I FTE'!$B18,'Equation 3 FTE Conversion'!$B$10:$E$32,4,FALSE)</f>
        <v>1.7335032413880767E-2</v>
      </c>
      <c r="IM18" s="20">
        <f>'RIMS II Type I Employment'!IM18*VLOOKUP('Equation 4 Type I FTE'!$B18,'Equation 3 FTE Conversion'!$B$10:$E$32,4,FALSE)</f>
        <v>5.1308211516461165E-2</v>
      </c>
      <c r="IN18" s="20">
        <f>'RIMS II Type I Employment'!IN18*VLOOKUP('Equation 4 Type I FTE'!$B18,'Equation 3 FTE Conversion'!$B$10:$E$32,4,FALSE)</f>
        <v>0.14913354518876318</v>
      </c>
      <c r="IO18" s="20">
        <f>'RIMS II Type I Employment'!IO18*VLOOKUP('Equation 4 Type I FTE'!$B18,'Equation 3 FTE Conversion'!$B$10:$E$32,4,FALSE)</f>
        <v>0.16098060251684249</v>
      </c>
      <c r="IP18" s="20">
        <f>'RIMS II Type I Employment'!IP18*VLOOKUP('Equation 4 Type I FTE'!$B18,'Equation 3 FTE Conversion'!$B$10:$E$32,4,FALSE)</f>
        <v>1.4983043091394432E-2</v>
      </c>
      <c r="IQ18" s="20">
        <f>'RIMS II Type I Employment'!IQ18*VLOOKUP('Equation 4 Type I FTE'!$B18,'Equation 3 FTE Conversion'!$B$10:$E$32,4,FALSE)</f>
        <v>3.1882521927036986E-2</v>
      </c>
      <c r="IR18" s="20">
        <f>'RIMS II Type I Employment'!IR18*VLOOKUP('Equation 4 Type I FTE'!$B18,'Equation 3 FTE Conversion'!$B$10:$E$32,4,FALSE)</f>
        <v>2.0558128892843523E-2</v>
      </c>
      <c r="IS18" s="20">
        <f>'RIMS II Type I Employment'!IS18*VLOOKUP('Equation 4 Type I FTE'!$B18,'Equation 3 FTE Conversion'!$B$10:$E$32,4,FALSE)</f>
        <v>1.4634600228803862E-2</v>
      </c>
      <c r="IT18" s="20">
        <f>'RIMS II Type I Employment'!IT18*VLOOKUP('Equation 4 Type I FTE'!$B18,'Equation 3 FTE Conversion'!$B$10:$E$32,4,FALSE)</f>
        <v>1.2543943053260453E-2</v>
      </c>
      <c r="IU18" s="20">
        <f>'RIMS II Type I Employment'!IU18*VLOOKUP('Equation 4 Type I FTE'!$B18,'Equation 3 FTE Conversion'!$B$10:$E$32,4,FALSE)</f>
        <v>2.1951900343205797E-2</v>
      </c>
      <c r="IV18" s="20">
        <f>'RIMS II Type I Employment'!IV18*VLOOKUP('Equation 4 Type I FTE'!$B18,'Equation 3 FTE Conversion'!$B$10:$E$32,4,FALSE)</f>
        <v>1.8990136011185967E-2</v>
      </c>
      <c r="IW18" s="20">
        <f>'RIMS II Type I Employment'!IW18*VLOOKUP('Equation 4 Type I FTE'!$B18,'Equation 3 FTE Conversion'!$B$10:$E$32,4,FALSE)</f>
        <v>1.9425689589424176E-2</v>
      </c>
      <c r="IX18" s="20">
        <f>'RIMS II Type I Employment'!IX18*VLOOKUP('Equation 4 Type I FTE'!$B18,'Equation 3 FTE Conversion'!$B$10:$E$32,4,FALSE)</f>
        <v>2.9966086182788863E-2</v>
      </c>
      <c r="IY18" s="20">
        <f>'RIMS II Type I Employment'!IY18*VLOOKUP('Equation 4 Type I FTE'!$B18,'Equation 3 FTE Conversion'!$B$10:$E$32,4,FALSE)</f>
        <v>4.6430011440193208E-2</v>
      </c>
      <c r="IZ18" s="20">
        <f>'RIMS II Type I Employment'!IZ18*VLOOKUP('Equation 4 Type I FTE'!$B18,'Equation 3 FTE Conversion'!$B$10:$E$32,4,FALSE)</f>
        <v>1.5070153807042073E-2</v>
      </c>
      <c r="JA18" s="20">
        <f>'RIMS II Type I Employment'!JA18*VLOOKUP('Equation 4 Type I FTE'!$B18,'Equation 3 FTE Conversion'!$B$10:$E$32,4,FALSE)</f>
        <v>2.1516346764967584E-2</v>
      </c>
      <c r="JB18" s="20">
        <f>'RIMS II Type I Employment'!JB18*VLOOKUP('Equation 4 Type I FTE'!$B18,'Equation 3 FTE Conversion'!$B$10:$E$32,4,FALSE)</f>
        <v>3.5018507690352099E-2</v>
      </c>
      <c r="JC18" s="20">
        <f>'RIMS II Type I Employment'!JC18*VLOOKUP('Equation 4 Type I FTE'!$B18,'Equation 3 FTE Conversion'!$B$10:$E$32,4,FALSE)</f>
        <v>6.4959331765603148</v>
      </c>
      <c r="JD18" s="20">
        <f>'RIMS II Type I Employment'!JD18*VLOOKUP('Equation 4 Type I FTE'!$B18,'Equation 3 FTE Conversion'!$B$10:$E$32,4,FALSE)</f>
        <v>10.5011096606076</v>
      </c>
      <c r="JE18" s="20">
        <f>'RIMS II Type I Employment'!JE18*VLOOKUP('Equation 4 Type I FTE'!$B18,'Equation 3 FTE Conversion'!$B$10:$E$32,4,FALSE)</f>
        <v>10.642316130672429</v>
      </c>
      <c r="JF18" s="20">
        <f>'RIMS II Type I Employment'!JF18*VLOOKUP('Equation 4 Type I FTE'!$B18,'Equation 3 FTE Conversion'!$B$10:$E$32,4,FALSE)</f>
        <v>7.912963188000508</v>
      </c>
      <c r="JG18" s="20">
        <f>'RIMS II Type I Employment'!JG18*VLOOKUP('Equation 4 Type I FTE'!$B18,'Equation 3 FTE Conversion'!$B$10:$E$32,4,FALSE)</f>
        <v>10.013289652980806</v>
      </c>
      <c r="JH18" s="20">
        <f>'RIMS II Type I Employment'!JH18*VLOOKUP('Equation 4 Type I FTE'!$B18,'Equation 3 FTE Conversion'!$B$10:$E$32,4,FALSE)</f>
        <v>9.0846894241769416</v>
      </c>
      <c r="JI18" s="20">
        <f>'RIMS II Type I Employment'!JI18*VLOOKUP('Equation 4 Type I FTE'!$B18,'Equation 3 FTE Conversion'!$B$10:$E$32,4,FALSE)</f>
        <v>8.5552304944705728</v>
      </c>
      <c r="JJ18" s="20">
        <f>'RIMS II Type I Employment'!JJ18*VLOOKUP('Equation 4 Type I FTE'!$B18,'Equation 3 FTE Conversion'!$B$10:$E$32,4,FALSE)</f>
        <v>6.9766972162196517</v>
      </c>
      <c r="JK18" s="20">
        <f>'RIMS II Type I Employment'!JK18*VLOOKUP('Equation 4 Type I FTE'!$B18,'Equation 3 FTE Conversion'!$B$10:$E$32,4,FALSE)</f>
        <v>11.044593415533241</v>
      </c>
      <c r="JL18" s="20">
        <f>'RIMS II Type I Employment'!JL18*VLOOKUP('Equation 4 Type I FTE'!$B18,'Equation 3 FTE Conversion'!$B$10:$E$32,4,FALSE)</f>
        <v>4.6778454302783774E-2</v>
      </c>
      <c r="JM18" s="20">
        <f>'RIMS II Type I Employment'!JM18*VLOOKUP('Equation 4 Type I FTE'!$B18,'Equation 3 FTE Conversion'!$B$10:$E$32,4,FALSE)</f>
        <v>5.0088661497394181E-2</v>
      </c>
      <c r="JN18" s="20">
        <f>'RIMS II Type I Employment'!JN18*VLOOKUP('Equation 4 Type I FTE'!$B18,'Equation 3 FTE Conversion'!$B$10:$E$32,4,FALSE)</f>
        <v>7.8835197661116047E-2</v>
      </c>
      <c r="JO18" s="20">
        <f>'RIMS II Type I Employment'!JO18*VLOOKUP('Equation 4 Type I FTE'!$B18,'Equation 3 FTE Conversion'!$B$10:$E$32,4,FALSE)</f>
        <v>0.28912046523452395</v>
      </c>
      <c r="JP18" s="20">
        <f>'RIMS II Type I Employment'!JP18*VLOOKUP('Equation 4 Type I FTE'!$B18,'Equation 3 FTE Conversion'!$B$10:$E$32,4,FALSE)</f>
        <v>6.4810372441845676E-2</v>
      </c>
      <c r="JQ18" s="20">
        <f>'RIMS II Type I Employment'!JQ18*VLOOKUP('Equation 4 Type I FTE'!$B18,'Equation 3 FTE Conversion'!$B$10:$E$32,4,FALSE)</f>
        <v>6.0367725943815939E-2</v>
      </c>
      <c r="JR18" s="20">
        <f>'RIMS II Type I Employment'!JR18*VLOOKUP('Equation 4 Type I FTE'!$B18,'Equation 3 FTE Conversion'!$B$10:$E$32,4,FALSE)</f>
        <v>8.6152497775517978E-2</v>
      </c>
      <c r="JS18" s="20">
        <f>'RIMS II Type I Employment'!JS18*VLOOKUP('Equation 4 Type I FTE'!$B18,'Equation 3 FTE Conversion'!$B$10:$E$32,4,FALSE)</f>
        <v>7.8573865514173127E-2</v>
      </c>
      <c r="JT18" s="20">
        <f>'RIMS II Type I Employment'!JT18*VLOOKUP('Equation 4 Type I FTE'!$B18,'Equation 3 FTE Conversion'!$B$10:$E$32,4,FALSE)</f>
        <v>4.3468247108173381E-2</v>
      </c>
      <c r="JU18" s="20">
        <f>'RIMS II Type I Employment'!JU18*VLOOKUP('Equation 4 Type I FTE'!$B18,'Equation 3 FTE Conversion'!$B$10:$E$32,4,FALSE)</f>
        <v>3.162118978009406E-2</v>
      </c>
      <c r="JV18" s="20">
        <f>'RIMS II Type I Employment'!JV18*VLOOKUP('Equation 4 Type I FTE'!$B18,'Equation 3 FTE Conversion'!$B$10:$E$32,4,FALSE)</f>
        <v>2.5871882547349689E-2</v>
      </c>
      <c r="JW18" s="20">
        <f>'RIMS II Type I Employment'!JW18*VLOOKUP('Equation 4 Type I FTE'!$B18,'Equation 3 FTE Conversion'!$B$10:$E$32,4,FALSE)</f>
        <v>2.5784771831702046E-2</v>
      </c>
      <c r="JX18" s="20">
        <f>'RIMS II Type I Employment'!JX18*VLOOKUP('Equation 4 Type I FTE'!$B18,'Equation 3 FTE Conversion'!$B$10:$E$32,4,FALSE)</f>
        <v>5.6534854455319687E-2</v>
      </c>
      <c r="JY18" s="20">
        <f>'RIMS II Type I Employment'!JY18*VLOOKUP('Equation 4 Type I FTE'!$B18,'Equation 3 FTE Conversion'!$B$10:$E$32,4,FALSE)</f>
        <v>1.1324393034193466E-2</v>
      </c>
      <c r="JZ18" s="20">
        <f>'RIMS II Type I Employment'!JZ18*VLOOKUP('Equation 4 Type I FTE'!$B18,'Equation 3 FTE Conversion'!$B$10:$E$32,4,FALSE)</f>
        <v>2.0993682471081732E-2</v>
      </c>
      <c r="KA18" s="20">
        <f>'RIMS II Type I Employment'!KA18*VLOOKUP('Equation 4 Type I FTE'!$B18,'Equation 3 FTE Conversion'!$B$10:$E$32,4,FALSE)</f>
        <v>1.4460378797508579E-2</v>
      </c>
      <c r="KB18" s="20">
        <f>'RIMS II Type I Employment'!KB18*VLOOKUP('Equation 4 Type I FTE'!$B18,'Equation 3 FTE Conversion'!$B$10:$E$32,4,FALSE)</f>
        <v>9.2337358586500572E-3</v>
      </c>
      <c r="KC18" s="20">
        <f>'RIMS II Type I Employment'!KC18*VLOOKUP('Equation 4 Type I FTE'!$B18,'Equation 3 FTE Conversion'!$B$10:$E$32,4,FALSE)</f>
        <v>1.2456832337612812E-2</v>
      </c>
      <c r="KD18" s="20">
        <f>'RIMS II Type I Employment'!KD18*VLOOKUP('Equation 4 Type I FTE'!$B18,'Equation 3 FTE Conversion'!$B$10:$E$32,4,FALSE)</f>
        <v>2.0819461039786449E-2</v>
      </c>
      <c r="KE18" s="20">
        <f>'RIMS II Type I Employment'!KE18*VLOOKUP('Equation 4 Type I FTE'!$B18,'Equation 3 FTE Conversion'!$B$10:$E$32,4,FALSE)</f>
        <v>2.5610550400406759E-2</v>
      </c>
      <c r="KF18" s="20">
        <f>'RIMS II Type I Employment'!KF18*VLOOKUP('Equation 4 Type I FTE'!$B18,'Equation 3 FTE Conversion'!$B$10:$E$32,4,FALSE)</f>
        <v>2.1777678911910514E-2</v>
      </c>
      <c r="KG18" s="20">
        <f>'RIMS II Type I Employment'!KG18*VLOOKUP('Equation 4 Type I FTE'!$B18,'Equation 3 FTE Conversion'!$B$10:$E$32,4,FALSE)</f>
        <v>3.1272746917503494E-2</v>
      </c>
      <c r="KH18" s="20">
        <f>'RIMS II Type I Employment'!KH18*VLOOKUP('Equation 4 Type I FTE'!$B18,'Equation 3 FTE Conversion'!$B$10:$E$32,4,FALSE)</f>
        <v>4.5471793568069151E-2</v>
      </c>
      <c r="KI18" s="20">
        <f>'RIMS II Type I Employment'!KI18*VLOOKUP('Equation 4 Type I FTE'!$B18,'Equation 3 FTE Conversion'!$B$10:$E$32,4,FALSE)</f>
        <v>2.0993682471081732E-2</v>
      </c>
      <c r="KJ18" s="20">
        <f>'RIMS II Type I Employment'!KJ18*VLOOKUP('Equation 4 Type I FTE'!$B18,'Equation 3 FTE Conversion'!$B$10:$E$32,4,FALSE)</f>
        <v>1.9948353883310028E-2</v>
      </c>
      <c r="KK18" s="20">
        <f>'RIMS II Type I Employment'!KK18*VLOOKUP('Equation 4 Type I FTE'!$B18,'Equation 3 FTE Conversion'!$B$10:$E$32,4,FALSE)</f>
        <v>2.6220325409940255E-2</v>
      </c>
      <c r="KL18" s="20">
        <f>'RIMS II Type I Employment'!KL18*VLOOKUP('Equation 4 Type I FTE'!$B18,'Equation 3 FTE Conversion'!$B$10:$E$32,4,FALSE)</f>
        <v>3.3624736239989829E-2</v>
      </c>
      <c r="KM18" s="20">
        <f>'RIMS II Type I Employment'!KM18*VLOOKUP('Equation 4 Type I FTE'!$B18,'Equation 3 FTE Conversion'!$B$10:$E$32,4,FALSE)</f>
        <v>2.1690568196262867E-2</v>
      </c>
      <c r="KN18" s="20">
        <f>'RIMS II Type I Employment'!KN18*VLOOKUP('Equation 4 Type I FTE'!$B18,'Equation 3 FTE Conversion'!$B$10:$E$32,4,FALSE)</f>
        <v>5.4879750858014493E-3</v>
      </c>
      <c r="KO18" s="20">
        <f>'RIMS II Type I Employment'!KO18*VLOOKUP('Equation 4 Type I FTE'!$B18,'Equation 3 FTE Conversion'!$B$10:$E$32,4,FALSE)</f>
        <v>1.1411503749841108E-2</v>
      </c>
      <c r="KP18" s="20">
        <f>'RIMS II Type I Employment'!KP18*VLOOKUP('Equation 4 Type I FTE'!$B18,'Equation 3 FTE Conversion'!$B$10:$E$32,4,FALSE)</f>
        <v>7.4915215456972158E-3</v>
      </c>
      <c r="KQ18" s="20">
        <f>'RIMS II Type I Employment'!KQ18*VLOOKUP('Equation 4 Type I FTE'!$B18,'Equation 3 FTE Conversion'!$B$10:$E$32,4,FALSE)</f>
        <v>2.8920757595017159E-2</v>
      </c>
      <c r="KR18" s="20">
        <f>'RIMS II Type I Employment'!KR18*VLOOKUP('Equation 4 Type I FTE'!$B18,'Equation 3 FTE Conversion'!$B$10:$E$32,4,FALSE)</f>
        <v>5.7405961611796105E-2</v>
      </c>
      <c r="KS18" s="20">
        <f>'RIMS II Type I Employment'!KS18*VLOOKUP('Equation 4 Type I FTE'!$B18,'Equation 3 FTE Conversion'!$B$10:$E$32,4,FALSE)</f>
        <v>0.12813986271768146</v>
      </c>
      <c r="KT18" s="20">
        <f>'RIMS II Type I Employment'!KT18*VLOOKUP('Equation 4 Type I FTE'!$B18,'Equation 3 FTE Conversion'!$B$10:$E$32,4,FALSE)</f>
        <v>6.4287708147959838E-2</v>
      </c>
      <c r="KU18" s="20">
        <f>'RIMS II Type I Employment'!KU18*VLOOKUP('Equation 4 Type I FTE'!$B18,'Equation 3 FTE Conversion'!$B$10:$E$32,4,FALSE)</f>
        <v>2.8920757595017159E-2</v>
      </c>
      <c r="KV18" s="20">
        <f>'RIMS II Type I Employment'!KV18*VLOOKUP('Equation 4 Type I FTE'!$B18,'Equation 3 FTE Conversion'!$B$10:$E$32,4,FALSE)</f>
        <v>2.5087886106520907E-2</v>
      </c>
      <c r="KW18" s="20">
        <f>'RIMS II Type I Employment'!KW18*VLOOKUP('Equation 4 Type I FTE'!$B18,'Equation 3 FTE Conversion'!$B$10:$E$32,4,FALSE)</f>
        <v>2.221323249014872E-2</v>
      </c>
      <c r="KX18" s="20">
        <f>'RIMS II Type I Employment'!KX18*VLOOKUP('Equation 4 Type I FTE'!$B18,'Equation 3 FTE Conversion'!$B$10:$E$32,4,FALSE)</f>
        <v>1.0017732299478836E-2</v>
      </c>
      <c r="KY18" s="20">
        <f>'RIMS II Type I Employment'!KY18*VLOOKUP('Equation 4 Type I FTE'!$B18,'Equation 3 FTE Conversion'!$B$10:$E$32,4,FALSE)</f>
        <v>1.1498614465488751E-2</v>
      </c>
      <c r="KZ18" s="20">
        <f>'RIMS II Type I Employment'!KZ18*VLOOKUP('Equation 4 Type I FTE'!$B18,'Equation 3 FTE Conversion'!$B$10:$E$32,4,FALSE)</f>
        <v>2.2735896784034575E-2</v>
      </c>
      <c r="LA18" s="20">
        <f>'RIMS II Type I Employment'!LA18*VLOOKUP('Equation 4 Type I FTE'!$B18,'Equation 3 FTE Conversion'!$B$10:$E$32,4,FALSE)</f>
        <v>1.7596364560823693E-2</v>
      </c>
      <c r="LB18" s="20">
        <f>'RIMS II Type I Employment'!LB18*VLOOKUP('Equation 4 Type I FTE'!$B18,'Equation 3 FTE Conversion'!$B$10:$E$32,4,FALSE)</f>
        <v>2.1080793186729375E-2</v>
      </c>
      <c r="LC18" s="20">
        <f>'RIMS II Type I Employment'!LC18*VLOOKUP('Equation 4 Type I FTE'!$B18,'Equation 3 FTE Conversion'!$B$10:$E$32,4,FALSE)</f>
        <v>2.7352764713359599E-2</v>
      </c>
      <c r="LD18" s="20">
        <f>'RIMS II Type I Employment'!LD18*VLOOKUP('Equation 4 Type I FTE'!$B18,'Equation 3 FTE Conversion'!$B$10:$E$32,4,FALSE)</f>
        <v>2.9356311173255371E-2</v>
      </c>
      <c r="LE18" s="20">
        <f>'RIMS II Type I Employment'!LE18*VLOOKUP('Equation 4 Type I FTE'!$B18,'Equation 3 FTE Conversion'!$B$10:$E$32,4,FALSE)</f>
        <v>3.0401639761027076E-2</v>
      </c>
      <c r="LF18" s="20">
        <f>'RIMS II Type I Employment'!LF18*VLOOKUP('Equation 4 Type I FTE'!$B18,'Equation 3 FTE Conversion'!$B$10:$E$32,4,FALSE)</f>
        <v>4.6778454302783774E-2</v>
      </c>
      <c r="LG18" s="20">
        <f>'RIMS II Type I Employment'!LG18*VLOOKUP('Equation 4 Type I FTE'!$B18,'Equation 3 FTE Conversion'!$B$10:$E$32,4,FALSE)</f>
        <v>2.0209686030252954E-2</v>
      </c>
      <c r="LH18" s="20">
        <f>'RIMS II Type I Employment'!LH18*VLOOKUP('Equation 4 Type I FTE'!$B18,'Equation 3 FTE Conversion'!$B$10:$E$32,4,FALSE)</f>
        <v>3.3624736239989829E-2</v>
      </c>
      <c r="LI18" s="20">
        <f>'RIMS II Type I Employment'!LI18*VLOOKUP('Equation 4 Type I FTE'!$B18,'Equation 3 FTE Conversion'!$B$10:$E$32,4,FALSE)</f>
        <v>8.4497394178212788E-3</v>
      </c>
      <c r="LJ18" s="20">
        <f>'RIMS II Type I Employment'!LJ18*VLOOKUP('Equation 4 Type I FTE'!$B18,'Equation 3 FTE Conversion'!$B$10:$E$32,4,FALSE)</f>
        <v>2.2561675352739289E-2</v>
      </c>
      <c r="LK18" s="20">
        <f>'RIMS II Type I Employment'!LK18*VLOOKUP('Equation 4 Type I FTE'!$B18,'Equation 3 FTE Conversion'!$B$10:$E$32,4,FALSE)</f>
        <v>2.386833608745392E-2</v>
      </c>
      <c r="LL18" s="20">
        <f>'RIMS II Type I Employment'!LL18*VLOOKUP('Equation 4 Type I FTE'!$B18,'Equation 3 FTE Conversion'!$B$10:$E$32,4,FALSE)</f>
        <v>1.0366175162069405E-2</v>
      </c>
      <c r="LM18" s="20">
        <f>'RIMS II Type I Employment'!LM18*VLOOKUP('Equation 4 Type I FTE'!$B18,'Equation 3 FTE Conversion'!$B$10:$E$32,4,FALSE)</f>
        <v>0.11080483030380069</v>
      </c>
      <c r="LN18" s="20">
        <f>'RIMS II Type I Employment'!LN18*VLOOKUP('Equation 4 Type I FTE'!$B18,'Equation 3 FTE Conversion'!$B$10:$E$32,4,FALSE)</f>
        <v>3.4234511249523328E-2</v>
      </c>
      <c r="LO18" s="20">
        <f>'RIMS II Type I Employment'!LO18*VLOOKUP('Equation 4 Type I FTE'!$B18,'Equation 3 FTE Conversion'!$B$10:$E$32,4,FALSE)</f>
        <v>5.2005097241642304E-2</v>
      </c>
      <c r="LP18" s="20">
        <f>'RIMS II Type I Employment'!LP18*VLOOKUP('Equation 4 Type I FTE'!$B18,'Equation 3 FTE Conversion'!$B$10:$E$32,4,FALSE)</f>
        <v>4.0593593491801194E-2</v>
      </c>
      <c r="LQ18" s="20">
        <f>'RIMS II Type I Employment'!LQ18*VLOOKUP('Equation 4 Type I FTE'!$B18,'Equation 3 FTE Conversion'!$B$10:$E$32,4,FALSE)</f>
        <v>4.0767814923096481E-2</v>
      </c>
      <c r="LR18" s="20">
        <f>'RIMS II Type I Employment'!LR18*VLOOKUP('Equation 4 Type I FTE'!$B18,'Equation 3 FTE Conversion'!$B$10:$E$32,4,FALSE)</f>
        <v>2.987897546714122E-2</v>
      </c>
      <c r="LS18" s="20">
        <f>'RIMS II Type I Employment'!LS18*VLOOKUP('Equation 4 Type I FTE'!$B18,'Equation 3 FTE Conversion'!$B$10:$E$32,4,FALSE)</f>
        <v>5.8189958052624884E-2</v>
      </c>
      <c r="LT18" s="20">
        <f>'RIMS II Type I Employment'!LT18*VLOOKUP('Equation 4 Type I FTE'!$B18,'Equation 3 FTE Conversion'!$B$10:$E$32,4,FALSE)</f>
        <v>4.3206914961230455E-2</v>
      </c>
      <c r="LU18" s="20">
        <f>'RIMS II Type I Employment'!LU18*VLOOKUP('Equation 4 Type I FTE'!$B18,'Equation 3 FTE Conversion'!$B$10:$E$32,4,FALSE)</f>
        <v>2.4303889665692132E-2</v>
      </c>
      <c r="LV18" s="20">
        <f>'RIMS II Type I Employment'!LV18*VLOOKUP('Equation 4 Type I FTE'!$B18,'Equation 3 FTE Conversion'!$B$10:$E$32,4,FALSE)</f>
        <v>2.5871882547349689E-2</v>
      </c>
      <c r="LW18" s="20">
        <f>'RIMS II Type I Employment'!LW18*VLOOKUP('Equation 4 Type I FTE'!$B18,'Equation 3 FTE Conversion'!$B$10:$E$32,4,FALSE)</f>
        <v>4.3555357823821028E-2</v>
      </c>
      <c r="LX18" s="20">
        <f>'RIMS II Type I Employment'!LX18*VLOOKUP('Equation 4 Type I FTE'!$B18,'Equation 3 FTE Conversion'!$B$10:$E$32,4,FALSE)</f>
        <v>2.0993682471081732E-2</v>
      </c>
      <c r="LY18" s="20">
        <f>'RIMS II Type I Employment'!LY18*VLOOKUP('Equation 4 Type I FTE'!$B18,'Equation 3 FTE Conversion'!$B$10:$E$32,4,FALSE)</f>
        <v>2.5784771831702046E-2</v>
      </c>
      <c r="LZ18" s="20">
        <f>'RIMS II Type I Employment'!LZ18*VLOOKUP('Equation 4 Type I FTE'!$B18,'Equation 3 FTE Conversion'!$B$10:$E$32,4,FALSE)</f>
        <v>1.6202593110461419E-2</v>
      </c>
      <c r="MA18" s="20">
        <f>'RIMS II Type I Employment'!MA18*VLOOKUP('Equation 4 Type I FTE'!$B18,'Equation 3 FTE Conversion'!$B$10:$E$32,4,FALSE)</f>
        <v>3.7457607728486074E-2</v>
      </c>
      <c r="MB18" s="20">
        <f>'RIMS II Type I Employment'!MB18*VLOOKUP('Equation 4 Type I FTE'!$B18,'Equation 3 FTE Conversion'!$B$10:$E$32,4,FALSE)</f>
        <v>2.8659425448074233E-2</v>
      </c>
      <c r="MC18" s="20">
        <f>'RIMS II Type I Employment'!MC18*VLOOKUP('Equation 4 Type I FTE'!$B18,'Equation 3 FTE Conversion'!$B$10:$E$32,4,FALSE)</f>
        <v>2.2561675352739289E-2</v>
      </c>
      <c r="MD18" s="20">
        <f>'RIMS II Type I Employment'!MD18*VLOOKUP('Equation 4 Type I FTE'!$B18,'Equation 3 FTE Conversion'!$B$10:$E$32,4,FALSE)</f>
        <v>2.9007868310664806E-2</v>
      </c>
      <c r="ME18" s="20">
        <f>'RIMS II Type I Employment'!ME18*VLOOKUP('Equation 4 Type I FTE'!$B18,'Equation 3 FTE Conversion'!$B$10:$E$32,4,FALSE)</f>
        <v>3.2318075505275198E-2</v>
      </c>
      <c r="MF18" s="20">
        <f>'RIMS II Type I Employment'!MF18*VLOOKUP('Equation 4 Type I FTE'!$B18,'Equation 3 FTE Conversion'!$B$10:$E$32,4,FALSE)</f>
        <v>3.0227418329731789E-2</v>
      </c>
      <c r="MG18" s="20">
        <f>'RIMS II Type I Employment'!MG18*VLOOKUP('Equation 4 Type I FTE'!$B18,'Equation 3 FTE Conversion'!$B$10:$E$32,4,FALSE)</f>
        <v>2.8572314732426593E-2</v>
      </c>
      <c r="MH18" s="20">
        <f>'RIMS II Type I Employment'!MH18*VLOOKUP('Equation 4 Type I FTE'!$B18,'Equation 3 FTE Conversion'!$B$10:$E$32,4,FALSE)</f>
        <v>3.2579407652218124E-2</v>
      </c>
      <c r="MI18" s="20">
        <f>'RIMS II Type I Employment'!MI18*VLOOKUP('Equation 4 Type I FTE'!$B18,'Equation 3 FTE Conversion'!$B$10:$E$32,4,FALSE)</f>
        <v>2.7178543282064316E-2</v>
      </c>
      <c r="MJ18" s="20">
        <f>'RIMS II Type I Employment'!MJ18*VLOOKUP('Equation 4 Type I FTE'!$B18,'Equation 3 FTE Conversion'!$B$10:$E$32,4,FALSE)</f>
        <v>3.9809597050972416E-2</v>
      </c>
      <c r="MK18" s="20">
        <f>'RIMS II Type I Employment'!MK18*VLOOKUP('Equation 4 Type I FTE'!$B18,'Equation 3 FTE Conversion'!$B$10:$E$32,4,FALSE)</f>
        <v>1.9599911020719459E-2</v>
      </c>
      <c r="ML18" s="20">
        <f>'RIMS II Type I Employment'!ML18*VLOOKUP('Equation 4 Type I FTE'!$B18,'Equation 3 FTE Conversion'!$B$10:$E$32,4,FALSE)</f>
        <v>2.4739443243930341E-2</v>
      </c>
      <c r="MM18" s="20">
        <f>'RIMS II Type I Employment'!MM18*VLOOKUP('Equation 4 Type I FTE'!$B18,'Equation 3 FTE Conversion'!$B$10:$E$32,4,FALSE)</f>
        <v>1.7944807423414262E-2</v>
      </c>
      <c r="MN18" s="20">
        <f>'RIMS II Type I Employment'!MN18*VLOOKUP('Equation 4 Type I FTE'!$B18,'Equation 3 FTE Conversion'!$B$10:$E$32,4,FALSE)</f>
        <v>2.221323249014872E-2</v>
      </c>
      <c r="MO18" s="20">
        <f>'RIMS II Type I Employment'!MO18*VLOOKUP('Equation 4 Type I FTE'!$B18,'Equation 3 FTE Conversion'!$B$10:$E$32,4,FALSE)</f>
        <v>3.954826490402949E-2</v>
      </c>
      <c r="MP18" s="20">
        <f>'RIMS II Type I Employment'!MP18*VLOOKUP('Equation 4 Type I FTE'!$B18,'Equation 3 FTE Conversion'!$B$10:$E$32,4,FALSE)</f>
        <v>4.7126897165374347E-2</v>
      </c>
      <c r="MQ18" s="20">
        <f>'RIMS II Type I Employment'!MQ18*VLOOKUP('Equation 4 Type I FTE'!$B18,'Equation 3 FTE Conversion'!$B$10:$E$32,4,FALSE)</f>
        <v>3.4147400533875681E-2</v>
      </c>
      <c r="MR18" s="20">
        <f>'RIMS II Type I Employment'!MR18*VLOOKUP('Equation 4 Type I FTE'!$B18,'Equation 3 FTE Conversion'!$B$10:$E$32,4,FALSE)</f>
        <v>6.8904576077284854E-2</v>
      </c>
      <c r="MS18" s="20">
        <f>'RIMS II Type I Employment'!MS18*VLOOKUP('Equation 4 Type I FTE'!$B18,'Equation 3 FTE Conversion'!$B$10:$E$32,4,FALSE)</f>
        <v>6.4549040294902757E-2</v>
      </c>
      <c r="MT18" s="20">
        <f>'RIMS II Type I Employment'!MT18*VLOOKUP('Equation 4 Type I FTE'!$B18,'Equation 3 FTE Conversion'!$B$10:$E$32,4,FALSE)</f>
        <v>9.5647565781110958E-2</v>
      </c>
      <c r="MU18" s="20">
        <f>'RIMS II Type I Employment'!MU18*VLOOKUP('Equation 4 Type I FTE'!$B18,'Equation 3 FTE Conversion'!$B$10:$E$32,4,FALSE)</f>
        <v>0.12779141985509088</v>
      </c>
      <c r="MV18" s="20">
        <f>'RIMS II Type I Employment'!MV18*VLOOKUP('Equation 4 Type I FTE'!$B18,'Equation 3 FTE Conversion'!$B$10:$E$32,4,FALSE)</f>
        <v>5.2353540104232869E-2</v>
      </c>
      <c r="MW18" s="20">
        <f>'RIMS II Type I Employment'!MW18*VLOOKUP('Equation 4 Type I FTE'!$B18,'Equation 3 FTE Conversion'!$B$10:$E$32,4,FALSE)</f>
        <v>0.22587808567433579</v>
      </c>
      <c r="MX18" s="20">
        <f>'RIMS II Type I Employment'!MX18*VLOOKUP('Equation 4 Type I FTE'!$B18,'Equation 3 FTE Conversion'!$B$10:$E$32,4,FALSE)</f>
        <v>2.7352764713359599E-2</v>
      </c>
      <c r="MY18" s="20">
        <f>'RIMS II Type I Employment'!MY18*VLOOKUP('Equation 4 Type I FTE'!$B18,'Equation 3 FTE Conversion'!$B$10:$E$32,4,FALSE)</f>
        <v>5.1917986525994657E-2</v>
      </c>
      <c r="MZ18" s="20">
        <f>'RIMS II Type I Employment'!MZ18*VLOOKUP('Equation 4 Type I FTE'!$B18,'Equation 3 FTE Conversion'!$B$10:$E$32,4,FALSE)</f>
        <v>9.2511580017795858E-2</v>
      </c>
      <c r="NA18" s="20">
        <f>'RIMS II Type I Employment'!NA18*VLOOKUP('Equation 4 Type I FTE'!$B18,'Equation 3 FTE Conversion'!$B$10:$E$32,4,FALSE)</f>
        <v>2.8833646879369516E-2</v>
      </c>
      <c r="NB18" s="20">
        <f>'RIMS II Type I Employment'!NB18*VLOOKUP('Equation 4 Type I FTE'!$B18,'Equation 3 FTE Conversion'!$B$10:$E$32,4,FALSE)</f>
        <v>3.4844286259056818E-3</v>
      </c>
      <c r="NC18" s="20">
        <f>'RIMS II Type I Employment'!NC18*VLOOKUP('Equation 4 Type I FTE'!$B18,'Equation 3 FTE Conversion'!$B$10:$E$32,4,FALSE)</f>
        <v>3.2230964789627552E-2</v>
      </c>
      <c r="ND18" s="20">
        <f>'RIMS II Type I Employment'!ND18*VLOOKUP('Equation 4 Type I FTE'!$B18,'Equation 3 FTE Conversion'!$B$10:$E$32,4,FALSE)</f>
        <v>3.5279839837295032E-2</v>
      </c>
      <c r="NE18" s="20">
        <f>'RIMS II Type I Employment'!NE18*VLOOKUP('Equation 4 Type I FTE'!$B18,'Equation 3 FTE Conversion'!$B$10:$E$32,4,FALSE)</f>
        <v>7.6918761916867931E-2</v>
      </c>
      <c r="NF18" s="20">
        <f>'RIMS II Type I Employment'!NF18*VLOOKUP('Equation 4 Type I FTE'!$B18,'Equation 3 FTE Conversion'!$B$10:$E$32,4,FALSE)</f>
        <v>3.2666518367865764E-2</v>
      </c>
      <c r="NG18" s="20">
        <f>'RIMS II Type I Employment'!NG18*VLOOKUP('Equation 4 Type I FTE'!$B18,'Equation 3 FTE Conversion'!$B$10:$E$32,4,FALSE)</f>
        <v>3.7196275581543155E-2</v>
      </c>
      <c r="NH18" s="20">
        <f>'RIMS II Type I Employment'!NH18*VLOOKUP('Equation 4 Type I FTE'!$B18,'Equation 3 FTE Conversion'!$B$10:$E$32,4,FALSE)</f>
        <v>5.0001550781746534E-2</v>
      </c>
      <c r="NI18" s="20">
        <f>'RIMS II Type I Employment'!NI18*VLOOKUP('Equation 4 Type I FTE'!$B18,'Equation 3 FTE Conversion'!$B$10:$E$32,4,FALSE)</f>
        <v>0.1313629591966442</v>
      </c>
      <c r="NJ18" s="23">
        <f>'RIMS II Type I Employment'!NJ18*VLOOKUP('Equation 4 Type I FTE'!$B18,'Equation 3 FTE Conversion'!$B$10:$E$32,4,FALSE)</f>
        <v>0</v>
      </c>
    </row>
    <row r="19" spans="2:374" x14ac:dyDescent="0.3">
      <c r="B19" s="18" t="s">
        <v>831</v>
      </c>
      <c r="C19" s="20">
        <f>'RIMS II Type I Employment'!C19*VLOOKUP('Equation 4 Type I FTE'!$B19,'Equation 3 FTE Conversion'!$B$10:$E$32,4,FALSE)</f>
        <v>0.11957007846556233</v>
      </c>
      <c r="D19" s="20">
        <f>'RIMS II Type I Employment'!D19*VLOOKUP('Equation 4 Type I FTE'!$B19,'Equation 3 FTE Conversion'!$B$10:$E$32,4,FALSE)</f>
        <v>8.8545980819529205E-2</v>
      </c>
      <c r="E19" s="20">
        <f>'RIMS II Type I Employment'!E19*VLOOKUP('Equation 4 Type I FTE'!$B19,'Equation 3 FTE Conversion'!$B$10:$E$32,4,FALSE)</f>
        <v>5.4975832606800348E-2</v>
      </c>
      <c r="F19" s="20">
        <f>'RIMS II Type I Employment'!F19*VLOOKUP('Equation 4 Type I FTE'!$B19,'Equation 3 FTE Conversion'!$B$10:$E$32,4,FALSE)</f>
        <v>0.12475647776809068</v>
      </c>
      <c r="G19" s="20">
        <f>'RIMS II Type I Employment'!G19*VLOOKUP('Equation 4 Type I FTE'!$B19,'Equation 3 FTE Conversion'!$B$10:$E$32,4,FALSE)</f>
        <v>8.213370531822145E-2</v>
      </c>
      <c r="H19" s="20">
        <f>'RIMS II Type I Employment'!H19*VLOOKUP('Equation 4 Type I FTE'!$B19,'Equation 3 FTE Conversion'!$B$10:$E$32,4,FALSE)</f>
        <v>0.17926081952920661</v>
      </c>
      <c r="I19" s="20">
        <f>'RIMS II Type I Employment'!I19*VLOOKUP('Equation 4 Type I FTE'!$B19,'Equation 3 FTE Conversion'!$B$10:$E$32,4,FALSE)</f>
        <v>0.18869063644289452</v>
      </c>
      <c r="J19" s="20">
        <f>'RIMS II Type I Employment'!J19*VLOOKUP('Equation 4 Type I FTE'!$B19,'Equation 3 FTE Conversion'!$B$10:$E$32,4,FALSE)</f>
        <v>0.2300875326939843</v>
      </c>
      <c r="K19" s="20">
        <f>'RIMS II Type I Employment'!K19*VLOOKUP('Equation 4 Type I FTE'!$B19,'Equation 3 FTE Conversion'!$B$10:$E$32,4,FALSE)</f>
        <v>9.0243347863993018E-2</v>
      </c>
      <c r="L19" s="20">
        <f>'RIMS II Type I Employment'!L19*VLOOKUP('Equation 4 Type I FTE'!$B19,'Equation 3 FTE Conversion'!$B$10:$E$32,4,FALSE)</f>
        <v>9.6089834350479519E-2</v>
      </c>
      <c r="M19" s="20">
        <f>'RIMS II Type I Employment'!M19*VLOOKUP('Equation 4 Type I FTE'!$B19,'Equation 3 FTE Conversion'!$B$10:$E$32,4,FALSE)</f>
        <v>0.16124986922406279</v>
      </c>
      <c r="N19" s="20">
        <f>'RIMS II Type I Employment'!N19*VLOOKUP('Equation 4 Type I FTE'!$B19,'Equation 3 FTE Conversion'!$B$10:$E$32,4,FALSE)</f>
        <v>6.7234594594594604E-2</v>
      </c>
      <c r="O19" s="20">
        <f>'RIMS II Type I Employment'!O19*VLOOKUP('Equation 4 Type I FTE'!$B19,'Equation 3 FTE Conversion'!$B$10:$E$32,4,FALSE)</f>
        <v>4.8280662598081954E-2</v>
      </c>
      <c r="P19" s="20">
        <f>'RIMS II Type I Employment'!P19*VLOOKUP('Equation 4 Type I FTE'!$B19,'Equation 3 FTE Conversion'!$B$10:$E$32,4,FALSE)</f>
        <v>8.9111769834350485E-2</v>
      </c>
      <c r="Q19" s="20">
        <f>'RIMS II Type I Employment'!Q19*VLOOKUP('Equation 4 Type I FTE'!$B19,'Equation 3 FTE Conversion'!$B$10:$E$32,4,FALSE)</f>
        <v>0</v>
      </c>
      <c r="R19" s="20">
        <f>'RIMS II Type I Employment'!R19*VLOOKUP('Equation 4 Type I FTE'!$B19,'Equation 3 FTE Conversion'!$B$10:$E$32,4,FALSE)</f>
        <v>9.1374925893635578E-2</v>
      </c>
      <c r="S19" s="20">
        <f>'RIMS II Type I Employment'!S19*VLOOKUP('Equation 4 Type I FTE'!$B19,'Equation 3 FTE Conversion'!$B$10:$E$32,4,FALSE)</f>
        <v>0.38256767218831739</v>
      </c>
      <c r="T19" s="20">
        <f>'RIMS II Type I Employment'!T19*VLOOKUP('Equation 4 Type I FTE'!$B19,'Equation 3 FTE Conversion'!$B$10:$E$32,4,FALSE)</f>
        <v>7.2420993897122921E-2</v>
      </c>
      <c r="U19" s="20">
        <f>'RIMS II Type I Employment'!U19*VLOOKUP('Equation 4 Type I FTE'!$B19,'Equation 3 FTE Conversion'!$B$10:$E$32,4,FALSE)</f>
        <v>7.694730601569312E-2</v>
      </c>
      <c r="V19" s="20">
        <f>'RIMS II Type I Employment'!V19*VLOOKUP('Equation 4 Type I FTE'!$B19,'Equation 3 FTE Conversion'!$B$10:$E$32,4,FALSE)</f>
        <v>9.9484568439407145E-2</v>
      </c>
      <c r="W19" s="20">
        <f>'RIMS II Type I Employment'!W19*VLOOKUP('Equation 4 Type I FTE'!$B19,'Equation 3 FTE Conversion'!$B$10:$E$32,4,FALSE)</f>
        <v>0.15832662598081954</v>
      </c>
      <c r="X19" s="20">
        <f>'RIMS II Type I Employment'!X19*VLOOKUP('Equation 4 Type I FTE'!$B19,'Equation 3 FTE Conversion'!$B$10:$E$32,4,FALSE)</f>
        <v>0.17350863121185703</v>
      </c>
      <c r="Y19" s="20">
        <f>'RIMS II Type I Employment'!Y19*VLOOKUP('Equation 4 Type I FTE'!$B19,'Equation 3 FTE Conversion'!$B$10:$E$32,4,FALSE)</f>
        <v>0.17171696599825634</v>
      </c>
      <c r="Z19" s="20">
        <f>'RIMS II Type I Employment'!Z19*VLOOKUP('Equation 4 Type I FTE'!$B19,'Equation 3 FTE Conversion'!$B$10:$E$32,4,FALSE)</f>
        <v>0.10834859633827376</v>
      </c>
      <c r="AA19" s="20">
        <f>'RIMS II Type I Employment'!AA19*VLOOKUP('Equation 4 Type I FTE'!$B19,'Equation 3 FTE Conversion'!$B$10:$E$32,4,FALSE)</f>
        <v>0.13541217088055799</v>
      </c>
      <c r="AB19" s="20">
        <f>'RIMS II Type I Employment'!AB19*VLOOKUP('Equation 4 Type I FTE'!$B19,'Equation 3 FTE Conversion'!$B$10:$E$32,4,FALSE)</f>
        <v>0.11504376634699215</v>
      </c>
      <c r="AC19" s="20">
        <f>'RIMS II Type I Employment'!AC19*VLOOKUP('Equation 4 Type I FTE'!$B19,'Equation 3 FTE Conversion'!$B$10:$E$32,4,FALSE)</f>
        <v>0.12305911072362687</v>
      </c>
      <c r="AD19" s="20">
        <f>'RIMS II Type I Employment'!AD19*VLOOKUP('Equation 4 Type I FTE'!$B19,'Equation 3 FTE Conversion'!$B$10:$E$32,4,FALSE)</f>
        <v>0.18727616390584134</v>
      </c>
      <c r="AE19" s="20">
        <f>'RIMS II Type I Employment'!AE19*VLOOKUP('Equation 4 Type I FTE'!$B19,'Equation 3 FTE Conversion'!$B$10:$E$32,4,FALSE)</f>
        <v>0.17831783783783783</v>
      </c>
      <c r="AF19" s="20">
        <f>'RIMS II Type I Employment'!AF19*VLOOKUP('Equation 4 Type I FTE'!$B19,'Equation 3 FTE Conversion'!$B$10:$E$32,4,FALSE)</f>
        <v>0.25205900610287707</v>
      </c>
      <c r="AG19" s="20">
        <f>'RIMS II Type I Employment'!AG19*VLOOKUP('Equation 4 Type I FTE'!$B19,'Equation 3 FTE Conversion'!$B$10:$E$32,4,FALSE)</f>
        <v>0.22131780296425457</v>
      </c>
      <c r="AH19" s="20">
        <f>'RIMS II Type I Employment'!AH19*VLOOKUP('Equation 4 Type I FTE'!$B19,'Equation 3 FTE Conversion'!$B$10:$E$32,4,FALSE)</f>
        <v>0.16341872711421099</v>
      </c>
      <c r="AI19" s="20">
        <f>'RIMS II Type I Employment'!AI19*VLOOKUP('Equation 4 Type I FTE'!$B19,'Equation 3 FTE Conversion'!$B$10:$E$32,4,FALSE)</f>
        <v>0.18840774193548387</v>
      </c>
      <c r="AJ19" s="20">
        <f>'RIMS II Type I Employment'!AJ19*VLOOKUP('Equation 4 Type I FTE'!$B19,'Equation 3 FTE Conversion'!$B$10:$E$32,4,FALSE)</f>
        <v>0.1722827550130776</v>
      </c>
      <c r="AK19" s="20">
        <f>'RIMS II Type I Employment'!AK19*VLOOKUP('Equation 4 Type I FTE'!$B19,'Equation 3 FTE Conversion'!$B$10:$E$32,4,FALSE)</f>
        <v>0.28704362685265911</v>
      </c>
      <c r="AL19" s="20">
        <f>'RIMS II Type I Employment'!AL19*VLOOKUP('Equation 4 Type I FTE'!$B19,'Equation 3 FTE Conversion'!$B$10:$E$32,4,FALSE)</f>
        <v>0.69818364428945068</v>
      </c>
      <c r="AM19" s="20">
        <f>'RIMS II Type I Employment'!AM19*VLOOKUP('Equation 4 Type I FTE'!$B19,'Equation 3 FTE Conversion'!$B$10:$E$32,4,FALSE)</f>
        <v>0.18265555361813429</v>
      </c>
      <c r="AN19" s="20">
        <f>'RIMS II Type I Employment'!AN19*VLOOKUP('Equation 4 Type I FTE'!$B19,'Equation 3 FTE Conversion'!$B$10:$E$32,4,FALSE)</f>
        <v>0.19085949433304272</v>
      </c>
      <c r="AO19" s="20">
        <f>'RIMS II Type I Employment'!AO19*VLOOKUP('Equation 4 Type I FTE'!$B19,'Equation 3 FTE Conversion'!$B$10:$E$32,4,FALSE)</f>
        <v>0.13239462946817784</v>
      </c>
      <c r="AP19" s="20">
        <f>'RIMS II Type I Employment'!AP19*VLOOKUP('Equation 4 Type I FTE'!$B19,'Equation 3 FTE Conversion'!$B$10:$E$32,4,FALSE)</f>
        <v>0.1739801220575414</v>
      </c>
      <c r="AQ19" s="20">
        <f>'RIMS II Type I Employment'!AQ19*VLOOKUP('Equation 4 Type I FTE'!$B19,'Equation 3 FTE Conversion'!$B$10:$E$32,4,FALSE)</f>
        <v>0.20151518744551003</v>
      </c>
      <c r="AR19" s="20">
        <f>'RIMS II Type I Employment'!AR19*VLOOKUP('Equation 4 Type I FTE'!$B19,'Equation 3 FTE Conversion'!$B$10:$E$32,4,FALSE)</f>
        <v>0.17265994768962512</v>
      </c>
      <c r="AS19" s="20">
        <f>'RIMS II Type I Employment'!AS19*VLOOKUP('Equation 4 Type I FTE'!$B19,'Equation 3 FTE Conversion'!$B$10:$E$32,4,FALSE)</f>
        <v>0.21603710549258937</v>
      </c>
      <c r="AT19" s="20">
        <f>'RIMS II Type I Employment'!AT19*VLOOKUP('Equation 4 Type I FTE'!$B19,'Equation 3 FTE Conversion'!$B$10:$E$32,4,FALSE)</f>
        <v>0.2337651612903226</v>
      </c>
      <c r="AU19" s="20">
        <f>'RIMS II Type I Employment'!AU19*VLOOKUP('Equation 4 Type I FTE'!$B19,'Equation 3 FTE Conversion'!$B$10:$E$32,4,FALSE)</f>
        <v>0.145502074978204</v>
      </c>
      <c r="AV19" s="20">
        <f>'RIMS II Type I Employment'!AV19*VLOOKUP('Equation 4 Type I FTE'!$B19,'Equation 3 FTE Conversion'!$B$10:$E$32,4,FALSE)</f>
        <v>0.26940986922406279</v>
      </c>
      <c r="AW19" s="20">
        <f>'RIMS II Type I Employment'!AW19*VLOOKUP('Equation 4 Type I FTE'!$B19,'Equation 3 FTE Conversion'!$B$10:$E$32,4,FALSE)</f>
        <v>0.13673234524847427</v>
      </c>
      <c r="AX19" s="20">
        <f>'RIMS II Type I Employment'!AX19*VLOOKUP('Equation 4 Type I FTE'!$B19,'Equation 3 FTE Conversion'!$B$10:$E$32,4,FALSE)</f>
        <v>0.14738803836094158</v>
      </c>
      <c r="AY19" s="20">
        <f>'RIMS II Type I Employment'!AY19*VLOOKUP('Equation 4 Type I FTE'!$B19,'Equation 3 FTE Conversion'!$B$10:$E$32,4,FALSE)</f>
        <v>0.16464460331299041</v>
      </c>
      <c r="AZ19" s="20">
        <f>'RIMS II Type I Employment'!AZ19*VLOOKUP('Equation 4 Type I FTE'!$B19,'Equation 3 FTE Conversion'!$B$10:$E$32,4,FALSE)</f>
        <v>0.13720383609415868</v>
      </c>
      <c r="BA19" s="20">
        <f>'RIMS II Type I Employment'!BA19*VLOOKUP('Equation 4 Type I FTE'!$B19,'Equation 3 FTE Conversion'!$B$10:$E$32,4,FALSE)</f>
        <v>0.15408320836965997</v>
      </c>
      <c r="BB19" s="20">
        <f>'RIMS II Type I Employment'!BB19*VLOOKUP('Equation 4 Type I FTE'!$B19,'Equation 3 FTE Conversion'!$B$10:$E$32,4,FALSE)</f>
        <v>0.16143846556233651</v>
      </c>
      <c r="BC19" s="20">
        <f>'RIMS II Type I Employment'!BC19*VLOOKUP('Equation 4 Type I FTE'!$B19,'Equation 3 FTE Conversion'!$B$10:$E$32,4,FALSE)</f>
        <v>0.12475647776809068</v>
      </c>
      <c r="BD19" s="20">
        <f>'RIMS II Type I Employment'!BD19*VLOOKUP('Equation 4 Type I FTE'!$B19,'Equation 3 FTE Conversion'!$B$10:$E$32,4,FALSE)</f>
        <v>0.14229593722755013</v>
      </c>
      <c r="BE19" s="20">
        <f>'RIMS II Type I Employment'!BE19*VLOOKUP('Equation 4 Type I FTE'!$B19,'Equation 3 FTE Conversion'!$B$10:$E$32,4,FALSE)</f>
        <v>0.16096697471665214</v>
      </c>
      <c r="BF19" s="20">
        <f>'RIMS II Type I Employment'!BF19*VLOOKUP('Equation 4 Type I FTE'!$B19,'Equation 3 FTE Conversion'!$B$10:$E$32,4,FALSE)</f>
        <v>0.145502074978204</v>
      </c>
      <c r="BG19" s="20">
        <f>'RIMS II Type I Employment'!BG19*VLOOKUP('Equation 4 Type I FTE'!$B19,'Equation 3 FTE Conversion'!$B$10:$E$32,4,FALSE)</f>
        <v>0.10966877070619006</v>
      </c>
      <c r="BH19" s="20">
        <f>'RIMS II Type I Employment'!BH19*VLOOKUP('Equation 4 Type I FTE'!$B19,'Equation 3 FTE Conversion'!$B$10:$E$32,4,FALSE)</f>
        <v>0.12975428073234524</v>
      </c>
      <c r="BI19" s="20">
        <f>'RIMS II Type I Employment'!BI19*VLOOKUP('Equation 4 Type I FTE'!$B19,'Equation 3 FTE Conversion'!$B$10:$E$32,4,FALSE)</f>
        <v>0.13956129032258063</v>
      </c>
      <c r="BJ19" s="20">
        <f>'RIMS II Type I Employment'!BJ19*VLOOKUP('Equation 4 Type I FTE'!$B19,'Equation 3 FTE Conversion'!$B$10:$E$32,4,FALSE)</f>
        <v>0.10617973844812556</v>
      </c>
      <c r="BK19" s="20">
        <f>'RIMS II Type I Employment'!BK19*VLOOKUP('Equation 4 Type I FTE'!$B19,'Equation 3 FTE Conversion'!$B$10:$E$32,4,FALSE)</f>
        <v>0.12673673931996512</v>
      </c>
      <c r="BL19" s="20">
        <f>'RIMS II Type I Employment'!BL19*VLOOKUP('Equation 4 Type I FTE'!$B19,'Equation 3 FTE Conversion'!$B$10:$E$32,4,FALSE)</f>
        <v>0.13211173496076722</v>
      </c>
      <c r="BM19" s="20">
        <f>'RIMS II Type I Employment'!BM19*VLOOKUP('Equation 4 Type I FTE'!$B19,'Equation 3 FTE Conversion'!$B$10:$E$32,4,FALSE)</f>
        <v>0.15615776809067131</v>
      </c>
      <c r="BN19" s="20">
        <f>'RIMS II Type I Employment'!BN19*VLOOKUP('Equation 4 Type I FTE'!$B19,'Equation 3 FTE Conversion'!$B$10:$E$32,4,FALSE)</f>
        <v>0.14163585004359197</v>
      </c>
      <c r="BO19" s="20">
        <f>'RIMS II Type I Employment'!BO19*VLOOKUP('Equation 4 Type I FTE'!$B19,'Equation 3 FTE Conversion'!$B$10:$E$32,4,FALSE)</f>
        <v>0.1281512118570183</v>
      </c>
      <c r="BP19" s="20">
        <f>'RIMS II Type I Employment'!BP19*VLOOKUP('Equation 4 Type I FTE'!$B19,'Equation 3 FTE Conversion'!$B$10:$E$32,4,FALSE)</f>
        <v>0.13324331299040978</v>
      </c>
      <c r="BQ19" s="20">
        <f>'RIMS II Type I Employment'!BQ19*VLOOKUP('Equation 4 Type I FTE'!$B19,'Equation 3 FTE Conversion'!$B$10:$E$32,4,FALSE)</f>
        <v>0.11843850043591979</v>
      </c>
      <c r="BR19" s="20">
        <f>'RIMS II Type I Employment'!BR19*VLOOKUP('Equation 4 Type I FTE'!$B19,'Equation 3 FTE Conversion'!$B$10:$E$32,4,FALSE)</f>
        <v>0.11985297297297297</v>
      </c>
      <c r="BS19" s="20">
        <f>'RIMS II Type I Employment'!BS19*VLOOKUP('Equation 4 Type I FTE'!$B19,'Equation 3 FTE Conversion'!$B$10:$E$32,4,FALSE)</f>
        <v>0.11589244986922406</v>
      </c>
      <c r="BT19" s="20">
        <f>'RIMS II Type I Employment'!BT19*VLOOKUP('Equation 4 Type I FTE'!$B19,'Equation 3 FTE Conversion'!$B$10:$E$32,4,FALSE)</f>
        <v>0.10929157802964255</v>
      </c>
      <c r="BU19" s="20">
        <f>'RIMS II Type I Employment'!BU19*VLOOKUP('Equation 4 Type I FTE'!$B19,'Equation 3 FTE Conversion'!$B$10:$E$32,4,FALSE)</f>
        <v>0.11702402789886661</v>
      </c>
      <c r="BV19" s="20">
        <f>'RIMS II Type I Employment'!BV19*VLOOKUP('Equation 4 Type I FTE'!$B19,'Equation 3 FTE Conversion'!$B$10:$E$32,4,FALSE)</f>
        <v>7.6098622493461207E-2</v>
      </c>
      <c r="BW19" s="20">
        <f>'RIMS II Type I Employment'!BW19*VLOOKUP('Equation 4 Type I FTE'!$B19,'Equation 3 FTE Conversion'!$B$10:$E$32,4,FALSE)</f>
        <v>0.12569945945945946</v>
      </c>
      <c r="BX19" s="20">
        <f>'RIMS II Type I Employment'!BX19*VLOOKUP('Equation 4 Type I FTE'!$B19,'Equation 3 FTE Conversion'!$B$10:$E$32,4,FALSE)</f>
        <v>0.12296481255448996</v>
      </c>
      <c r="BY19" s="20">
        <f>'RIMS II Type I Employment'!BY19*VLOOKUP('Equation 4 Type I FTE'!$B19,'Equation 3 FTE Conversion'!$B$10:$E$32,4,FALSE)</f>
        <v>0.10872578901482127</v>
      </c>
      <c r="BZ19" s="20">
        <f>'RIMS II Type I Employment'!BZ19*VLOOKUP('Equation 4 Type I FTE'!$B19,'Equation 3 FTE Conversion'!$B$10:$E$32,4,FALSE)</f>
        <v>0.10570824760244116</v>
      </c>
      <c r="CA19" s="20">
        <f>'RIMS II Type I Employment'!CA19*VLOOKUP('Equation 4 Type I FTE'!$B19,'Equation 3 FTE Conversion'!$B$10:$E$32,4,FALSE)</f>
        <v>0.14616216216216216</v>
      </c>
      <c r="CB19" s="20">
        <f>'RIMS II Type I Employment'!CB19*VLOOKUP('Equation 4 Type I FTE'!$B19,'Equation 3 FTE Conversion'!$B$10:$E$32,4,FALSE)</f>
        <v>0.12051306015693113</v>
      </c>
      <c r="CC19" s="20">
        <f>'RIMS II Type I Employment'!CC19*VLOOKUP('Equation 4 Type I FTE'!$B19,'Equation 3 FTE Conversion'!$B$10:$E$32,4,FALSE)</f>
        <v>0.13437489102005232</v>
      </c>
      <c r="CD19" s="20">
        <f>'RIMS II Type I Employment'!CD19*VLOOKUP('Equation 4 Type I FTE'!$B19,'Equation 3 FTE Conversion'!$B$10:$E$32,4,FALSE)</f>
        <v>0.12673673931996512</v>
      </c>
      <c r="CE19" s="20">
        <f>'RIMS II Type I Employment'!CE19*VLOOKUP('Equation 4 Type I FTE'!$B19,'Equation 3 FTE Conversion'!$B$10:$E$32,4,FALSE)</f>
        <v>0.12664244115082826</v>
      </c>
      <c r="CF19" s="20">
        <f>'RIMS II Type I Employment'!CF19*VLOOKUP('Equation 4 Type I FTE'!$B19,'Equation 3 FTE Conversion'!$B$10:$E$32,4,FALSE)</f>
        <v>0.11146043591979077</v>
      </c>
      <c r="CG19" s="20">
        <f>'RIMS II Type I Employment'!CG19*VLOOKUP('Equation 4 Type I FTE'!$B19,'Equation 3 FTE Conversion'!$B$10:$E$32,4,FALSE)</f>
        <v>0.133054716652136</v>
      </c>
      <c r="CH19" s="20">
        <f>'RIMS II Type I Employment'!CH19*VLOOKUP('Equation 4 Type I FTE'!$B19,'Equation 3 FTE Conversion'!$B$10:$E$32,4,FALSE)</f>
        <v>0.10759421098517873</v>
      </c>
      <c r="CI19" s="20">
        <f>'RIMS II Type I Employment'!CI19*VLOOKUP('Equation 4 Type I FTE'!$B19,'Equation 3 FTE Conversion'!$B$10:$E$32,4,FALSE)</f>
        <v>0.1014648299912816</v>
      </c>
      <c r="CJ19" s="20">
        <f>'RIMS II Type I Employment'!CJ19*VLOOKUP('Equation 4 Type I FTE'!$B19,'Equation 3 FTE Conversion'!$B$10:$E$32,4,FALSE)</f>
        <v>0.10834859633827376</v>
      </c>
      <c r="CK19" s="20">
        <f>'RIMS II Type I Employment'!CK19*VLOOKUP('Equation 4 Type I FTE'!$B19,'Equation 3 FTE Conversion'!$B$10:$E$32,4,FALSE)</f>
        <v>9.6938517872711433E-2</v>
      </c>
      <c r="CL19" s="20">
        <f>'RIMS II Type I Employment'!CL19*VLOOKUP('Equation 4 Type I FTE'!$B19,'Equation 3 FTE Conversion'!$B$10:$E$32,4,FALSE)</f>
        <v>0.14578496948561465</v>
      </c>
      <c r="CM19" s="20">
        <f>'RIMS II Type I Employment'!CM19*VLOOKUP('Equation 4 Type I FTE'!$B19,'Equation 3 FTE Conversion'!$B$10:$E$32,4,FALSE)</f>
        <v>0.10655693112467307</v>
      </c>
      <c r="CN19" s="20">
        <f>'RIMS II Type I Employment'!CN19*VLOOKUP('Equation 4 Type I FTE'!$B19,'Equation 3 FTE Conversion'!$B$10:$E$32,4,FALSE)</f>
        <v>0.14531347863993024</v>
      </c>
      <c r="CO19" s="20">
        <f>'RIMS II Type I Employment'!CO19*VLOOKUP('Equation 4 Type I FTE'!$B19,'Equation 3 FTE Conversion'!$B$10:$E$32,4,FALSE)</f>
        <v>0.10250210985178727</v>
      </c>
      <c r="CP19" s="20">
        <f>'RIMS II Type I Employment'!CP19*VLOOKUP('Equation 4 Type I FTE'!$B19,'Equation 3 FTE Conversion'!$B$10:$E$32,4,FALSE)</f>
        <v>0.10118193548387097</v>
      </c>
      <c r="CQ19" s="20">
        <f>'RIMS II Type I Employment'!CQ19*VLOOKUP('Equation 4 Type I FTE'!$B19,'Equation 3 FTE Conversion'!$B$10:$E$32,4,FALSE)</f>
        <v>0.13692094158674803</v>
      </c>
      <c r="CR19" s="20">
        <f>'RIMS II Type I Employment'!CR19*VLOOKUP('Equation 4 Type I FTE'!$B19,'Equation 3 FTE Conversion'!$B$10:$E$32,4,FALSE)</f>
        <v>0.11513806451612904</v>
      </c>
      <c r="CS19" s="20">
        <f>'RIMS II Type I Employment'!CS19*VLOOKUP('Equation 4 Type I FTE'!$B19,'Equation 3 FTE Conversion'!$B$10:$E$32,4,FALSE)</f>
        <v>0.12041876198779426</v>
      </c>
      <c r="CT19" s="20">
        <f>'RIMS II Type I Employment'!CT19*VLOOKUP('Equation 4 Type I FTE'!$B19,'Equation 3 FTE Conversion'!$B$10:$E$32,4,FALSE)</f>
        <v>0.11645823888404534</v>
      </c>
      <c r="CU19" s="20">
        <f>'RIMS II Type I Employment'!CU19*VLOOKUP('Equation 4 Type I FTE'!$B19,'Equation 3 FTE Conversion'!$B$10:$E$32,4,FALSE)</f>
        <v>8.3831072362685277E-2</v>
      </c>
      <c r="CV19" s="20">
        <f>'RIMS II Type I Employment'!CV19*VLOOKUP('Equation 4 Type I FTE'!$B19,'Equation 3 FTE Conversion'!$B$10:$E$32,4,FALSE)</f>
        <v>0.12192753269398431</v>
      </c>
      <c r="CW19" s="20">
        <f>'RIMS II Type I Employment'!CW19*VLOOKUP('Equation 4 Type I FTE'!$B19,'Equation 3 FTE Conversion'!$B$10:$E$32,4,FALSE)</f>
        <v>9.6938517872711433E-2</v>
      </c>
      <c r="CX19" s="20">
        <f>'RIMS II Type I Employment'!CX19*VLOOKUP('Equation 4 Type I FTE'!$B19,'Equation 3 FTE Conversion'!$B$10:$E$32,4,FALSE)</f>
        <v>0.11994727114210986</v>
      </c>
      <c r="CY19" s="20">
        <f>'RIMS II Type I Employment'!CY19*VLOOKUP('Equation 4 Type I FTE'!$B19,'Equation 3 FTE Conversion'!$B$10:$E$32,4,FALSE)</f>
        <v>0.11259201394943331</v>
      </c>
      <c r="CZ19" s="20">
        <f>'RIMS II Type I Employment'!CZ19*VLOOKUP('Equation 4 Type I FTE'!$B19,'Equation 3 FTE Conversion'!$B$10:$E$32,4,FALSE)</f>
        <v>4.0359616390584128E-2</v>
      </c>
      <c r="DA19" s="20">
        <f>'RIMS II Type I Employment'!DA19*VLOOKUP('Equation 4 Type I FTE'!$B19,'Equation 3 FTE Conversion'!$B$10:$E$32,4,FALSE)</f>
        <v>0.14955689625108978</v>
      </c>
      <c r="DB19" s="20">
        <f>'RIMS II Type I Employment'!DB19*VLOOKUP('Equation 4 Type I FTE'!$B19,'Equation 3 FTE Conversion'!$B$10:$E$32,4,FALSE)</f>
        <v>5.4127149084568442E-2</v>
      </c>
      <c r="DC19" s="20">
        <f>'RIMS II Type I Employment'!DC19*VLOOKUP('Equation 4 Type I FTE'!$B19,'Equation 3 FTE Conversion'!$B$10:$E$32,4,FALSE)</f>
        <v>8.9960453356582384E-2</v>
      </c>
      <c r="DD19" s="20">
        <f>'RIMS II Type I Employment'!DD19*VLOOKUP('Equation 4 Type I FTE'!$B19,'Equation 3 FTE Conversion'!$B$10:$E$32,4,FALSE)</f>
        <v>6.8931961639058417E-2</v>
      </c>
      <c r="DE19" s="20">
        <f>'RIMS II Type I Employment'!DE19*VLOOKUP('Equation 4 Type I FTE'!$B19,'Equation 3 FTE Conversion'!$B$10:$E$32,4,FALSE)</f>
        <v>8.7414402789886672E-2</v>
      </c>
      <c r="DF19" s="20">
        <f>'RIMS II Type I Employment'!DF19*VLOOKUP('Equation 4 Type I FTE'!$B19,'Equation 3 FTE Conversion'!$B$10:$E$32,4,FALSE)</f>
        <v>6.3274071490845699E-2</v>
      </c>
      <c r="DG19" s="20">
        <f>'RIMS II Type I Employment'!DG19*VLOOKUP('Equation 4 Type I FTE'!$B19,'Equation 3 FTE Conversion'!$B$10:$E$32,4,FALSE)</f>
        <v>0.12456788142981691</v>
      </c>
      <c r="DH19" s="20">
        <f>'RIMS II Type I Employment'!DH19*VLOOKUP('Equation 4 Type I FTE'!$B19,'Equation 3 FTE Conversion'!$B$10:$E$32,4,FALSE)</f>
        <v>0.10089904097646034</v>
      </c>
      <c r="DI19" s="20">
        <f>'RIMS II Type I Employment'!DI19*VLOOKUP('Equation 4 Type I FTE'!$B19,'Equation 3 FTE Conversion'!$B$10:$E$32,4,FALSE)</f>
        <v>5.2712676547515255E-2</v>
      </c>
      <c r="DJ19" s="20">
        <f>'RIMS II Type I Employment'!DJ19*VLOOKUP('Equation 4 Type I FTE'!$B19,'Equation 3 FTE Conversion'!$B$10:$E$32,4,FALSE)</f>
        <v>5.8842057541412376E-2</v>
      </c>
      <c r="DK19" s="20">
        <f>'RIMS II Type I Employment'!DK19*VLOOKUP('Equation 4 Type I FTE'!$B19,'Equation 3 FTE Conversion'!$B$10:$E$32,4,FALSE)</f>
        <v>8.930036617262424E-2</v>
      </c>
      <c r="DL19" s="20">
        <f>'RIMS II Type I Employment'!DL19*VLOOKUP('Equation 4 Type I FTE'!$B19,'Equation 3 FTE Conversion'!$B$10:$E$32,4,FALSE)</f>
        <v>9.7598605056669577E-2</v>
      </c>
      <c r="DM19" s="20">
        <f>'RIMS II Type I Employment'!DM19*VLOOKUP('Equation 4 Type I FTE'!$B19,'Equation 3 FTE Conversion'!$B$10:$E$32,4,FALSE)</f>
        <v>4.0548212728857891E-2</v>
      </c>
      <c r="DN19" s="20">
        <f>'RIMS II Type I Employment'!DN19*VLOOKUP('Equation 4 Type I FTE'!$B19,'Equation 3 FTE Conversion'!$B$10:$E$32,4,FALSE)</f>
        <v>0.43763780296425459</v>
      </c>
      <c r="DO19" s="20">
        <f>'RIMS II Type I Employment'!DO19*VLOOKUP('Equation 4 Type I FTE'!$B19,'Equation 3 FTE Conversion'!$B$10:$E$32,4,FALSE)</f>
        <v>8.0624934612031393E-2</v>
      </c>
      <c r="DP19" s="20">
        <f>'RIMS II Type I Employment'!DP19*VLOOKUP('Equation 4 Type I FTE'!$B19,'Equation 3 FTE Conversion'!$B$10:$E$32,4,FALSE)</f>
        <v>7.9021865736704444E-2</v>
      </c>
      <c r="DQ19" s="20">
        <f>'RIMS II Type I Employment'!DQ19*VLOOKUP('Equation 4 Type I FTE'!$B19,'Equation 3 FTE Conversion'!$B$10:$E$32,4,FALSE)</f>
        <v>6.54429293809939E-2</v>
      </c>
      <c r="DR19" s="20">
        <f>'RIMS II Type I Employment'!DR19*VLOOKUP('Equation 4 Type I FTE'!$B19,'Equation 3 FTE Conversion'!$B$10:$E$32,4,FALSE)</f>
        <v>0.13965558849171752</v>
      </c>
      <c r="DS19" s="20">
        <f>'RIMS II Type I Employment'!DS19*VLOOKUP('Equation 4 Type I FTE'!$B19,'Equation 3 FTE Conversion'!$B$10:$E$32,4,FALSE)</f>
        <v>7.5061342632955538E-2</v>
      </c>
      <c r="DT19" s="20">
        <f>'RIMS II Type I Employment'!DT19*VLOOKUP('Equation 4 Type I FTE'!$B19,'Equation 3 FTE Conversion'!$B$10:$E$32,4,FALSE)</f>
        <v>0.14757663469921534</v>
      </c>
      <c r="DU19" s="20">
        <f>'RIMS II Type I Employment'!DU19*VLOOKUP('Equation 4 Type I FTE'!$B19,'Equation 3 FTE Conversion'!$B$10:$E$32,4,FALSE)</f>
        <v>0.12277621621621623</v>
      </c>
      <c r="DV19" s="20">
        <f>'RIMS II Type I Employment'!DV19*VLOOKUP('Equation 4 Type I FTE'!$B19,'Equation 3 FTE Conversion'!$B$10:$E$32,4,FALSE)</f>
        <v>0.13852401046207499</v>
      </c>
      <c r="DW19" s="20">
        <f>'RIMS II Type I Employment'!DW19*VLOOKUP('Equation 4 Type I FTE'!$B19,'Equation 3 FTE Conversion'!$B$10:$E$32,4,FALSE)</f>
        <v>9.1374925893635578E-2</v>
      </c>
      <c r="DX19" s="20">
        <f>'RIMS II Type I Employment'!DX19*VLOOKUP('Equation 4 Type I FTE'!$B19,'Equation 3 FTE Conversion'!$B$10:$E$32,4,FALSE)</f>
        <v>0.10438807323452486</v>
      </c>
      <c r="DY19" s="20">
        <f>'RIMS II Type I Employment'!DY19*VLOOKUP('Equation 4 Type I FTE'!$B19,'Equation 3 FTE Conversion'!$B$10:$E$32,4,FALSE)</f>
        <v>0.10023895379250219</v>
      </c>
      <c r="DZ19" s="20">
        <f>'RIMS II Type I Employment'!DZ19*VLOOKUP('Equation 4 Type I FTE'!$B19,'Equation 3 FTE Conversion'!$B$10:$E$32,4,FALSE)</f>
        <v>0.14078716652136006</v>
      </c>
      <c r="EA19" s="20">
        <f>'RIMS II Type I Employment'!EA19*VLOOKUP('Equation 4 Type I FTE'!$B19,'Equation 3 FTE Conversion'!$B$10:$E$32,4,FALSE)</f>
        <v>0.1166468352223191</v>
      </c>
      <c r="EB19" s="20">
        <f>'RIMS II Type I Employment'!EB19*VLOOKUP('Equation 4 Type I FTE'!$B19,'Equation 3 FTE Conversion'!$B$10:$E$32,4,FALSE)</f>
        <v>8.5717035745422845E-2</v>
      </c>
      <c r="EC19" s="20">
        <f>'RIMS II Type I Employment'!EC19*VLOOKUP('Equation 4 Type I FTE'!$B19,'Equation 3 FTE Conversion'!$B$10:$E$32,4,FALSE)</f>
        <v>8.0530636442894515E-2</v>
      </c>
      <c r="ED19" s="20">
        <f>'RIMS II Type I Employment'!ED19*VLOOKUP('Equation 4 Type I FTE'!$B19,'Equation 3 FTE Conversion'!$B$10:$E$32,4,FALSE)</f>
        <v>0.14276742807323453</v>
      </c>
      <c r="EE19" s="20">
        <f>'RIMS II Type I Employment'!EE19*VLOOKUP('Equation 4 Type I FTE'!$B19,'Equation 3 FTE Conversion'!$B$10:$E$32,4,FALSE)</f>
        <v>0.11513806451612904</v>
      </c>
      <c r="EF19" s="20">
        <f>'RIMS II Type I Employment'!EF19*VLOOKUP('Equation 4 Type I FTE'!$B19,'Equation 3 FTE Conversion'!$B$10:$E$32,4,FALSE)</f>
        <v>0.15710074978204011</v>
      </c>
      <c r="EG19" s="20">
        <f>'RIMS II Type I Employment'!EG19*VLOOKUP('Equation 4 Type I FTE'!$B19,'Equation 3 FTE Conversion'!$B$10:$E$32,4,FALSE)</f>
        <v>0.13399769834350481</v>
      </c>
      <c r="EH19" s="20">
        <f>'RIMS II Type I Employment'!EH19*VLOOKUP('Equation 4 Type I FTE'!$B19,'Equation 3 FTE Conversion'!$B$10:$E$32,4,FALSE)</f>
        <v>8.3453879686137752E-2</v>
      </c>
      <c r="EI19" s="20">
        <f>'RIMS II Type I Employment'!EI19*VLOOKUP('Equation 4 Type I FTE'!$B19,'Equation 3 FTE Conversion'!$B$10:$E$32,4,FALSE)</f>
        <v>8.7697297297297305E-2</v>
      </c>
      <c r="EJ19" s="20">
        <f>'RIMS II Type I Employment'!EJ19*VLOOKUP('Equation 4 Type I FTE'!$B19,'Equation 3 FTE Conversion'!$B$10:$E$32,4,FALSE)</f>
        <v>0.1014648299912816</v>
      </c>
      <c r="EK19" s="20">
        <f>'RIMS II Type I Employment'!EK19*VLOOKUP('Equation 4 Type I FTE'!$B19,'Equation 3 FTE Conversion'!$B$10:$E$32,4,FALSE)</f>
        <v>0.1068398256320837</v>
      </c>
      <c r="EL19" s="20">
        <f>'RIMS II Type I Employment'!EL19*VLOOKUP('Equation 4 Type I FTE'!$B19,'Equation 3 FTE Conversion'!$B$10:$E$32,4,FALSE)</f>
        <v>0.10382228421970358</v>
      </c>
      <c r="EM19" s="20">
        <f>'RIMS II Type I Employment'!EM19*VLOOKUP('Equation 4 Type I FTE'!$B19,'Equation 3 FTE Conversion'!$B$10:$E$32,4,FALSE)</f>
        <v>7.4872746294681783E-2</v>
      </c>
      <c r="EN19" s="20">
        <f>'RIMS II Type I Employment'!EN19*VLOOKUP('Equation 4 Type I FTE'!$B19,'Equation 3 FTE Conversion'!$B$10:$E$32,4,FALSE)</f>
        <v>0.11315780296425458</v>
      </c>
      <c r="EO19" s="20">
        <f>'RIMS II Type I Employment'!EO19*VLOOKUP('Equation 4 Type I FTE'!$B19,'Equation 3 FTE Conversion'!$B$10:$E$32,4,FALSE)</f>
        <v>0.1255108631211857</v>
      </c>
      <c r="EP19" s="20">
        <f>'RIMS II Type I Employment'!EP19*VLOOKUP('Equation 4 Type I FTE'!$B19,'Equation 3 FTE Conversion'!$B$10:$E$32,4,FALSE)</f>
        <v>0.11372359197907585</v>
      </c>
      <c r="EQ19" s="20">
        <f>'RIMS II Type I Employment'!EQ19*VLOOKUP('Equation 4 Type I FTE'!$B19,'Equation 3 FTE Conversion'!$B$10:$E$32,4,FALSE)</f>
        <v>0.12617095030514386</v>
      </c>
      <c r="ER19" s="20">
        <f>'RIMS II Type I Employment'!ER19*VLOOKUP('Equation 4 Type I FTE'!$B19,'Equation 3 FTE Conversion'!$B$10:$E$32,4,FALSE)</f>
        <v>0.13786392327811683</v>
      </c>
      <c r="ES19" s="20">
        <f>'RIMS II Type I Employment'!ES19*VLOOKUP('Equation 4 Type I FTE'!$B19,'Equation 3 FTE Conversion'!$B$10:$E$32,4,FALSE)</f>
        <v>0.14191874455100262</v>
      </c>
      <c r="ET19" s="20">
        <f>'RIMS II Type I Employment'!ET19*VLOOKUP('Equation 4 Type I FTE'!$B19,'Equation 3 FTE Conversion'!$B$10:$E$32,4,FALSE)</f>
        <v>0.1276797210113339</v>
      </c>
      <c r="EU19" s="20">
        <f>'RIMS II Type I Employment'!EU19*VLOOKUP('Equation 4 Type I FTE'!$B19,'Equation 3 FTE Conversion'!$B$10:$E$32,4,FALSE)</f>
        <v>0.13277182214472538</v>
      </c>
      <c r="EV19" s="20">
        <f>'RIMS II Type I Employment'!EV19*VLOOKUP('Equation 4 Type I FTE'!$B19,'Equation 3 FTE Conversion'!$B$10:$E$32,4,FALSE)</f>
        <v>5.855916303400175E-2</v>
      </c>
      <c r="EW19" s="20">
        <f>'RIMS II Type I Employment'!EW19*VLOOKUP('Equation 4 Type I FTE'!$B19,'Equation 3 FTE Conversion'!$B$10:$E$32,4,FALSE)</f>
        <v>4.2339877942458588E-2</v>
      </c>
      <c r="EX19" s="20">
        <f>'RIMS II Type I Employment'!EX19*VLOOKUP('Equation 4 Type I FTE'!$B19,'Equation 3 FTE Conversion'!$B$10:$E$32,4,FALSE)</f>
        <v>6.8460470793374015E-2</v>
      </c>
      <c r="EY19" s="20">
        <f>'RIMS II Type I Employment'!EY19*VLOOKUP('Equation 4 Type I FTE'!$B19,'Equation 3 FTE Conversion'!$B$10:$E$32,4,FALSE)</f>
        <v>6.4971438535309511E-2</v>
      </c>
      <c r="EZ19" s="20">
        <f>'RIMS II Type I Employment'!EZ19*VLOOKUP('Equation 4 Type I FTE'!$B19,'Equation 3 FTE Conversion'!$B$10:$E$32,4,FALSE)</f>
        <v>5.7333286835222319E-2</v>
      </c>
      <c r="FA19" s="20">
        <f>'RIMS II Type I Employment'!FA19*VLOOKUP('Equation 4 Type I FTE'!$B19,'Equation 3 FTE Conversion'!$B$10:$E$32,4,FALSE)</f>
        <v>0.13277182214472538</v>
      </c>
      <c r="FB19" s="20">
        <f>'RIMS II Type I Employment'!FB19*VLOOKUP('Equation 4 Type I FTE'!$B19,'Equation 3 FTE Conversion'!$B$10:$E$32,4,FALSE)</f>
        <v>0.11485517000871841</v>
      </c>
      <c r="FC19" s="20">
        <f>'RIMS II Type I Employment'!FC19*VLOOKUP('Equation 4 Type I FTE'!$B19,'Equation 3 FTE Conversion'!$B$10:$E$32,4,FALSE)</f>
        <v>0.11353499564080209</v>
      </c>
      <c r="FD19" s="20">
        <f>'RIMS II Type I Employment'!FD19*VLOOKUP('Equation 4 Type I FTE'!$B19,'Equation 3 FTE Conversion'!$B$10:$E$32,4,FALSE)</f>
        <v>8.3170985178727119E-2</v>
      </c>
      <c r="FE19" s="20">
        <f>'RIMS II Type I Employment'!FE19*VLOOKUP('Equation 4 Type I FTE'!$B19,'Equation 3 FTE Conversion'!$B$10:$E$32,4,FALSE)</f>
        <v>7.8267480383609422E-2</v>
      </c>
      <c r="FF19" s="20">
        <f>'RIMS II Type I Employment'!FF19*VLOOKUP('Equation 4 Type I FTE'!$B19,'Equation 3 FTE Conversion'!$B$10:$E$32,4,FALSE)</f>
        <v>9.0809136878814298E-2</v>
      </c>
      <c r="FG19" s="20">
        <f>'RIMS II Type I Employment'!FG19*VLOOKUP('Equation 4 Type I FTE'!$B19,'Equation 3 FTE Conversion'!$B$10:$E$32,4,FALSE)</f>
        <v>0.15879811682650391</v>
      </c>
      <c r="FH19" s="20">
        <f>'RIMS II Type I Employment'!FH19*VLOOKUP('Equation 4 Type I FTE'!$B19,'Equation 3 FTE Conversion'!$B$10:$E$32,4,FALSE)</f>
        <v>0.19387703574542287</v>
      </c>
      <c r="FI19" s="20">
        <f>'RIMS II Type I Employment'!FI19*VLOOKUP('Equation 4 Type I FTE'!$B19,'Equation 3 FTE Conversion'!$B$10:$E$32,4,FALSE)</f>
        <v>0.18124108108108108</v>
      </c>
      <c r="FJ19" s="20">
        <f>'RIMS II Type I Employment'!FJ19*VLOOKUP('Equation 4 Type I FTE'!$B19,'Equation 3 FTE Conversion'!$B$10:$E$32,4,FALSE)</f>
        <v>0.16445600697471666</v>
      </c>
      <c r="FK19" s="20">
        <f>'RIMS II Type I Employment'!FK19*VLOOKUP('Equation 4 Type I FTE'!$B19,'Equation 3 FTE Conversion'!$B$10:$E$32,4,FALSE)</f>
        <v>0.17171696599825634</v>
      </c>
      <c r="FL19" s="20">
        <f>'RIMS II Type I Employment'!FL19*VLOOKUP('Equation 4 Type I FTE'!$B19,'Equation 3 FTE Conversion'!$B$10:$E$32,4,FALSE)</f>
        <v>0.13456348735832607</v>
      </c>
      <c r="FM19" s="20">
        <f>'RIMS II Type I Employment'!FM19*VLOOKUP('Equation 4 Type I FTE'!$B19,'Equation 3 FTE Conversion'!$B$10:$E$32,4,FALSE)</f>
        <v>0.15295163034001746</v>
      </c>
      <c r="FN19" s="20">
        <f>'RIMS II Type I Employment'!FN19*VLOOKUP('Equation 4 Type I FTE'!$B19,'Equation 3 FTE Conversion'!$B$10:$E$32,4,FALSE)</f>
        <v>0.4921421447253706</v>
      </c>
      <c r="FO19" s="20">
        <f>'RIMS II Type I Employment'!FO19*VLOOKUP('Equation 4 Type I FTE'!$B19,'Equation 3 FTE Conversion'!$B$10:$E$32,4,FALSE)</f>
        <v>7.8361778552746286E-2</v>
      </c>
      <c r="FP19" s="20">
        <f>'RIMS II Type I Employment'!FP19*VLOOKUP('Equation 4 Type I FTE'!$B19,'Equation 3 FTE Conversion'!$B$10:$E$32,4,FALSE)</f>
        <v>0.11909858761987795</v>
      </c>
      <c r="FQ19" s="20">
        <f>'RIMS II Type I Employment'!FQ19*VLOOKUP('Equation 4 Type I FTE'!$B19,'Equation 3 FTE Conversion'!$B$10:$E$32,4,FALSE)</f>
        <v>9.0526242371403665E-2</v>
      </c>
      <c r="FR19" s="20">
        <f>'RIMS II Type I Employment'!FR19*VLOOKUP('Equation 4 Type I FTE'!$B19,'Equation 3 FTE Conversion'!$B$10:$E$32,4,FALSE)</f>
        <v>6.8083278116826504E-2</v>
      </c>
      <c r="FS19" s="20">
        <f>'RIMS II Type I Employment'!FS19*VLOOKUP('Equation 4 Type I FTE'!$B19,'Equation 3 FTE Conversion'!$B$10:$E$32,4,FALSE)</f>
        <v>9.4769659982563217E-2</v>
      </c>
      <c r="FT19" s="20">
        <f>'RIMS II Type I Employment'!FT19*VLOOKUP('Equation 4 Type I FTE'!$B19,'Equation 3 FTE Conversion'!$B$10:$E$32,4,FALSE)</f>
        <v>0.12664244115082826</v>
      </c>
      <c r="FU19" s="20">
        <f>'RIMS II Type I Employment'!FU19*VLOOKUP('Equation 4 Type I FTE'!$B19,'Equation 3 FTE Conversion'!$B$10:$E$32,4,FALSE)</f>
        <v>0.24989014821272887</v>
      </c>
      <c r="FV19" s="20">
        <f>'RIMS II Type I Employment'!FV19*VLOOKUP('Equation 4 Type I FTE'!$B19,'Equation 3 FTE Conversion'!$B$10:$E$32,4,FALSE)</f>
        <v>0.12626524847428072</v>
      </c>
      <c r="FW19" s="20">
        <f>'RIMS II Type I Employment'!FW19*VLOOKUP('Equation 4 Type I FTE'!$B19,'Equation 3 FTE Conversion'!$B$10:$E$32,4,FALSE)</f>
        <v>0.14908540540540541</v>
      </c>
      <c r="FX19" s="20">
        <f>'RIMS II Type I Employment'!FX19*VLOOKUP('Equation 4 Type I FTE'!$B19,'Equation 3 FTE Conversion'!$B$10:$E$32,4,FALSE)</f>
        <v>0.13503497820401048</v>
      </c>
      <c r="FY19" s="20">
        <f>'RIMS II Type I Employment'!FY19*VLOOKUP('Equation 4 Type I FTE'!$B19,'Equation 3 FTE Conversion'!$B$10:$E$32,4,FALSE)</f>
        <v>0.17256564952048822</v>
      </c>
      <c r="FZ19" s="20">
        <f>'RIMS II Type I Employment'!FZ19*VLOOKUP('Equation 4 Type I FTE'!$B19,'Equation 3 FTE Conversion'!$B$10:$E$32,4,FALSE)</f>
        <v>0.14427619877942457</v>
      </c>
      <c r="GA19" s="20">
        <f>'RIMS II Type I Employment'!GA19*VLOOKUP('Equation 4 Type I FTE'!$B19,'Equation 3 FTE Conversion'!$B$10:$E$32,4,FALSE)</f>
        <v>0.20915333914559722</v>
      </c>
      <c r="GB19" s="20">
        <f>'RIMS II Type I Employment'!GB19*VLOOKUP('Equation 4 Type I FTE'!$B19,'Equation 3 FTE Conversion'!$B$10:$E$32,4,FALSE)</f>
        <v>0.27874538796861376</v>
      </c>
      <c r="GC19" s="20">
        <f>'RIMS II Type I Employment'!GC19*VLOOKUP('Equation 4 Type I FTE'!$B19,'Equation 3 FTE Conversion'!$B$10:$E$32,4,FALSE)</f>
        <v>0.27685942458587626</v>
      </c>
      <c r="GD19" s="20">
        <f>'RIMS II Type I Employment'!GD19*VLOOKUP('Equation 4 Type I FTE'!$B19,'Equation 3 FTE Conversion'!$B$10:$E$32,4,FALSE)</f>
        <v>0.17539459459459461</v>
      </c>
      <c r="GE19" s="20">
        <f>'RIMS II Type I Employment'!GE19*VLOOKUP('Equation 4 Type I FTE'!$B19,'Equation 3 FTE Conversion'!$B$10:$E$32,4,FALSE)</f>
        <v>0.24159190932868352</v>
      </c>
      <c r="GF19" s="20">
        <f>'RIMS II Type I Employment'!GF19*VLOOKUP('Equation 4 Type I FTE'!$B19,'Equation 3 FTE Conversion'!$B$10:$E$32,4,FALSE)</f>
        <v>0.14983979075850046</v>
      </c>
      <c r="GG19" s="20">
        <f>'RIMS II Type I Employment'!GG19*VLOOKUP('Equation 4 Type I FTE'!$B19,'Equation 3 FTE Conversion'!$B$10:$E$32,4,FALSE)</f>
        <v>0.15512048823016567</v>
      </c>
      <c r="GH19" s="20">
        <f>'RIMS II Type I Employment'!GH19*VLOOKUP('Equation 4 Type I FTE'!$B19,'Equation 3 FTE Conversion'!$B$10:$E$32,4,FALSE)</f>
        <v>0.19651738448125547</v>
      </c>
      <c r="GI19" s="20">
        <f>'RIMS II Type I Employment'!GI19*VLOOKUP('Equation 4 Type I FTE'!$B19,'Equation 3 FTE Conversion'!$B$10:$E$32,4,FALSE)</f>
        <v>0.17501740191804707</v>
      </c>
      <c r="GJ19" s="20">
        <f>'RIMS II Type I Employment'!GJ19*VLOOKUP('Equation 4 Type I FTE'!$B19,'Equation 3 FTE Conversion'!$B$10:$E$32,4,FALSE)</f>
        <v>0.32353701830863124</v>
      </c>
      <c r="GK19" s="20">
        <f>'RIMS II Type I Employment'!GK19*VLOOKUP('Equation 4 Type I FTE'!$B19,'Equation 3 FTE Conversion'!$B$10:$E$32,4,FALSE)</f>
        <v>0.23763138622493463</v>
      </c>
      <c r="GL19" s="20">
        <f>'RIMS II Type I Employment'!GL19*VLOOKUP('Equation 4 Type I FTE'!$B19,'Equation 3 FTE Conversion'!$B$10:$E$32,4,FALSE)</f>
        <v>0.28355459459459464</v>
      </c>
      <c r="GM19" s="20">
        <f>'RIMS II Type I Employment'!GM19*VLOOKUP('Equation 4 Type I FTE'!$B19,'Equation 3 FTE Conversion'!$B$10:$E$32,4,FALSE)</f>
        <v>0.18142967741935484</v>
      </c>
      <c r="GN19" s="20">
        <f>'RIMS II Type I Employment'!GN19*VLOOKUP('Equation 4 Type I FTE'!$B19,'Equation 3 FTE Conversion'!$B$10:$E$32,4,FALSE)</f>
        <v>0.21660289450741063</v>
      </c>
      <c r="GO19" s="20">
        <f>'RIMS II Type I Employment'!GO19*VLOOKUP('Equation 4 Type I FTE'!$B19,'Equation 3 FTE Conversion'!$B$10:$E$32,4,FALSE)</f>
        <v>0.23810287707061903</v>
      </c>
      <c r="GP19" s="20">
        <f>'RIMS II Type I Employment'!GP19*VLOOKUP('Equation 4 Type I FTE'!$B19,'Equation 3 FTE Conversion'!$B$10:$E$32,4,FALSE)</f>
        <v>0.21820596338273757</v>
      </c>
      <c r="GQ19" s="20">
        <f>'RIMS II Type I Employment'!GQ19*VLOOKUP('Equation 4 Type I FTE'!$B19,'Equation 3 FTE Conversion'!$B$10:$E$32,4,FALSE)</f>
        <v>0.15596917175239755</v>
      </c>
      <c r="GR19" s="20">
        <f>'RIMS II Type I Employment'!GR19*VLOOKUP('Equation 4 Type I FTE'!$B19,'Equation 3 FTE Conversion'!$B$10:$E$32,4,FALSE)</f>
        <v>0.21085070619006102</v>
      </c>
      <c r="GS19" s="20">
        <f>'RIMS II Type I Employment'!GS19*VLOOKUP('Equation 4 Type I FTE'!$B19,'Equation 3 FTE Conversion'!$B$10:$E$32,4,FALSE)</f>
        <v>0.17171696599825634</v>
      </c>
      <c r="GT19" s="20">
        <f>'RIMS II Type I Employment'!GT19*VLOOKUP('Equation 4 Type I FTE'!$B19,'Equation 3 FTE Conversion'!$B$10:$E$32,4,FALSE)</f>
        <v>0.21264237140366174</v>
      </c>
      <c r="GU19" s="20">
        <f>'RIMS II Type I Employment'!GU19*VLOOKUP('Equation 4 Type I FTE'!$B19,'Equation 3 FTE Conversion'!$B$10:$E$32,4,FALSE)</f>
        <v>0.11381789014821274</v>
      </c>
      <c r="GV19" s="20">
        <f>'RIMS II Type I Employment'!GV19*VLOOKUP('Equation 4 Type I FTE'!$B19,'Equation 3 FTE Conversion'!$B$10:$E$32,4,FALSE)</f>
        <v>0.18010950305143855</v>
      </c>
      <c r="GW19" s="20">
        <f>'RIMS II Type I Employment'!GW19*VLOOKUP('Equation 4 Type I FTE'!$B19,'Equation 3 FTE Conversion'!$B$10:$E$32,4,FALSE)</f>
        <v>0.20783316477768093</v>
      </c>
      <c r="GX19" s="20">
        <f>'RIMS II Type I Employment'!GX19*VLOOKUP('Equation 4 Type I FTE'!$B19,'Equation 3 FTE Conversion'!$B$10:$E$32,4,FALSE)</f>
        <v>0.14173014821272886</v>
      </c>
      <c r="GY19" s="20">
        <f>'RIMS II Type I Employment'!GY19*VLOOKUP('Equation 4 Type I FTE'!$B19,'Equation 3 FTE Conversion'!$B$10:$E$32,4,FALSE)</f>
        <v>0.15785513513513513</v>
      </c>
      <c r="GZ19" s="20">
        <f>'RIMS II Type I Employment'!GZ19*VLOOKUP('Equation 4 Type I FTE'!$B19,'Equation 3 FTE Conversion'!$B$10:$E$32,4,FALSE)</f>
        <v>0.1776577506538797</v>
      </c>
      <c r="HA19" s="20">
        <f>'RIMS II Type I Employment'!HA19*VLOOKUP('Equation 4 Type I FTE'!$B19,'Equation 3 FTE Conversion'!$B$10:$E$32,4,FALSE)</f>
        <v>0.11372359197907585</v>
      </c>
      <c r="HB19" s="20">
        <f>'RIMS II Type I Employment'!HB19*VLOOKUP('Equation 4 Type I FTE'!$B19,'Equation 3 FTE Conversion'!$B$10:$E$32,4,FALSE)</f>
        <v>5.7427585004359204E-2</v>
      </c>
      <c r="HC19" s="20">
        <f>'RIMS II Type I Employment'!HC19*VLOOKUP('Equation 4 Type I FTE'!$B19,'Equation 3 FTE Conversion'!$B$10:$E$32,4,FALSE)</f>
        <v>0.12579375762859635</v>
      </c>
      <c r="HD19" s="20">
        <f>'RIMS II Type I Employment'!HD19*VLOOKUP('Equation 4 Type I FTE'!$B19,'Equation 3 FTE Conversion'!$B$10:$E$32,4,FALSE)</f>
        <v>0.11626964254577159</v>
      </c>
      <c r="HE19" s="20">
        <f>'RIMS II Type I Employment'!HE19*VLOOKUP('Equation 4 Type I FTE'!$B19,'Equation 3 FTE Conversion'!$B$10:$E$32,4,FALSE)</f>
        <v>0.14842531822144728</v>
      </c>
      <c r="HF19" s="20">
        <f>'RIMS II Type I Employment'!HF19*VLOOKUP('Equation 4 Type I FTE'!$B19,'Equation 3 FTE Conversion'!$B$10:$E$32,4,FALSE)</f>
        <v>0.11957007846556233</v>
      </c>
      <c r="HG19" s="20">
        <f>'RIMS II Type I Employment'!HG19*VLOOKUP('Equation 4 Type I FTE'!$B19,'Equation 3 FTE Conversion'!$B$10:$E$32,4,FALSE)</f>
        <v>0.17492310374891021</v>
      </c>
      <c r="HH19" s="20">
        <f>'RIMS II Type I Employment'!HH19*VLOOKUP('Equation 4 Type I FTE'!$B19,'Equation 3 FTE Conversion'!$B$10:$E$32,4,FALSE)</f>
        <v>0.17577178727114212</v>
      </c>
      <c r="HI19" s="20">
        <f>'RIMS II Type I Employment'!HI19*VLOOKUP('Equation 4 Type I FTE'!$B19,'Equation 3 FTE Conversion'!$B$10:$E$32,4,FALSE)</f>
        <v>0.10325649520488231</v>
      </c>
      <c r="HJ19" s="20">
        <f>'RIMS II Type I Employment'!HJ19*VLOOKUP('Equation 4 Type I FTE'!$B19,'Equation 3 FTE Conversion'!$B$10:$E$32,4,FALSE)</f>
        <v>0.13974988666085442</v>
      </c>
      <c r="HK19" s="20">
        <f>'RIMS II Type I Employment'!HK19*VLOOKUP('Equation 4 Type I FTE'!$B19,'Equation 3 FTE Conversion'!$B$10:$E$32,4,FALSE)</f>
        <v>0</v>
      </c>
      <c r="HL19" s="20">
        <f>'RIMS II Type I Employment'!HL19*VLOOKUP('Equation 4 Type I FTE'!$B19,'Equation 3 FTE Conversion'!$B$10:$E$32,4,FALSE)</f>
        <v>0.1438047079337402</v>
      </c>
      <c r="HM19" s="20">
        <f>'RIMS II Type I Employment'!HM19*VLOOKUP('Equation 4 Type I FTE'!$B19,'Equation 3 FTE Conversion'!$B$10:$E$32,4,FALSE)</f>
        <v>0.16492749782040106</v>
      </c>
      <c r="HN19" s="20">
        <f>'RIMS II Type I Employment'!HN19*VLOOKUP('Equation 4 Type I FTE'!$B19,'Equation 3 FTE Conversion'!$B$10:$E$32,4,FALSE)</f>
        <v>0.17143407149084569</v>
      </c>
      <c r="HO19" s="20">
        <f>'RIMS II Type I Employment'!HO19*VLOOKUP('Equation 4 Type I FTE'!$B19,'Equation 3 FTE Conversion'!$B$10:$E$32,4,FALSE)</f>
        <v>0.13324331299040978</v>
      </c>
      <c r="HP19" s="20">
        <f>'RIMS II Type I Employment'!HP19*VLOOKUP('Equation 4 Type I FTE'!$B19,'Equation 3 FTE Conversion'!$B$10:$E$32,4,FALSE)</f>
        <v>0.16935951176983435</v>
      </c>
      <c r="HQ19" s="20">
        <f>'RIMS II Type I Employment'!HQ19*VLOOKUP('Equation 4 Type I FTE'!$B19,'Equation 3 FTE Conversion'!$B$10:$E$32,4,FALSE)</f>
        <v>0.12315340889276373</v>
      </c>
      <c r="HR19" s="20">
        <f>'RIMS II Type I Employment'!HR19*VLOOKUP('Equation 4 Type I FTE'!$B19,'Equation 3 FTE Conversion'!$B$10:$E$32,4,FALSE)</f>
        <v>0.39595801220575416</v>
      </c>
      <c r="HS19" s="20">
        <f>'RIMS II Type I Employment'!HS19*VLOOKUP('Equation 4 Type I FTE'!$B19,'Equation 3 FTE Conversion'!$B$10:$E$32,4,FALSE)</f>
        <v>0.1686994245858762</v>
      </c>
      <c r="HT19" s="20">
        <f>'RIMS II Type I Employment'!HT19*VLOOKUP('Equation 4 Type I FTE'!$B19,'Equation 3 FTE Conversion'!$B$10:$E$32,4,FALSE)</f>
        <v>9.2412205754141247E-2</v>
      </c>
      <c r="HU19" s="20">
        <f>'RIMS II Type I Employment'!HU19*VLOOKUP('Equation 4 Type I FTE'!$B19,'Equation 3 FTE Conversion'!$B$10:$E$32,4,FALSE)</f>
        <v>7.4118360941586747E-2</v>
      </c>
      <c r="HV19" s="20">
        <f>'RIMS II Type I Employment'!HV19*VLOOKUP('Equation 4 Type I FTE'!$B19,'Equation 3 FTE Conversion'!$B$10:$E$32,4,FALSE)</f>
        <v>0.16539898866608543</v>
      </c>
      <c r="HW19" s="20">
        <f>'RIMS II Type I Employment'!HW19*VLOOKUP('Equation 4 Type I FTE'!$B19,'Equation 3 FTE Conversion'!$B$10:$E$32,4,FALSE)</f>
        <v>0.17388582388840454</v>
      </c>
      <c r="HX19" s="20">
        <f>'RIMS II Type I Employment'!HX19*VLOOKUP('Equation 4 Type I FTE'!$B19,'Equation 3 FTE Conversion'!$B$10:$E$32,4,FALSE)</f>
        <v>8.9017471665213607E-2</v>
      </c>
      <c r="HY19" s="20">
        <f>'RIMS II Type I Employment'!HY19*VLOOKUP('Equation 4 Type I FTE'!$B19,'Equation 3 FTE Conversion'!$B$10:$E$32,4,FALSE)</f>
        <v>7.2420993897122921E-2</v>
      </c>
      <c r="HZ19" s="20">
        <f>'RIMS II Type I Employment'!HZ19*VLOOKUP('Equation 4 Type I FTE'!$B19,'Equation 3 FTE Conversion'!$B$10:$E$32,4,FALSE)</f>
        <v>8.2510897994768961E-2</v>
      </c>
      <c r="IA19" s="20">
        <f>'RIMS II Type I Employment'!IA19*VLOOKUP('Equation 4 Type I FTE'!$B19,'Equation 3 FTE Conversion'!$B$10:$E$32,4,FALSE)</f>
        <v>0.13380910200523105</v>
      </c>
      <c r="IB19" s="20">
        <f>'RIMS II Type I Employment'!IB19*VLOOKUP('Equation 4 Type I FTE'!$B19,'Equation 3 FTE Conversion'!$B$10:$E$32,4,FALSE)</f>
        <v>0.11702402789886661</v>
      </c>
      <c r="IC19" s="20">
        <f>'RIMS II Type I Employment'!IC19*VLOOKUP('Equation 4 Type I FTE'!$B19,'Equation 3 FTE Conversion'!$B$10:$E$32,4,FALSE)</f>
        <v>0.14606786399302529</v>
      </c>
      <c r="ID19" s="20">
        <f>'RIMS II Type I Employment'!ID19*VLOOKUP('Equation 4 Type I FTE'!$B19,'Equation 3 FTE Conversion'!$B$10:$E$32,4,FALSE)</f>
        <v>0.10250210985178727</v>
      </c>
      <c r="IE19" s="20">
        <f>'RIMS II Type I Employment'!IE19*VLOOKUP('Equation 4 Type I FTE'!$B19,'Equation 3 FTE Conversion'!$B$10:$E$32,4,FALSE)</f>
        <v>0.10250210985178727</v>
      </c>
      <c r="IF19" s="20">
        <f>'RIMS II Type I Employment'!IF19*VLOOKUP('Equation 4 Type I FTE'!$B19,'Equation 3 FTE Conversion'!$B$10:$E$32,4,FALSE)</f>
        <v>7.440125544899738E-2</v>
      </c>
      <c r="IG19" s="20">
        <f>'RIMS II Type I Employment'!IG19*VLOOKUP('Equation 4 Type I FTE'!$B19,'Equation 3 FTE Conversion'!$B$10:$E$32,4,FALSE)</f>
        <v>6.0916617262423721E-2</v>
      </c>
      <c r="IH19" s="20">
        <f>'RIMS II Type I Employment'!IH19*VLOOKUP('Equation 4 Type I FTE'!$B19,'Equation 3 FTE Conversion'!$B$10:$E$32,4,FALSE)</f>
        <v>7.1949503051438546E-2</v>
      </c>
      <c r="II19" s="20">
        <f>'RIMS II Type I Employment'!II19*VLOOKUP('Equation 4 Type I FTE'!$B19,'Equation 3 FTE Conversion'!$B$10:$E$32,4,FALSE)</f>
        <v>4.8469258936355716E-2</v>
      </c>
      <c r="IJ19" s="20">
        <f>'RIMS II Type I Employment'!IJ19*VLOOKUP('Equation 4 Type I FTE'!$B19,'Equation 3 FTE Conversion'!$B$10:$E$32,4,FALSE)</f>
        <v>0.15842092414995643</v>
      </c>
      <c r="IK19" s="20">
        <f>'RIMS II Type I Employment'!IK19*VLOOKUP('Equation 4 Type I FTE'!$B19,'Equation 3 FTE Conversion'!$B$10:$E$32,4,FALSE)</f>
        <v>9.0526242371403665E-2</v>
      </c>
      <c r="IL19" s="20">
        <f>'RIMS II Type I Employment'!IL19*VLOOKUP('Equation 4 Type I FTE'!$B19,'Equation 3 FTE Conversion'!$B$10:$E$32,4,FALSE)</f>
        <v>0.12107884917175239</v>
      </c>
      <c r="IM19" s="20">
        <f>'RIMS II Type I Employment'!IM19*VLOOKUP('Equation 4 Type I FTE'!$B19,'Equation 3 FTE Conversion'!$B$10:$E$32,4,FALSE)</f>
        <v>0.12419068875326941</v>
      </c>
      <c r="IN19" s="20">
        <f>'RIMS II Type I Employment'!IN19*VLOOKUP('Equation 4 Type I FTE'!$B19,'Equation 3 FTE Conversion'!$B$10:$E$32,4,FALSE)</f>
        <v>9.5146852659110728E-2</v>
      </c>
      <c r="IO19" s="20">
        <f>'RIMS II Type I Employment'!IO19*VLOOKUP('Equation 4 Type I FTE'!$B19,'Equation 3 FTE Conversion'!$B$10:$E$32,4,FALSE)</f>
        <v>8.3925370531822141E-2</v>
      </c>
      <c r="IP19" s="20">
        <f>'RIMS II Type I Employment'!IP19*VLOOKUP('Equation 4 Type I FTE'!$B19,'Equation 3 FTE Conversion'!$B$10:$E$32,4,FALSE)</f>
        <v>0.11466657367044464</v>
      </c>
      <c r="IQ19" s="20">
        <f>'RIMS II Type I Employment'!IQ19*VLOOKUP('Equation 4 Type I FTE'!$B19,'Equation 3 FTE Conversion'!$B$10:$E$32,4,FALSE)</f>
        <v>0.11315780296425458</v>
      </c>
      <c r="IR19" s="20">
        <f>'RIMS II Type I Employment'!IR19*VLOOKUP('Equation 4 Type I FTE'!$B19,'Equation 3 FTE Conversion'!$B$10:$E$32,4,FALSE)</f>
        <v>0.11872139494333045</v>
      </c>
      <c r="IS19" s="20">
        <f>'RIMS II Type I Employment'!IS19*VLOOKUP('Equation 4 Type I FTE'!$B19,'Equation 3 FTE Conversion'!$B$10:$E$32,4,FALSE)</f>
        <v>9.5712641673932009E-2</v>
      </c>
      <c r="IT19" s="20">
        <f>'RIMS II Type I Employment'!IT19*VLOOKUP('Equation 4 Type I FTE'!$B19,'Equation 3 FTE Conversion'!$B$10:$E$32,4,FALSE)</f>
        <v>9.7598605056669577E-2</v>
      </c>
      <c r="IU19" s="20">
        <f>'RIMS II Type I Employment'!IU19*VLOOKUP('Equation 4 Type I FTE'!$B19,'Equation 3 FTE Conversion'!$B$10:$E$32,4,FALSE)</f>
        <v>0.16624767218831737</v>
      </c>
      <c r="IV19" s="20">
        <f>'RIMS II Type I Employment'!IV19*VLOOKUP('Equation 4 Type I FTE'!$B19,'Equation 3 FTE Conversion'!$B$10:$E$32,4,FALSE)</f>
        <v>0.1648331996512642</v>
      </c>
      <c r="IW19" s="20">
        <f>'RIMS II Type I Employment'!IW19*VLOOKUP('Equation 4 Type I FTE'!$B19,'Equation 3 FTE Conversion'!$B$10:$E$32,4,FALSE)</f>
        <v>0.10872578901482127</v>
      </c>
      <c r="IX19" s="20">
        <f>'RIMS II Type I Employment'!IX19*VLOOKUP('Equation 4 Type I FTE'!$B19,'Equation 3 FTE Conversion'!$B$10:$E$32,4,FALSE)</f>
        <v>0.1281512118570183</v>
      </c>
      <c r="IY19" s="20">
        <f>'RIMS II Type I Employment'!IY19*VLOOKUP('Equation 4 Type I FTE'!$B19,'Equation 3 FTE Conversion'!$B$10:$E$32,4,FALSE)</f>
        <v>0.17482880557977334</v>
      </c>
      <c r="IZ19" s="20">
        <f>'RIMS II Type I Employment'!IZ19*VLOOKUP('Equation 4 Type I FTE'!$B19,'Equation 3 FTE Conversion'!$B$10:$E$32,4,FALSE)</f>
        <v>0.11381789014821274</v>
      </c>
      <c r="JA19" s="20">
        <f>'RIMS II Type I Employment'!JA19*VLOOKUP('Equation 4 Type I FTE'!$B19,'Equation 3 FTE Conversion'!$B$10:$E$32,4,FALSE)</f>
        <v>0.12513367044463819</v>
      </c>
      <c r="JB19" s="20">
        <f>'RIMS II Type I Employment'!JB19*VLOOKUP('Equation 4 Type I FTE'!$B19,'Equation 3 FTE Conversion'!$B$10:$E$32,4,FALSE)</f>
        <v>0.43169701830863122</v>
      </c>
      <c r="JC19" s="20">
        <f>'RIMS II Type I Employment'!JC19*VLOOKUP('Equation 4 Type I FTE'!$B19,'Equation 3 FTE Conversion'!$B$10:$E$32,4,FALSE)</f>
        <v>0.29430458587619879</v>
      </c>
      <c r="JD19" s="20">
        <f>'RIMS II Type I Employment'!JD19*VLOOKUP('Equation 4 Type I FTE'!$B19,'Equation 3 FTE Conversion'!$B$10:$E$32,4,FALSE)</f>
        <v>0.40199309503051439</v>
      </c>
      <c r="JE19" s="20">
        <f>'RIMS II Type I Employment'!JE19*VLOOKUP('Equation 4 Type I FTE'!$B19,'Equation 3 FTE Conversion'!$B$10:$E$32,4,FALSE)</f>
        <v>0.4540456843940715</v>
      </c>
      <c r="JF19" s="20">
        <f>'RIMS II Type I Employment'!JF19*VLOOKUP('Equation 4 Type I FTE'!$B19,'Equation 3 FTE Conversion'!$B$10:$E$32,4,FALSE)</f>
        <v>0.32212254577157806</v>
      </c>
      <c r="JG19" s="20">
        <f>'RIMS II Type I Employment'!JG19*VLOOKUP('Equation 4 Type I FTE'!$B19,'Equation 3 FTE Conversion'!$B$10:$E$32,4,FALSE)</f>
        <v>0.24941865736704449</v>
      </c>
      <c r="JH19" s="20">
        <f>'RIMS II Type I Employment'!JH19*VLOOKUP('Equation 4 Type I FTE'!$B19,'Equation 3 FTE Conversion'!$B$10:$E$32,4,FALSE)</f>
        <v>0.5441947340889276</v>
      </c>
      <c r="JI19" s="20">
        <f>'RIMS II Type I Employment'!JI19*VLOOKUP('Equation 4 Type I FTE'!$B19,'Equation 3 FTE Conversion'!$B$10:$E$32,4,FALSE)</f>
        <v>0.32061377506538802</v>
      </c>
      <c r="JJ19" s="20">
        <f>'RIMS II Type I Employment'!JJ19*VLOOKUP('Equation 4 Type I FTE'!$B19,'Equation 3 FTE Conversion'!$B$10:$E$32,4,FALSE)</f>
        <v>0.38926284219703577</v>
      </c>
      <c r="JK19" s="20">
        <f>'RIMS II Type I Employment'!JK19*VLOOKUP('Equation 4 Type I FTE'!$B19,'Equation 3 FTE Conversion'!$B$10:$E$32,4,FALSE)</f>
        <v>0.3226883347863993</v>
      </c>
      <c r="JL19" s="20">
        <f>'RIMS II Type I Employment'!JL19*VLOOKUP('Equation 4 Type I FTE'!$B19,'Equation 3 FTE Conversion'!$B$10:$E$32,4,FALSE)</f>
        <v>2.3091735658238886</v>
      </c>
      <c r="JM19" s="20">
        <f>'RIMS II Type I Employment'!JM19*VLOOKUP('Equation 4 Type I FTE'!$B19,'Equation 3 FTE Conversion'!$B$10:$E$32,4,FALSE)</f>
        <v>2.2425990584132522</v>
      </c>
      <c r="JN19" s="20">
        <f>'RIMS II Type I Employment'!JN19*VLOOKUP('Equation 4 Type I FTE'!$B19,'Equation 3 FTE Conversion'!$B$10:$E$32,4,FALSE)</f>
        <v>2.7517148735832606</v>
      </c>
      <c r="JO19" s="20">
        <f>'RIMS II Type I Employment'!JO19*VLOOKUP('Equation 4 Type I FTE'!$B19,'Equation 3 FTE Conversion'!$B$10:$E$32,4,FALSE)</f>
        <v>5.6753353095030521</v>
      </c>
      <c r="JP19" s="20">
        <f>'RIMS II Type I Employment'!JP19*VLOOKUP('Equation 4 Type I FTE'!$B19,'Equation 3 FTE Conversion'!$B$10:$E$32,4,FALSE)</f>
        <v>17.66148129032258</v>
      </c>
      <c r="JQ19" s="20">
        <f>'RIMS II Type I Employment'!JQ19*VLOOKUP('Equation 4 Type I FTE'!$B19,'Equation 3 FTE Conversion'!$B$10:$E$32,4,FALSE)</f>
        <v>4.2179571054925891</v>
      </c>
      <c r="JR19" s="20">
        <f>'RIMS II Type I Employment'!JR19*VLOOKUP('Equation 4 Type I FTE'!$B19,'Equation 3 FTE Conversion'!$B$10:$E$32,4,FALSE)</f>
        <v>6.0340455448997385</v>
      </c>
      <c r="JS19" s="20">
        <f>'RIMS II Type I Employment'!JS19*VLOOKUP('Equation 4 Type I FTE'!$B19,'Equation 3 FTE Conversion'!$B$10:$E$32,4,FALSE)</f>
        <v>12.857838256320838</v>
      </c>
      <c r="JT19" s="20">
        <f>'RIMS II Type I Employment'!JT19*VLOOKUP('Equation 4 Type I FTE'!$B19,'Equation 3 FTE Conversion'!$B$10:$E$32,4,FALSE)</f>
        <v>6.8041786922406278</v>
      </c>
      <c r="JU19" s="20">
        <f>'RIMS II Type I Employment'!JU19*VLOOKUP('Equation 4 Type I FTE'!$B19,'Equation 3 FTE Conversion'!$B$10:$E$32,4,FALSE)</f>
        <v>0.1981204533565824</v>
      </c>
      <c r="JV19" s="20">
        <f>'RIMS II Type I Employment'!JV19*VLOOKUP('Equation 4 Type I FTE'!$B19,'Equation 3 FTE Conversion'!$B$10:$E$32,4,FALSE)</f>
        <v>0.29326730601569312</v>
      </c>
      <c r="JW19" s="20">
        <f>'RIMS II Type I Employment'!JW19*VLOOKUP('Equation 4 Type I FTE'!$B19,'Equation 3 FTE Conversion'!$B$10:$E$32,4,FALSE)</f>
        <v>0.3383418308631212</v>
      </c>
      <c r="JX19" s="20">
        <f>'RIMS II Type I Employment'!JX19*VLOOKUP('Equation 4 Type I FTE'!$B19,'Equation 3 FTE Conversion'!$B$10:$E$32,4,FALSE)</f>
        <v>0.30335721011333916</v>
      </c>
      <c r="JY19" s="20">
        <f>'RIMS II Type I Employment'!JY19*VLOOKUP('Equation 4 Type I FTE'!$B19,'Equation 3 FTE Conversion'!$B$10:$E$32,4,FALSE)</f>
        <v>5.2146887532693989E-2</v>
      </c>
      <c r="JZ19" s="20">
        <f>'RIMS II Type I Employment'!JZ19*VLOOKUP('Equation 4 Type I FTE'!$B19,'Equation 3 FTE Conversion'!$B$10:$E$32,4,FALSE)</f>
        <v>0.13494068003487358</v>
      </c>
      <c r="KA19" s="20">
        <f>'RIMS II Type I Employment'!KA19*VLOOKUP('Equation 4 Type I FTE'!$B19,'Equation 3 FTE Conversion'!$B$10:$E$32,4,FALSE)</f>
        <v>5.6673199651264168E-2</v>
      </c>
      <c r="KB19" s="20">
        <f>'RIMS II Type I Employment'!KB19*VLOOKUP('Equation 4 Type I FTE'!$B19,'Equation 3 FTE Conversion'!$B$10:$E$32,4,FALSE)</f>
        <v>4.2528474280732351E-2</v>
      </c>
      <c r="KC19" s="20">
        <f>'RIMS II Type I Employment'!KC19*VLOOKUP('Equation 4 Type I FTE'!$B19,'Equation 3 FTE Conversion'!$B$10:$E$32,4,FALSE)</f>
        <v>6.0916617262423721E-2</v>
      </c>
      <c r="KD19" s="20">
        <f>'RIMS II Type I Employment'!KD19*VLOOKUP('Equation 4 Type I FTE'!$B19,'Equation 3 FTE Conversion'!$B$10:$E$32,4,FALSE)</f>
        <v>6.2708282476024418E-2</v>
      </c>
      <c r="KE19" s="20">
        <f>'RIMS II Type I Employment'!KE19*VLOOKUP('Equation 4 Type I FTE'!$B19,'Equation 3 FTE Conversion'!$B$10:$E$32,4,FALSE)</f>
        <v>0.10882008718395816</v>
      </c>
      <c r="KF19" s="20">
        <f>'RIMS II Type I Employment'!KF19*VLOOKUP('Equation 4 Type I FTE'!$B19,'Equation 3 FTE Conversion'!$B$10:$E$32,4,FALSE)</f>
        <v>0.12277621621621623</v>
      </c>
      <c r="KG19" s="20">
        <f>'RIMS II Type I Employment'!KG19*VLOOKUP('Equation 4 Type I FTE'!$B19,'Equation 3 FTE Conversion'!$B$10:$E$32,4,FALSE)</f>
        <v>0.35606988666085443</v>
      </c>
      <c r="KH19" s="20">
        <f>'RIMS II Type I Employment'!KH19*VLOOKUP('Equation 4 Type I FTE'!$B19,'Equation 3 FTE Conversion'!$B$10:$E$32,4,FALSE)</f>
        <v>0.31457869224062773</v>
      </c>
      <c r="KI19" s="20">
        <f>'RIMS II Type I Employment'!KI19*VLOOKUP('Equation 4 Type I FTE'!$B19,'Equation 3 FTE Conversion'!$B$10:$E$32,4,FALSE)</f>
        <v>5.827626852659111E-2</v>
      </c>
      <c r="KJ19" s="20">
        <f>'RIMS II Type I Employment'!KJ19*VLOOKUP('Equation 4 Type I FTE'!$B19,'Equation 3 FTE Conversion'!$B$10:$E$32,4,FALSE)</f>
        <v>0.10589684394071491</v>
      </c>
      <c r="KK19" s="20">
        <f>'RIMS II Type I Employment'!KK19*VLOOKUP('Equation 4 Type I FTE'!$B19,'Equation 3 FTE Conversion'!$B$10:$E$32,4,FALSE)</f>
        <v>7.8833269398430689E-2</v>
      </c>
      <c r="KL19" s="20">
        <f>'RIMS II Type I Employment'!KL19*VLOOKUP('Equation 4 Type I FTE'!$B19,'Equation 3 FTE Conversion'!$B$10:$E$32,4,FALSE)</f>
        <v>0.24196910200523103</v>
      </c>
      <c r="KM19" s="20">
        <f>'RIMS II Type I Employment'!KM19*VLOOKUP('Equation 4 Type I FTE'!$B19,'Equation 3 FTE Conversion'!$B$10:$E$32,4,FALSE)</f>
        <v>0.11466657367044464</v>
      </c>
      <c r="KN19" s="20">
        <f>'RIMS II Type I Employment'!KN19*VLOOKUP('Equation 4 Type I FTE'!$B19,'Equation 3 FTE Conversion'!$B$10:$E$32,4,FALSE)</f>
        <v>3.4984620749782043E-2</v>
      </c>
      <c r="KO19" s="20">
        <f>'RIMS II Type I Employment'!KO19*VLOOKUP('Equation 4 Type I FTE'!$B19,'Equation 3 FTE Conversion'!$B$10:$E$32,4,FALSE)</f>
        <v>3.2155675675675677E-2</v>
      </c>
      <c r="KP19" s="20">
        <f>'RIMS II Type I Employment'!KP19*VLOOKUP('Equation 4 Type I FTE'!$B19,'Equation 3 FTE Conversion'!$B$10:$E$32,4,FALSE)</f>
        <v>6.8083278116826504E-2</v>
      </c>
      <c r="KQ19" s="20">
        <f>'RIMS II Type I Employment'!KQ19*VLOOKUP('Equation 4 Type I FTE'!$B19,'Equation 3 FTE Conversion'!$B$10:$E$32,4,FALSE)</f>
        <v>0.15191435047951177</v>
      </c>
      <c r="KR19" s="20">
        <f>'RIMS II Type I Employment'!KR19*VLOOKUP('Equation 4 Type I FTE'!$B19,'Equation 3 FTE Conversion'!$B$10:$E$32,4,FALSE)</f>
        <v>4.130259808195292E-2</v>
      </c>
      <c r="KS19" s="20">
        <f>'RIMS II Type I Employment'!KS19*VLOOKUP('Equation 4 Type I FTE'!$B19,'Equation 3 FTE Conversion'!$B$10:$E$32,4,FALSE)</f>
        <v>0.22226078465562338</v>
      </c>
      <c r="KT19" s="20">
        <f>'RIMS II Type I Employment'!KT19*VLOOKUP('Equation 4 Type I FTE'!$B19,'Equation 3 FTE Conversion'!$B$10:$E$32,4,FALSE)</f>
        <v>0.22603271142109851</v>
      </c>
      <c r="KU19" s="20">
        <f>'RIMS II Type I Employment'!KU19*VLOOKUP('Equation 4 Type I FTE'!$B19,'Equation 3 FTE Conversion'!$B$10:$E$32,4,FALSE)</f>
        <v>0.17831783783783783</v>
      </c>
      <c r="KV19" s="20">
        <f>'RIMS II Type I Employment'!KV19*VLOOKUP('Equation 4 Type I FTE'!$B19,'Equation 3 FTE Conversion'!$B$10:$E$32,4,FALSE)</f>
        <v>0.12588805579773324</v>
      </c>
      <c r="KW19" s="20">
        <f>'RIMS II Type I Employment'!KW19*VLOOKUP('Equation 4 Type I FTE'!$B19,'Equation 3 FTE Conversion'!$B$10:$E$32,4,FALSE)</f>
        <v>0.1099516652136007</v>
      </c>
      <c r="KX19" s="20">
        <f>'RIMS II Type I Employment'!KX19*VLOOKUP('Equation 4 Type I FTE'!$B19,'Equation 3 FTE Conversion'!$B$10:$E$32,4,FALSE)</f>
        <v>5.997363557105493E-2</v>
      </c>
      <c r="KY19" s="20">
        <f>'RIMS II Type I Employment'!KY19*VLOOKUP('Equation 4 Type I FTE'!$B19,'Equation 3 FTE Conversion'!$B$10:$E$32,4,FALSE)</f>
        <v>8.6377122929381003E-2</v>
      </c>
      <c r="KZ19" s="20">
        <f>'RIMS II Type I Employment'!KZ19*VLOOKUP('Equation 4 Type I FTE'!$B19,'Equation 3 FTE Conversion'!$B$10:$E$32,4,FALSE)</f>
        <v>0.20434413251961639</v>
      </c>
      <c r="LA19" s="20">
        <f>'RIMS II Type I Employment'!LA19*VLOOKUP('Equation 4 Type I FTE'!$B19,'Equation 3 FTE Conversion'!$B$10:$E$32,4,FALSE)</f>
        <v>0.129188491717524</v>
      </c>
      <c r="LB19" s="20">
        <f>'RIMS II Type I Employment'!LB19*VLOOKUP('Equation 4 Type I FTE'!$B19,'Equation 3 FTE Conversion'!$B$10:$E$32,4,FALSE)</f>
        <v>0.10005035745422843</v>
      </c>
      <c r="LC19" s="20">
        <f>'RIMS II Type I Employment'!LC19*VLOOKUP('Equation 4 Type I FTE'!$B19,'Equation 3 FTE Conversion'!$B$10:$E$32,4,FALSE)</f>
        <v>0.25583093286835223</v>
      </c>
      <c r="LD19" s="20">
        <f>'RIMS II Type I Employment'!LD19*VLOOKUP('Equation 4 Type I FTE'!$B19,'Equation 3 FTE Conversion'!$B$10:$E$32,4,FALSE)</f>
        <v>0.1055196512641674</v>
      </c>
      <c r="LE19" s="20">
        <f>'RIMS II Type I Employment'!LE19*VLOOKUP('Equation 4 Type I FTE'!$B19,'Equation 3 FTE Conversion'!$B$10:$E$32,4,FALSE)</f>
        <v>0.19067089799476897</v>
      </c>
      <c r="LF19" s="20">
        <f>'RIMS II Type I Employment'!LF19*VLOOKUP('Equation 4 Type I FTE'!$B19,'Equation 3 FTE Conversion'!$B$10:$E$32,4,FALSE)</f>
        <v>0.16266434176111594</v>
      </c>
      <c r="LG19" s="20">
        <f>'RIMS II Type I Employment'!LG19*VLOOKUP('Equation 4 Type I FTE'!$B19,'Equation 3 FTE Conversion'!$B$10:$E$32,4,FALSE)</f>
        <v>6.8931961639058417E-2</v>
      </c>
      <c r="LH19" s="20">
        <f>'RIMS II Type I Employment'!LH19*VLOOKUP('Equation 4 Type I FTE'!$B19,'Equation 3 FTE Conversion'!$B$10:$E$32,4,FALSE)</f>
        <v>0.12956568439407148</v>
      </c>
      <c r="LI19" s="20">
        <f>'RIMS II Type I Employment'!LI19*VLOOKUP('Equation 4 Type I FTE'!$B19,'Equation 3 FTE Conversion'!$B$10:$E$32,4,FALSE)</f>
        <v>7.458985178727115E-2</v>
      </c>
      <c r="LJ19" s="20">
        <f>'RIMS II Type I Employment'!LJ19*VLOOKUP('Equation 4 Type I FTE'!$B19,'Equation 3 FTE Conversion'!$B$10:$E$32,4,FALSE)</f>
        <v>8.8828875326939852E-2</v>
      </c>
      <c r="LK19" s="20">
        <f>'RIMS II Type I Employment'!LK19*VLOOKUP('Equation 4 Type I FTE'!$B19,'Equation 3 FTE Conversion'!$B$10:$E$32,4,FALSE)</f>
        <v>5.5541621621621622E-2</v>
      </c>
      <c r="LL19" s="20">
        <f>'RIMS II Type I Employment'!LL19*VLOOKUP('Equation 4 Type I FTE'!$B19,'Equation 3 FTE Conversion'!$B$10:$E$32,4,FALSE)</f>
        <v>9.7127114210985174E-2</v>
      </c>
      <c r="LM19" s="20">
        <f>'RIMS II Type I Employment'!LM19*VLOOKUP('Equation 4 Type I FTE'!$B19,'Equation 3 FTE Conversion'!$B$10:$E$32,4,FALSE)</f>
        <v>9.0431944202266787E-2</v>
      </c>
      <c r="LN19" s="20">
        <f>'RIMS II Type I Employment'!LN19*VLOOKUP('Equation 4 Type I FTE'!$B19,'Equation 3 FTE Conversion'!$B$10:$E$32,4,FALSE)</f>
        <v>0.19038800348735832</v>
      </c>
      <c r="LO19" s="20">
        <f>'RIMS II Type I Employment'!LO19*VLOOKUP('Equation 4 Type I FTE'!$B19,'Equation 3 FTE Conversion'!$B$10:$E$32,4,FALSE)</f>
        <v>0.11476087183958153</v>
      </c>
      <c r="LP19" s="20">
        <f>'RIMS II Type I Employment'!LP19*VLOOKUP('Equation 4 Type I FTE'!$B19,'Equation 3 FTE Conversion'!$B$10:$E$32,4,FALSE)</f>
        <v>0.31769053182214474</v>
      </c>
      <c r="LQ19" s="20">
        <f>'RIMS II Type I Employment'!LQ19*VLOOKUP('Equation 4 Type I FTE'!$B19,'Equation 3 FTE Conversion'!$B$10:$E$32,4,FALSE)</f>
        <v>0.24083752397558852</v>
      </c>
      <c r="LR19" s="20">
        <f>'RIMS II Type I Employment'!LR19*VLOOKUP('Equation 4 Type I FTE'!$B19,'Equation 3 FTE Conversion'!$B$10:$E$32,4,FALSE)</f>
        <v>0.13060296425457718</v>
      </c>
      <c r="LS19" s="20">
        <f>'RIMS II Type I Employment'!LS19*VLOOKUP('Equation 4 Type I FTE'!$B19,'Equation 3 FTE Conversion'!$B$10:$E$32,4,FALSE)</f>
        <v>0.21292526591107236</v>
      </c>
      <c r="LT19" s="20">
        <f>'RIMS II Type I Employment'!LT19*VLOOKUP('Equation 4 Type I FTE'!$B19,'Equation 3 FTE Conversion'!$B$10:$E$32,4,FALSE)</f>
        <v>0.18001520488230166</v>
      </c>
      <c r="LU19" s="20">
        <f>'RIMS II Type I Employment'!LU19*VLOOKUP('Equation 4 Type I FTE'!$B19,'Equation 3 FTE Conversion'!$B$10:$E$32,4,FALSE)</f>
        <v>7.4967044463818661E-2</v>
      </c>
      <c r="LV19" s="20">
        <f>'RIMS II Type I Employment'!LV19*VLOOKUP('Equation 4 Type I FTE'!$B19,'Equation 3 FTE Conversion'!$B$10:$E$32,4,FALSE)</f>
        <v>6.6668805579773324E-2</v>
      </c>
      <c r="LW19" s="20">
        <f>'RIMS II Type I Employment'!LW19*VLOOKUP('Equation 4 Type I FTE'!$B19,'Equation 3 FTE Conversion'!$B$10:$E$32,4,FALSE)</f>
        <v>0.13852401046207499</v>
      </c>
      <c r="LX19" s="20">
        <f>'RIMS II Type I Employment'!LX19*VLOOKUP('Equation 4 Type I FTE'!$B19,'Equation 3 FTE Conversion'!$B$10:$E$32,4,FALSE)</f>
        <v>0.10363368788142982</v>
      </c>
      <c r="LY19" s="20">
        <f>'RIMS II Type I Employment'!LY19*VLOOKUP('Equation 4 Type I FTE'!$B19,'Equation 3 FTE Conversion'!$B$10:$E$32,4,FALSE)</f>
        <v>8.9206068003487363E-2</v>
      </c>
      <c r="LZ19" s="20">
        <f>'RIMS II Type I Employment'!LZ19*VLOOKUP('Equation 4 Type I FTE'!$B19,'Equation 3 FTE Conversion'!$B$10:$E$32,4,FALSE)</f>
        <v>6.9497750653879684E-2</v>
      </c>
      <c r="MA19" s="20">
        <f>'RIMS II Type I Employment'!MA19*VLOOKUP('Equation 4 Type I FTE'!$B19,'Equation 3 FTE Conversion'!$B$10:$E$32,4,FALSE)</f>
        <v>8.6848613775065392E-2</v>
      </c>
      <c r="MB19" s="20">
        <f>'RIMS II Type I Employment'!MB19*VLOOKUP('Equation 4 Type I FTE'!$B19,'Equation 3 FTE Conversion'!$B$10:$E$32,4,FALSE)</f>
        <v>0.10363368788142982</v>
      </c>
      <c r="MC19" s="20">
        <f>'RIMS II Type I Employment'!MC19*VLOOKUP('Equation 4 Type I FTE'!$B19,'Equation 3 FTE Conversion'!$B$10:$E$32,4,FALSE)</f>
        <v>7.5061342632955538E-2</v>
      </c>
      <c r="MD19" s="20">
        <f>'RIMS II Type I Employment'!MD19*VLOOKUP('Equation 4 Type I FTE'!$B19,'Equation 3 FTE Conversion'!$B$10:$E$32,4,FALSE)</f>
        <v>0.12117314734088928</v>
      </c>
      <c r="ME19" s="20">
        <f>'RIMS II Type I Employment'!ME19*VLOOKUP('Equation 4 Type I FTE'!$B19,'Equation 3 FTE Conversion'!$B$10:$E$32,4,FALSE)</f>
        <v>0.12428498692240628</v>
      </c>
      <c r="MF19" s="20">
        <f>'RIMS II Type I Employment'!MF19*VLOOKUP('Equation 4 Type I FTE'!$B19,'Equation 3 FTE Conversion'!$B$10:$E$32,4,FALSE)</f>
        <v>0.11947578029642547</v>
      </c>
      <c r="MG19" s="20">
        <f>'RIMS II Type I Employment'!MG19*VLOOKUP('Equation 4 Type I FTE'!$B19,'Equation 3 FTE Conversion'!$B$10:$E$32,4,FALSE)</f>
        <v>0.12673673931996512</v>
      </c>
      <c r="MH19" s="20">
        <f>'RIMS II Type I Employment'!MH19*VLOOKUP('Equation 4 Type I FTE'!$B19,'Equation 3 FTE Conversion'!$B$10:$E$32,4,FALSE)</f>
        <v>0.13277182214472538</v>
      </c>
      <c r="MI19" s="20">
        <f>'RIMS II Type I Employment'!MI19*VLOOKUP('Equation 4 Type I FTE'!$B19,'Equation 3 FTE Conversion'!$B$10:$E$32,4,FALSE)</f>
        <v>6.1576704446381865E-2</v>
      </c>
      <c r="MJ19" s="20">
        <f>'RIMS II Type I Employment'!MJ19*VLOOKUP('Equation 4 Type I FTE'!$B19,'Equation 3 FTE Conversion'!$B$10:$E$32,4,FALSE)</f>
        <v>0.27006995640802095</v>
      </c>
      <c r="MK19" s="20">
        <f>'RIMS II Type I Employment'!MK19*VLOOKUP('Equation 4 Type I FTE'!$B19,'Equation 3 FTE Conversion'!$B$10:$E$32,4,FALSE)</f>
        <v>0.105048160418483</v>
      </c>
      <c r="ML19" s="20">
        <f>'RIMS II Type I Employment'!ML19*VLOOKUP('Equation 4 Type I FTE'!$B19,'Equation 3 FTE Conversion'!$B$10:$E$32,4,FALSE)</f>
        <v>0.10957447253705319</v>
      </c>
      <c r="MM19" s="20">
        <f>'RIMS II Type I Employment'!MM19*VLOOKUP('Equation 4 Type I FTE'!$B19,'Equation 3 FTE Conversion'!$B$10:$E$32,4,FALSE)</f>
        <v>4.6960488230165645E-2</v>
      </c>
      <c r="MN19" s="20">
        <f>'RIMS II Type I Employment'!MN19*VLOOKUP('Equation 4 Type I FTE'!$B19,'Equation 3 FTE Conversion'!$B$10:$E$32,4,FALSE)</f>
        <v>0.63170343504795123</v>
      </c>
      <c r="MO19" s="20">
        <f>'RIMS II Type I Employment'!MO19*VLOOKUP('Equation 4 Type I FTE'!$B19,'Equation 3 FTE Conversion'!$B$10:$E$32,4,FALSE)</f>
        <v>0.28072564952048829</v>
      </c>
      <c r="MP19" s="20">
        <f>'RIMS II Type I Employment'!MP19*VLOOKUP('Equation 4 Type I FTE'!$B19,'Equation 3 FTE Conversion'!$B$10:$E$32,4,FALSE)</f>
        <v>7.8361778552746286E-2</v>
      </c>
      <c r="MQ19" s="20">
        <f>'RIMS II Type I Employment'!MQ19*VLOOKUP('Equation 4 Type I FTE'!$B19,'Equation 3 FTE Conversion'!$B$10:$E$32,4,FALSE)</f>
        <v>0.12645384481255451</v>
      </c>
      <c r="MR19" s="20">
        <f>'RIMS II Type I Employment'!MR19*VLOOKUP('Equation 4 Type I FTE'!$B19,'Equation 3 FTE Conversion'!$B$10:$E$32,4,FALSE)</f>
        <v>0.12079595466434176</v>
      </c>
      <c r="MS19" s="20">
        <f>'RIMS II Type I Employment'!MS19*VLOOKUP('Equation 4 Type I FTE'!$B19,'Equation 3 FTE Conversion'!$B$10:$E$32,4,FALSE)</f>
        <v>0.11315780296425458</v>
      </c>
      <c r="MT19" s="20">
        <f>'RIMS II Type I Employment'!MT19*VLOOKUP('Equation 4 Type I FTE'!$B19,'Equation 3 FTE Conversion'!$B$10:$E$32,4,FALSE)</f>
        <v>0.12089025283347865</v>
      </c>
      <c r="MU19" s="20">
        <f>'RIMS II Type I Employment'!MU19*VLOOKUP('Equation 4 Type I FTE'!$B19,'Equation 3 FTE Conversion'!$B$10:$E$32,4,FALSE)</f>
        <v>0.14587926765475154</v>
      </c>
      <c r="MV19" s="20">
        <f>'RIMS II Type I Employment'!MV19*VLOOKUP('Equation 4 Type I FTE'!$B19,'Equation 3 FTE Conversion'!$B$10:$E$32,4,FALSE)</f>
        <v>0.10212491717523975</v>
      </c>
      <c r="MW19" s="20">
        <f>'RIMS II Type I Employment'!MW19*VLOOKUP('Equation 4 Type I FTE'!$B19,'Equation 3 FTE Conversion'!$B$10:$E$32,4,FALSE)</f>
        <v>6.7517489102005238E-2</v>
      </c>
      <c r="MX19" s="20">
        <f>'RIMS II Type I Employment'!MX19*VLOOKUP('Equation 4 Type I FTE'!$B19,'Equation 3 FTE Conversion'!$B$10:$E$32,4,FALSE)</f>
        <v>7.7418796861377509E-2</v>
      </c>
      <c r="MY19" s="20">
        <f>'RIMS II Type I Employment'!MY19*VLOOKUP('Equation 4 Type I FTE'!$B19,'Equation 3 FTE Conversion'!$B$10:$E$32,4,FALSE)</f>
        <v>9.5335448997384484E-2</v>
      </c>
      <c r="MZ19" s="20">
        <f>'RIMS II Type I Employment'!MZ19*VLOOKUP('Equation 4 Type I FTE'!$B19,'Equation 3 FTE Conversion'!$B$10:$E$32,4,FALSE)</f>
        <v>4.6488997384481257E-2</v>
      </c>
      <c r="NA19" s="20">
        <f>'RIMS II Type I Employment'!NA19*VLOOKUP('Equation 4 Type I FTE'!$B19,'Equation 3 FTE Conversion'!$B$10:$E$32,4,FALSE)</f>
        <v>7.062932868352223E-2</v>
      </c>
      <c r="NB19" s="20">
        <f>'RIMS II Type I Employment'!NB19*VLOOKUP('Equation 4 Type I FTE'!$B19,'Equation 3 FTE Conversion'!$B$10:$E$32,4,FALSE)</f>
        <v>4.9600836965998256E-2</v>
      </c>
      <c r="NC19" s="20">
        <f>'RIMS II Type I Employment'!NC19*VLOOKUP('Equation 4 Type I FTE'!$B19,'Equation 3 FTE Conversion'!$B$10:$E$32,4,FALSE)</f>
        <v>9.0809136878814298E-2</v>
      </c>
      <c r="ND19" s="20">
        <f>'RIMS II Type I Employment'!ND19*VLOOKUP('Equation 4 Type I FTE'!$B19,'Equation 3 FTE Conversion'!$B$10:$E$32,4,FALSE)</f>
        <v>0.12466217959895382</v>
      </c>
      <c r="NE19" s="20">
        <f>'RIMS II Type I Employment'!NE19*VLOOKUP('Equation 4 Type I FTE'!$B19,'Equation 3 FTE Conversion'!$B$10:$E$32,4,FALSE)</f>
        <v>0.17756345248474281</v>
      </c>
      <c r="NF19" s="20">
        <f>'RIMS II Type I Employment'!NF19*VLOOKUP('Equation 4 Type I FTE'!$B19,'Equation 3 FTE Conversion'!$B$10:$E$32,4,FALSE)</f>
        <v>0.15436610287707064</v>
      </c>
      <c r="NG19" s="20">
        <f>'RIMS II Type I Employment'!NG19*VLOOKUP('Equation 4 Type I FTE'!$B19,'Equation 3 FTE Conversion'!$B$10:$E$32,4,FALSE)</f>
        <v>0.10127623365300785</v>
      </c>
      <c r="NH19" s="20">
        <f>'RIMS II Type I Employment'!NH19*VLOOKUP('Equation 4 Type I FTE'!$B19,'Equation 3 FTE Conversion'!$B$10:$E$32,4,FALSE)</f>
        <v>7.1248867654751527</v>
      </c>
      <c r="NI19" s="20">
        <f>'RIMS II Type I Employment'!NI19*VLOOKUP('Equation 4 Type I FTE'!$B19,'Equation 3 FTE Conversion'!$B$10:$E$32,4,FALSE)</f>
        <v>0.16106127288578903</v>
      </c>
      <c r="NJ19" s="23">
        <f>'RIMS II Type I Employment'!NJ19*VLOOKUP('Equation 4 Type I FTE'!$B19,'Equation 3 FTE Conversion'!$B$10:$E$32,4,FALSE)</f>
        <v>0</v>
      </c>
    </row>
    <row r="20" spans="2:374" x14ac:dyDescent="0.3">
      <c r="B20" s="18" t="s">
        <v>832</v>
      </c>
      <c r="C20" s="20">
        <f>'RIMS II Type I Employment'!C20*VLOOKUP('Equation 4 Type I FTE'!$B20,'Equation 3 FTE Conversion'!$B$10:$E$32,4,FALSE)</f>
        <v>2.090104895104895E-2</v>
      </c>
      <c r="D20" s="20">
        <f>'RIMS II Type I Employment'!D20*VLOOKUP('Equation 4 Type I FTE'!$B20,'Equation 3 FTE Conversion'!$B$10:$E$32,4,FALSE)</f>
        <v>1.9051398601398602E-2</v>
      </c>
      <c r="E20" s="20">
        <f>'RIMS II Type I Employment'!E20*VLOOKUP('Equation 4 Type I FTE'!$B20,'Equation 3 FTE Conversion'!$B$10:$E$32,4,FALSE)</f>
        <v>1.1560314685314686E-2</v>
      </c>
      <c r="F20" s="20">
        <f>'RIMS II Type I Employment'!F20*VLOOKUP('Equation 4 Type I FTE'!$B20,'Equation 3 FTE Conversion'!$B$10:$E$32,4,FALSE)</f>
        <v>1.9051398601398602E-2</v>
      </c>
      <c r="G20" s="20">
        <f>'RIMS II Type I Employment'!G20*VLOOKUP('Equation 4 Type I FTE'!$B20,'Equation 3 FTE Conversion'!$B$10:$E$32,4,FALSE)</f>
        <v>1.6461888111888111E-2</v>
      </c>
      <c r="H20" s="20">
        <f>'RIMS II Type I Employment'!H20*VLOOKUP('Equation 4 Type I FTE'!$B20,'Equation 3 FTE Conversion'!$B$10:$E$32,4,FALSE)</f>
        <v>3.3756118881118881E-2</v>
      </c>
      <c r="I20" s="20">
        <f>'RIMS II Type I Employment'!I20*VLOOKUP('Equation 4 Type I FTE'!$B20,'Equation 3 FTE Conversion'!$B$10:$E$32,4,FALSE)</f>
        <v>1.5906993006993008E-2</v>
      </c>
      <c r="J20" s="20">
        <f>'RIMS II Type I Employment'!J20*VLOOKUP('Equation 4 Type I FTE'!$B20,'Equation 3 FTE Conversion'!$B$10:$E$32,4,FALSE)</f>
        <v>3.2553846153846155E-2</v>
      </c>
      <c r="K20" s="20">
        <f>'RIMS II Type I Employment'!K20*VLOOKUP('Equation 4 Type I FTE'!$B20,'Equation 3 FTE Conversion'!$B$10:$E$32,4,FALSE)</f>
        <v>1.0080594405594405E-2</v>
      </c>
      <c r="L20" s="20">
        <f>'RIMS II Type I Employment'!L20*VLOOKUP('Equation 4 Type I FTE'!$B20,'Equation 3 FTE Conversion'!$B$10:$E$32,4,FALSE)</f>
        <v>1.6739335664335664E-2</v>
      </c>
      <c r="M20" s="20">
        <f>'RIMS II Type I Employment'!M20*VLOOKUP('Equation 4 Type I FTE'!$B20,'Equation 3 FTE Conversion'!$B$10:$E$32,4,FALSE)</f>
        <v>8.8783216783216764E-3</v>
      </c>
      <c r="N20" s="20">
        <f>'RIMS II Type I Employment'!N20*VLOOKUP('Equation 4 Type I FTE'!$B20,'Equation 3 FTE Conversion'!$B$10:$E$32,4,FALSE)</f>
        <v>1.1190384615384614E-2</v>
      </c>
      <c r="O20" s="20">
        <f>'RIMS II Type I Employment'!O20*VLOOKUP('Equation 4 Type I FTE'!$B20,'Equation 3 FTE Conversion'!$B$10:$E$32,4,FALSE)</f>
        <v>2.5155244755244752E-2</v>
      </c>
      <c r="P20" s="20">
        <f>'RIMS II Type I Employment'!P20*VLOOKUP('Equation 4 Type I FTE'!$B20,'Equation 3 FTE Conversion'!$B$10:$E$32,4,FALSE)</f>
        <v>1.9513811188811188E-2</v>
      </c>
      <c r="Q20" s="20">
        <f>'RIMS II Type I Employment'!Q20*VLOOKUP('Equation 4 Type I FTE'!$B20,'Equation 3 FTE Conversion'!$B$10:$E$32,4,FALSE)</f>
        <v>0</v>
      </c>
      <c r="R20" s="20">
        <f>'RIMS II Type I Employment'!R20*VLOOKUP('Equation 4 Type I FTE'!$B20,'Equation 3 FTE Conversion'!$B$10:$E$32,4,FALSE)</f>
        <v>2.0716083916083917E-2</v>
      </c>
      <c r="S20" s="20">
        <f>'RIMS II Type I Employment'!S20*VLOOKUP('Equation 4 Type I FTE'!$B20,'Equation 3 FTE Conversion'!$B$10:$E$32,4,FALSE)</f>
        <v>3.2738811188811189E-2</v>
      </c>
      <c r="T20" s="20">
        <f>'RIMS II Type I Employment'!T20*VLOOKUP('Equation 4 Type I FTE'!$B20,'Equation 3 FTE Conversion'!$B$10:$E$32,4,FALSE)</f>
        <v>2.6265034965034965E-2</v>
      </c>
      <c r="U20" s="20">
        <f>'RIMS II Type I Employment'!U20*VLOOKUP('Equation 4 Type I FTE'!$B20,'Equation 3 FTE Conversion'!$B$10:$E$32,4,FALSE)</f>
        <v>3.8935139860139856E-2</v>
      </c>
      <c r="V20" s="20">
        <f>'RIMS II Type I Employment'!V20*VLOOKUP('Equation 4 Type I FTE'!$B20,'Equation 3 FTE Conversion'!$B$10:$E$32,4,FALSE)</f>
        <v>4.3836713286713284E-2</v>
      </c>
      <c r="W20" s="20">
        <f>'RIMS II Type I Employment'!W20*VLOOKUP('Equation 4 Type I FTE'!$B20,'Equation 3 FTE Conversion'!$B$10:$E$32,4,FALSE)</f>
        <v>2.7097377622377621E-2</v>
      </c>
      <c r="X20" s="20">
        <f>'RIMS II Type I Employment'!X20*VLOOKUP('Equation 4 Type I FTE'!$B20,'Equation 3 FTE Conversion'!$B$10:$E$32,4,FALSE)</f>
        <v>2.3952972027972027E-2</v>
      </c>
      <c r="Y20" s="20">
        <f>'RIMS II Type I Employment'!Y20*VLOOKUP('Equation 4 Type I FTE'!$B20,'Equation 3 FTE Conversion'!$B$10:$E$32,4,FALSE)</f>
        <v>2.8484615384615386E-2</v>
      </c>
      <c r="Z20" s="20">
        <f>'RIMS II Type I Employment'!Z20*VLOOKUP('Equation 4 Type I FTE'!$B20,'Equation 3 FTE Conversion'!$B$10:$E$32,4,FALSE)</f>
        <v>3.2553846153846155E-2</v>
      </c>
      <c r="AA20" s="20">
        <f>'RIMS II Type I Employment'!AA20*VLOOKUP('Equation 4 Type I FTE'!$B20,'Equation 3 FTE Conversion'!$B$10:$E$32,4,FALSE)</f>
        <v>4.0229895104895101E-2</v>
      </c>
      <c r="AB20" s="20">
        <f>'RIMS II Type I Employment'!AB20*VLOOKUP('Equation 4 Type I FTE'!$B20,'Equation 3 FTE Conversion'!$B$10:$E$32,4,FALSE)</f>
        <v>3.2831293706293702E-2</v>
      </c>
      <c r="AC20" s="20">
        <f>'RIMS II Type I Employment'!AC20*VLOOKUP('Equation 4 Type I FTE'!$B20,'Equation 3 FTE Conversion'!$B$10:$E$32,4,FALSE)</f>
        <v>2.8669580419580419E-2</v>
      </c>
      <c r="AD20" s="20">
        <f>'RIMS II Type I Employment'!AD20*VLOOKUP('Equation 4 Type I FTE'!$B20,'Equation 3 FTE Conversion'!$B$10:$E$32,4,FALSE)</f>
        <v>3.107412587412587E-2</v>
      </c>
      <c r="AE20" s="20">
        <f>'RIMS II Type I Employment'!AE20*VLOOKUP('Equation 4 Type I FTE'!$B20,'Equation 3 FTE Conversion'!$B$10:$E$32,4,FALSE)</f>
        <v>2.5617657342657342E-2</v>
      </c>
      <c r="AF20" s="20">
        <f>'RIMS II Type I Employment'!AF20*VLOOKUP('Equation 4 Type I FTE'!$B20,'Equation 3 FTE Conversion'!$B$10:$E$32,4,FALSE)</f>
        <v>3.8750174825174823E-2</v>
      </c>
      <c r="AG20" s="20">
        <f>'RIMS II Type I Employment'!AG20*VLOOKUP('Equation 4 Type I FTE'!$B20,'Equation 3 FTE Conversion'!$B$10:$E$32,4,FALSE)</f>
        <v>3.9212587412587409E-2</v>
      </c>
      <c r="AH20" s="20">
        <f>'RIMS II Type I Employment'!AH20*VLOOKUP('Equation 4 Type I FTE'!$B20,'Equation 3 FTE Conversion'!$B$10:$E$32,4,FALSE)</f>
        <v>3.449597902097902E-2</v>
      </c>
      <c r="AI20" s="20">
        <f>'RIMS II Type I Employment'!AI20*VLOOKUP('Equation 4 Type I FTE'!$B20,'Equation 3 FTE Conversion'!$B$10:$E$32,4,FALSE)</f>
        <v>3.1906468531468536E-2</v>
      </c>
      <c r="AJ20" s="20">
        <f>'RIMS II Type I Employment'!AJ20*VLOOKUP('Equation 4 Type I FTE'!$B20,'Equation 3 FTE Conversion'!$B$10:$E$32,4,FALSE)</f>
        <v>2.7189860139860137E-2</v>
      </c>
      <c r="AK20" s="20">
        <f>'RIMS II Type I Employment'!AK20*VLOOKUP('Equation 4 Type I FTE'!$B20,'Equation 3 FTE Conversion'!$B$10:$E$32,4,FALSE)</f>
        <v>4.4669055944055944E-2</v>
      </c>
      <c r="AL20" s="20">
        <f>'RIMS II Type I Employment'!AL20*VLOOKUP('Equation 4 Type I FTE'!$B20,'Equation 3 FTE Conversion'!$B$10:$E$32,4,FALSE)</f>
        <v>4.4854020979020977E-2</v>
      </c>
      <c r="AM20" s="20">
        <f>'RIMS II Type I Employment'!AM20*VLOOKUP('Equation 4 Type I FTE'!$B20,'Equation 3 FTE Conversion'!$B$10:$E$32,4,FALSE)</f>
        <v>4.4391608391608391E-2</v>
      </c>
      <c r="AN20" s="20">
        <f>'RIMS II Type I Employment'!AN20*VLOOKUP('Equation 4 Type I FTE'!$B20,'Equation 3 FTE Conversion'!$B$10:$E$32,4,FALSE)</f>
        <v>1.8219055944055942E-2</v>
      </c>
      <c r="AO20" s="20">
        <f>'RIMS II Type I Employment'!AO20*VLOOKUP('Equation 4 Type I FTE'!$B20,'Equation 3 FTE Conversion'!$B$10:$E$32,4,FALSE)</f>
        <v>2.0346153846153844E-2</v>
      </c>
      <c r="AP20" s="20">
        <f>'RIMS II Type I Employment'!AP20*VLOOKUP('Equation 4 Type I FTE'!$B20,'Equation 3 FTE Conversion'!$B$10:$E$32,4,FALSE)</f>
        <v>4.3374300699300698E-2</v>
      </c>
      <c r="AQ20" s="20">
        <f>'RIMS II Type I Employment'!AQ20*VLOOKUP('Equation 4 Type I FTE'!$B20,'Equation 3 FTE Conversion'!$B$10:$E$32,4,FALSE)</f>
        <v>2.4970279720279719E-2</v>
      </c>
      <c r="AR20" s="20">
        <f>'RIMS II Type I Employment'!AR20*VLOOKUP('Equation 4 Type I FTE'!$B20,'Equation 3 FTE Conversion'!$B$10:$E$32,4,FALSE)</f>
        <v>2.5155244755244752E-2</v>
      </c>
      <c r="AS20" s="20">
        <f>'RIMS II Type I Employment'!AS20*VLOOKUP('Equation 4 Type I FTE'!$B20,'Equation 3 FTE Conversion'!$B$10:$E$32,4,FALSE)</f>
        <v>3.2646328671328669E-2</v>
      </c>
      <c r="AT20" s="20">
        <f>'RIMS II Type I Employment'!AT20*VLOOKUP('Equation 4 Type I FTE'!$B20,'Equation 3 FTE Conversion'!$B$10:$E$32,4,FALSE)</f>
        <v>2.3952972027972027E-2</v>
      </c>
      <c r="AU20" s="20">
        <f>'RIMS II Type I Employment'!AU20*VLOOKUP('Equation 4 Type I FTE'!$B20,'Equation 3 FTE Conversion'!$B$10:$E$32,4,FALSE)</f>
        <v>2.1178496503496503E-2</v>
      </c>
      <c r="AV20" s="20">
        <f>'RIMS II Type I Employment'!AV20*VLOOKUP('Equation 4 Type I FTE'!$B20,'Equation 3 FTE Conversion'!$B$10:$E$32,4,FALSE)</f>
        <v>3.0796678321678324E-2</v>
      </c>
      <c r="AW20" s="20">
        <f>'RIMS II Type I Employment'!AW20*VLOOKUP('Equation 4 Type I FTE'!$B20,'Equation 3 FTE Conversion'!$B$10:$E$32,4,FALSE)</f>
        <v>1.6369405594405594E-2</v>
      </c>
      <c r="AX20" s="20">
        <f>'RIMS II Type I Employment'!AX20*VLOOKUP('Equation 4 Type I FTE'!$B20,'Equation 3 FTE Conversion'!$B$10:$E$32,4,FALSE)</f>
        <v>2.0438636363636364E-2</v>
      </c>
      <c r="AY20" s="20">
        <f>'RIMS II Type I Employment'!AY20*VLOOKUP('Equation 4 Type I FTE'!$B20,'Equation 3 FTE Conversion'!$B$10:$E$32,4,FALSE)</f>
        <v>1.1652797202797202E-2</v>
      </c>
      <c r="AZ20" s="20">
        <f>'RIMS II Type I Employment'!AZ20*VLOOKUP('Equation 4 Type I FTE'!$B20,'Equation 3 FTE Conversion'!$B$10:$E$32,4,FALSE)</f>
        <v>1.8034090909090909E-2</v>
      </c>
      <c r="BA20" s="20">
        <f>'RIMS II Type I Employment'!BA20*VLOOKUP('Equation 4 Type I FTE'!$B20,'Equation 3 FTE Conversion'!$B$10:$E$32,4,FALSE)</f>
        <v>1.8219055944055942E-2</v>
      </c>
      <c r="BB20" s="20">
        <f>'RIMS II Type I Employment'!BB20*VLOOKUP('Equation 4 Type I FTE'!$B20,'Equation 3 FTE Conversion'!$B$10:$E$32,4,FALSE)</f>
        <v>2.2103321678321679E-2</v>
      </c>
      <c r="BC20" s="20">
        <f>'RIMS II Type I Employment'!BC20*VLOOKUP('Equation 4 Type I FTE'!$B20,'Equation 3 FTE Conversion'!$B$10:$E$32,4,FALSE)</f>
        <v>3.3941083916083921E-2</v>
      </c>
      <c r="BD20" s="20">
        <f>'RIMS II Type I Employment'!BD20*VLOOKUP('Equation 4 Type I FTE'!$B20,'Equation 3 FTE Conversion'!$B$10:$E$32,4,FALSE)</f>
        <v>2.3768006993006994E-2</v>
      </c>
      <c r="BE20" s="20">
        <f>'RIMS II Type I Employment'!BE20*VLOOKUP('Equation 4 Type I FTE'!$B20,'Equation 3 FTE Conversion'!$B$10:$E$32,4,FALSE)</f>
        <v>2.9039510489510485E-2</v>
      </c>
      <c r="BF20" s="20">
        <f>'RIMS II Type I Employment'!BF20*VLOOKUP('Equation 4 Type I FTE'!$B20,'Equation 3 FTE Conversion'!$B$10:$E$32,4,FALSE)</f>
        <v>3.3756118881118881E-2</v>
      </c>
      <c r="BG20" s="20">
        <f>'RIMS II Type I Employment'!BG20*VLOOKUP('Equation 4 Type I FTE'!$B20,'Equation 3 FTE Conversion'!$B$10:$E$32,4,FALSE)</f>
        <v>5.567447552447552E-2</v>
      </c>
      <c r="BH20" s="20">
        <f>'RIMS II Type I Employment'!BH20*VLOOKUP('Equation 4 Type I FTE'!$B20,'Equation 3 FTE Conversion'!$B$10:$E$32,4,FALSE)</f>
        <v>3.3386188811188808E-2</v>
      </c>
      <c r="BI20" s="20">
        <f>'RIMS II Type I Employment'!BI20*VLOOKUP('Equation 4 Type I FTE'!$B20,'Equation 3 FTE Conversion'!$B$10:$E$32,4,FALSE)</f>
        <v>4.106223776223776E-2</v>
      </c>
      <c r="BJ20" s="20">
        <f>'RIMS II Type I Employment'!BJ20*VLOOKUP('Equation 4 Type I FTE'!$B20,'Equation 3 FTE Conversion'!$B$10:$E$32,4,FALSE)</f>
        <v>2.5247727272727272E-2</v>
      </c>
      <c r="BK20" s="20">
        <f>'RIMS II Type I Employment'!BK20*VLOOKUP('Equation 4 Type I FTE'!$B20,'Equation 3 FTE Conversion'!$B$10:$E$32,4,FALSE)</f>
        <v>3.116660839160839E-2</v>
      </c>
      <c r="BL20" s="20">
        <f>'RIMS II Type I Employment'!BL20*VLOOKUP('Equation 4 Type I FTE'!$B20,'Equation 3 FTE Conversion'!$B$10:$E$32,4,FALSE)</f>
        <v>1.9606293706293704E-2</v>
      </c>
      <c r="BM20" s="20">
        <f>'RIMS II Type I Employment'!BM20*VLOOKUP('Equation 4 Type I FTE'!$B20,'Equation 3 FTE Conversion'!$B$10:$E$32,4,FALSE)</f>
        <v>4.7166083916083915E-2</v>
      </c>
      <c r="BN20" s="20">
        <f>'RIMS II Type I Employment'!BN20*VLOOKUP('Equation 4 Type I FTE'!$B20,'Equation 3 FTE Conversion'!$B$10:$E$32,4,FALSE)</f>
        <v>3.3293706293706288E-2</v>
      </c>
      <c r="BO20" s="20">
        <f>'RIMS II Type I Employment'!BO20*VLOOKUP('Equation 4 Type I FTE'!$B20,'Equation 3 FTE Conversion'!$B$10:$E$32,4,FALSE)</f>
        <v>3.8380244755244756E-2</v>
      </c>
      <c r="BP20" s="20">
        <f>'RIMS II Type I Employment'!BP20*VLOOKUP('Equation 4 Type I FTE'!$B20,'Equation 3 FTE Conversion'!$B$10:$E$32,4,FALSE)</f>
        <v>3.7640384615384617E-2</v>
      </c>
      <c r="BQ20" s="20">
        <f>'RIMS II Type I Employment'!BQ20*VLOOKUP('Equation 4 Type I FTE'!$B20,'Equation 3 FTE Conversion'!$B$10:$E$32,4,FALSE)</f>
        <v>2.9594405594405595E-2</v>
      </c>
      <c r="BR20" s="20">
        <f>'RIMS II Type I Employment'!BR20*VLOOKUP('Equation 4 Type I FTE'!$B20,'Equation 3 FTE Conversion'!$B$10:$E$32,4,FALSE)</f>
        <v>3.3848601398601401E-2</v>
      </c>
      <c r="BS20" s="20">
        <f>'RIMS II Type I Employment'!BS20*VLOOKUP('Equation 4 Type I FTE'!$B20,'Equation 3 FTE Conversion'!$B$10:$E$32,4,FALSE)</f>
        <v>3.5050874125874126E-2</v>
      </c>
      <c r="BT20" s="20">
        <f>'RIMS II Type I Employment'!BT20*VLOOKUP('Equation 4 Type I FTE'!$B20,'Equation 3 FTE Conversion'!$B$10:$E$32,4,FALSE)</f>
        <v>2.5340209790209789E-2</v>
      </c>
      <c r="BU20" s="20">
        <f>'RIMS II Type I Employment'!BU20*VLOOKUP('Equation 4 Type I FTE'!$B20,'Equation 3 FTE Conversion'!$B$10:$E$32,4,FALSE)</f>
        <v>2.5155244755244752E-2</v>
      </c>
      <c r="BV20" s="20">
        <f>'RIMS II Type I Employment'!BV20*VLOOKUP('Equation 4 Type I FTE'!$B20,'Equation 3 FTE Conversion'!$B$10:$E$32,4,FALSE)</f>
        <v>3.6345629370629372E-2</v>
      </c>
      <c r="BW20" s="20">
        <f>'RIMS II Type I Employment'!BW20*VLOOKUP('Equation 4 Type I FTE'!$B20,'Equation 3 FTE Conversion'!$B$10:$E$32,4,FALSE)</f>
        <v>4.0229895104895101E-2</v>
      </c>
      <c r="BX20" s="20">
        <f>'RIMS II Type I Employment'!BX20*VLOOKUP('Equation 4 Type I FTE'!$B20,'Equation 3 FTE Conversion'!$B$10:$E$32,4,FALSE)</f>
        <v>2.5710139860139859E-2</v>
      </c>
      <c r="BY20" s="20">
        <f>'RIMS II Type I Employment'!BY20*VLOOKUP('Equation 4 Type I FTE'!$B20,'Equation 3 FTE Conversion'!$B$10:$E$32,4,FALSE)</f>
        <v>2.2288286713286712E-2</v>
      </c>
      <c r="BZ20" s="20">
        <f>'RIMS II Type I Employment'!BZ20*VLOOKUP('Equation 4 Type I FTE'!$B20,'Equation 3 FTE Conversion'!$B$10:$E$32,4,FALSE)</f>
        <v>2.1455944055944053E-2</v>
      </c>
      <c r="CA20" s="20">
        <f>'RIMS II Type I Employment'!CA20*VLOOKUP('Equation 4 Type I FTE'!$B20,'Equation 3 FTE Conversion'!$B$10:$E$32,4,FALSE)</f>
        <v>2.8947027972027972E-2</v>
      </c>
      <c r="CB20" s="20">
        <f>'RIMS II Type I Employment'!CB20*VLOOKUP('Equation 4 Type I FTE'!$B20,'Equation 3 FTE Conversion'!$B$10:$E$32,4,FALSE)</f>
        <v>3.7455419580419577E-2</v>
      </c>
      <c r="CC20" s="20">
        <f>'RIMS II Type I Employment'!CC20*VLOOKUP('Equation 4 Type I FTE'!$B20,'Equation 3 FTE Conversion'!$B$10:$E$32,4,FALSE)</f>
        <v>4.5686363636363636E-2</v>
      </c>
      <c r="CD20" s="20">
        <f>'RIMS II Type I Employment'!CD20*VLOOKUP('Equation 4 Type I FTE'!$B20,'Equation 3 FTE Conversion'!$B$10:$E$32,4,FALSE)</f>
        <v>6.5107692307692311E-2</v>
      </c>
      <c r="CE20" s="20">
        <f>'RIMS II Type I Employment'!CE20*VLOOKUP('Equation 4 Type I FTE'!$B20,'Equation 3 FTE Conversion'!$B$10:$E$32,4,FALSE)</f>
        <v>4.3466783216783218E-2</v>
      </c>
      <c r="CF20" s="20">
        <f>'RIMS II Type I Employment'!CF20*VLOOKUP('Equation 4 Type I FTE'!$B20,'Equation 3 FTE Conversion'!$B$10:$E$32,4,FALSE)</f>
        <v>4.0599825174825174E-2</v>
      </c>
      <c r="CG20" s="20">
        <f>'RIMS II Type I Employment'!CG20*VLOOKUP('Equation 4 Type I FTE'!$B20,'Equation 3 FTE Conversion'!$B$10:$E$32,4,FALSE)</f>
        <v>4.7536013986013988E-2</v>
      </c>
      <c r="CH20" s="20">
        <f>'RIMS II Type I Employment'!CH20*VLOOKUP('Equation 4 Type I FTE'!$B20,'Equation 3 FTE Conversion'!$B$10:$E$32,4,FALSE)</f>
        <v>2.6357517482517481E-2</v>
      </c>
      <c r="CI20" s="20">
        <f>'RIMS II Type I Employment'!CI20*VLOOKUP('Equation 4 Type I FTE'!$B20,'Equation 3 FTE Conversion'!$B$10:$E$32,4,FALSE)</f>
        <v>2.9501923076923075E-2</v>
      </c>
      <c r="CJ20" s="20">
        <f>'RIMS II Type I Employment'!CJ20*VLOOKUP('Equation 4 Type I FTE'!$B20,'Equation 3 FTE Conversion'!$B$10:$E$32,4,FALSE)</f>
        <v>3.8935139860139856E-2</v>
      </c>
      <c r="CK20" s="20">
        <f>'RIMS II Type I Employment'!CK20*VLOOKUP('Equation 4 Type I FTE'!$B20,'Equation 3 FTE Conversion'!$B$10:$E$32,4,FALSE)</f>
        <v>3.4126048951048954E-2</v>
      </c>
      <c r="CL20" s="20">
        <f>'RIMS II Type I Employment'!CL20*VLOOKUP('Equation 4 Type I FTE'!$B20,'Equation 3 FTE Conversion'!$B$10:$E$32,4,FALSE)</f>
        <v>4.4206643356643358E-2</v>
      </c>
      <c r="CM20" s="20">
        <f>'RIMS II Type I Employment'!CM20*VLOOKUP('Equation 4 Type I FTE'!$B20,'Equation 3 FTE Conversion'!$B$10:$E$32,4,FALSE)</f>
        <v>3.8195279720279723E-2</v>
      </c>
      <c r="CN20" s="20">
        <f>'RIMS II Type I Employment'!CN20*VLOOKUP('Equation 4 Type I FTE'!$B20,'Equation 3 FTE Conversion'!$B$10:$E$32,4,FALSE)</f>
        <v>2.450786713286713E-2</v>
      </c>
      <c r="CO20" s="20">
        <f>'RIMS II Type I Employment'!CO20*VLOOKUP('Equation 4 Type I FTE'!$B20,'Equation 3 FTE Conversion'!$B$10:$E$32,4,FALSE)</f>
        <v>2.5987587412587412E-2</v>
      </c>
      <c r="CP20" s="20">
        <f>'RIMS II Type I Employment'!CP20*VLOOKUP('Equation 4 Type I FTE'!$B20,'Equation 3 FTE Conversion'!$B$10:$E$32,4,FALSE)</f>
        <v>2.9594405594405595E-2</v>
      </c>
      <c r="CQ20" s="20">
        <f>'RIMS II Type I Employment'!CQ20*VLOOKUP('Equation 4 Type I FTE'!$B20,'Equation 3 FTE Conversion'!$B$10:$E$32,4,FALSE)</f>
        <v>2.4877797202797203E-2</v>
      </c>
      <c r="CR20" s="20">
        <f>'RIMS II Type I Employment'!CR20*VLOOKUP('Equation 4 Type I FTE'!$B20,'Equation 3 FTE Conversion'!$B$10:$E$32,4,FALSE)</f>
        <v>2.9316958041958038E-2</v>
      </c>
      <c r="CS20" s="20">
        <f>'RIMS II Type I Employment'!CS20*VLOOKUP('Equation 4 Type I FTE'!$B20,'Equation 3 FTE Conversion'!$B$10:$E$32,4,FALSE)</f>
        <v>3.5143356643356639E-2</v>
      </c>
      <c r="CT20" s="20">
        <f>'RIMS II Type I Employment'!CT20*VLOOKUP('Equation 4 Type I FTE'!$B20,'Equation 3 FTE Conversion'!$B$10:$E$32,4,FALSE)</f>
        <v>2.9686888111888108E-2</v>
      </c>
      <c r="CU20" s="20">
        <f>'RIMS II Type I Employment'!CU20*VLOOKUP('Equation 4 Type I FTE'!$B20,'Equation 3 FTE Conversion'!$B$10:$E$32,4,FALSE)</f>
        <v>3.6623076923076925E-2</v>
      </c>
      <c r="CV20" s="20">
        <f>'RIMS II Type I Employment'!CV20*VLOOKUP('Equation 4 Type I FTE'!$B20,'Equation 3 FTE Conversion'!$B$10:$E$32,4,FALSE)</f>
        <v>4.3929195804195804E-2</v>
      </c>
      <c r="CW20" s="20">
        <f>'RIMS II Type I Employment'!CW20*VLOOKUP('Equation 4 Type I FTE'!$B20,'Equation 3 FTE Conversion'!$B$10:$E$32,4,FALSE)</f>
        <v>3.4773426573426573E-2</v>
      </c>
      <c r="CX20" s="20">
        <f>'RIMS II Type I Employment'!CX20*VLOOKUP('Equation 4 Type I FTE'!$B20,'Equation 3 FTE Conversion'!$B$10:$E$32,4,FALSE)</f>
        <v>3.7640384615384617E-2</v>
      </c>
      <c r="CY20" s="20">
        <f>'RIMS II Type I Employment'!CY20*VLOOKUP('Equation 4 Type I FTE'!$B20,'Equation 3 FTE Conversion'!$B$10:$E$32,4,FALSE)</f>
        <v>2.6912412587412587E-2</v>
      </c>
      <c r="CZ20" s="20">
        <f>'RIMS II Type I Employment'!CZ20*VLOOKUP('Equation 4 Type I FTE'!$B20,'Equation 3 FTE Conversion'!$B$10:$E$32,4,FALSE)</f>
        <v>1.7849125874125876E-2</v>
      </c>
      <c r="DA20" s="20">
        <f>'RIMS II Type I Employment'!DA20*VLOOKUP('Equation 4 Type I FTE'!$B20,'Equation 3 FTE Conversion'!$B$10:$E$32,4,FALSE)</f>
        <v>6.7882167832167842E-2</v>
      </c>
      <c r="DB20" s="20">
        <f>'RIMS II Type I Employment'!DB20*VLOOKUP('Equation 4 Type I FTE'!$B20,'Equation 3 FTE Conversion'!$B$10:$E$32,4,FALSE)</f>
        <v>1.7941608391608393E-2</v>
      </c>
      <c r="DC20" s="20">
        <f>'RIMS II Type I Employment'!DC20*VLOOKUP('Equation 4 Type I FTE'!$B20,'Equation 3 FTE Conversion'!$B$10:$E$32,4,FALSE)</f>
        <v>3.6345629370629372E-2</v>
      </c>
      <c r="DD20" s="20">
        <f>'RIMS II Type I Employment'!DD20*VLOOKUP('Equation 4 Type I FTE'!$B20,'Equation 3 FTE Conversion'!$B$10:$E$32,4,FALSE)</f>
        <v>2.7004895104895104E-2</v>
      </c>
      <c r="DE20" s="20">
        <f>'RIMS II Type I Employment'!DE20*VLOOKUP('Equation 4 Type I FTE'!$B20,'Equation 3 FTE Conversion'!$B$10:$E$32,4,FALSE)</f>
        <v>3.7455419580419577E-2</v>
      </c>
      <c r="DF20" s="20">
        <f>'RIMS II Type I Employment'!DF20*VLOOKUP('Equation 4 Type I FTE'!$B20,'Equation 3 FTE Conversion'!$B$10:$E$32,4,FALSE)</f>
        <v>2.6727447552447551E-2</v>
      </c>
      <c r="DG20" s="20">
        <f>'RIMS II Type I Employment'!DG20*VLOOKUP('Equation 4 Type I FTE'!$B20,'Equation 3 FTE Conversion'!$B$10:$E$32,4,FALSE)</f>
        <v>4.3004370629370625E-2</v>
      </c>
      <c r="DH20" s="20">
        <f>'RIMS II Type I Employment'!DH20*VLOOKUP('Equation 4 Type I FTE'!$B20,'Equation 3 FTE Conversion'!$B$10:$E$32,4,FALSE)</f>
        <v>4.0137412587412588E-2</v>
      </c>
      <c r="DI20" s="20">
        <f>'RIMS II Type I Employment'!DI20*VLOOKUP('Equation 4 Type I FTE'!$B20,'Equation 3 FTE Conversion'!$B$10:$E$32,4,FALSE)</f>
        <v>2.1363461538461536E-2</v>
      </c>
      <c r="DJ20" s="20">
        <f>'RIMS II Type I Employment'!DJ20*VLOOKUP('Equation 4 Type I FTE'!$B20,'Equation 3 FTE Conversion'!$B$10:$E$32,4,FALSE)</f>
        <v>2.6172552447552445E-2</v>
      </c>
      <c r="DK20" s="20">
        <f>'RIMS II Type I Employment'!DK20*VLOOKUP('Equation 4 Type I FTE'!$B20,'Equation 3 FTE Conversion'!$B$10:$E$32,4,FALSE)</f>
        <v>3.847272727272727E-2</v>
      </c>
      <c r="DL20" s="20">
        <f>'RIMS II Type I Employment'!DL20*VLOOKUP('Equation 4 Type I FTE'!$B20,'Equation 3 FTE Conversion'!$B$10:$E$32,4,FALSE)</f>
        <v>3.847272727272727E-2</v>
      </c>
      <c r="DM20" s="20">
        <f>'RIMS II Type I Employment'!DM20*VLOOKUP('Equation 4 Type I FTE'!$B20,'Equation 3 FTE Conversion'!$B$10:$E$32,4,FALSE)</f>
        <v>1.2392657342657343E-2</v>
      </c>
      <c r="DN20" s="20">
        <f>'RIMS II Type I Employment'!DN20*VLOOKUP('Equation 4 Type I FTE'!$B20,'Equation 3 FTE Conversion'!$B$10:$E$32,4,FALSE)</f>
        <v>0.12855069930069932</v>
      </c>
      <c r="DO20" s="20">
        <f>'RIMS II Type I Employment'!DO20*VLOOKUP('Equation 4 Type I FTE'!$B20,'Equation 3 FTE Conversion'!$B$10:$E$32,4,FALSE)</f>
        <v>3.0611713286713284E-2</v>
      </c>
      <c r="DP20" s="20">
        <f>'RIMS II Type I Employment'!DP20*VLOOKUP('Equation 4 Type I FTE'!$B20,'Equation 3 FTE Conversion'!$B$10:$E$32,4,FALSE)</f>
        <v>2.6819930069930071E-2</v>
      </c>
      <c r="DQ20" s="20">
        <f>'RIMS II Type I Employment'!DQ20*VLOOKUP('Equation 4 Type I FTE'!$B20,'Equation 3 FTE Conversion'!$B$10:$E$32,4,FALSE)</f>
        <v>2.5062762237762236E-2</v>
      </c>
      <c r="DR20" s="20">
        <f>'RIMS II Type I Employment'!DR20*VLOOKUP('Equation 4 Type I FTE'!$B20,'Equation 3 FTE Conversion'!$B$10:$E$32,4,FALSE)</f>
        <v>4.5501398601398603E-2</v>
      </c>
      <c r="DS20" s="20">
        <f>'RIMS II Type I Employment'!DS20*VLOOKUP('Equation 4 Type I FTE'!$B20,'Equation 3 FTE Conversion'!$B$10:$E$32,4,FALSE)</f>
        <v>3.6715559440559438E-2</v>
      </c>
      <c r="DT20" s="20">
        <f>'RIMS II Type I Employment'!DT20*VLOOKUP('Equation 4 Type I FTE'!$B20,'Equation 3 FTE Conversion'!$B$10:$E$32,4,FALSE)</f>
        <v>3.0334265734265734E-2</v>
      </c>
      <c r="DU20" s="20">
        <f>'RIMS II Type I Employment'!DU20*VLOOKUP('Equation 4 Type I FTE'!$B20,'Equation 3 FTE Conversion'!$B$10:$E$32,4,FALSE)</f>
        <v>3.6993006993006991E-2</v>
      </c>
      <c r="DV20" s="20">
        <f>'RIMS II Type I Employment'!DV20*VLOOKUP('Equation 4 Type I FTE'!$B20,'Equation 3 FTE Conversion'!$B$10:$E$32,4,FALSE)</f>
        <v>2.9039510489510485E-2</v>
      </c>
      <c r="DW20" s="20">
        <f>'RIMS II Type I Employment'!DW20*VLOOKUP('Equation 4 Type I FTE'!$B20,'Equation 3 FTE Conversion'!$B$10:$E$32,4,FALSE)</f>
        <v>1.6369405594405594E-2</v>
      </c>
      <c r="DX20" s="20">
        <f>'RIMS II Type I Employment'!DX20*VLOOKUP('Equation 4 Type I FTE'!$B20,'Equation 3 FTE Conversion'!$B$10:$E$32,4,FALSE)</f>
        <v>1.9976223776223778E-2</v>
      </c>
      <c r="DY20" s="20">
        <f>'RIMS II Type I Employment'!DY20*VLOOKUP('Equation 4 Type I FTE'!$B20,'Equation 3 FTE Conversion'!$B$10:$E$32,4,FALSE)</f>
        <v>1.8126573426573426E-2</v>
      </c>
      <c r="DZ20" s="20">
        <f>'RIMS II Type I Employment'!DZ20*VLOOKUP('Equation 4 Type I FTE'!$B20,'Equation 3 FTE Conversion'!$B$10:$E$32,4,FALSE)</f>
        <v>2.5155244755244752E-2</v>
      </c>
      <c r="EA20" s="20">
        <f>'RIMS II Type I Employment'!EA20*VLOOKUP('Equation 4 Type I FTE'!$B20,'Equation 3 FTE Conversion'!$B$10:$E$32,4,FALSE)</f>
        <v>2.2843181818181818E-2</v>
      </c>
      <c r="EB20" s="20">
        <f>'RIMS II Type I Employment'!EB20*VLOOKUP('Equation 4 Type I FTE'!$B20,'Equation 3 FTE Conversion'!$B$10:$E$32,4,FALSE)</f>
        <v>1.8034090909090909E-2</v>
      </c>
      <c r="EC20" s="20">
        <f>'RIMS II Type I Employment'!EC20*VLOOKUP('Equation 4 Type I FTE'!$B20,'Equation 3 FTE Conversion'!$B$10:$E$32,4,FALSE)</f>
        <v>1.2022727272727272E-2</v>
      </c>
      <c r="ED20" s="20">
        <f>'RIMS II Type I Employment'!ED20*VLOOKUP('Equation 4 Type I FTE'!$B20,'Equation 3 FTE Conversion'!$B$10:$E$32,4,FALSE)</f>
        <v>2.1455944055944053E-2</v>
      </c>
      <c r="EE20" s="20">
        <f>'RIMS II Type I Employment'!EE20*VLOOKUP('Equation 4 Type I FTE'!$B20,'Equation 3 FTE Conversion'!$B$10:$E$32,4,FALSE)</f>
        <v>2.3028146853146851E-2</v>
      </c>
      <c r="EF20" s="20">
        <f>'RIMS II Type I Employment'!EF20*VLOOKUP('Equation 4 Type I FTE'!$B20,'Equation 3 FTE Conversion'!$B$10:$E$32,4,FALSE)</f>
        <v>1.5722027972027972E-2</v>
      </c>
      <c r="EG20" s="20">
        <f>'RIMS II Type I Employment'!EG20*VLOOKUP('Equation 4 Type I FTE'!$B20,'Equation 3 FTE Conversion'!$B$10:$E$32,4,FALSE)</f>
        <v>4.9015734265734259E-2</v>
      </c>
      <c r="EH20" s="20">
        <f>'RIMS II Type I Employment'!EH20*VLOOKUP('Equation 4 Type I FTE'!$B20,'Equation 3 FTE Conversion'!$B$10:$E$32,4,FALSE)</f>
        <v>1.396486013986014E-2</v>
      </c>
      <c r="EI20" s="20">
        <f>'RIMS II Type I Employment'!EI20*VLOOKUP('Equation 4 Type I FTE'!$B20,'Equation 3 FTE Conversion'!$B$10:$E$32,4,FALSE)</f>
        <v>1.5259615384615385E-2</v>
      </c>
      <c r="EJ20" s="20">
        <f>'RIMS II Type I Employment'!EJ20*VLOOKUP('Equation 4 Type I FTE'!$B20,'Equation 3 FTE Conversion'!$B$10:$E$32,4,FALSE)</f>
        <v>1.6646853146853144E-2</v>
      </c>
      <c r="EK20" s="20">
        <f>'RIMS II Type I Employment'!EK20*VLOOKUP('Equation 4 Type I FTE'!$B20,'Equation 3 FTE Conversion'!$B$10:$E$32,4,FALSE)</f>
        <v>2.755979020979021E-2</v>
      </c>
      <c r="EL20" s="20">
        <f>'RIMS II Type I Employment'!EL20*VLOOKUP('Equation 4 Type I FTE'!$B20,'Equation 3 FTE Conversion'!$B$10:$E$32,4,FALSE)</f>
        <v>2.3305594405594404E-2</v>
      </c>
      <c r="EM20" s="20">
        <f>'RIMS II Type I Employment'!EM20*VLOOKUP('Equation 4 Type I FTE'!$B20,'Equation 3 FTE Conversion'!$B$10:$E$32,4,FALSE)</f>
        <v>2.2103321678321679E-2</v>
      </c>
      <c r="EN20" s="20">
        <f>'RIMS II Type I Employment'!EN20*VLOOKUP('Equation 4 Type I FTE'!$B20,'Equation 3 FTE Conversion'!$B$10:$E$32,4,FALSE)</f>
        <v>2.755979020979021E-2</v>
      </c>
      <c r="EO20" s="20">
        <f>'RIMS II Type I Employment'!EO20*VLOOKUP('Equation 4 Type I FTE'!$B20,'Equation 3 FTE Conversion'!$B$10:$E$32,4,FALSE)</f>
        <v>2.4045454545454543E-2</v>
      </c>
      <c r="EP20" s="20">
        <f>'RIMS II Type I Employment'!EP20*VLOOKUP('Equation 4 Type I FTE'!$B20,'Equation 3 FTE Conversion'!$B$10:$E$32,4,FALSE)</f>
        <v>2.6449999999999998E-2</v>
      </c>
      <c r="EQ20" s="20">
        <f>'RIMS II Type I Employment'!EQ20*VLOOKUP('Equation 4 Type I FTE'!$B20,'Equation 3 FTE Conversion'!$B$10:$E$32,4,FALSE)</f>
        <v>2.469283216783217E-2</v>
      </c>
      <c r="ER20" s="20">
        <f>'RIMS II Type I Employment'!ER20*VLOOKUP('Equation 4 Type I FTE'!$B20,'Equation 3 FTE Conversion'!$B$10:$E$32,4,FALSE)</f>
        <v>2.5340209790209789E-2</v>
      </c>
      <c r="ES20" s="20">
        <f>'RIMS II Type I Employment'!ES20*VLOOKUP('Equation 4 Type I FTE'!$B20,'Equation 3 FTE Conversion'!$B$10:$E$32,4,FALSE)</f>
        <v>2.2750699300699301E-2</v>
      </c>
      <c r="ET20" s="20">
        <f>'RIMS II Type I Employment'!ET20*VLOOKUP('Equation 4 Type I FTE'!$B20,'Equation 3 FTE Conversion'!$B$10:$E$32,4,FALSE)</f>
        <v>2.7374825174825174E-2</v>
      </c>
      <c r="EU20" s="20">
        <f>'RIMS II Type I Employment'!EU20*VLOOKUP('Equation 4 Type I FTE'!$B20,'Equation 3 FTE Conversion'!$B$10:$E$32,4,FALSE)</f>
        <v>2.6357517482517481E-2</v>
      </c>
      <c r="EV20" s="20">
        <f>'RIMS II Type I Employment'!EV20*VLOOKUP('Equation 4 Type I FTE'!$B20,'Equation 3 FTE Conversion'!$B$10:$E$32,4,FALSE)</f>
        <v>2.5155244755244752E-2</v>
      </c>
      <c r="EW20" s="20">
        <f>'RIMS II Type I Employment'!EW20*VLOOKUP('Equation 4 Type I FTE'!$B20,'Equation 3 FTE Conversion'!$B$10:$E$32,4,FALSE)</f>
        <v>1.4797202797202797E-2</v>
      </c>
      <c r="EX20" s="20">
        <f>'RIMS II Type I Employment'!EX20*VLOOKUP('Equation 4 Type I FTE'!$B20,'Equation 3 FTE Conversion'!$B$10:$E$32,4,FALSE)</f>
        <v>2.7652272727272727E-2</v>
      </c>
      <c r="EY20" s="20">
        <f>'RIMS II Type I Employment'!EY20*VLOOKUP('Equation 4 Type I FTE'!$B20,'Equation 3 FTE Conversion'!$B$10:$E$32,4,FALSE)</f>
        <v>3.0056818181818181E-2</v>
      </c>
      <c r="EZ20" s="20">
        <f>'RIMS II Type I Employment'!EZ20*VLOOKUP('Equation 4 Type I FTE'!$B20,'Equation 3 FTE Conversion'!$B$10:$E$32,4,FALSE)</f>
        <v>2.8484615384615386E-2</v>
      </c>
      <c r="FA20" s="20">
        <f>'RIMS II Type I Employment'!FA20*VLOOKUP('Equation 4 Type I FTE'!$B20,'Equation 3 FTE Conversion'!$B$10:$E$32,4,FALSE)</f>
        <v>2.5247727272727272E-2</v>
      </c>
      <c r="FB20" s="20">
        <f>'RIMS II Type I Employment'!FB20*VLOOKUP('Equation 4 Type I FTE'!$B20,'Equation 3 FTE Conversion'!$B$10:$E$32,4,FALSE)</f>
        <v>4.5316433566433563E-2</v>
      </c>
      <c r="FC20" s="20">
        <f>'RIMS II Type I Employment'!FC20*VLOOKUP('Equation 4 Type I FTE'!$B20,'Equation 3 FTE Conversion'!$B$10:$E$32,4,FALSE)</f>
        <v>4.189458041958042E-2</v>
      </c>
      <c r="FD20" s="20">
        <f>'RIMS II Type I Employment'!FD20*VLOOKUP('Equation 4 Type I FTE'!$B20,'Equation 3 FTE Conversion'!$B$10:$E$32,4,FALSE)</f>
        <v>1.8958916083916085E-2</v>
      </c>
      <c r="FE20" s="20">
        <f>'RIMS II Type I Employment'!FE20*VLOOKUP('Equation 4 Type I FTE'!$B20,'Equation 3 FTE Conversion'!$B$10:$E$32,4,FALSE)</f>
        <v>1.4982167832167831E-2</v>
      </c>
      <c r="FF20" s="20">
        <f>'RIMS II Type I Employment'!FF20*VLOOKUP('Equation 4 Type I FTE'!$B20,'Equation 3 FTE Conversion'!$B$10:$E$32,4,FALSE)</f>
        <v>2.0161188811188811E-2</v>
      </c>
      <c r="FG20" s="20">
        <f>'RIMS II Type I Employment'!FG20*VLOOKUP('Equation 4 Type I FTE'!$B20,'Equation 3 FTE Conversion'!$B$10:$E$32,4,FALSE)</f>
        <v>4.0137412587412588E-2</v>
      </c>
      <c r="FH20" s="20">
        <f>'RIMS II Type I Employment'!FH20*VLOOKUP('Equation 4 Type I FTE'!$B20,'Equation 3 FTE Conversion'!$B$10:$E$32,4,FALSE)</f>
        <v>3.2091433566433569E-2</v>
      </c>
      <c r="FI20" s="20">
        <f>'RIMS II Type I Employment'!FI20*VLOOKUP('Equation 4 Type I FTE'!$B20,'Equation 3 FTE Conversion'!$B$10:$E$32,4,FALSE)</f>
        <v>3.9490034965034962E-2</v>
      </c>
      <c r="FJ20" s="20">
        <f>'RIMS II Type I Employment'!FJ20*VLOOKUP('Equation 4 Type I FTE'!$B20,'Equation 3 FTE Conversion'!$B$10:$E$32,4,FALSE)</f>
        <v>5.585944055944056E-2</v>
      </c>
      <c r="FK20" s="20">
        <f>'RIMS II Type I Employment'!FK20*VLOOKUP('Equation 4 Type I FTE'!$B20,'Equation 3 FTE Conversion'!$B$10:$E$32,4,FALSE)</f>
        <v>5.493461538461538E-2</v>
      </c>
      <c r="FL20" s="20">
        <f>'RIMS II Type I Employment'!FL20*VLOOKUP('Equation 4 Type I FTE'!$B20,'Equation 3 FTE Conversion'!$B$10:$E$32,4,FALSE)</f>
        <v>2.9871853146853148E-2</v>
      </c>
      <c r="FM20" s="20">
        <f>'RIMS II Type I Employment'!FM20*VLOOKUP('Equation 4 Type I FTE'!$B20,'Equation 3 FTE Conversion'!$B$10:$E$32,4,FALSE)</f>
        <v>4.0044930069930068E-2</v>
      </c>
      <c r="FN20" s="20">
        <f>'RIMS II Type I Employment'!FN20*VLOOKUP('Equation 4 Type I FTE'!$B20,'Equation 3 FTE Conversion'!$B$10:$E$32,4,FALSE)</f>
        <v>8.3419230769230773E-2</v>
      </c>
      <c r="FO20" s="20">
        <f>'RIMS II Type I Employment'!FO20*VLOOKUP('Equation 4 Type I FTE'!$B20,'Equation 3 FTE Conversion'!$B$10:$E$32,4,FALSE)</f>
        <v>3.1906468531468536E-2</v>
      </c>
      <c r="FP20" s="20">
        <f>'RIMS II Type I Employment'!FP20*VLOOKUP('Equation 4 Type I FTE'!$B20,'Equation 3 FTE Conversion'!$B$10:$E$32,4,FALSE)</f>
        <v>4.2356993006993006E-2</v>
      </c>
      <c r="FQ20" s="20">
        <f>'RIMS II Type I Employment'!FQ20*VLOOKUP('Equation 4 Type I FTE'!$B20,'Equation 3 FTE Conversion'!$B$10:$E$32,4,FALSE)</f>
        <v>3.9120104895104889E-2</v>
      </c>
      <c r="FR20" s="20">
        <f>'RIMS II Type I Employment'!FR20*VLOOKUP('Equation 4 Type I FTE'!$B20,'Equation 3 FTE Conversion'!$B$10:$E$32,4,FALSE)</f>
        <v>6.0761013986013981E-2</v>
      </c>
      <c r="FS20" s="20">
        <f>'RIMS II Type I Employment'!FS20*VLOOKUP('Equation 4 Type I FTE'!$B20,'Equation 3 FTE Conversion'!$B$10:$E$32,4,FALSE)</f>
        <v>6.3443006993006978E-2</v>
      </c>
      <c r="FT20" s="20">
        <f>'RIMS II Type I Employment'!FT20*VLOOKUP('Equation 4 Type I FTE'!$B20,'Equation 3 FTE Conversion'!$B$10:$E$32,4,FALSE)</f>
        <v>4.0414860139860141E-2</v>
      </c>
      <c r="FU20" s="20">
        <f>'RIMS II Type I Employment'!FU20*VLOOKUP('Equation 4 Type I FTE'!$B20,'Equation 3 FTE Conversion'!$B$10:$E$32,4,FALSE)</f>
        <v>9.3777272727272723E-2</v>
      </c>
      <c r="FV20" s="20">
        <f>'RIMS II Type I Employment'!FV20*VLOOKUP('Equation 4 Type I FTE'!$B20,'Equation 3 FTE Conversion'!$B$10:$E$32,4,FALSE)</f>
        <v>6.4182867132867139E-2</v>
      </c>
      <c r="FW20" s="20">
        <f>'RIMS II Type I Employment'!FW20*VLOOKUP('Equation 4 Type I FTE'!$B20,'Equation 3 FTE Conversion'!$B$10:$E$32,4,FALSE)</f>
        <v>8.7950874125874129E-2</v>
      </c>
      <c r="FX20" s="20">
        <f>'RIMS II Type I Employment'!FX20*VLOOKUP('Equation 4 Type I FTE'!$B20,'Equation 3 FTE Conversion'!$B$10:$E$32,4,FALSE)</f>
        <v>5.2252622377622376E-2</v>
      </c>
      <c r="FY20" s="20">
        <f>'RIMS II Type I Employment'!FY20*VLOOKUP('Equation 4 Type I FTE'!$B20,'Equation 3 FTE Conversion'!$B$10:$E$32,4,FALSE)</f>
        <v>5.521206293706294E-2</v>
      </c>
      <c r="FZ20" s="20">
        <f>'RIMS II Type I Employment'!FZ20*VLOOKUP('Equation 4 Type I FTE'!$B20,'Equation 3 FTE Conversion'!$B$10:$E$32,4,FALSE)</f>
        <v>2.2843181818181818E-2</v>
      </c>
      <c r="GA20" s="20">
        <f>'RIMS II Type I Employment'!GA20*VLOOKUP('Equation 4 Type I FTE'!$B20,'Equation 3 FTE Conversion'!$B$10:$E$32,4,FALSE)</f>
        <v>1.7756643356643353E-2</v>
      </c>
      <c r="GB20" s="20">
        <f>'RIMS II Type I Employment'!GB20*VLOOKUP('Equation 4 Type I FTE'!$B20,'Equation 3 FTE Conversion'!$B$10:$E$32,4,FALSE)</f>
        <v>1.4889685314685314E-2</v>
      </c>
      <c r="GC20" s="20">
        <f>'RIMS II Type I Employment'!GC20*VLOOKUP('Equation 4 Type I FTE'!$B20,'Equation 3 FTE Conversion'!$B$10:$E$32,4,FALSE)</f>
        <v>1.2300174825174825E-2</v>
      </c>
      <c r="GD20" s="20">
        <f>'RIMS II Type I Employment'!GD20*VLOOKUP('Equation 4 Type I FTE'!$B20,'Equation 3 FTE Conversion'!$B$10:$E$32,4,FALSE)</f>
        <v>2.2103321678321679E-2</v>
      </c>
      <c r="GE20" s="20">
        <f>'RIMS II Type I Employment'!GE20*VLOOKUP('Equation 4 Type I FTE'!$B20,'Equation 3 FTE Conversion'!$B$10:$E$32,4,FALSE)</f>
        <v>9.4332167832167843E-3</v>
      </c>
      <c r="GF20" s="20">
        <f>'RIMS II Type I Employment'!GF20*VLOOKUP('Equation 4 Type I FTE'!$B20,'Equation 3 FTE Conversion'!$B$10:$E$32,4,FALSE)</f>
        <v>2.755979020979021E-2</v>
      </c>
      <c r="GG20" s="20">
        <f>'RIMS II Type I Employment'!GG20*VLOOKUP('Equation 4 Type I FTE'!$B20,'Equation 3 FTE Conversion'!$B$10:$E$32,4,FALSE)</f>
        <v>4.9848076923076926E-2</v>
      </c>
      <c r="GH20" s="20">
        <f>'RIMS II Type I Employment'!GH20*VLOOKUP('Equation 4 Type I FTE'!$B20,'Equation 3 FTE Conversion'!$B$10:$E$32,4,FALSE)</f>
        <v>2.3120629370629371E-2</v>
      </c>
      <c r="GI20" s="20">
        <f>'RIMS II Type I Employment'!GI20*VLOOKUP('Equation 4 Type I FTE'!$B20,'Equation 3 FTE Conversion'!$B$10:$E$32,4,FALSE)</f>
        <v>3.3016258741258742E-2</v>
      </c>
      <c r="GJ20" s="20">
        <f>'RIMS II Type I Employment'!GJ20*VLOOKUP('Equation 4 Type I FTE'!$B20,'Equation 3 FTE Conversion'!$B$10:$E$32,4,FALSE)</f>
        <v>3.8195279720279723E-2</v>
      </c>
      <c r="GK20" s="20">
        <f>'RIMS II Type I Employment'!GK20*VLOOKUP('Equation 4 Type I FTE'!$B20,'Equation 3 FTE Conversion'!$B$10:$E$32,4,FALSE)</f>
        <v>3.847272727272727E-2</v>
      </c>
      <c r="GL20" s="20">
        <f>'RIMS II Type I Employment'!GL20*VLOOKUP('Equation 4 Type I FTE'!$B20,'Equation 3 FTE Conversion'!$B$10:$E$32,4,FALSE)</f>
        <v>4.0784790209790207E-2</v>
      </c>
      <c r="GM20" s="20">
        <f>'RIMS II Type I Employment'!GM20*VLOOKUP('Equation 4 Type I FTE'!$B20,'Equation 3 FTE Conversion'!$B$10:$E$32,4,FALSE)</f>
        <v>4.3096853146853145E-2</v>
      </c>
      <c r="GN20" s="20">
        <f>'RIMS II Type I Employment'!GN20*VLOOKUP('Equation 4 Type I FTE'!$B20,'Equation 3 FTE Conversion'!$B$10:$E$32,4,FALSE)</f>
        <v>2.0068706293706294E-2</v>
      </c>
      <c r="GO20" s="20">
        <f>'RIMS II Type I Employment'!GO20*VLOOKUP('Equation 4 Type I FTE'!$B20,'Equation 3 FTE Conversion'!$B$10:$E$32,4,FALSE)</f>
        <v>1.4889685314685314E-2</v>
      </c>
      <c r="GP20" s="20">
        <f>'RIMS II Type I Employment'!GP20*VLOOKUP('Equation 4 Type I FTE'!$B20,'Equation 3 FTE Conversion'!$B$10:$E$32,4,FALSE)</f>
        <v>2.4415384615384613E-2</v>
      </c>
      <c r="GQ20" s="20">
        <f>'RIMS II Type I Employment'!GQ20*VLOOKUP('Equation 4 Type I FTE'!$B20,'Equation 3 FTE Conversion'!$B$10:$E$32,4,FALSE)</f>
        <v>4.1617132867132867E-2</v>
      </c>
      <c r="GR20" s="20">
        <f>'RIMS II Type I Employment'!GR20*VLOOKUP('Equation 4 Type I FTE'!$B20,'Equation 3 FTE Conversion'!$B$10:$E$32,4,FALSE)</f>
        <v>3.782534965034965E-2</v>
      </c>
      <c r="GS20" s="20">
        <f>'RIMS II Type I Employment'!GS20*VLOOKUP('Equation 4 Type I FTE'!$B20,'Equation 3 FTE Conversion'!$B$10:$E$32,4,FALSE)</f>
        <v>3.2461363636363635E-2</v>
      </c>
      <c r="GT20" s="20">
        <f>'RIMS II Type I Employment'!GT20*VLOOKUP('Equation 4 Type I FTE'!$B20,'Equation 3 FTE Conversion'!$B$10:$E$32,4,FALSE)</f>
        <v>2.7282342657342654E-2</v>
      </c>
      <c r="GU20" s="20">
        <f>'RIMS II Type I Employment'!GU20*VLOOKUP('Equation 4 Type I FTE'!$B20,'Equation 3 FTE Conversion'!$B$10:$E$32,4,FALSE)</f>
        <v>2.0346153846153844E-2</v>
      </c>
      <c r="GV20" s="20">
        <f>'RIMS II Type I Employment'!GV20*VLOOKUP('Equation 4 Type I FTE'!$B20,'Equation 3 FTE Conversion'!$B$10:$E$32,4,FALSE)</f>
        <v>4.2541958041958039E-2</v>
      </c>
      <c r="GW20" s="20">
        <f>'RIMS II Type I Employment'!GW20*VLOOKUP('Equation 4 Type I FTE'!$B20,'Equation 3 FTE Conversion'!$B$10:$E$32,4,FALSE)</f>
        <v>3.3941083916083921E-2</v>
      </c>
      <c r="GX20" s="20">
        <f>'RIMS II Type I Employment'!GX20*VLOOKUP('Equation 4 Type I FTE'!$B20,'Equation 3 FTE Conversion'!$B$10:$E$32,4,FALSE)</f>
        <v>2.7004895104895104E-2</v>
      </c>
      <c r="GY20" s="20">
        <f>'RIMS II Type I Employment'!GY20*VLOOKUP('Equation 4 Type I FTE'!$B20,'Equation 3 FTE Conversion'!$B$10:$E$32,4,FALSE)</f>
        <v>2.053111888111888E-2</v>
      </c>
      <c r="GZ20" s="20">
        <f>'RIMS II Type I Employment'!GZ20*VLOOKUP('Equation 4 Type I FTE'!$B20,'Equation 3 FTE Conversion'!$B$10:$E$32,4,FALSE)</f>
        <v>3.6623076923076925E-2</v>
      </c>
      <c r="HA20" s="20">
        <f>'RIMS II Type I Employment'!HA20*VLOOKUP('Equation 4 Type I FTE'!$B20,'Equation 3 FTE Conversion'!$B$10:$E$32,4,FALSE)</f>
        <v>2.783723776223776E-2</v>
      </c>
      <c r="HB20" s="20">
        <f>'RIMS II Type I Employment'!HB20*VLOOKUP('Equation 4 Type I FTE'!$B20,'Equation 3 FTE Conversion'!$B$10:$E$32,4,FALSE)</f>
        <v>1.1005419580419581E-2</v>
      </c>
      <c r="HC20" s="20">
        <f>'RIMS II Type I Employment'!HC20*VLOOKUP('Equation 4 Type I FTE'!$B20,'Equation 3 FTE Conversion'!$B$10:$E$32,4,FALSE)</f>
        <v>1.6276923076923078E-2</v>
      </c>
      <c r="HD20" s="20">
        <f>'RIMS II Type I Employment'!HD20*VLOOKUP('Equation 4 Type I FTE'!$B20,'Equation 3 FTE Conversion'!$B$10:$E$32,4,FALSE)</f>
        <v>2.1733391608391609E-2</v>
      </c>
      <c r="HE20" s="20">
        <f>'RIMS II Type I Employment'!HE20*VLOOKUP('Equation 4 Type I FTE'!$B20,'Equation 3 FTE Conversion'!$B$10:$E$32,4,FALSE)</f>
        <v>3.5975699300699299E-2</v>
      </c>
      <c r="HF20" s="20">
        <f>'RIMS II Type I Employment'!HF20*VLOOKUP('Equation 4 Type I FTE'!$B20,'Equation 3 FTE Conversion'!$B$10:$E$32,4,FALSE)</f>
        <v>1.69243006993007E-2</v>
      </c>
      <c r="HG20" s="20">
        <f>'RIMS II Type I Employment'!HG20*VLOOKUP('Equation 4 Type I FTE'!$B20,'Equation 3 FTE Conversion'!$B$10:$E$32,4,FALSE)</f>
        <v>4.4206643356643358E-2</v>
      </c>
      <c r="HH20" s="20">
        <f>'RIMS II Type I Employment'!HH20*VLOOKUP('Equation 4 Type I FTE'!$B20,'Equation 3 FTE Conversion'!$B$10:$E$32,4,FALSE)</f>
        <v>4.3096853146853145E-2</v>
      </c>
      <c r="HI20" s="20">
        <f>'RIMS II Type I Employment'!HI20*VLOOKUP('Equation 4 Type I FTE'!$B20,'Equation 3 FTE Conversion'!$B$10:$E$32,4,FALSE)</f>
        <v>3.2368881118881122E-2</v>
      </c>
      <c r="HJ20" s="20">
        <f>'RIMS II Type I Employment'!HJ20*VLOOKUP('Equation 4 Type I FTE'!$B20,'Equation 3 FTE Conversion'!$B$10:$E$32,4,FALSE)</f>
        <v>4.7720979020979021E-2</v>
      </c>
      <c r="HK20" s="20">
        <f>'RIMS II Type I Employment'!HK20*VLOOKUP('Equation 4 Type I FTE'!$B20,'Equation 3 FTE Conversion'!$B$10:$E$32,4,FALSE)</f>
        <v>0</v>
      </c>
      <c r="HL20" s="20">
        <f>'RIMS II Type I Employment'!HL20*VLOOKUP('Equation 4 Type I FTE'!$B20,'Equation 3 FTE Conversion'!$B$10:$E$32,4,FALSE)</f>
        <v>2.3120629370629371E-2</v>
      </c>
      <c r="HM20" s="20">
        <f>'RIMS II Type I Employment'!HM20*VLOOKUP('Equation 4 Type I FTE'!$B20,'Equation 3 FTE Conversion'!$B$10:$E$32,4,FALSE)</f>
        <v>2.4970279720279719E-2</v>
      </c>
      <c r="HN20" s="20">
        <f>'RIMS II Type I Employment'!HN20*VLOOKUP('Equation 4 Type I FTE'!$B20,'Equation 3 FTE Conversion'!$B$10:$E$32,4,FALSE)</f>
        <v>2.7097377622377621E-2</v>
      </c>
      <c r="HO20" s="20">
        <f>'RIMS II Type I Employment'!HO20*VLOOKUP('Equation 4 Type I FTE'!$B20,'Equation 3 FTE Conversion'!$B$10:$E$32,4,FALSE)</f>
        <v>2.2750699300699301E-2</v>
      </c>
      <c r="HP20" s="20">
        <f>'RIMS II Type I Employment'!HP20*VLOOKUP('Equation 4 Type I FTE'!$B20,'Equation 3 FTE Conversion'!$B$10:$E$32,4,FALSE)</f>
        <v>3.3848601398601401E-2</v>
      </c>
      <c r="HQ20" s="20">
        <f>'RIMS II Type I Employment'!HQ20*VLOOKUP('Equation 4 Type I FTE'!$B20,'Equation 3 FTE Conversion'!$B$10:$E$32,4,FALSE)</f>
        <v>2.4785314685314686E-2</v>
      </c>
      <c r="HR20" s="20">
        <f>'RIMS II Type I Employment'!HR20*VLOOKUP('Equation 4 Type I FTE'!$B20,'Equation 3 FTE Conversion'!$B$10:$E$32,4,FALSE)</f>
        <v>3.5605769230769226E-2</v>
      </c>
      <c r="HS20" s="20">
        <f>'RIMS II Type I Employment'!HS20*VLOOKUP('Equation 4 Type I FTE'!$B20,'Equation 3 FTE Conversion'!$B$10:$E$32,4,FALSE)</f>
        <v>4.2726923076923072E-2</v>
      </c>
      <c r="HT20" s="20">
        <f>'RIMS II Type I Employment'!HT20*VLOOKUP('Equation 4 Type I FTE'!$B20,'Equation 3 FTE Conversion'!$B$10:$E$32,4,FALSE)</f>
        <v>4.0322377622377621E-2</v>
      </c>
      <c r="HU20" s="20">
        <f>'RIMS II Type I Employment'!HU20*VLOOKUP('Equation 4 Type I FTE'!$B20,'Equation 3 FTE Conversion'!$B$10:$E$32,4,FALSE)</f>
        <v>7.8610139860139858E-3</v>
      </c>
      <c r="HV20" s="20">
        <f>'RIMS II Type I Employment'!HV20*VLOOKUP('Equation 4 Type I FTE'!$B20,'Equation 3 FTE Conversion'!$B$10:$E$32,4,FALSE)</f>
        <v>2.3675524475524477E-2</v>
      </c>
      <c r="HW20" s="20">
        <f>'RIMS II Type I Employment'!HW20*VLOOKUP('Equation 4 Type I FTE'!$B20,'Equation 3 FTE Conversion'!$B$10:$E$32,4,FALSE)</f>
        <v>2.4877797202797203E-2</v>
      </c>
      <c r="HX20" s="20">
        <f>'RIMS II Type I Employment'!HX20*VLOOKUP('Equation 4 Type I FTE'!$B20,'Equation 3 FTE Conversion'!$B$10:$E$32,4,FALSE)</f>
        <v>1.5444580419580418E-2</v>
      </c>
      <c r="HY20" s="20">
        <f>'RIMS II Type I Employment'!HY20*VLOOKUP('Equation 4 Type I FTE'!$B20,'Equation 3 FTE Conversion'!$B$10:$E$32,4,FALSE)</f>
        <v>9.0632867132867129E-3</v>
      </c>
      <c r="HZ20" s="20">
        <f>'RIMS II Type I Employment'!HZ20*VLOOKUP('Equation 4 Type I FTE'!$B20,'Equation 3 FTE Conversion'!$B$10:$E$32,4,FALSE)</f>
        <v>1.9143881118881118E-2</v>
      </c>
      <c r="IA20" s="20">
        <f>'RIMS II Type I Employment'!IA20*VLOOKUP('Equation 4 Type I FTE'!$B20,'Equation 3 FTE Conversion'!$B$10:$E$32,4,FALSE)</f>
        <v>1.6369405594405594E-2</v>
      </c>
      <c r="IB20" s="20">
        <f>'RIMS II Type I Employment'!IB20*VLOOKUP('Equation 4 Type I FTE'!$B20,'Equation 3 FTE Conversion'!$B$10:$E$32,4,FALSE)</f>
        <v>2.2288286713286712E-2</v>
      </c>
      <c r="IC20" s="20">
        <f>'RIMS II Type I Employment'!IC20*VLOOKUP('Equation 4 Type I FTE'!$B20,'Equation 3 FTE Conversion'!$B$10:$E$32,4,FALSE)</f>
        <v>1.683181818181818E-2</v>
      </c>
      <c r="ID20" s="20">
        <f>'RIMS II Type I Employment'!ID20*VLOOKUP('Equation 4 Type I FTE'!$B20,'Equation 3 FTE Conversion'!$B$10:$E$32,4,FALSE)</f>
        <v>1.720174825174825E-2</v>
      </c>
      <c r="IE20" s="20">
        <f>'RIMS II Type I Employment'!IE20*VLOOKUP('Equation 4 Type I FTE'!$B20,'Equation 3 FTE Conversion'!$B$10:$E$32,4,FALSE)</f>
        <v>1.9236363636363635E-2</v>
      </c>
      <c r="IF20" s="20">
        <f>'RIMS II Type I Employment'!IF20*VLOOKUP('Equation 4 Type I FTE'!$B20,'Equation 3 FTE Conversion'!$B$10:$E$32,4,FALSE)</f>
        <v>5.6044405594405593E-2</v>
      </c>
      <c r="IG20" s="20">
        <f>'RIMS II Type I Employment'!IG20*VLOOKUP('Equation 4 Type I FTE'!$B20,'Equation 3 FTE Conversion'!$B$10:$E$32,4,FALSE)</f>
        <v>4.9848076923076926E-2</v>
      </c>
      <c r="IH20" s="20">
        <f>'RIMS II Type I Employment'!IH20*VLOOKUP('Equation 4 Type I FTE'!$B20,'Equation 3 FTE Conversion'!$B$10:$E$32,4,FALSE)</f>
        <v>3.1629020979020976E-2</v>
      </c>
      <c r="II20" s="20">
        <f>'RIMS II Type I Employment'!II20*VLOOKUP('Equation 4 Type I FTE'!$B20,'Equation 3 FTE Conversion'!$B$10:$E$32,4,FALSE)</f>
        <v>1.5444580419580418E-2</v>
      </c>
      <c r="IJ20" s="20">
        <f>'RIMS II Type I Employment'!IJ20*VLOOKUP('Equation 4 Type I FTE'!$B20,'Equation 3 FTE Conversion'!$B$10:$E$32,4,FALSE)</f>
        <v>2.2288286713286712E-2</v>
      </c>
      <c r="IK20" s="20">
        <f>'RIMS II Type I Employment'!IK20*VLOOKUP('Equation 4 Type I FTE'!$B20,'Equation 3 FTE Conversion'!$B$10:$E$32,4,FALSE)</f>
        <v>2.2288286713286712E-2</v>
      </c>
      <c r="IL20" s="20">
        <f>'RIMS II Type I Employment'!IL20*VLOOKUP('Equation 4 Type I FTE'!$B20,'Equation 3 FTE Conversion'!$B$10:$E$32,4,FALSE)</f>
        <v>1.9606293706293704E-2</v>
      </c>
      <c r="IM20" s="20">
        <f>'RIMS II Type I Employment'!IM20*VLOOKUP('Equation 4 Type I FTE'!$B20,'Equation 3 FTE Conversion'!$B$10:$E$32,4,FALSE)</f>
        <v>2.3952972027972027E-2</v>
      </c>
      <c r="IN20" s="20">
        <f>'RIMS II Type I Employment'!IN20*VLOOKUP('Equation 4 Type I FTE'!$B20,'Equation 3 FTE Conversion'!$B$10:$E$32,4,FALSE)</f>
        <v>2.0438636363636364E-2</v>
      </c>
      <c r="IO20" s="20">
        <f>'RIMS II Type I Employment'!IO20*VLOOKUP('Equation 4 Type I FTE'!$B20,'Equation 3 FTE Conversion'!$B$10:$E$32,4,FALSE)</f>
        <v>4.7536013986013988E-2</v>
      </c>
      <c r="IP20" s="20">
        <f>'RIMS II Type I Employment'!IP20*VLOOKUP('Equation 4 Type I FTE'!$B20,'Equation 3 FTE Conversion'!$B$10:$E$32,4,FALSE)</f>
        <v>2.5617657342657342E-2</v>
      </c>
      <c r="IQ20" s="20">
        <f>'RIMS II Type I Employment'!IQ20*VLOOKUP('Equation 4 Type I FTE'!$B20,'Equation 3 FTE Conversion'!$B$10:$E$32,4,FALSE)</f>
        <v>2.5247727272727272E-2</v>
      </c>
      <c r="IR20" s="20">
        <f>'RIMS II Type I Employment'!IR20*VLOOKUP('Equation 4 Type I FTE'!$B20,'Equation 3 FTE Conversion'!$B$10:$E$32,4,FALSE)</f>
        <v>2.7282342657342654E-2</v>
      </c>
      <c r="IS20" s="20">
        <f>'RIMS II Type I Employment'!IS20*VLOOKUP('Equation 4 Type I FTE'!$B20,'Equation 3 FTE Conversion'!$B$10:$E$32,4,FALSE)</f>
        <v>1.8866433566433569E-2</v>
      </c>
      <c r="IT20" s="20">
        <f>'RIMS II Type I Employment'!IT20*VLOOKUP('Equation 4 Type I FTE'!$B20,'Equation 3 FTE Conversion'!$B$10:$E$32,4,FALSE)</f>
        <v>1.7479195804195803E-2</v>
      </c>
      <c r="IU20" s="20">
        <f>'RIMS II Type I Employment'!IU20*VLOOKUP('Equation 4 Type I FTE'!$B20,'Equation 3 FTE Conversion'!$B$10:$E$32,4,FALSE)</f>
        <v>3.4126048951048954E-2</v>
      </c>
      <c r="IV20" s="20">
        <f>'RIMS II Type I Employment'!IV20*VLOOKUP('Equation 4 Type I FTE'!$B20,'Equation 3 FTE Conversion'!$B$10:$E$32,4,FALSE)</f>
        <v>3.1629020979020976E-2</v>
      </c>
      <c r="IW20" s="20">
        <f>'RIMS II Type I Employment'!IW20*VLOOKUP('Equation 4 Type I FTE'!$B20,'Equation 3 FTE Conversion'!$B$10:$E$32,4,FALSE)</f>
        <v>1.8773951048951049E-2</v>
      </c>
      <c r="IX20" s="20">
        <f>'RIMS II Type I Employment'!IX20*VLOOKUP('Equation 4 Type I FTE'!$B20,'Equation 3 FTE Conversion'!$B$10:$E$32,4,FALSE)</f>
        <v>3.116660839160839E-2</v>
      </c>
      <c r="IY20" s="20">
        <f>'RIMS II Type I Employment'!IY20*VLOOKUP('Equation 4 Type I FTE'!$B20,'Equation 3 FTE Conversion'!$B$10:$E$32,4,FALSE)</f>
        <v>2.3305594405594404E-2</v>
      </c>
      <c r="IZ20" s="20">
        <f>'RIMS II Type I Employment'!IZ20*VLOOKUP('Equation 4 Type I FTE'!$B20,'Equation 3 FTE Conversion'!$B$10:$E$32,4,FALSE)</f>
        <v>2.7652272727272727E-2</v>
      </c>
      <c r="JA20" s="20">
        <f>'RIMS II Type I Employment'!JA20*VLOOKUP('Equation 4 Type I FTE'!$B20,'Equation 3 FTE Conversion'!$B$10:$E$32,4,FALSE)</f>
        <v>2.6819930069930071E-2</v>
      </c>
      <c r="JB20" s="20">
        <f>'RIMS II Type I Employment'!JB20*VLOOKUP('Equation 4 Type I FTE'!$B20,'Equation 3 FTE Conversion'!$B$10:$E$32,4,FALSE)</f>
        <v>9.2944930069930071E-2</v>
      </c>
      <c r="JC20" s="20">
        <f>'RIMS II Type I Employment'!JC20*VLOOKUP('Equation 4 Type I FTE'!$B20,'Equation 3 FTE Conversion'!$B$10:$E$32,4,FALSE)</f>
        <v>9.1095279720279726E-2</v>
      </c>
      <c r="JD20" s="20">
        <f>'RIMS II Type I Employment'!JD20*VLOOKUP('Equation 4 Type I FTE'!$B20,'Equation 3 FTE Conversion'!$B$10:$E$32,4,FALSE)</f>
        <v>6.6864860139860136E-2</v>
      </c>
      <c r="JE20" s="20">
        <f>'RIMS II Type I Employment'!JE20*VLOOKUP('Equation 4 Type I FTE'!$B20,'Equation 3 FTE Conversion'!$B$10:$E$32,4,FALSE)</f>
        <v>7.2506293706293704E-2</v>
      </c>
      <c r="JF20" s="20">
        <f>'RIMS II Type I Employment'!JF20*VLOOKUP('Equation 4 Type I FTE'!$B20,'Equation 3 FTE Conversion'!$B$10:$E$32,4,FALSE)</f>
        <v>7.287622377622377E-2</v>
      </c>
      <c r="JG20" s="20">
        <f>'RIMS II Type I Employment'!JG20*VLOOKUP('Equation 4 Type I FTE'!$B20,'Equation 3 FTE Conversion'!$B$10:$E$32,4,FALSE)</f>
        <v>8.4066608391608386E-2</v>
      </c>
      <c r="JH20" s="20">
        <f>'RIMS II Type I Employment'!JH20*VLOOKUP('Equation 4 Type I FTE'!$B20,'Equation 3 FTE Conversion'!$B$10:$E$32,4,FALSE)</f>
        <v>5.8818881118881117E-2</v>
      </c>
      <c r="JI20" s="20">
        <f>'RIMS II Type I Employment'!JI20*VLOOKUP('Equation 4 Type I FTE'!$B20,'Equation 3 FTE Conversion'!$B$10:$E$32,4,FALSE)</f>
        <v>0.1005284965034965</v>
      </c>
      <c r="JJ20" s="20">
        <f>'RIMS II Type I Employment'!JJ20*VLOOKUP('Equation 4 Type I FTE'!$B20,'Equation 3 FTE Conversion'!$B$10:$E$32,4,FALSE)</f>
        <v>0.14112832167832168</v>
      </c>
      <c r="JK20" s="20">
        <f>'RIMS II Type I Employment'!JK20*VLOOKUP('Equation 4 Type I FTE'!$B20,'Equation 3 FTE Conversion'!$B$10:$E$32,4,FALSE)</f>
        <v>9.692167832167832E-2</v>
      </c>
      <c r="JL20" s="20">
        <f>'RIMS II Type I Employment'!JL20*VLOOKUP('Equation 4 Type I FTE'!$B20,'Equation 3 FTE Conversion'!$B$10:$E$32,4,FALSE)</f>
        <v>3.7270454545454544E-2</v>
      </c>
      <c r="JM20" s="20">
        <f>'RIMS II Type I Employment'!JM20*VLOOKUP('Equation 4 Type I FTE'!$B20,'Equation 3 FTE Conversion'!$B$10:$E$32,4,FALSE)</f>
        <v>4.9293181818181819E-2</v>
      </c>
      <c r="JN20" s="20">
        <f>'RIMS II Type I Employment'!JN20*VLOOKUP('Equation 4 Type I FTE'!$B20,'Equation 3 FTE Conversion'!$B$10:$E$32,4,FALSE)</f>
        <v>6.7512237762237762E-2</v>
      </c>
      <c r="JO20" s="20">
        <f>'RIMS II Type I Employment'!JO20*VLOOKUP('Equation 4 Type I FTE'!$B20,'Equation 3 FTE Conversion'!$B$10:$E$32,4,FALSE)</f>
        <v>3.449597902097902E-2</v>
      </c>
      <c r="JP20" s="20">
        <f>'RIMS II Type I Employment'!JP20*VLOOKUP('Equation 4 Type I FTE'!$B20,'Equation 3 FTE Conversion'!$B$10:$E$32,4,FALSE)</f>
        <v>5.3454895104895102E-2</v>
      </c>
      <c r="JQ20" s="20">
        <f>'RIMS II Type I Employment'!JQ20*VLOOKUP('Equation 4 Type I FTE'!$B20,'Equation 3 FTE Conversion'!$B$10:$E$32,4,FALSE)</f>
        <v>5.2252622377622376E-2</v>
      </c>
      <c r="JR20" s="20">
        <f>'RIMS II Type I Employment'!JR20*VLOOKUP('Equation 4 Type I FTE'!$B20,'Equation 3 FTE Conversion'!$B$10:$E$32,4,FALSE)</f>
        <v>6.4182867132867139E-2</v>
      </c>
      <c r="JS20" s="20">
        <f>'RIMS II Type I Employment'!JS20*VLOOKUP('Equation 4 Type I FTE'!$B20,'Equation 3 FTE Conversion'!$B$10:$E$32,4,FALSE)</f>
        <v>2.8022202797202796E-2</v>
      </c>
      <c r="JT20" s="20">
        <f>'RIMS II Type I Employment'!JT20*VLOOKUP('Equation 4 Type I FTE'!$B20,'Equation 3 FTE Conversion'!$B$10:$E$32,4,FALSE)</f>
        <v>3.9859965034965035E-2</v>
      </c>
      <c r="JU20" s="20">
        <f>'RIMS II Type I Employment'!JU20*VLOOKUP('Equation 4 Type I FTE'!$B20,'Equation 3 FTE Conversion'!$B$10:$E$32,4,FALSE)</f>
        <v>5.4102272727272718</v>
      </c>
      <c r="JV20" s="20">
        <f>'RIMS II Type I Employment'!JV20*VLOOKUP('Equation 4 Type I FTE'!$B20,'Equation 3 FTE Conversion'!$B$10:$E$32,4,FALSE)</f>
        <v>2.6941082167832167</v>
      </c>
      <c r="JW20" s="20">
        <f>'RIMS II Type I Employment'!JW20*VLOOKUP('Equation 4 Type I FTE'!$B20,'Equation 3 FTE Conversion'!$B$10:$E$32,4,FALSE)</f>
        <v>1.9877267482517484</v>
      </c>
      <c r="JX20" s="20">
        <f>'RIMS II Type I Employment'!JX20*VLOOKUP('Equation 4 Type I FTE'!$B20,'Equation 3 FTE Conversion'!$B$10:$E$32,4,FALSE)</f>
        <v>2.1477215034965034</v>
      </c>
      <c r="JY20" s="20">
        <f>'RIMS II Type I Employment'!JY20*VLOOKUP('Equation 4 Type I FTE'!$B20,'Equation 3 FTE Conversion'!$B$10:$E$32,4,FALSE)</f>
        <v>2.461607167832168</v>
      </c>
      <c r="JZ20" s="20">
        <f>'RIMS II Type I Employment'!JZ20*VLOOKUP('Equation 4 Type I FTE'!$B20,'Equation 3 FTE Conversion'!$B$10:$E$32,4,FALSE)</f>
        <v>5.1171501748251744</v>
      </c>
      <c r="KA20" s="20">
        <f>'RIMS II Type I Employment'!KA20*VLOOKUP('Equation 4 Type I FTE'!$B20,'Equation 3 FTE Conversion'!$B$10:$E$32,4,FALSE)</f>
        <v>1.8860884615384617</v>
      </c>
      <c r="KB20" s="20">
        <f>'RIMS II Type I Employment'!KB20*VLOOKUP('Equation 4 Type I FTE'!$B20,'Equation 3 FTE Conversion'!$B$10:$E$32,4,FALSE)</f>
        <v>5.1996445804195801</v>
      </c>
      <c r="KC20" s="20">
        <f>'RIMS II Type I Employment'!KC20*VLOOKUP('Equation 4 Type I FTE'!$B20,'Equation 3 FTE Conversion'!$B$10:$E$32,4,FALSE)</f>
        <v>3.2677772727272725</v>
      </c>
      <c r="KD20" s="20">
        <f>'RIMS II Type I Employment'!KD20*VLOOKUP('Equation 4 Type I FTE'!$B20,'Equation 3 FTE Conversion'!$B$10:$E$32,4,FALSE)</f>
        <v>2.6187349650349647</v>
      </c>
      <c r="KE20" s="20">
        <f>'RIMS II Type I Employment'!KE20*VLOOKUP('Equation 4 Type I FTE'!$B20,'Equation 3 FTE Conversion'!$B$10:$E$32,4,FALSE)</f>
        <v>2.2279038461538461</v>
      </c>
      <c r="KF20" s="20">
        <f>'RIMS II Type I Employment'!KF20*VLOOKUP('Equation 4 Type I FTE'!$B20,'Equation 3 FTE Conversion'!$B$10:$E$32,4,FALSE)</f>
        <v>2.3302819930069929</v>
      </c>
      <c r="KG20" s="20">
        <f>'RIMS II Type I Employment'!KG20*VLOOKUP('Equation 4 Type I FTE'!$B20,'Equation 3 FTE Conversion'!$B$10:$E$32,4,FALSE)</f>
        <v>1.780935839160839</v>
      </c>
      <c r="KH20" s="20">
        <f>'RIMS II Type I Employment'!KH20*VLOOKUP('Equation 4 Type I FTE'!$B20,'Equation 3 FTE Conversion'!$B$10:$E$32,4,FALSE)</f>
        <v>1.1430839160839161</v>
      </c>
      <c r="KI20" s="20">
        <f>'RIMS II Type I Employment'!KI20*VLOOKUP('Equation 4 Type I FTE'!$B20,'Equation 3 FTE Conversion'!$B$10:$E$32,4,FALSE)</f>
        <v>3.1300708041958041</v>
      </c>
      <c r="KJ20" s="20">
        <f>'RIMS II Type I Employment'!KJ20*VLOOKUP('Equation 4 Type I FTE'!$B20,'Equation 3 FTE Conversion'!$B$10:$E$32,4,FALSE)</f>
        <v>0.14316293706293706</v>
      </c>
      <c r="KK20" s="20">
        <f>'RIMS II Type I Employment'!KK20*VLOOKUP('Equation 4 Type I FTE'!$B20,'Equation 3 FTE Conversion'!$B$10:$E$32,4,FALSE)</f>
        <v>6.8344580419580414E-2</v>
      </c>
      <c r="KL20" s="20">
        <f>'RIMS II Type I Employment'!KL20*VLOOKUP('Equation 4 Type I FTE'!$B20,'Equation 3 FTE Conversion'!$B$10:$E$32,4,FALSE)</f>
        <v>8.7395979020979023E-2</v>
      </c>
      <c r="KM20" s="20">
        <f>'RIMS II Type I Employment'!KM20*VLOOKUP('Equation 4 Type I FTE'!$B20,'Equation 3 FTE Conversion'!$B$10:$E$32,4,FALSE)</f>
        <v>0.10801958041958042</v>
      </c>
      <c r="KN20" s="20">
        <f>'RIMS II Type I Employment'!KN20*VLOOKUP('Equation 4 Type I FTE'!$B20,'Equation 3 FTE Conversion'!$B$10:$E$32,4,FALSE)</f>
        <v>2.5062762237762236E-2</v>
      </c>
      <c r="KO20" s="20">
        <f>'RIMS II Type I Employment'!KO20*VLOOKUP('Equation 4 Type I FTE'!$B20,'Equation 3 FTE Conversion'!$B$10:$E$32,4,FALSE)</f>
        <v>3.0519230769230771E-2</v>
      </c>
      <c r="KP20" s="20">
        <f>'RIMS II Type I Employment'!KP20*VLOOKUP('Equation 4 Type I FTE'!$B20,'Equation 3 FTE Conversion'!$B$10:$E$32,4,FALSE)</f>
        <v>2.2565734265734265E-2</v>
      </c>
      <c r="KQ20" s="20">
        <f>'RIMS II Type I Employment'!KQ20*VLOOKUP('Equation 4 Type I FTE'!$B20,'Equation 3 FTE Conversion'!$B$10:$E$32,4,FALSE)</f>
        <v>8.7488461538461543E-2</v>
      </c>
      <c r="KR20" s="20">
        <f>'RIMS II Type I Employment'!KR20*VLOOKUP('Equation 4 Type I FTE'!$B20,'Equation 3 FTE Conversion'!$B$10:$E$32,4,FALSE)</f>
        <v>2.8392132867132866E-2</v>
      </c>
      <c r="KS20" s="20">
        <f>'RIMS II Type I Employment'!KS20*VLOOKUP('Equation 4 Type I FTE'!$B20,'Equation 3 FTE Conversion'!$B$10:$E$32,4,FALSE)</f>
        <v>6.6772377622377616E-2</v>
      </c>
      <c r="KT20" s="20">
        <f>'RIMS II Type I Employment'!KT20*VLOOKUP('Equation 4 Type I FTE'!$B20,'Equation 3 FTE Conversion'!$B$10:$E$32,4,FALSE)</f>
        <v>5.1420279720279717E-2</v>
      </c>
      <c r="KU20" s="20">
        <f>'RIMS II Type I Employment'!KU20*VLOOKUP('Equation 4 Type I FTE'!$B20,'Equation 3 FTE Conversion'!$B$10:$E$32,4,FALSE)</f>
        <v>0.18958916083916083</v>
      </c>
      <c r="KV20" s="20">
        <f>'RIMS II Type I Employment'!KV20*VLOOKUP('Equation 4 Type I FTE'!$B20,'Equation 3 FTE Conversion'!$B$10:$E$32,4,FALSE)</f>
        <v>0.11171888111888112</v>
      </c>
      <c r="KW20" s="20">
        <f>'RIMS II Type I Employment'!KW20*VLOOKUP('Equation 4 Type I FTE'!$B20,'Equation 3 FTE Conversion'!$B$10:$E$32,4,FALSE)</f>
        <v>8.9245629370629367E-2</v>
      </c>
      <c r="KX20" s="20">
        <f>'RIMS II Type I Employment'!KX20*VLOOKUP('Equation 4 Type I FTE'!$B20,'Equation 3 FTE Conversion'!$B$10:$E$32,4,FALSE)</f>
        <v>5.5581993006993007E-2</v>
      </c>
      <c r="KY20" s="20">
        <f>'RIMS II Type I Employment'!KY20*VLOOKUP('Equation 4 Type I FTE'!$B20,'Equation 3 FTE Conversion'!$B$10:$E$32,4,FALSE)</f>
        <v>5.1420279720279717E-2</v>
      </c>
      <c r="KZ20" s="20">
        <f>'RIMS II Type I Employment'!KZ20*VLOOKUP('Equation 4 Type I FTE'!$B20,'Equation 3 FTE Conversion'!$B$10:$E$32,4,FALSE)</f>
        <v>8.9615559440559434E-2</v>
      </c>
      <c r="LA20" s="20">
        <f>'RIMS II Type I Employment'!LA20*VLOOKUP('Equation 4 Type I FTE'!$B20,'Equation 3 FTE Conversion'!$B$10:$E$32,4,FALSE)</f>
        <v>5.3547377622377622E-2</v>
      </c>
      <c r="LB20" s="20">
        <f>'RIMS II Type I Employment'!LB20*VLOOKUP('Equation 4 Type I FTE'!$B20,'Equation 3 FTE Conversion'!$B$10:$E$32,4,FALSE)</f>
        <v>5.4287237762237761E-2</v>
      </c>
      <c r="LC20" s="20">
        <f>'RIMS II Type I Employment'!LC20*VLOOKUP('Equation 4 Type I FTE'!$B20,'Equation 3 FTE Conversion'!$B$10:$E$32,4,FALSE)</f>
        <v>8.5731293706293704E-2</v>
      </c>
      <c r="LD20" s="20">
        <f>'RIMS II Type I Employment'!LD20*VLOOKUP('Equation 4 Type I FTE'!$B20,'Equation 3 FTE Conversion'!$B$10:$E$32,4,FALSE)</f>
        <v>6.224073426573426E-2</v>
      </c>
      <c r="LE20" s="20">
        <f>'RIMS II Type I Employment'!LE20*VLOOKUP('Equation 4 Type I FTE'!$B20,'Equation 3 FTE Conversion'!$B$10:$E$32,4,FALSE)</f>
        <v>9.1927622377622378E-2</v>
      </c>
      <c r="LF20" s="20">
        <f>'RIMS II Type I Employment'!LF20*VLOOKUP('Equation 4 Type I FTE'!$B20,'Equation 3 FTE Conversion'!$B$10:$E$32,4,FALSE)</f>
        <v>0.1369666083916084</v>
      </c>
      <c r="LG20" s="20">
        <f>'RIMS II Type I Employment'!LG20*VLOOKUP('Equation 4 Type I FTE'!$B20,'Equation 3 FTE Conversion'!$B$10:$E$32,4,FALSE)</f>
        <v>3.4126048951048954E-2</v>
      </c>
      <c r="LH20" s="20">
        <f>'RIMS II Type I Employment'!LH20*VLOOKUP('Equation 4 Type I FTE'!$B20,'Equation 3 FTE Conversion'!$B$10:$E$32,4,FALSE)</f>
        <v>5.7246678321678318E-2</v>
      </c>
      <c r="LI20" s="20">
        <f>'RIMS II Type I Employment'!LI20*VLOOKUP('Equation 4 Type I FTE'!$B20,'Equation 3 FTE Conversion'!$B$10:$E$32,4,FALSE)</f>
        <v>2.3213111888111888E-2</v>
      </c>
      <c r="LJ20" s="20">
        <f>'RIMS II Type I Employment'!LJ20*VLOOKUP('Equation 4 Type I FTE'!$B20,'Equation 3 FTE Conversion'!$B$10:$E$32,4,FALSE)</f>
        <v>9.2667482517482511E-2</v>
      </c>
      <c r="LK20" s="20">
        <f>'RIMS II Type I Employment'!LK20*VLOOKUP('Equation 4 Type I FTE'!$B20,'Equation 3 FTE Conversion'!$B$10:$E$32,4,FALSE)</f>
        <v>0.12494388111888111</v>
      </c>
      <c r="LL20" s="20">
        <f>'RIMS II Type I Employment'!LL20*VLOOKUP('Equation 4 Type I FTE'!$B20,'Equation 3 FTE Conversion'!$B$10:$E$32,4,FALSE)</f>
        <v>5.7894055944055944E-2</v>
      </c>
      <c r="LM20" s="20">
        <f>'RIMS II Type I Employment'!LM20*VLOOKUP('Equation 4 Type I FTE'!$B20,'Equation 3 FTE Conversion'!$B$10:$E$32,4,FALSE)</f>
        <v>7.3893531468531462E-2</v>
      </c>
      <c r="LN20" s="20">
        <f>'RIMS II Type I Employment'!LN20*VLOOKUP('Equation 4 Type I FTE'!$B20,'Equation 3 FTE Conversion'!$B$10:$E$32,4,FALSE)</f>
        <v>0.10302552447552447</v>
      </c>
      <c r="LO20" s="20">
        <f>'RIMS II Type I Employment'!LO20*VLOOKUP('Equation 4 Type I FTE'!$B20,'Equation 3 FTE Conversion'!$B$10:$E$32,4,FALSE)</f>
        <v>5.918881118881119E-2</v>
      </c>
      <c r="LP20" s="20">
        <f>'RIMS II Type I Employment'!LP20*VLOOKUP('Equation 4 Type I FTE'!$B20,'Equation 3 FTE Conversion'!$B$10:$E$32,4,FALSE)</f>
        <v>0.11125646853146853</v>
      </c>
      <c r="LQ20" s="20">
        <f>'RIMS II Type I Employment'!LQ20*VLOOKUP('Equation 4 Type I FTE'!$B20,'Equation 3 FTE Conversion'!$B$10:$E$32,4,FALSE)</f>
        <v>0.27606031468531467</v>
      </c>
      <c r="LR20" s="20">
        <f>'RIMS II Type I Employment'!LR20*VLOOKUP('Equation 4 Type I FTE'!$B20,'Equation 3 FTE Conversion'!$B$10:$E$32,4,FALSE)</f>
        <v>9.2852447552447551E-2</v>
      </c>
      <c r="LS20" s="20">
        <f>'RIMS II Type I Employment'!LS20*VLOOKUP('Equation 4 Type I FTE'!$B20,'Equation 3 FTE Conversion'!$B$10:$E$32,4,FALSE)</f>
        <v>9.7938986013985999E-2</v>
      </c>
      <c r="LT20" s="20">
        <f>'RIMS II Type I Employment'!LT20*VLOOKUP('Equation 4 Type I FTE'!$B20,'Equation 3 FTE Conversion'!$B$10:$E$32,4,FALSE)</f>
        <v>4.7073601398601395E-2</v>
      </c>
      <c r="LU20" s="20">
        <f>'RIMS II Type I Employment'!LU20*VLOOKUP('Equation 4 Type I FTE'!$B20,'Equation 3 FTE Conversion'!$B$10:$E$32,4,FALSE)</f>
        <v>2.9409440559440558E-2</v>
      </c>
      <c r="LV20" s="20">
        <f>'RIMS II Type I Employment'!LV20*VLOOKUP('Equation 4 Type I FTE'!$B20,'Equation 3 FTE Conversion'!$B$10:$E$32,4,FALSE)</f>
        <v>2.6912412587412587E-2</v>
      </c>
      <c r="LW20" s="20">
        <f>'RIMS II Type I Employment'!LW20*VLOOKUP('Equation 4 Type I FTE'!$B20,'Equation 3 FTE Conversion'!$B$10:$E$32,4,FALSE)</f>
        <v>0.17174003496503495</v>
      </c>
      <c r="LX20" s="20">
        <f>'RIMS II Type I Employment'!LX20*VLOOKUP('Equation 4 Type I FTE'!$B20,'Equation 3 FTE Conversion'!$B$10:$E$32,4,FALSE)</f>
        <v>4.1432167832167834E-2</v>
      </c>
      <c r="LY20" s="20">
        <f>'RIMS II Type I Employment'!LY20*VLOOKUP('Equation 4 Type I FTE'!$B20,'Equation 3 FTE Conversion'!$B$10:$E$32,4,FALSE)</f>
        <v>5.4102272727272728E-2</v>
      </c>
      <c r="LZ20" s="20">
        <f>'RIMS II Type I Employment'!LZ20*VLOOKUP('Equation 4 Type I FTE'!$B20,'Equation 3 FTE Conversion'!$B$10:$E$32,4,FALSE)</f>
        <v>4.5223951048951043E-2</v>
      </c>
      <c r="MA20" s="20">
        <f>'RIMS II Type I Employment'!MA20*VLOOKUP('Equation 4 Type I FTE'!$B20,'Equation 3 FTE Conversion'!$B$10:$E$32,4,FALSE)</f>
        <v>4.4114160839160838E-2</v>
      </c>
      <c r="MB20" s="20">
        <f>'RIMS II Type I Employment'!MB20*VLOOKUP('Equation 4 Type I FTE'!$B20,'Equation 3 FTE Conversion'!$B$10:$E$32,4,FALSE)</f>
        <v>4.0137412587412588E-2</v>
      </c>
      <c r="MC20" s="20">
        <f>'RIMS II Type I Employment'!MC20*VLOOKUP('Equation 4 Type I FTE'!$B20,'Equation 3 FTE Conversion'!$B$10:$E$32,4,FALSE)</f>
        <v>3.7640384615384617E-2</v>
      </c>
      <c r="MD20" s="20">
        <f>'RIMS II Type I Employment'!MD20*VLOOKUP('Equation 4 Type I FTE'!$B20,'Equation 3 FTE Conversion'!$B$10:$E$32,4,FALSE)</f>
        <v>4.7720979020979021E-2</v>
      </c>
      <c r="ME20" s="20">
        <f>'RIMS II Type I Employment'!ME20*VLOOKUP('Equation 4 Type I FTE'!$B20,'Equation 3 FTE Conversion'!$B$10:$E$32,4,FALSE)</f>
        <v>4.6056293706293702E-2</v>
      </c>
      <c r="MF20" s="20">
        <f>'RIMS II Type I Employment'!MF20*VLOOKUP('Equation 4 Type I FTE'!$B20,'Equation 3 FTE Conversion'!$B$10:$E$32,4,FALSE)</f>
        <v>4.7258566433566435E-2</v>
      </c>
      <c r="MG20" s="20">
        <f>'RIMS II Type I Employment'!MG20*VLOOKUP('Equation 4 Type I FTE'!$B20,'Equation 3 FTE Conversion'!$B$10:$E$32,4,FALSE)</f>
        <v>3.7177972027972024E-2</v>
      </c>
      <c r="MH20" s="20">
        <f>'RIMS II Type I Employment'!MH20*VLOOKUP('Equation 4 Type I FTE'!$B20,'Equation 3 FTE Conversion'!$B$10:$E$32,4,FALSE)</f>
        <v>9.1095279720279726E-2</v>
      </c>
      <c r="MI20" s="20">
        <f>'RIMS II Type I Employment'!MI20*VLOOKUP('Equation 4 Type I FTE'!$B20,'Equation 3 FTE Conversion'!$B$10:$E$32,4,FALSE)</f>
        <v>3.1536538461538456E-2</v>
      </c>
      <c r="MJ20" s="20">
        <f>'RIMS II Type I Employment'!MJ20*VLOOKUP('Equation 4 Type I FTE'!$B20,'Equation 3 FTE Conversion'!$B$10:$E$32,4,FALSE)</f>
        <v>8.1107167832167829E-2</v>
      </c>
      <c r="MK20" s="20">
        <f>'RIMS II Type I Employment'!MK20*VLOOKUP('Equation 4 Type I FTE'!$B20,'Equation 3 FTE Conversion'!$B$10:$E$32,4,FALSE)</f>
        <v>6.7419755244755242E-2</v>
      </c>
      <c r="ML20" s="20">
        <f>'RIMS II Type I Employment'!ML20*VLOOKUP('Equation 4 Type I FTE'!$B20,'Equation 3 FTE Conversion'!$B$10:$E$32,4,FALSE)</f>
        <v>6.4830244755244751E-2</v>
      </c>
      <c r="MM20" s="20">
        <f>'RIMS II Type I Employment'!MM20*VLOOKUP('Equation 4 Type I FTE'!$B20,'Equation 3 FTE Conversion'!$B$10:$E$32,4,FALSE)</f>
        <v>2.1825874125874126E-2</v>
      </c>
      <c r="MN20" s="20">
        <f>'RIMS II Type I Employment'!MN20*VLOOKUP('Equation 4 Type I FTE'!$B20,'Equation 3 FTE Conversion'!$B$10:$E$32,4,FALSE)</f>
        <v>6.0945979020979021E-2</v>
      </c>
      <c r="MO20" s="20">
        <f>'RIMS II Type I Employment'!MO20*VLOOKUP('Equation 4 Type I FTE'!$B20,'Equation 3 FTE Conversion'!$B$10:$E$32,4,FALSE)</f>
        <v>7.5465734265734274E-2</v>
      </c>
      <c r="MP20" s="20">
        <f>'RIMS II Type I Employment'!MP20*VLOOKUP('Equation 4 Type I FTE'!$B20,'Equation 3 FTE Conversion'!$B$10:$E$32,4,FALSE)</f>
        <v>6.7049825174825162E-2</v>
      </c>
      <c r="MQ20" s="20">
        <f>'RIMS II Type I Employment'!MQ20*VLOOKUP('Equation 4 Type I FTE'!$B20,'Equation 3 FTE Conversion'!$B$10:$E$32,4,FALSE)</f>
        <v>8.4806468531468532E-2</v>
      </c>
      <c r="MR20" s="20">
        <f>'RIMS II Type I Employment'!MR20*VLOOKUP('Equation 4 Type I FTE'!$B20,'Equation 3 FTE Conversion'!$B$10:$E$32,4,FALSE)</f>
        <v>7.0101748251748253E-2</v>
      </c>
      <c r="MS20" s="20">
        <f>'RIMS II Type I Employment'!MS20*VLOOKUP('Equation 4 Type I FTE'!$B20,'Equation 3 FTE Conversion'!$B$10:$E$32,4,FALSE)</f>
        <v>0.11930244755244755</v>
      </c>
      <c r="MT20" s="20">
        <f>'RIMS II Type I Employment'!MT20*VLOOKUP('Equation 4 Type I FTE'!$B20,'Equation 3 FTE Conversion'!$B$10:$E$32,4,FALSE)</f>
        <v>7.324615384615385E-2</v>
      </c>
      <c r="MU20" s="20">
        <f>'RIMS II Type I Employment'!MU20*VLOOKUP('Equation 4 Type I FTE'!$B20,'Equation 3 FTE Conversion'!$B$10:$E$32,4,FALSE)</f>
        <v>0.12401905594405593</v>
      </c>
      <c r="MV20" s="20">
        <f>'RIMS II Type I Employment'!MV20*VLOOKUP('Equation 4 Type I FTE'!$B20,'Equation 3 FTE Conversion'!$B$10:$E$32,4,FALSE)</f>
        <v>5.50270979020979E-2</v>
      </c>
      <c r="MW20" s="20">
        <f>'RIMS II Type I Employment'!MW20*VLOOKUP('Equation 4 Type I FTE'!$B20,'Equation 3 FTE Conversion'!$B$10:$E$32,4,FALSE)</f>
        <v>3.4680944055944053E-2</v>
      </c>
      <c r="MX20" s="20">
        <f>'RIMS II Type I Employment'!MX20*VLOOKUP('Equation 4 Type I FTE'!$B20,'Equation 3 FTE Conversion'!$B$10:$E$32,4,FALSE)</f>
        <v>3.8102797202797203E-2</v>
      </c>
      <c r="MY20" s="20">
        <f>'RIMS II Type I Employment'!MY20*VLOOKUP('Equation 4 Type I FTE'!$B20,'Equation 3 FTE Conversion'!$B$10:$E$32,4,FALSE)</f>
        <v>3.107412587412587E-2</v>
      </c>
      <c r="MZ20" s="20">
        <f>'RIMS II Type I Employment'!MZ20*VLOOKUP('Equation 4 Type I FTE'!$B20,'Equation 3 FTE Conversion'!$B$10:$E$32,4,FALSE)</f>
        <v>2.2935664335664335E-2</v>
      </c>
      <c r="NA20" s="20">
        <f>'RIMS II Type I Employment'!NA20*VLOOKUP('Equation 4 Type I FTE'!$B20,'Equation 3 FTE Conversion'!$B$10:$E$32,4,FALSE)</f>
        <v>5.3084965034965036E-2</v>
      </c>
      <c r="NB20" s="20">
        <f>'RIMS II Type I Employment'!NB20*VLOOKUP('Equation 4 Type I FTE'!$B20,'Equation 3 FTE Conversion'!$B$10:$E$32,4,FALSE)</f>
        <v>4.6241258741258739E-3</v>
      </c>
      <c r="NC20" s="20">
        <f>'RIMS II Type I Employment'!NC20*VLOOKUP('Equation 4 Type I FTE'!$B20,'Equation 3 FTE Conversion'!$B$10:$E$32,4,FALSE)</f>
        <v>3.458846153846154E-2</v>
      </c>
      <c r="ND20" s="20">
        <f>'RIMS II Type I Employment'!ND20*VLOOKUP('Equation 4 Type I FTE'!$B20,'Equation 3 FTE Conversion'!$B$10:$E$32,4,FALSE)</f>
        <v>0.13160262237762238</v>
      </c>
      <c r="NE20" s="20">
        <f>'RIMS II Type I Employment'!NE20*VLOOKUP('Equation 4 Type I FTE'!$B20,'Equation 3 FTE Conversion'!$B$10:$E$32,4,FALSE)</f>
        <v>0.10422779720279719</v>
      </c>
      <c r="NF20" s="20">
        <f>'RIMS II Type I Employment'!NF20*VLOOKUP('Equation 4 Type I FTE'!$B20,'Equation 3 FTE Conversion'!$B$10:$E$32,4,FALSE)</f>
        <v>8.8875699300699301E-2</v>
      </c>
      <c r="NG20" s="20">
        <f>'RIMS II Type I Employment'!NG20*VLOOKUP('Equation 4 Type I FTE'!$B20,'Equation 3 FTE Conversion'!$B$10:$E$32,4,FALSE)</f>
        <v>6.8067132867132868E-2</v>
      </c>
      <c r="NH20" s="20">
        <f>'RIMS II Type I Employment'!NH20*VLOOKUP('Equation 4 Type I FTE'!$B20,'Equation 3 FTE Conversion'!$B$10:$E$32,4,FALSE)</f>
        <v>4.9663111888111885E-2</v>
      </c>
      <c r="NI20" s="20">
        <f>'RIMS II Type I Employment'!NI20*VLOOKUP('Equation 4 Type I FTE'!$B20,'Equation 3 FTE Conversion'!$B$10:$E$32,4,FALSE)</f>
        <v>5.1975174825174823E-2</v>
      </c>
      <c r="NJ20" s="23">
        <f>'RIMS II Type I Employment'!NJ20*VLOOKUP('Equation 4 Type I FTE'!$B20,'Equation 3 FTE Conversion'!$B$10:$E$32,4,FALSE)</f>
        <v>0</v>
      </c>
    </row>
    <row r="21" spans="2:374" x14ac:dyDescent="0.3">
      <c r="B21" s="18" t="s">
        <v>833</v>
      </c>
      <c r="C21" s="20">
        <f>'RIMS II Type I Employment'!C21*VLOOKUP('Equation 4 Type I FTE'!$B21,'Equation 3 FTE Conversion'!$B$10:$E$32,4,FALSE)</f>
        <v>7.9478607967756937E-2</v>
      </c>
      <c r="D21" s="20">
        <f>'RIMS II Type I Employment'!D21*VLOOKUP('Equation 4 Type I FTE'!$B21,'Equation 3 FTE Conversion'!$B$10:$E$32,4,FALSE)</f>
        <v>8.5817392652301955E-2</v>
      </c>
      <c r="E21" s="20">
        <f>'RIMS II Type I Employment'!E21*VLOOKUP('Equation 4 Type I FTE'!$B21,'Equation 3 FTE Conversion'!$B$10:$E$32,4,FALSE)</f>
        <v>6.6410959541156403E-2</v>
      </c>
      <c r="F21" s="20">
        <f>'RIMS II Type I Employment'!F21*VLOOKUP('Equation 4 Type I FTE'!$B21,'Equation 3 FTE Conversion'!$B$10:$E$32,4,FALSE)</f>
        <v>6.6508479305534024E-2</v>
      </c>
      <c r="G21" s="20">
        <f>'RIMS II Type I Employment'!G21*VLOOKUP('Equation 4 Type I FTE'!$B21,'Equation 3 FTE Conversion'!$B$10:$E$32,4,FALSE)</f>
        <v>0.14393917222136104</v>
      </c>
      <c r="H21" s="20">
        <f>'RIMS II Type I Employment'!H21*VLOOKUP('Equation 4 Type I FTE'!$B21,'Equation 3 FTE Conversion'!$B$10:$E$32,4,FALSE)</f>
        <v>7.8795969617113618E-2</v>
      </c>
      <c r="I21" s="20">
        <f>'RIMS II Type I Employment'!I21*VLOOKUP('Equation 4 Type I FTE'!$B21,'Equation 3 FTE Conversion'!$B$10:$E$32,4,FALSE)</f>
        <v>5.090531700511549E-2</v>
      </c>
      <c r="J21" s="20">
        <f>'RIMS II Type I Employment'!J21*VLOOKUP('Equation 4 Type I FTE'!$B21,'Equation 3 FTE Conversion'!$B$10:$E$32,4,FALSE)</f>
        <v>6.0267214385366606E-2</v>
      </c>
      <c r="K21" s="20">
        <f>'RIMS II Type I Employment'!K21*VLOOKUP('Equation 4 Type I FTE'!$B21,'Equation 3 FTE Conversion'!$B$10:$E$32,4,FALSE)</f>
        <v>3.3741838474655089E-2</v>
      </c>
      <c r="L21" s="20">
        <f>'RIMS II Type I Employment'!L21*VLOOKUP('Equation 4 Type I FTE'!$B21,'Equation 3 FTE Conversion'!$B$10:$E$32,4,FALSE)</f>
        <v>2.9158409548907145E-2</v>
      </c>
      <c r="M21" s="20">
        <f>'RIMS II Type I Employment'!M21*VLOOKUP('Equation 4 Type I FTE'!$B21,'Equation 3 FTE Conversion'!$B$10:$E$32,4,FALSE)</f>
        <v>0.14462181057200432</v>
      </c>
      <c r="N21" s="20">
        <f>'RIMS II Type I Employment'!N21*VLOOKUP('Equation 4 Type I FTE'!$B21,'Equation 3 FTE Conversion'!$B$10:$E$32,4,FALSE)</f>
        <v>3.2084002480235622E-2</v>
      </c>
      <c r="O21" s="20">
        <f>'RIMS II Type I Employment'!O21*VLOOKUP('Equation 4 Type I FTE'!$B21,'Equation 3 FTE Conversion'!$B$10:$E$32,4,FALSE)</f>
        <v>0.1087345372810417</v>
      </c>
      <c r="P21" s="20">
        <f>'RIMS II Type I Employment'!P21*VLOOKUP('Equation 4 Type I FTE'!$B21,'Equation 3 FTE Conversion'!$B$10:$E$32,4,FALSE)</f>
        <v>9.4594171446287401E-2</v>
      </c>
      <c r="Q21" s="20">
        <f>'RIMS II Type I Employment'!Q21*VLOOKUP('Equation 4 Type I FTE'!$B21,'Equation 3 FTE Conversion'!$B$10:$E$32,4,FALSE)</f>
        <v>0</v>
      </c>
      <c r="R21" s="20">
        <f>'RIMS II Type I Employment'!R21*VLOOKUP('Equation 4 Type I FTE'!$B21,'Equation 3 FTE Conversion'!$B$10:$E$32,4,FALSE)</f>
        <v>0.11175764997674778</v>
      </c>
      <c r="S21" s="20">
        <f>'RIMS II Type I Employment'!S21*VLOOKUP('Equation 4 Type I FTE'!$B21,'Equation 3 FTE Conversion'!$B$10:$E$32,4,FALSE)</f>
        <v>0.14150117811192064</v>
      </c>
      <c r="T21" s="20">
        <f>'RIMS II Type I Employment'!T21*VLOOKUP('Equation 4 Type I FTE'!$B21,'Equation 3 FTE Conversion'!$B$10:$E$32,4,FALSE)</f>
        <v>0.19757504262904976</v>
      </c>
      <c r="U21" s="20">
        <f>'RIMS II Type I Employment'!U21*VLOOKUP('Equation 4 Type I FTE'!$B21,'Equation 3 FTE Conversion'!$B$10:$E$32,4,FALSE)</f>
        <v>0.20352374825608432</v>
      </c>
      <c r="V21" s="20">
        <f>'RIMS II Type I Employment'!V21*VLOOKUP('Equation 4 Type I FTE'!$B21,'Equation 3 FTE Conversion'!$B$10:$E$32,4,FALSE)</f>
        <v>0.30250630909936438</v>
      </c>
      <c r="W21" s="20">
        <f>'RIMS II Type I Employment'!W21*VLOOKUP('Equation 4 Type I FTE'!$B21,'Equation 3 FTE Conversion'!$B$10:$E$32,4,FALSE)</f>
        <v>5.5586265695241048E-2</v>
      </c>
      <c r="X21" s="20">
        <f>'RIMS II Type I Employment'!X21*VLOOKUP('Equation 4 Type I FTE'!$B21,'Equation 3 FTE Conversion'!$B$10:$E$32,4,FALSE)</f>
        <v>0.10103047589521004</v>
      </c>
      <c r="Y21" s="20">
        <f>'RIMS II Type I Employment'!Y21*VLOOKUP('Equation 4 Type I FTE'!$B21,'Equation 3 FTE Conversion'!$B$10:$E$32,4,FALSE)</f>
        <v>8.4354596186637723E-2</v>
      </c>
      <c r="Z21" s="20">
        <f>'RIMS II Type I Employment'!Z21*VLOOKUP('Equation 4 Type I FTE'!$B21,'Equation 3 FTE Conversion'!$B$10:$E$32,4,FALSE)</f>
        <v>4.3103735854906219E-2</v>
      </c>
      <c r="AA21" s="20">
        <f>'RIMS II Type I Employment'!AA21*VLOOKUP('Equation 4 Type I FTE'!$B21,'Equation 3 FTE Conversion'!$B$10:$E$32,4,FALSE)</f>
        <v>5.2173073942024487E-2</v>
      </c>
      <c r="AB21" s="20">
        <f>'RIMS II Type I Employment'!AB21*VLOOKUP('Equation 4 Type I FTE'!$B21,'Equation 3 FTE Conversion'!$B$10:$E$32,4,FALSE)</f>
        <v>4.6321888079367539E-2</v>
      </c>
      <c r="AC21" s="20">
        <f>'RIMS II Type I Employment'!AC21*VLOOKUP('Equation 4 Type I FTE'!$B21,'Equation 3 FTE Conversion'!$B$10:$E$32,4,FALSE)</f>
        <v>4.5736769493101841E-2</v>
      </c>
      <c r="AD21" s="20">
        <f>'RIMS II Type I Employment'!AD21*VLOOKUP('Equation 4 Type I FTE'!$B21,'Equation 3 FTE Conversion'!$B$10:$E$32,4,FALSE)</f>
        <v>4.7979724073787006E-2</v>
      </c>
      <c r="AE21" s="20">
        <f>'RIMS II Type I Employment'!AE21*VLOOKUP('Equation 4 Type I FTE'!$B21,'Equation 3 FTE Conversion'!$B$10:$E$32,4,FALSE)</f>
        <v>4.72970857231437E-2</v>
      </c>
      <c r="AF21" s="20">
        <f>'RIMS II Type I Employment'!AF21*VLOOKUP('Equation 4 Type I FTE'!$B21,'Equation 3 FTE Conversion'!$B$10:$E$32,4,FALSE)</f>
        <v>4.6126848550612311E-2</v>
      </c>
      <c r="AG21" s="20">
        <f>'RIMS II Type I Employment'!AG21*VLOOKUP('Equation 4 Type I FTE'!$B21,'Equation 3 FTE Conversion'!$B$10:$E$32,4,FALSE)</f>
        <v>6.9531592001240122E-2</v>
      </c>
      <c r="AH21" s="20">
        <f>'RIMS II Type I Employment'!AH21*VLOOKUP('Equation 4 Type I FTE'!$B21,'Equation 3 FTE Conversion'!$B$10:$E$32,4,FALSE)</f>
        <v>0.2187368314989924</v>
      </c>
      <c r="AI21" s="20">
        <f>'RIMS II Type I Employment'!AI21*VLOOKUP('Equation 4 Type I FTE'!$B21,'Equation 3 FTE Conversion'!$B$10:$E$32,4,FALSE)</f>
        <v>9.5179290032553099E-2</v>
      </c>
      <c r="AJ21" s="20">
        <f>'RIMS II Type I Employment'!AJ21*VLOOKUP('Equation 4 Type I FTE'!$B21,'Equation 3 FTE Conversion'!$B$10:$E$32,4,FALSE)</f>
        <v>7.8795969617113618E-2</v>
      </c>
      <c r="AK21" s="20">
        <f>'RIMS II Type I Employment'!AK21*VLOOKUP('Equation 4 Type I FTE'!$B21,'Equation 3 FTE Conversion'!$B$10:$E$32,4,FALSE)</f>
        <v>8.8840505348008053E-2</v>
      </c>
      <c r="AL21" s="20">
        <f>'RIMS II Type I Employment'!AL21*VLOOKUP('Equation 4 Type I FTE'!$B21,'Equation 3 FTE Conversion'!$B$10:$E$32,4,FALSE)</f>
        <v>8.8938025112385674E-2</v>
      </c>
      <c r="AM21" s="20">
        <f>'RIMS II Type I Employment'!AM21*VLOOKUP('Equation 4 Type I FTE'!$B21,'Equation 3 FTE Conversion'!$B$10:$E$32,4,FALSE)</f>
        <v>8.4647155479770572E-2</v>
      </c>
      <c r="AN21" s="20">
        <f>'RIMS II Type I Employment'!AN21*VLOOKUP('Equation 4 Type I FTE'!$B21,'Equation 3 FTE Conversion'!$B$10:$E$32,4,FALSE)</f>
        <v>8.5914912416679576E-2</v>
      </c>
      <c r="AO21" s="20">
        <f>'RIMS II Type I Employment'!AO21*VLOOKUP('Equation 4 Type I FTE'!$B21,'Equation 3 FTE Conversion'!$B$10:$E$32,4,FALSE)</f>
        <v>8.5037234537281042E-2</v>
      </c>
      <c r="AP21" s="20">
        <f>'RIMS II Type I Employment'!AP21*VLOOKUP('Equation 4 Type I FTE'!$B21,'Equation 3 FTE Conversion'!$B$10:$E$32,4,FALSE)</f>
        <v>8.2111641605952565E-2</v>
      </c>
      <c r="AQ21" s="20">
        <f>'RIMS II Type I Employment'!AQ21*VLOOKUP('Equation 4 Type I FTE'!$B21,'Equation 3 FTE Conversion'!$B$10:$E$32,4,FALSE)</f>
        <v>8.3866997364749646E-2</v>
      </c>
      <c r="AR21" s="20">
        <f>'RIMS II Type I Employment'!AR21*VLOOKUP('Equation 4 Type I FTE'!$B21,'Equation 3 FTE Conversion'!$B$10:$E$32,4,FALSE)</f>
        <v>6.4753123546736943E-2</v>
      </c>
      <c r="AS21" s="20">
        <f>'RIMS II Type I Employment'!AS21*VLOOKUP('Equation 4 Type I FTE'!$B21,'Equation 3 FTE Conversion'!$B$10:$E$32,4,FALSE)</f>
        <v>8.6695070531700516E-2</v>
      </c>
      <c r="AT21" s="20">
        <f>'RIMS II Type I Employment'!AT21*VLOOKUP('Equation 4 Type I FTE'!$B21,'Equation 3 FTE Conversion'!$B$10:$E$32,4,FALSE)</f>
        <v>6.8653914121841575E-2</v>
      </c>
      <c r="AU21" s="20">
        <f>'RIMS II Type I Employment'!AU21*VLOOKUP('Equation 4 Type I FTE'!$B21,'Equation 3 FTE Conversion'!$B$10:$E$32,4,FALSE)</f>
        <v>7.6357975507673218E-2</v>
      </c>
      <c r="AV21" s="20">
        <f>'RIMS II Type I Employment'!AV21*VLOOKUP('Equation 4 Type I FTE'!$B21,'Equation 3 FTE Conversion'!$B$10:$E$32,4,FALSE)</f>
        <v>0.12628809486901255</v>
      </c>
      <c r="AW21" s="20">
        <f>'RIMS II Type I Employment'!AW21*VLOOKUP('Equation 4 Type I FTE'!$B21,'Equation 3 FTE Conversion'!$B$10:$E$32,4,FALSE)</f>
        <v>0.15388618818787783</v>
      </c>
      <c r="AX21" s="20">
        <f>'RIMS II Type I Employment'!AX21*VLOOKUP('Equation 4 Type I FTE'!$B21,'Equation 3 FTE Conversion'!$B$10:$E$32,4,FALSE)</f>
        <v>7.5187738335141835E-2</v>
      </c>
      <c r="AY21" s="20">
        <f>'RIMS II Type I Employment'!AY21*VLOOKUP('Equation 4 Type I FTE'!$B21,'Equation 3 FTE Conversion'!$B$10:$E$32,4,FALSE)</f>
        <v>6.6410959541156403E-2</v>
      </c>
      <c r="AZ21" s="20">
        <f>'RIMS II Type I Employment'!AZ21*VLOOKUP('Equation 4 Type I FTE'!$B21,'Equation 3 FTE Conversion'!$B$10:$E$32,4,FALSE)</f>
        <v>4.6614447372500388E-2</v>
      </c>
      <c r="BA21" s="20">
        <f>'RIMS II Type I Employment'!BA21*VLOOKUP('Equation 4 Type I FTE'!$B21,'Equation 3 FTE Conversion'!$B$10:$E$32,4,FALSE)</f>
        <v>6.036473414974422E-2</v>
      </c>
      <c r="BB21" s="20">
        <f>'RIMS II Type I Employment'!BB21*VLOOKUP('Equation 4 Type I FTE'!$B21,'Equation 3 FTE Conversion'!$B$10:$E$32,4,FALSE)</f>
        <v>5.6463943574639588E-2</v>
      </c>
      <c r="BC21" s="20">
        <f>'RIMS II Type I Employment'!BC21*VLOOKUP('Equation 4 Type I FTE'!$B21,'Equation 3 FTE Conversion'!$B$10:$E$32,4,FALSE)</f>
        <v>0.16480840179817083</v>
      </c>
      <c r="BD21" s="20">
        <f>'RIMS II Type I Employment'!BD21*VLOOKUP('Equation 4 Type I FTE'!$B21,'Equation 3 FTE Conversion'!$B$10:$E$32,4,FALSE)</f>
        <v>6.1632491086653238E-2</v>
      </c>
      <c r="BE21" s="20">
        <f>'RIMS II Type I Employment'!BE21*VLOOKUP('Equation 4 Type I FTE'!$B21,'Equation 3 FTE Conversion'!$B$10:$E$32,4,FALSE)</f>
        <v>8.523227406603627E-2</v>
      </c>
      <c r="BF21" s="20">
        <f>'RIMS II Type I Employment'!BF21*VLOOKUP('Equation 4 Type I FTE'!$B21,'Equation 3 FTE Conversion'!$B$10:$E$32,4,FALSE)</f>
        <v>5.8511858626569518E-2</v>
      </c>
      <c r="BG21" s="20">
        <f>'RIMS II Type I Employment'!BG21*VLOOKUP('Equation 4 Type I FTE'!$B21,'Equation 3 FTE Conversion'!$B$10:$E$32,4,FALSE)</f>
        <v>8.0843884669043561E-2</v>
      </c>
      <c r="BH21" s="20">
        <f>'RIMS II Type I Employment'!BH21*VLOOKUP('Equation 4 Type I FTE'!$B21,'Equation 3 FTE Conversion'!$B$10:$E$32,4,FALSE)</f>
        <v>6.5728321190513098E-2</v>
      </c>
      <c r="BI21" s="20">
        <f>'RIMS II Type I Employment'!BI21*VLOOKUP('Equation 4 Type I FTE'!$B21,'Equation 3 FTE Conversion'!$B$10:$E$32,4,FALSE)</f>
        <v>8.1038924197798776E-2</v>
      </c>
      <c r="BJ21" s="20">
        <f>'RIMS II Type I Employment'!BJ21*VLOOKUP('Equation 4 Type I FTE'!$B21,'Equation 3 FTE Conversion'!$B$10:$E$32,4,FALSE)</f>
        <v>9.1278499457448453E-2</v>
      </c>
      <c r="BK21" s="20">
        <f>'RIMS II Type I Employment'!BK21*VLOOKUP('Equation 4 Type I FTE'!$B21,'Equation 3 FTE Conversion'!$B$10:$E$32,4,FALSE)</f>
        <v>0.10346847000465044</v>
      </c>
      <c r="BL21" s="20">
        <f>'RIMS II Type I Employment'!BL21*VLOOKUP('Equation 4 Type I FTE'!$B21,'Equation 3 FTE Conversion'!$B$10:$E$32,4,FALSE)</f>
        <v>5.3050751821423027E-2</v>
      </c>
      <c r="BM21" s="20">
        <f>'RIMS II Type I Employment'!BM21*VLOOKUP('Equation 4 Type I FTE'!$B21,'Equation 3 FTE Conversion'!$B$10:$E$32,4,FALSE)</f>
        <v>0.10883205704541932</v>
      </c>
      <c r="BN21" s="20">
        <f>'RIMS II Type I Employment'!BN21*VLOOKUP('Equation 4 Type I FTE'!$B21,'Equation 3 FTE Conversion'!$B$10:$E$32,4,FALSE)</f>
        <v>8.1136443962176397E-2</v>
      </c>
      <c r="BO21" s="20">
        <f>'RIMS II Type I Employment'!BO21*VLOOKUP('Equation 4 Type I FTE'!$B21,'Equation 3 FTE Conversion'!$B$10:$E$32,4,FALSE)</f>
        <v>7.7235653387071779E-2</v>
      </c>
      <c r="BP21" s="20">
        <f>'RIMS II Type I Employment'!BP21*VLOOKUP('Equation 4 Type I FTE'!$B21,'Equation 3 FTE Conversion'!$B$10:$E$32,4,FALSE)</f>
        <v>9.3716493566888853E-2</v>
      </c>
      <c r="BQ21" s="20">
        <f>'RIMS II Type I Employment'!BQ21*VLOOKUP('Equation 4 Type I FTE'!$B21,'Equation 3 FTE Conversion'!$B$10:$E$32,4,FALSE)</f>
        <v>6.036473414974422E-2</v>
      </c>
      <c r="BR21" s="20">
        <f>'RIMS II Type I Employment'!BR21*VLOOKUP('Equation 4 Type I FTE'!$B21,'Equation 3 FTE Conversion'!$B$10:$E$32,4,FALSE)</f>
        <v>5.0710277476360248E-2</v>
      </c>
      <c r="BS21" s="20">
        <f>'RIMS II Type I Employment'!BS21*VLOOKUP('Equation 4 Type I FTE'!$B21,'Equation 3 FTE Conversion'!$B$10:$E$32,4,FALSE)</f>
        <v>7.9088528910246481E-2</v>
      </c>
      <c r="BT21" s="20">
        <f>'RIMS II Type I Employment'!BT21*VLOOKUP('Equation 4 Type I FTE'!$B21,'Equation 3 FTE Conversion'!$B$10:$E$32,4,FALSE)</f>
        <v>7.6943094093938916E-2</v>
      </c>
      <c r="BU21" s="20">
        <f>'RIMS II Type I Employment'!BU21*VLOOKUP('Equation 4 Type I FTE'!$B21,'Equation 3 FTE Conversion'!$B$10:$E$32,4,FALSE)</f>
        <v>8.6987629824833351E-2</v>
      </c>
      <c r="BV21" s="20">
        <f>'RIMS II Type I Employment'!BV21*VLOOKUP('Equation 4 Type I FTE'!$B21,'Equation 3 FTE Conversion'!$B$10:$E$32,4,FALSE)</f>
        <v>6.7386157184932557E-2</v>
      </c>
      <c r="BW21" s="20">
        <f>'RIMS II Type I Employment'!BW21*VLOOKUP('Equation 4 Type I FTE'!$B21,'Equation 3 FTE Conversion'!$B$10:$E$32,4,FALSE)</f>
        <v>8.4452115951015344E-2</v>
      </c>
      <c r="BX21" s="20">
        <f>'RIMS II Type I Employment'!BX21*VLOOKUP('Equation 4 Type I FTE'!$B21,'Equation 3 FTE Conversion'!$B$10:$E$32,4,FALSE)</f>
        <v>6.2315129437296536E-2</v>
      </c>
      <c r="BY21" s="20">
        <f>'RIMS II Type I Employment'!BY21*VLOOKUP('Equation 4 Type I FTE'!$B21,'Equation 3 FTE Conversion'!$B$10:$E$32,4,FALSE)</f>
        <v>4.7394605487521307E-2</v>
      </c>
      <c r="BZ21" s="20">
        <f>'RIMS II Type I Employment'!BZ21*VLOOKUP('Equation 4 Type I FTE'!$B21,'Equation 3 FTE Conversion'!$B$10:$E$32,4,FALSE)</f>
        <v>4.4566532320570451E-2</v>
      </c>
      <c r="CA21" s="20">
        <f>'RIMS II Type I Employment'!CA21*VLOOKUP('Equation 4 Type I FTE'!$B21,'Equation 3 FTE Conversion'!$B$10:$E$32,4,FALSE)</f>
        <v>5.500114710897535E-2</v>
      </c>
      <c r="CB21" s="20">
        <f>'RIMS II Type I Employment'!CB21*VLOOKUP('Equation 4 Type I FTE'!$B21,'Equation 3 FTE Conversion'!$B$10:$E$32,4,FALSE)</f>
        <v>5.0807797240737869E-2</v>
      </c>
      <c r="CC21" s="20">
        <f>'RIMS II Type I Employment'!CC21*VLOOKUP('Equation 4 Type I FTE'!$B21,'Equation 3 FTE Conversion'!$B$10:$E$32,4,FALSE)</f>
        <v>9.2546256394357457E-2</v>
      </c>
      <c r="CD21" s="20">
        <f>'RIMS II Type I Employment'!CD21*VLOOKUP('Equation 4 Type I FTE'!$B21,'Equation 3 FTE Conversion'!$B$10:$E$32,4,FALSE)</f>
        <v>0.1364301503642846</v>
      </c>
      <c r="CE21" s="20">
        <f>'RIMS II Type I Employment'!CE21*VLOOKUP('Equation 4 Type I FTE'!$B21,'Equation 3 FTE Conversion'!$B$10:$E$32,4,FALSE)</f>
        <v>5.587882498837389E-2</v>
      </c>
      <c r="CF21" s="20">
        <f>'RIMS II Type I Employment'!CF21*VLOOKUP('Equation 4 Type I FTE'!$B21,'Equation 3 FTE Conversion'!$B$10:$E$32,4,FALSE)</f>
        <v>7.9673647496512165E-2</v>
      </c>
      <c r="CG21" s="20">
        <f>'RIMS II Type I Employment'!CG21*VLOOKUP('Equation 4 Type I FTE'!$B21,'Equation 3 FTE Conversion'!$B$10:$E$32,4,FALSE)</f>
        <v>0.10395606882653852</v>
      </c>
      <c r="CH21" s="20">
        <f>'RIMS II Type I Employment'!CH21*VLOOKUP('Equation 4 Type I FTE'!$B21,'Equation 3 FTE Conversion'!$B$10:$E$32,4,FALSE)</f>
        <v>4.1153340567353897E-2</v>
      </c>
      <c r="CI21" s="20">
        <f>'RIMS II Type I Employment'!CI21*VLOOKUP('Equation 4 Type I FTE'!$B21,'Equation 3 FTE Conversion'!$B$10:$E$32,4,FALSE)</f>
        <v>0.11721875678189428</v>
      </c>
      <c r="CJ21" s="20">
        <f>'RIMS II Type I Employment'!CJ21*VLOOKUP('Equation 4 Type I FTE'!$B21,'Equation 3 FTE Conversion'!$B$10:$E$32,4,FALSE)</f>
        <v>0.10493126647031467</v>
      </c>
      <c r="CK21" s="20">
        <f>'RIMS II Type I Employment'!CK21*VLOOKUP('Equation 4 Type I FTE'!$B21,'Equation 3 FTE Conversion'!$B$10:$E$32,4,FALSE)</f>
        <v>6.9239032708107259E-2</v>
      </c>
      <c r="CL21" s="20">
        <f>'RIMS II Type I Employment'!CL21*VLOOKUP('Equation 4 Type I FTE'!$B21,'Equation 3 FTE Conversion'!$B$10:$E$32,4,FALSE)</f>
        <v>0.14627964656642381</v>
      </c>
      <c r="CM21" s="20">
        <f>'RIMS II Type I Employment'!CM21*VLOOKUP('Equation 4 Type I FTE'!$B21,'Equation 3 FTE Conversion'!$B$10:$E$32,4,FALSE)</f>
        <v>0.10034783754456673</v>
      </c>
      <c r="CN21" s="20">
        <f>'RIMS II Type I Employment'!CN21*VLOOKUP('Equation 4 Type I FTE'!$B21,'Equation 3 FTE Conversion'!$B$10:$E$32,4,FALSE)</f>
        <v>8.2501720663463021E-2</v>
      </c>
      <c r="CO21" s="20">
        <f>'RIMS II Type I Employment'!CO21*VLOOKUP('Equation 4 Type I FTE'!$B21,'Equation 3 FTE Conversion'!$B$10:$E$32,4,FALSE)</f>
        <v>0.17260998294838009</v>
      </c>
      <c r="CP21" s="20">
        <f>'RIMS II Type I Employment'!CP21*VLOOKUP('Equation 4 Type I FTE'!$B21,'Equation 3 FTE Conversion'!$B$10:$E$32,4,FALSE)</f>
        <v>7.4115020926988059E-2</v>
      </c>
      <c r="CQ21" s="20">
        <f>'RIMS II Type I Employment'!CQ21*VLOOKUP('Equation 4 Type I FTE'!$B21,'Equation 3 FTE Conversion'!$B$10:$E$32,4,FALSE)</f>
        <v>6.6605999069911645E-2</v>
      </c>
      <c r="CR21" s="20">
        <f>'RIMS II Type I Employment'!CR21*VLOOKUP('Equation 4 Type I FTE'!$B21,'Equation 3 FTE Conversion'!$B$10:$E$32,4,FALSE)</f>
        <v>6.5435761897380249E-2</v>
      </c>
      <c r="CS21" s="20">
        <f>'RIMS II Type I Employment'!CS21*VLOOKUP('Equation 4 Type I FTE'!$B21,'Equation 3 FTE Conversion'!$B$10:$E$32,4,FALSE)</f>
        <v>9.381401333126646E-2</v>
      </c>
      <c r="CT21" s="20">
        <f>'RIMS II Type I Employment'!CT21*VLOOKUP('Equation 4 Type I FTE'!$B21,'Equation 3 FTE Conversion'!$B$10:$E$32,4,FALSE)</f>
        <v>5.5683785459618662E-2</v>
      </c>
      <c r="CU21" s="20">
        <f>'RIMS II Type I Employment'!CU21*VLOOKUP('Equation 4 Type I FTE'!$B21,'Equation 3 FTE Conversion'!$B$10:$E$32,4,FALSE)</f>
        <v>4.3688854441171911E-2</v>
      </c>
      <c r="CV21" s="20">
        <f>'RIMS II Type I Employment'!CV21*VLOOKUP('Equation 4 Type I FTE'!$B21,'Equation 3 FTE Conversion'!$B$10:$E$32,4,FALSE)</f>
        <v>0.11263532785614633</v>
      </c>
      <c r="CW21" s="20">
        <f>'RIMS II Type I Employment'!CW21*VLOOKUP('Equation 4 Type I FTE'!$B21,'Equation 3 FTE Conversion'!$B$10:$E$32,4,FALSE)</f>
        <v>0.11497580220120912</v>
      </c>
      <c r="CX21" s="20">
        <f>'RIMS II Type I Employment'!CX21*VLOOKUP('Equation 4 Type I FTE'!$B21,'Equation 3 FTE Conversion'!$B$10:$E$32,4,FALSE)</f>
        <v>7.9283568439001695E-2</v>
      </c>
      <c r="CY21" s="20">
        <f>'RIMS II Type I Employment'!CY21*VLOOKUP('Equation 4 Type I FTE'!$B21,'Equation 3 FTE Conversion'!$B$10:$E$32,4,FALSE)</f>
        <v>7.4310060455743301E-2</v>
      </c>
      <c r="CZ21" s="20">
        <f>'RIMS II Type I Employment'!CZ21*VLOOKUP('Equation 4 Type I FTE'!$B21,'Equation 3 FTE Conversion'!$B$10:$E$32,4,FALSE)</f>
        <v>2.155186792745311E-2</v>
      </c>
      <c r="DA21" s="20">
        <f>'RIMS II Type I Employment'!DA21*VLOOKUP('Equation 4 Type I FTE'!$B21,'Equation 3 FTE Conversion'!$B$10:$E$32,4,FALSE)</f>
        <v>4.1738459153619588E-2</v>
      </c>
      <c r="DB21" s="20">
        <f>'RIMS II Type I Employment'!DB21*VLOOKUP('Equation 4 Type I FTE'!$B21,'Equation 3 FTE Conversion'!$B$10:$E$32,4,FALSE)</f>
        <v>0.12375258099519455</v>
      </c>
      <c r="DC21" s="20">
        <f>'RIMS II Type I Employment'!DC21*VLOOKUP('Equation 4 Type I FTE'!$B21,'Equation 3 FTE Conversion'!$B$10:$E$32,4,FALSE)</f>
        <v>3.9983103394822507E-2</v>
      </c>
      <c r="DD21" s="20">
        <f>'RIMS II Type I Employment'!DD21*VLOOKUP('Equation 4 Type I FTE'!$B21,'Equation 3 FTE Conversion'!$B$10:$E$32,4,FALSE)</f>
        <v>2.7305534025732443E-2</v>
      </c>
      <c r="DE21" s="20">
        <f>'RIMS II Type I Employment'!DE21*VLOOKUP('Equation 4 Type I FTE'!$B21,'Equation 3 FTE Conversion'!$B$10:$E$32,4,FALSE)</f>
        <v>4.2226057975507672E-2</v>
      </c>
      <c r="DF21" s="20">
        <f>'RIMS II Type I Employment'!DF21*VLOOKUP('Equation 4 Type I FTE'!$B21,'Equation 3 FTE Conversion'!$B$10:$E$32,4,FALSE)</f>
        <v>2.7890652611998138E-2</v>
      </c>
      <c r="DG21" s="20">
        <f>'RIMS II Type I Employment'!DG21*VLOOKUP('Equation 4 Type I FTE'!$B21,'Equation 3 FTE Conversion'!$B$10:$E$32,4,FALSE)</f>
        <v>4.3883893969927139E-2</v>
      </c>
      <c r="DH21" s="20">
        <f>'RIMS II Type I Employment'!DH21*VLOOKUP('Equation 4 Type I FTE'!$B21,'Equation 3 FTE Conversion'!$B$10:$E$32,4,FALSE)</f>
        <v>6.7776236242443041E-2</v>
      </c>
      <c r="DI21" s="20">
        <f>'RIMS II Type I Employment'!DI21*VLOOKUP('Equation 4 Type I FTE'!$B21,'Equation 3 FTE Conversion'!$B$10:$E$32,4,FALSE)</f>
        <v>2.359978297938304E-2</v>
      </c>
      <c r="DJ21" s="20">
        <f>'RIMS II Type I Employment'!DJ21*VLOOKUP('Equation 4 Type I FTE'!$B21,'Equation 3 FTE Conversion'!$B$10:$E$32,4,FALSE)</f>
        <v>2.155186792745311E-2</v>
      </c>
      <c r="DK21" s="20">
        <f>'RIMS II Type I Employment'!DK21*VLOOKUP('Equation 4 Type I FTE'!$B21,'Equation 3 FTE Conversion'!$B$10:$E$32,4,FALSE)</f>
        <v>3.140136412959231E-2</v>
      </c>
      <c r="DL21" s="20">
        <f>'RIMS II Type I Employment'!DL21*VLOOKUP('Equation 4 Type I FTE'!$B21,'Equation 3 FTE Conversion'!$B$10:$E$32,4,FALSE)</f>
        <v>4.5834289257479462E-2</v>
      </c>
      <c r="DM21" s="20">
        <f>'RIMS II Type I Employment'!DM21*VLOOKUP('Equation 4 Type I FTE'!$B21,'Equation 3 FTE Conversion'!$B$10:$E$32,4,FALSE)</f>
        <v>2.1649387691830724E-2</v>
      </c>
      <c r="DN21" s="20">
        <f>'RIMS II Type I Employment'!DN21*VLOOKUP('Equation 4 Type I FTE'!$B21,'Equation 3 FTE Conversion'!$B$10:$E$32,4,FALSE)</f>
        <v>4.2226057975507672E-2</v>
      </c>
      <c r="DO21" s="20">
        <f>'RIMS II Type I Employment'!DO21*VLOOKUP('Equation 4 Type I FTE'!$B21,'Equation 3 FTE Conversion'!$B$10:$E$32,4,FALSE)</f>
        <v>2.9353449077662377E-2</v>
      </c>
      <c r="DP21" s="20">
        <f>'RIMS II Type I Employment'!DP21*VLOOKUP('Equation 4 Type I FTE'!$B21,'Equation 3 FTE Conversion'!$B$10:$E$32,4,FALSE)</f>
        <v>3.8715346457913496E-2</v>
      </c>
      <c r="DQ21" s="20">
        <f>'RIMS II Type I Employment'!DQ21*VLOOKUP('Equation 4 Type I FTE'!$B21,'Equation 3 FTE Conversion'!$B$10:$E$32,4,FALSE)</f>
        <v>2.7890652611998138E-2</v>
      </c>
      <c r="DR21" s="20">
        <f>'RIMS II Type I Employment'!DR21*VLOOKUP('Equation 4 Type I FTE'!$B21,'Equation 3 FTE Conversion'!$B$10:$E$32,4,FALSE)</f>
        <v>0.10775933963726554</v>
      </c>
      <c r="DS21" s="20">
        <f>'RIMS II Type I Employment'!DS21*VLOOKUP('Equation 4 Type I FTE'!$B21,'Equation 3 FTE Conversion'!$B$10:$E$32,4,FALSE)</f>
        <v>3.9788063866067279E-2</v>
      </c>
      <c r="DT21" s="20">
        <f>'RIMS II Type I Employment'!DT21*VLOOKUP('Equation 4 Type I FTE'!$B21,'Equation 3 FTE Conversion'!$B$10:$E$32,4,FALSE)</f>
        <v>0.12209474500077508</v>
      </c>
      <c r="DU21" s="20">
        <f>'RIMS II Type I Employment'!DU21*VLOOKUP('Equation 4 Type I FTE'!$B21,'Equation 3 FTE Conversion'!$B$10:$E$32,4,FALSE)</f>
        <v>7.6943094093938916E-2</v>
      </c>
      <c r="DV21" s="20">
        <f>'RIMS II Type I Employment'!DV21*VLOOKUP('Equation 4 Type I FTE'!$B21,'Equation 3 FTE Conversion'!$B$10:$E$32,4,FALSE)</f>
        <v>0.14676724538831187</v>
      </c>
      <c r="DW21" s="20">
        <f>'RIMS II Type I Employment'!DW21*VLOOKUP('Equation 4 Type I FTE'!$B21,'Equation 3 FTE Conversion'!$B$10:$E$32,4,FALSE)</f>
        <v>7.7040613858316537E-2</v>
      </c>
      <c r="DX21" s="20">
        <f>'RIMS II Type I Employment'!DX21*VLOOKUP('Equation 4 Type I FTE'!$B21,'Equation 3 FTE Conversion'!$B$10:$E$32,4,FALSE)</f>
        <v>7.0409269880638656E-2</v>
      </c>
      <c r="DY21" s="20">
        <f>'RIMS II Type I Employment'!DY21*VLOOKUP('Equation 4 Type I FTE'!$B21,'Equation 3 FTE Conversion'!$B$10:$E$32,4,FALSE)</f>
        <v>4.0860781274221047E-2</v>
      </c>
      <c r="DZ21" s="20">
        <f>'RIMS II Type I Employment'!DZ21*VLOOKUP('Equation 4 Type I FTE'!$B21,'Equation 3 FTE Conversion'!$B$10:$E$32,4,FALSE)</f>
        <v>0.1278484110990544</v>
      </c>
      <c r="EA21" s="20">
        <f>'RIMS II Type I Employment'!EA21*VLOOKUP('Equation 4 Type I FTE'!$B21,'Equation 3 FTE Conversion'!$B$10:$E$32,4,FALSE)</f>
        <v>3.7252549992249258E-2</v>
      </c>
      <c r="EB21" s="20">
        <f>'RIMS II Type I Employment'!EB21*VLOOKUP('Equation 4 Type I FTE'!$B21,'Equation 3 FTE Conversion'!$B$10:$E$32,4,FALSE)</f>
        <v>4.3103735854906219E-2</v>
      </c>
      <c r="EC21" s="20">
        <f>'RIMS II Type I Employment'!EC21*VLOOKUP('Equation 4 Type I FTE'!$B21,'Equation 3 FTE Conversion'!$B$10:$E$32,4,FALSE)</f>
        <v>2.6427856146333899E-2</v>
      </c>
      <c r="ED21" s="20">
        <f>'RIMS II Type I Employment'!ED21*VLOOKUP('Equation 4 Type I FTE'!$B21,'Equation 3 FTE Conversion'!$B$10:$E$32,4,FALSE)</f>
        <v>5.6756502867772438E-2</v>
      </c>
      <c r="EE21" s="20">
        <f>'RIMS II Type I Employment'!EE21*VLOOKUP('Equation 4 Type I FTE'!$B21,'Equation 3 FTE Conversion'!$B$10:$E$32,4,FALSE)</f>
        <v>6.6703518834289252E-2</v>
      </c>
      <c r="EF21" s="20">
        <f>'RIMS II Type I Employment'!EF21*VLOOKUP('Equation 4 Type I FTE'!$B21,'Equation 3 FTE Conversion'!$B$10:$E$32,4,FALSE)</f>
        <v>9.1571058750581302E-2</v>
      </c>
      <c r="EG21" s="20">
        <f>'RIMS II Type I Employment'!EG21*VLOOKUP('Equation 4 Type I FTE'!$B21,'Equation 3 FTE Conversion'!$B$10:$E$32,4,FALSE)</f>
        <v>0.11205020926988063</v>
      </c>
      <c r="EH21" s="20">
        <f>'RIMS II Type I Employment'!EH21*VLOOKUP('Equation 4 Type I FTE'!$B21,'Equation 3 FTE Conversion'!$B$10:$E$32,4,FALSE)</f>
        <v>2.5550178266935359E-2</v>
      </c>
      <c r="EI21" s="20">
        <f>'RIMS II Type I Employment'!EI21*VLOOKUP('Equation 4 Type I FTE'!$B21,'Equation 3 FTE Conversion'!$B$10:$E$32,4,FALSE)</f>
        <v>2.3014664393117345E-2</v>
      </c>
      <c r="EJ21" s="20">
        <f>'RIMS II Type I Employment'!EJ21*VLOOKUP('Equation 4 Type I FTE'!$B21,'Equation 3 FTE Conversion'!$B$10:$E$32,4,FALSE)</f>
        <v>4.72970857231437E-2</v>
      </c>
      <c r="EK21" s="20">
        <f>'RIMS II Type I Employment'!EK21*VLOOKUP('Equation 4 Type I FTE'!$B21,'Equation 3 FTE Conversion'!$B$10:$E$32,4,FALSE)</f>
        <v>7.5577817392652305E-2</v>
      </c>
      <c r="EL21" s="20">
        <f>'RIMS II Type I Employment'!EL21*VLOOKUP('Equation 4 Type I FTE'!$B21,'Equation 3 FTE Conversion'!$B$10:$E$32,4,FALSE)</f>
        <v>0.14920523949775227</v>
      </c>
      <c r="EM21" s="20">
        <f>'RIMS II Type I Employment'!EM21*VLOOKUP('Equation 4 Type I FTE'!$B21,'Equation 3 FTE Conversion'!$B$10:$E$32,4,FALSE)</f>
        <v>5.4806107580220122E-2</v>
      </c>
      <c r="EN21" s="20">
        <f>'RIMS II Type I Employment'!EN21*VLOOKUP('Equation 4 Type I FTE'!$B21,'Equation 3 FTE Conversion'!$B$10:$E$32,4,FALSE)</f>
        <v>8.0161246318400242E-2</v>
      </c>
      <c r="EO21" s="20">
        <f>'RIMS II Type I Employment'!EO21*VLOOKUP('Equation 4 Type I FTE'!$B21,'Equation 3 FTE Conversion'!$B$10:$E$32,4,FALSE)</f>
        <v>5.7341621454038129E-2</v>
      </c>
      <c r="EP21" s="20">
        <f>'RIMS II Type I Employment'!EP21*VLOOKUP('Equation 4 Type I FTE'!$B21,'Equation 3 FTE Conversion'!$B$10:$E$32,4,FALSE)</f>
        <v>6.2510168966051771E-2</v>
      </c>
      <c r="EQ21" s="20">
        <f>'RIMS II Type I Employment'!EQ21*VLOOKUP('Equation 4 Type I FTE'!$B21,'Equation 3 FTE Conversion'!$B$10:$E$32,4,FALSE)</f>
        <v>6.3290327081072698E-2</v>
      </c>
      <c r="ER21" s="20">
        <f>'RIMS II Type I Employment'!ER21*VLOOKUP('Equation 4 Type I FTE'!$B21,'Equation 3 FTE Conversion'!$B$10:$E$32,4,FALSE)</f>
        <v>6.3387846845450319E-2</v>
      </c>
      <c r="ES21" s="20">
        <f>'RIMS II Type I Employment'!ES21*VLOOKUP('Equation 4 Type I FTE'!$B21,'Equation 3 FTE Conversion'!$B$10:$E$32,4,FALSE)</f>
        <v>5.7634180747170978E-2</v>
      </c>
      <c r="ET21" s="20">
        <f>'RIMS II Type I Employment'!ET21*VLOOKUP('Equation 4 Type I FTE'!$B21,'Equation 3 FTE Conversion'!$B$10:$E$32,4,FALSE)</f>
        <v>8.1916602077197337E-2</v>
      </c>
      <c r="EU21" s="20">
        <f>'RIMS II Type I Employment'!EU21*VLOOKUP('Equation 4 Type I FTE'!$B21,'Equation 3 FTE Conversion'!$B$10:$E$32,4,FALSE)</f>
        <v>7.4797659277631379E-2</v>
      </c>
      <c r="EV21" s="20">
        <f>'RIMS II Type I Employment'!EV21*VLOOKUP('Equation 4 Type I FTE'!$B21,'Equation 3 FTE Conversion'!$B$10:$E$32,4,FALSE)</f>
        <v>3.5204634940319328E-2</v>
      </c>
      <c r="EW21" s="20">
        <f>'RIMS II Type I Employment'!EW21*VLOOKUP('Equation 4 Type I FTE'!$B21,'Equation 3 FTE Conversion'!$B$10:$E$32,4,FALSE)</f>
        <v>2.320970392187258E-2</v>
      </c>
      <c r="EX21" s="20">
        <f>'RIMS II Type I Employment'!EX21*VLOOKUP('Equation 4 Type I FTE'!$B21,'Equation 3 FTE Conversion'!$B$10:$E$32,4,FALSE)</f>
        <v>4.0275662687955356E-2</v>
      </c>
      <c r="EY21" s="20">
        <f>'RIMS II Type I Employment'!EY21*VLOOKUP('Equation 4 Type I FTE'!$B21,'Equation 3 FTE Conversion'!$B$10:$E$32,4,FALSE)</f>
        <v>3.9983103394822507E-2</v>
      </c>
      <c r="EZ21" s="20">
        <f>'RIMS II Type I Employment'!EZ21*VLOOKUP('Equation 4 Type I FTE'!$B21,'Equation 3 FTE Conversion'!$B$10:$E$32,4,FALSE)</f>
        <v>4.5639249728724227E-2</v>
      </c>
      <c r="FA21" s="20">
        <f>'RIMS II Type I Employment'!FA21*VLOOKUP('Equation 4 Type I FTE'!$B21,'Equation 3 FTE Conversion'!$B$10:$E$32,4,FALSE)</f>
        <v>6.767871647806542E-2</v>
      </c>
      <c r="FB21" s="20">
        <f>'RIMS II Type I Employment'!FB21*VLOOKUP('Equation 4 Type I FTE'!$B21,'Equation 3 FTE Conversion'!$B$10:$E$32,4,FALSE)</f>
        <v>0.13847806541621452</v>
      </c>
      <c r="FC21" s="20">
        <f>'RIMS II Type I Employment'!FC21*VLOOKUP('Equation 4 Type I FTE'!$B21,'Equation 3 FTE Conversion'!$B$10:$E$32,4,FALSE)</f>
        <v>0.14471933033638196</v>
      </c>
      <c r="FD21" s="20">
        <f>'RIMS II Type I Employment'!FD21*VLOOKUP('Equation 4 Type I FTE'!$B21,'Equation 3 FTE Conversion'!$B$10:$E$32,4,FALSE)</f>
        <v>5.8901937684079989E-2</v>
      </c>
      <c r="FE21" s="20">
        <f>'RIMS II Type I Employment'!FE21*VLOOKUP('Equation 4 Type I FTE'!$B21,'Equation 3 FTE Conversion'!$B$10:$E$32,4,FALSE)</f>
        <v>2.1356828398697875E-2</v>
      </c>
      <c r="FF21" s="20">
        <f>'RIMS II Type I Employment'!FF21*VLOOKUP('Equation 4 Type I FTE'!$B21,'Equation 3 FTE Conversion'!$B$10:$E$32,4,FALSE)</f>
        <v>3.8812866222291117E-2</v>
      </c>
      <c r="FG21" s="20">
        <f>'RIMS II Type I Employment'!FG21*VLOOKUP('Equation 4 Type I FTE'!$B21,'Equation 3 FTE Conversion'!$B$10:$E$32,4,FALSE)</f>
        <v>7.5090218570764214E-2</v>
      </c>
      <c r="FH21" s="20">
        <f>'RIMS II Type I Employment'!FH21*VLOOKUP('Equation 4 Type I FTE'!$B21,'Equation 3 FTE Conversion'!$B$10:$E$32,4,FALSE)</f>
        <v>7.8893489381491239E-2</v>
      </c>
      <c r="FI21" s="20">
        <f>'RIMS II Type I Employment'!FI21*VLOOKUP('Equation 4 Type I FTE'!$B21,'Equation 3 FTE Conversion'!$B$10:$E$32,4,FALSE)</f>
        <v>9.5374329561308313E-2</v>
      </c>
      <c r="FJ21" s="20">
        <f>'RIMS II Type I Employment'!FJ21*VLOOKUP('Equation 4 Type I FTE'!$B21,'Equation 3 FTE Conversion'!$B$10:$E$32,4,FALSE)</f>
        <v>0.2181517129127267</v>
      </c>
      <c r="FK21" s="20">
        <f>'RIMS II Type I Employment'!FK21*VLOOKUP('Equation 4 Type I FTE'!$B21,'Equation 3 FTE Conversion'!$B$10:$E$32,4,FALSE)</f>
        <v>0.18528755231747016</v>
      </c>
      <c r="FL21" s="20">
        <f>'RIMS II Type I Employment'!FL21*VLOOKUP('Equation 4 Type I FTE'!$B21,'Equation 3 FTE Conversion'!$B$10:$E$32,4,FALSE)</f>
        <v>6.7873756006820635E-2</v>
      </c>
      <c r="FM21" s="20">
        <f>'RIMS II Type I Employment'!FM21*VLOOKUP('Equation 4 Type I FTE'!$B21,'Equation 3 FTE Conversion'!$B$10:$E$32,4,FALSE)</f>
        <v>0.12892112850720819</v>
      </c>
      <c r="FN21" s="20">
        <f>'RIMS II Type I Employment'!FN21*VLOOKUP('Equation 4 Type I FTE'!$B21,'Equation 3 FTE Conversion'!$B$10:$E$32,4,FALSE)</f>
        <v>0.14540196868702526</v>
      </c>
      <c r="FO21" s="20">
        <f>'RIMS II Type I Employment'!FO21*VLOOKUP('Equation 4 Type I FTE'!$B21,'Equation 3 FTE Conversion'!$B$10:$E$32,4,FALSE)</f>
        <v>6.1242412029142761E-2</v>
      </c>
      <c r="FP21" s="20">
        <f>'RIMS II Type I Employment'!FP21*VLOOKUP('Equation 4 Type I FTE'!$B21,'Equation 3 FTE Conversion'!$B$10:$E$32,4,FALSE)</f>
        <v>6.8068795535575877E-2</v>
      </c>
      <c r="FQ21" s="20">
        <f>'RIMS II Type I Employment'!FQ21*VLOOKUP('Equation 4 Type I FTE'!$B21,'Equation 3 FTE Conversion'!$B$10:$E$32,4,FALSE)</f>
        <v>7.7723252208959842E-2</v>
      </c>
      <c r="FR21" s="20">
        <f>'RIMS II Type I Employment'!FR21*VLOOKUP('Equation 4 Type I FTE'!$B21,'Equation 3 FTE Conversion'!$B$10:$E$32,4,FALSE)</f>
        <v>0.13916070376685785</v>
      </c>
      <c r="FS21" s="20">
        <f>'RIMS II Type I Employment'!FS21*VLOOKUP('Equation 4 Type I FTE'!$B21,'Equation 3 FTE Conversion'!$B$10:$E$32,4,FALSE)</f>
        <v>0.12794593086343203</v>
      </c>
      <c r="FT21" s="20">
        <f>'RIMS II Type I Employment'!FT21*VLOOKUP('Equation 4 Type I FTE'!$B21,'Equation 3 FTE Conversion'!$B$10:$E$32,4,FALSE)</f>
        <v>7.2554704696946207E-2</v>
      </c>
      <c r="FU21" s="20">
        <f>'RIMS II Type I Employment'!FU21*VLOOKUP('Equation 4 Type I FTE'!$B21,'Equation 3 FTE Conversion'!$B$10:$E$32,4,FALSE)</f>
        <v>9.7227205084483015E-2</v>
      </c>
      <c r="FV21" s="20">
        <f>'RIMS II Type I Employment'!FV21*VLOOKUP('Equation 4 Type I FTE'!$B21,'Equation 3 FTE Conversion'!$B$10:$E$32,4,FALSE)</f>
        <v>8.3964517129127253E-2</v>
      </c>
      <c r="FW21" s="20">
        <f>'RIMS II Type I Employment'!FW21*VLOOKUP('Equation 4 Type I FTE'!$B21,'Equation 3 FTE Conversion'!$B$10:$E$32,4,FALSE)</f>
        <v>0.10541886529220276</v>
      </c>
      <c r="FX21" s="20">
        <f>'RIMS II Type I Employment'!FX21*VLOOKUP('Equation 4 Type I FTE'!$B21,'Equation 3 FTE Conversion'!$B$10:$E$32,4,FALSE)</f>
        <v>5.4220988993954423E-2</v>
      </c>
      <c r="FY21" s="20">
        <f>'RIMS II Type I Employment'!FY21*VLOOKUP('Equation 4 Type I FTE'!$B21,'Equation 3 FTE Conversion'!$B$10:$E$32,4,FALSE)</f>
        <v>0.12697073321965588</v>
      </c>
      <c r="FZ21" s="20">
        <f>'RIMS II Type I Employment'!FZ21*VLOOKUP('Equation 4 Type I FTE'!$B21,'Equation 3 FTE Conversion'!$B$10:$E$32,4,FALSE)</f>
        <v>5.0710277476360248E-2</v>
      </c>
      <c r="GA21" s="20">
        <f>'RIMS II Type I Employment'!GA21*VLOOKUP('Equation 4 Type I FTE'!$B21,'Equation 3 FTE Conversion'!$B$10:$E$32,4,FALSE)</f>
        <v>3.5497194233452177E-2</v>
      </c>
      <c r="GB21" s="20">
        <f>'RIMS II Type I Employment'!GB21*VLOOKUP('Equation 4 Type I FTE'!$B21,'Equation 3 FTE Conversion'!$B$10:$E$32,4,FALSE)</f>
        <v>5.6366423810261967E-2</v>
      </c>
      <c r="GC21" s="20">
        <f>'RIMS II Type I Employment'!GC21*VLOOKUP('Equation 4 Type I FTE'!$B21,'Equation 3 FTE Conversion'!$B$10:$E$32,4,FALSE)</f>
        <v>4.3396295148039062E-2</v>
      </c>
      <c r="GD21" s="20">
        <f>'RIMS II Type I Employment'!GD21*VLOOKUP('Equation 4 Type I FTE'!$B21,'Equation 3 FTE Conversion'!$B$10:$E$32,4,FALSE)</f>
        <v>4.9930119361339328E-2</v>
      </c>
      <c r="GE21" s="20">
        <f>'RIMS II Type I Employment'!GE21*VLOOKUP('Equation 4 Type I FTE'!$B21,'Equation 3 FTE Conversion'!$B$10:$E$32,4,FALSE)</f>
        <v>2.1844427220585955E-2</v>
      </c>
      <c r="GF21" s="20">
        <f>'RIMS II Type I Employment'!GF21*VLOOKUP('Equation 4 Type I FTE'!$B21,'Equation 3 FTE Conversion'!$B$10:$E$32,4,FALSE)</f>
        <v>6.2997767787939862E-2</v>
      </c>
      <c r="GG21" s="20">
        <f>'RIMS II Type I Employment'!GG21*VLOOKUP('Equation 4 Type I FTE'!$B21,'Equation 3 FTE Conversion'!$B$10:$E$32,4,FALSE)</f>
        <v>0.12931120756471864</v>
      </c>
      <c r="GH21" s="20">
        <f>'RIMS II Type I Employment'!GH21*VLOOKUP('Equation 4 Type I FTE'!$B21,'Equation 3 FTE Conversion'!$B$10:$E$32,4,FALSE)</f>
        <v>4.6126848550612311E-2</v>
      </c>
      <c r="GI21" s="20">
        <f>'RIMS II Type I Employment'!GI21*VLOOKUP('Equation 4 Type I FTE'!$B21,'Equation 3 FTE Conversion'!$B$10:$E$32,4,FALSE)</f>
        <v>5.9974655092233757E-2</v>
      </c>
      <c r="GJ21" s="20">
        <f>'RIMS II Type I Employment'!GJ21*VLOOKUP('Equation 4 Type I FTE'!$B21,'Equation 3 FTE Conversion'!$B$10:$E$32,4,FALSE)</f>
        <v>7.0214230351883428E-2</v>
      </c>
      <c r="GK21" s="20">
        <f>'RIMS II Type I Employment'!GK21*VLOOKUP('Equation 4 Type I FTE'!$B21,'Equation 3 FTE Conversion'!$B$10:$E$32,4,FALSE)</f>
        <v>8.0453805611533091E-2</v>
      </c>
      <c r="GL21" s="20">
        <f>'RIMS II Type I Employment'!GL21*VLOOKUP('Equation 4 Type I FTE'!$B21,'Equation 3 FTE Conversion'!$B$10:$E$32,4,FALSE)</f>
        <v>8.3281878778483961E-2</v>
      </c>
      <c r="GM21" s="20">
        <f>'RIMS II Type I Employment'!GM21*VLOOKUP('Equation 4 Type I FTE'!$B21,'Equation 3 FTE Conversion'!$B$10:$E$32,4,FALSE)</f>
        <v>8.2111641605952565E-2</v>
      </c>
      <c r="GN21" s="20">
        <f>'RIMS II Type I Employment'!GN21*VLOOKUP('Equation 4 Type I FTE'!$B21,'Equation 3 FTE Conversion'!$B$10:$E$32,4,FALSE)</f>
        <v>3.6277352348473103E-2</v>
      </c>
      <c r="GO21" s="20">
        <f>'RIMS II Type I Employment'!GO21*VLOOKUP('Equation 4 Type I FTE'!$B21,'Equation 3 FTE Conversion'!$B$10:$E$32,4,FALSE)</f>
        <v>2.6232816617578668E-2</v>
      </c>
      <c r="GP21" s="20">
        <f>'RIMS II Type I Employment'!GP21*VLOOKUP('Equation 4 Type I FTE'!$B21,'Equation 3 FTE Conversion'!$B$10:$E$32,4,FALSE)</f>
        <v>5.3928429700821574E-2</v>
      </c>
      <c r="GQ21" s="20">
        <f>'RIMS II Type I Employment'!GQ21*VLOOKUP('Equation 4 Type I FTE'!$B21,'Equation 3 FTE Conversion'!$B$10:$E$32,4,FALSE)</f>
        <v>7.5577817392652305E-2</v>
      </c>
      <c r="GR21" s="20">
        <f>'RIMS II Type I Employment'!GR21*VLOOKUP('Equation 4 Type I FTE'!$B21,'Equation 3 FTE Conversion'!$B$10:$E$32,4,FALSE)</f>
        <v>7.1872066346302901E-2</v>
      </c>
      <c r="GS21" s="20">
        <f>'RIMS II Type I Employment'!GS21*VLOOKUP('Equation 4 Type I FTE'!$B21,'Equation 3 FTE Conversion'!$B$10:$E$32,4,FALSE)</f>
        <v>7.5187738335141835E-2</v>
      </c>
      <c r="GT21" s="20">
        <f>'RIMS II Type I Employment'!GT21*VLOOKUP('Equation 4 Type I FTE'!$B21,'Equation 3 FTE Conversion'!$B$10:$E$32,4,FALSE)</f>
        <v>6.0559773678499455E-2</v>
      </c>
      <c r="GU21" s="20">
        <f>'RIMS II Type I Employment'!GU21*VLOOKUP('Equation 4 Type I FTE'!$B21,'Equation 3 FTE Conversion'!$B$10:$E$32,4,FALSE)</f>
        <v>0.16207784839559755</v>
      </c>
      <c r="GV21" s="20">
        <f>'RIMS II Type I Employment'!GV21*VLOOKUP('Equation 4 Type I FTE'!$B21,'Equation 3 FTE Conversion'!$B$10:$E$32,4,FALSE)</f>
        <v>7.24571849325686E-2</v>
      </c>
      <c r="GW21" s="20">
        <f>'RIMS II Type I Employment'!GW21*VLOOKUP('Equation 4 Type I FTE'!$B21,'Equation 3 FTE Conversion'!$B$10:$E$32,4,FALSE)</f>
        <v>7.3529902340722361E-2</v>
      </c>
      <c r="GX21" s="20">
        <f>'RIMS II Type I Employment'!GX21*VLOOKUP('Equation 4 Type I FTE'!$B21,'Equation 3 FTE Conversion'!$B$10:$E$32,4,FALSE)</f>
        <v>5.5781305223996276E-2</v>
      </c>
      <c r="GY21" s="20">
        <f>'RIMS II Type I Employment'!GY21*VLOOKUP('Equation 4 Type I FTE'!$B21,'Equation 3 FTE Conversion'!$B$10:$E$32,4,FALSE)</f>
        <v>9.9762718958301036E-2</v>
      </c>
      <c r="GZ21" s="20">
        <f>'RIMS II Type I Employment'!GZ21*VLOOKUP('Equation 4 Type I FTE'!$B21,'Equation 3 FTE Conversion'!$B$10:$E$32,4,FALSE)</f>
        <v>0.12141210665013176</v>
      </c>
      <c r="HA21" s="20">
        <f>'RIMS II Type I Employment'!HA21*VLOOKUP('Equation 4 Type I FTE'!$B21,'Equation 3 FTE Conversion'!$B$10:$E$32,4,FALSE)</f>
        <v>6.1047372500387539E-2</v>
      </c>
      <c r="HB21" s="20">
        <f>'RIMS II Type I Employment'!HB21*VLOOKUP('Equation 4 Type I FTE'!$B21,'Equation 3 FTE Conversion'!$B$10:$E$32,4,FALSE)</f>
        <v>4.398141373430476E-2</v>
      </c>
      <c r="HC21" s="20">
        <f>'RIMS II Type I Employment'!HC21*VLOOKUP('Equation 4 Type I FTE'!$B21,'Equation 3 FTE Conversion'!$B$10:$E$32,4,FALSE)</f>
        <v>3.588727329096264E-2</v>
      </c>
      <c r="HD21" s="20">
        <f>'RIMS II Type I Employment'!HD21*VLOOKUP('Equation 4 Type I FTE'!$B21,'Equation 3 FTE Conversion'!$B$10:$E$32,4,FALSE)</f>
        <v>7.1384467524414824E-2</v>
      </c>
      <c r="HE21" s="20">
        <f>'RIMS II Type I Employment'!HE21*VLOOKUP('Equation 4 Type I FTE'!$B21,'Equation 3 FTE Conversion'!$B$10:$E$32,4,FALSE)</f>
        <v>7.8210851030847919E-2</v>
      </c>
      <c r="HF21" s="20">
        <f>'RIMS II Type I Employment'!HF21*VLOOKUP('Equation 4 Type I FTE'!$B21,'Equation 3 FTE Conversion'!$B$10:$E$32,4,FALSE)</f>
        <v>3.5107115175941714E-2</v>
      </c>
      <c r="HG21" s="20">
        <f>'RIMS II Type I Employment'!HG21*VLOOKUP('Equation 4 Type I FTE'!$B21,'Equation 3 FTE Conversion'!$B$10:$E$32,4,FALSE)</f>
        <v>7.1189427995659582E-2</v>
      </c>
      <c r="HH21" s="20">
        <f>'RIMS II Type I Employment'!HH21*VLOOKUP('Equation 4 Type I FTE'!$B21,'Equation 3 FTE Conversion'!$B$10:$E$32,4,FALSE)</f>
        <v>0.10073791660207719</v>
      </c>
      <c r="HI21" s="20">
        <f>'RIMS II Type I Employment'!HI21*VLOOKUP('Equation 4 Type I FTE'!$B21,'Equation 3 FTE Conversion'!$B$10:$E$32,4,FALSE)</f>
        <v>6.5435761897380249E-2</v>
      </c>
      <c r="HJ21" s="20">
        <f>'RIMS II Type I Employment'!HJ21*VLOOKUP('Equation 4 Type I FTE'!$B21,'Equation 3 FTE Conversion'!$B$10:$E$32,4,FALSE)</f>
        <v>0.11136757091923732</v>
      </c>
      <c r="HK21" s="20">
        <f>'RIMS II Type I Employment'!HK21*VLOOKUP('Equation 4 Type I FTE'!$B21,'Equation 3 FTE Conversion'!$B$10:$E$32,4,FALSE)</f>
        <v>0</v>
      </c>
      <c r="HL21" s="20">
        <f>'RIMS II Type I Employment'!HL21*VLOOKUP('Equation 4 Type I FTE'!$B21,'Equation 3 FTE Conversion'!$B$10:$E$32,4,FALSE)</f>
        <v>3.8520306929158268E-2</v>
      </c>
      <c r="HM21" s="20">
        <f>'RIMS II Type I Employment'!HM21*VLOOKUP('Equation 4 Type I FTE'!$B21,'Equation 3 FTE Conversion'!$B$10:$E$32,4,FALSE)</f>
        <v>4.1835978917997209E-2</v>
      </c>
      <c r="HN21" s="20">
        <f>'RIMS II Type I Employment'!HN21*VLOOKUP('Equation 4 Type I FTE'!$B21,'Equation 3 FTE Conversion'!$B$10:$E$32,4,FALSE)</f>
        <v>3.949550457293443E-2</v>
      </c>
      <c r="HO21" s="20">
        <f>'RIMS II Type I Employment'!HO21*VLOOKUP('Equation 4 Type I FTE'!$B21,'Equation 3 FTE Conversion'!$B$10:$E$32,4,FALSE)</f>
        <v>4.4761571849325686E-2</v>
      </c>
      <c r="HP21" s="20">
        <f>'RIMS II Type I Employment'!HP21*VLOOKUP('Equation 4 Type I FTE'!$B21,'Equation 3 FTE Conversion'!$B$10:$E$32,4,FALSE)</f>
        <v>6.8848953650596803E-2</v>
      </c>
      <c r="HQ21" s="20">
        <f>'RIMS II Type I Employment'!HQ21*VLOOKUP('Equation 4 Type I FTE'!$B21,'Equation 3 FTE Conversion'!$B$10:$E$32,4,FALSE)</f>
        <v>6.5045682839869778E-2</v>
      </c>
      <c r="HR21" s="20">
        <f>'RIMS II Type I Employment'!HR21*VLOOKUP('Equation 4 Type I FTE'!$B21,'Equation 3 FTE Conversion'!$B$10:$E$32,4,FALSE)</f>
        <v>6.933655247248488E-2</v>
      </c>
      <c r="HS21" s="20">
        <f>'RIMS II Type I Employment'!HS21*VLOOKUP('Equation 4 Type I FTE'!$B21,'Equation 3 FTE Conversion'!$B$10:$E$32,4,FALSE)</f>
        <v>5.8609378390947139E-2</v>
      </c>
      <c r="HT21" s="20">
        <f>'RIMS II Type I Employment'!HT21*VLOOKUP('Equation 4 Type I FTE'!$B21,'Equation 3 FTE Conversion'!$B$10:$E$32,4,FALSE)</f>
        <v>4.7687164780654157E-2</v>
      </c>
      <c r="HU21" s="20">
        <f>'RIMS II Type I Employment'!HU21*VLOOKUP('Equation 4 Type I FTE'!$B21,'Equation 3 FTE Conversion'!$B$10:$E$32,4,FALSE)</f>
        <v>1.8918834289257478E-2</v>
      </c>
      <c r="HV21" s="20">
        <f>'RIMS II Type I Employment'!HV21*VLOOKUP('Equation 4 Type I FTE'!$B21,'Equation 3 FTE Conversion'!$B$10:$E$32,4,FALSE)</f>
        <v>5.0417718183227406E-2</v>
      </c>
      <c r="HW21" s="20">
        <f>'RIMS II Type I Employment'!HW21*VLOOKUP('Equation 4 Type I FTE'!$B21,'Equation 3 FTE Conversion'!$B$10:$E$32,4,FALSE)</f>
        <v>7.655301503642846E-2</v>
      </c>
      <c r="HX21" s="20">
        <f>'RIMS II Type I Employment'!HX21*VLOOKUP('Equation 4 Type I FTE'!$B21,'Equation 3 FTE Conversion'!$B$10:$E$32,4,FALSE)</f>
        <v>4.3201255619283827E-2</v>
      </c>
      <c r="HY21" s="20">
        <f>'RIMS II Type I Employment'!HY21*VLOOKUP('Equation 4 Type I FTE'!$B21,'Equation 3 FTE Conversion'!$B$10:$E$32,4,FALSE)</f>
        <v>1.6870919237327545E-2</v>
      </c>
      <c r="HZ21" s="20">
        <f>'RIMS II Type I Employment'!HZ21*VLOOKUP('Equation 4 Type I FTE'!$B21,'Equation 3 FTE Conversion'!$B$10:$E$32,4,FALSE)</f>
        <v>6.7971275771198256E-2</v>
      </c>
      <c r="IA21" s="20">
        <f>'RIMS II Type I Employment'!IA21*VLOOKUP('Equation 4 Type I FTE'!$B21,'Equation 3 FTE Conversion'!$B$10:$E$32,4,FALSE)</f>
        <v>4.5444210199968998E-2</v>
      </c>
      <c r="IB21" s="20">
        <f>'RIMS II Type I Employment'!IB21*VLOOKUP('Equation 4 Type I FTE'!$B21,'Equation 3 FTE Conversion'!$B$10:$E$32,4,FALSE)</f>
        <v>5.2075554177646879E-2</v>
      </c>
      <c r="IC21" s="20">
        <f>'RIMS II Type I Employment'!IC21*VLOOKUP('Equation 4 Type I FTE'!$B21,'Equation 3 FTE Conversion'!$B$10:$E$32,4,FALSE)</f>
        <v>3.2181522244613237E-2</v>
      </c>
      <c r="ID21" s="20">
        <f>'RIMS II Type I Employment'!ID21*VLOOKUP('Equation 4 Type I FTE'!$B21,'Equation 3 FTE Conversion'!$B$10:$E$32,4,FALSE)</f>
        <v>3.2084002480235622E-2</v>
      </c>
      <c r="IE21" s="20">
        <f>'RIMS II Type I Employment'!IE21*VLOOKUP('Equation 4 Type I FTE'!$B21,'Equation 3 FTE Conversion'!$B$10:$E$32,4,FALSE)</f>
        <v>5.7244101689660515E-2</v>
      </c>
      <c r="IF21" s="20">
        <f>'RIMS II Type I Employment'!IF21*VLOOKUP('Equation 4 Type I FTE'!$B21,'Equation 3 FTE Conversion'!$B$10:$E$32,4,FALSE)</f>
        <v>9.7617284141993485E-2</v>
      </c>
      <c r="IG21" s="20">
        <f>'RIMS II Type I Employment'!IG21*VLOOKUP('Equation 4 Type I FTE'!$B21,'Equation 3 FTE Conversion'!$B$10:$E$32,4,FALSE)</f>
        <v>3.5204634940319328E-2</v>
      </c>
      <c r="IH21" s="20">
        <f>'RIMS II Type I Employment'!IH21*VLOOKUP('Equation 4 Type I FTE'!$B21,'Equation 3 FTE Conversion'!$B$10:$E$32,4,FALSE)</f>
        <v>6.2315129437296536E-2</v>
      </c>
      <c r="II21" s="20">
        <f>'RIMS II Type I Employment'!II21*VLOOKUP('Equation 4 Type I FTE'!$B21,'Equation 3 FTE Conversion'!$B$10:$E$32,4,FALSE)</f>
        <v>2.9938567663928075E-2</v>
      </c>
      <c r="IJ21" s="20">
        <f>'RIMS II Type I Employment'!IJ21*VLOOKUP('Equation 4 Type I FTE'!$B21,'Equation 3 FTE Conversion'!$B$10:$E$32,4,FALSE)</f>
        <v>7.0214230351883428E-2</v>
      </c>
      <c r="IK21" s="20">
        <f>'RIMS II Type I Employment'!IK21*VLOOKUP('Equation 4 Type I FTE'!$B21,'Equation 3 FTE Conversion'!$B$10:$E$32,4,FALSE)</f>
        <v>5.2173073942024487E-2</v>
      </c>
      <c r="IL21" s="20">
        <f>'RIMS II Type I Employment'!IL21*VLOOKUP('Equation 4 Type I FTE'!$B21,'Equation 3 FTE Conversion'!$B$10:$E$32,4,FALSE)</f>
        <v>4.2908696326150977E-2</v>
      </c>
      <c r="IM21" s="20">
        <f>'RIMS II Type I Employment'!IM21*VLOOKUP('Equation 4 Type I FTE'!$B21,'Equation 3 FTE Conversion'!$B$10:$E$32,4,FALSE)</f>
        <v>5.7634180747170978E-2</v>
      </c>
      <c r="IN21" s="20">
        <f>'RIMS II Type I Employment'!IN21*VLOOKUP('Equation 4 Type I FTE'!$B21,'Equation 3 FTE Conversion'!$B$10:$E$32,4,FALSE)</f>
        <v>3.6764951170361181E-2</v>
      </c>
      <c r="IO21" s="20">
        <f>'RIMS II Type I Employment'!IO21*VLOOKUP('Equation 4 Type I FTE'!$B21,'Equation 3 FTE Conversion'!$B$10:$E$32,4,FALSE)</f>
        <v>4.6321888079367539E-2</v>
      </c>
      <c r="IP21" s="20">
        <f>'RIMS II Type I Employment'!IP21*VLOOKUP('Equation 4 Type I FTE'!$B21,'Equation 3 FTE Conversion'!$B$10:$E$32,4,FALSE)</f>
        <v>0.13262687955355759</v>
      </c>
      <c r="IQ21" s="20">
        <f>'RIMS II Type I Employment'!IQ21*VLOOKUP('Equation 4 Type I FTE'!$B21,'Equation 3 FTE Conversion'!$B$10:$E$32,4,FALSE)</f>
        <v>6.1730010851030838E-2</v>
      </c>
      <c r="IR21" s="20">
        <f>'RIMS II Type I Employment'!IR21*VLOOKUP('Equation 4 Type I FTE'!$B21,'Equation 3 FTE Conversion'!$B$10:$E$32,4,FALSE)</f>
        <v>5.2563152999534957E-2</v>
      </c>
      <c r="IS21" s="20">
        <f>'RIMS II Type I Employment'!IS21*VLOOKUP('Equation 4 Type I FTE'!$B21,'Equation 3 FTE Conversion'!$B$10:$E$32,4,FALSE)</f>
        <v>4.1835978917997209E-2</v>
      </c>
      <c r="IT21" s="20">
        <f>'RIMS II Type I Employment'!IT21*VLOOKUP('Equation 4 Type I FTE'!$B21,'Equation 3 FTE Conversion'!$B$10:$E$32,4,FALSE)</f>
        <v>4.5151650906836149E-2</v>
      </c>
      <c r="IU21" s="20">
        <f>'RIMS II Type I Employment'!IU21*VLOOKUP('Equation 4 Type I FTE'!$B21,'Equation 3 FTE Conversion'!$B$10:$E$32,4,FALSE)</f>
        <v>5.9389536505968066E-2</v>
      </c>
      <c r="IV21" s="20">
        <f>'RIMS II Type I Employment'!IV21*VLOOKUP('Equation 4 Type I FTE'!$B21,'Equation 3 FTE Conversion'!$B$10:$E$32,4,FALSE)</f>
        <v>7.2749744225701435E-2</v>
      </c>
      <c r="IW21" s="20">
        <f>'RIMS II Type I Employment'!IW21*VLOOKUP('Equation 4 Type I FTE'!$B21,'Equation 3 FTE Conversion'!$B$10:$E$32,4,FALSE)</f>
        <v>4.1640939389241981E-2</v>
      </c>
      <c r="IX21" s="20">
        <f>'RIMS II Type I Employment'!IX21*VLOOKUP('Equation 4 Type I FTE'!$B21,'Equation 3 FTE Conversion'!$B$10:$E$32,4,FALSE)</f>
        <v>5.1100356533870718E-2</v>
      </c>
      <c r="IY21" s="20">
        <f>'RIMS II Type I Employment'!IY21*VLOOKUP('Equation 4 Type I FTE'!$B21,'Equation 3 FTE Conversion'!$B$10:$E$32,4,FALSE)</f>
        <v>4.7784684545031778E-2</v>
      </c>
      <c r="IZ21" s="20">
        <f>'RIMS II Type I Employment'!IZ21*VLOOKUP('Equation 4 Type I FTE'!$B21,'Equation 3 FTE Conversion'!$B$10:$E$32,4,FALSE)</f>
        <v>5.5098666873352971E-2</v>
      </c>
      <c r="JA21" s="20">
        <f>'RIMS II Type I Employment'!JA21*VLOOKUP('Equation 4 Type I FTE'!$B21,'Equation 3 FTE Conversion'!$B$10:$E$32,4,FALSE)</f>
        <v>5.0417718183227406E-2</v>
      </c>
      <c r="JB21" s="20">
        <f>'RIMS II Type I Employment'!JB21*VLOOKUP('Equation 4 Type I FTE'!$B21,'Equation 3 FTE Conversion'!$B$10:$E$32,4,FALSE)</f>
        <v>0.12687321345527824</v>
      </c>
      <c r="JC21" s="20">
        <f>'RIMS II Type I Employment'!JC21*VLOOKUP('Equation 4 Type I FTE'!$B21,'Equation 3 FTE Conversion'!$B$10:$E$32,4,FALSE)</f>
        <v>6.9629111765617729E-2</v>
      </c>
      <c r="JD21" s="20">
        <f>'RIMS II Type I Employment'!JD21*VLOOKUP('Equation 4 Type I FTE'!$B21,'Equation 3 FTE Conversion'!$B$10:$E$32,4,FALSE)</f>
        <v>9.9470159665168187E-2</v>
      </c>
      <c r="JE21" s="20">
        <f>'RIMS II Type I Employment'!JE21*VLOOKUP('Equation 4 Type I FTE'!$B21,'Equation 3 FTE Conversion'!$B$10:$E$32,4,FALSE)</f>
        <v>9.4301612153154538E-2</v>
      </c>
      <c r="JF21" s="20">
        <f>'RIMS II Type I Employment'!JF21*VLOOKUP('Equation 4 Type I FTE'!$B21,'Equation 3 FTE Conversion'!$B$10:$E$32,4,FALSE)</f>
        <v>7.0409269880638656E-2</v>
      </c>
      <c r="JG21" s="20">
        <f>'RIMS II Type I Employment'!JG21*VLOOKUP('Equation 4 Type I FTE'!$B21,'Equation 3 FTE Conversion'!$B$10:$E$32,4,FALSE)</f>
        <v>0.12502033793210354</v>
      </c>
      <c r="JH21" s="20">
        <f>'RIMS II Type I Employment'!JH21*VLOOKUP('Equation 4 Type I FTE'!$B21,'Equation 3 FTE Conversion'!$B$10:$E$32,4,FALSE)</f>
        <v>0.14423173151449387</v>
      </c>
      <c r="JI21" s="20">
        <f>'RIMS II Type I Employment'!JI21*VLOOKUP('Equation 4 Type I FTE'!$B21,'Equation 3 FTE Conversion'!$B$10:$E$32,4,FALSE)</f>
        <v>0.18080164315609984</v>
      </c>
      <c r="JJ21" s="20">
        <f>'RIMS II Type I Employment'!JJ21*VLOOKUP('Equation 4 Type I FTE'!$B21,'Equation 3 FTE Conversion'!$B$10:$E$32,4,FALSE)</f>
        <v>6.2510168966051771E-2</v>
      </c>
      <c r="JK21" s="20">
        <f>'RIMS II Type I Employment'!JK21*VLOOKUP('Equation 4 Type I FTE'!$B21,'Equation 3 FTE Conversion'!$B$10:$E$32,4,FALSE)</f>
        <v>0.12687321345527824</v>
      </c>
      <c r="JL21" s="20">
        <f>'RIMS II Type I Employment'!JL21*VLOOKUP('Equation 4 Type I FTE'!$B21,'Equation 3 FTE Conversion'!$B$10:$E$32,4,FALSE)</f>
        <v>0.11946171136257944</v>
      </c>
      <c r="JM21" s="20">
        <f>'RIMS II Type I Employment'!JM21*VLOOKUP('Equation 4 Type I FTE'!$B21,'Equation 3 FTE Conversion'!$B$10:$E$32,4,FALSE)</f>
        <v>0.37710892884824054</v>
      </c>
      <c r="JN21" s="20">
        <f>'RIMS II Type I Employment'!JN21*VLOOKUP('Equation 4 Type I FTE'!$B21,'Equation 3 FTE Conversion'!$B$10:$E$32,4,FALSE)</f>
        <v>0.46000072856921409</v>
      </c>
      <c r="JO21" s="20">
        <f>'RIMS II Type I Employment'!JO21*VLOOKUP('Equation 4 Type I FTE'!$B21,'Equation 3 FTE Conversion'!$B$10:$E$32,4,FALSE)</f>
        <v>0.11897411254069136</v>
      </c>
      <c r="JP21" s="20">
        <f>'RIMS II Type I Employment'!JP21*VLOOKUP('Equation 4 Type I FTE'!$B21,'Equation 3 FTE Conversion'!$B$10:$E$32,4,FALSE)</f>
        <v>0.28748826538521161</v>
      </c>
      <c r="JQ21" s="20">
        <f>'RIMS II Type I Employment'!JQ21*VLOOKUP('Equation 4 Type I FTE'!$B21,'Equation 3 FTE Conversion'!$B$10:$E$32,4,FALSE)</f>
        <v>7.2554704696946207E-2</v>
      </c>
      <c r="JR21" s="20">
        <f>'RIMS II Type I Employment'!JR21*VLOOKUP('Equation 4 Type I FTE'!$B21,'Equation 3 FTE Conversion'!$B$10:$E$32,4,FALSE)</f>
        <v>0.14364661292822817</v>
      </c>
      <c r="JS21" s="20">
        <f>'RIMS II Type I Employment'!JS21*VLOOKUP('Equation 4 Type I FTE'!$B21,'Equation 3 FTE Conversion'!$B$10:$E$32,4,FALSE)</f>
        <v>5.090531700511549E-2</v>
      </c>
      <c r="JT21" s="20">
        <f>'RIMS II Type I Employment'!JT21*VLOOKUP('Equation 4 Type I FTE'!$B21,'Equation 3 FTE Conversion'!$B$10:$E$32,4,FALSE)</f>
        <v>0.11263532785614633</v>
      </c>
      <c r="JU21" s="20">
        <f>'RIMS II Type I Employment'!JU21*VLOOKUP('Equation 4 Type I FTE'!$B21,'Equation 3 FTE Conversion'!$B$10:$E$32,4,FALSE)</f>
        <v>5.4903627344597736E-2</v>
      </c>
      <c r="JV21" s="20">
        <f>'RIMS II Type I Employment'!JV21*VLOOKUP('Equation 4 Type I FTE'!$B21,'Equation 3 FTE Conversion'!$B$10:$E$32,4,FALSE)</f>
        <v>6.8361354828708726E-2</v>
      </c>
      <c r="JW21" s="20">
        <f>'RIMS II Type I Employment'!JW21*VLOOKUP('Equation 4 Type I FTE'!$B21,'Equation 3 FTE Conversion'!$B$10:$E$32,4,FALSE)</f>
        <v>0.10210319330336382</v>
      </c>
      <c r="JX21" s="20">
        <f>'RIMS II Type I Employment'!JX21*VLOOKUP('Equation 4 Type I FTE'!$B21,'Equation 3 FTE Conversion'!$B$10:$E$32,4,FALSE)</f>
        <v>6.933655247248488E-2</v>
      </c>
      <c r="JY21" s="20">
        <f>'RIMS II Type I Employment'!JY21*VLOOKUP('Equation 4 Type I FTE'!$B21,'Equation 3 FTE Conversion'!$B$10:$E$32,4,FALSE)</f>
        <v>3.3254239652767012E-2</v>
      </c>
      <c r="JZ21" s="20">
        <f>'RIMS II Type I Employment'!JZ21*VLOOKUP('Equation 4 Type I FTE'!$B21,'Equation 3 FTE Conversion'!$B$10:$E$32,4,FALSE)</f>
        <v>8.3379398542861569E-2</v>
      </c>
      <c r="KA21" s="20">
        <f>'RIMS II Type I Employment'!KA21*VLOOKUP('Equation 4 Type I FTE'!$B21,'Equation 3 FTE Conversion'!$B$10:$E$32,4,FALSE)</f>
        <v>4.641940784374516E-2</v>
      </c>
      <c r="KB21" s="20">
        <f>'RIMS II Type I Employment'!KB21*VLOOKUP('Equation 4 Type I FTE'!$B21,'Equation 3 FTE Conversion'!$B$10:$E$32,4,FALSE)</f>
        <v>2.7403053790110061E-2</v>
      </c>
      <c r="KC21" s="20">
        <f>'RIMS II Type I Employment'!KC21*VLOOKUP('Equation 4 Type I FTE'!$B21,'Equation 3 FTE Conversion'!$B$10:$E$32,4,FALSE)</f>
        <v>2.9938567663928075E-2</v>
      </c>
      <c r="KD21" s="20">
        <f>'RIMS II Type I Employment'!KD21*VLOOKUP('Equation 4 Type I FTE'!$B21,'Equation 3 FTE Conversion'!$B$10:$E$32,4,FALSE)</f>
        <v>3.9007905751046346E-2</v>
      </c>
      <c r="KE21" s="20">
        <f>'RIMS II Type I Employment'!KE21*VLOOKUP('Equation 4 Type I FTE'!$B21,'Equation 3 FTE Conversion'!$B$10:$E$32,4,FALSE)</f>
        <v>7.6162935978918003E-2</v>
      </c>
      <c r="KF21" s="20">
        <f>'RIMS II Type I Employment'!KF21*VLOOKUP('Equation 4 Type I FTE'!$B21,'Equation 3 FTE Conversion'!$B$10:$E$32,4,FALSE)</f>
        <v>0.19416185087583321</v>
      </c>
      <c r="KG21" s="20">
        <f>'RIMS II Type I Employment'!KG21*VLOOKUP('Equation 4 Type I FTE'!$B21,'Equation 3 FTE Conversion'!$B$10:$E$32,4,FALSE)</f>
        <v>8.8450426290497597E-2</v>
      </c>
      <c r="KH21" s="20">
        <f>'RIMS II Type I Employment'!KH21*VLOOKUP('Equation 4 Type I FTE'!$B21,'Equation 3 FTE Conversion'!$B$10:$E$32,4,FALSE)</f>
        <v>6.0559773678499455E-2</v>
      </c>
      <c r="KI21" s="20">
        <f>'RIMS II Type I Employment'!KI21*VLOOKUP('Equation 4 Type I FTE'!$B21,'Equation 3 FTE Conversion'!$B$10:$E$32,4,FALSE)</f>
        <v>4.0958301038598668E-2</v>
      </c>
      <c r="KJ21" s="20">
        <f>'RIMS II Type I Employment'!KJ21*VLOOKUP('Equation 4 Type I FTE'!$B21,'Equation 3 FTE Conversion'!$B$10:$E$32,4,FALSE)</f>
        <v>3.4070480080607655</v>
      </c>
      <c r="KK21" s="20">
        <f>'RIMS II Type I Employment'!KK21*VLOOKUP('Equation 4 Type I FTE'!$B21,'Equation 3 FTE Conversion'!$B$10:$E$32,4,FALSE)</f>
        <v>2.8349970702216707</v>
      </c>
      <c r="KL21" s="20">
        <f>'RIMS II Type I Employment'!KL21*VLOOKUP('Equation 4 Type I FTE'!$B21,'Equation 3 FTE Conversion'!$B$10:$E$32,4,FALSE)</f>
        <v>6.6173986513718805</v>
      </c>
      <c r="KM21" s="20">
        <f>'RIMS II Type I Employment'!KM21*VLOOKUP('Equation 4 Type I FTE'!$B21,'Equation 3 FTE Conversion'!$B$10:$E$32,4,FALSE)</f>
        <v>6.9973356533870712</v>
      </c>
      <c r="KN21" s="20">
        <f>'RIMS II Type I Employment'!KN21*VLOOKUP('Equation 4 Type I FTE'!$B21,'Equation 3 FTE Conversion'!$B$10:$E$32,4,FALSE)</f>
        <v>4.594838738180127</v>
      </c>
      <c r="KO21" s="20">
        <f>'RIMS II Type I Employment'!KO21*VLOOKUP('Equation 4 Type I FTE'!$B21,'Equation 3 FTE Conversion'!$B$10:$E$32,4,FALSE)</f>
        <v>4.3215883583940471</v>
      </c>
      <c r="KP21" s="20">
        <f>'RIMS II Type I Employment'!KP21*VLOOKUP('Equation 4 Type I FTE'!$B21,'Equation 3 FTE Conversion'!$B$10:$E$32,4,FALSE)</f>
        <v>6.1920174391567198</v>
      </c>
      <c r="KQ21" s="20">
        <f>'RIMS II Type I Employment'!KQ21*VLOOKUP('Equation 4 Type I FTE'!$B21,'Equation 3 FTE Conversion'!$B$10:$E$32,4,FALSE)</f>
        <v>16.55739319485351</v>
      </c>
      <c r="KR21" s="20">
        <f>'RIMS II Type I Employment'!KR21*VLOOKUP('Equation 4 Type I FTE'!$B21,'Equation 3 FTE Conversion'!$B$10:$E$32,4,FALSE)</f>
        <v>0.20147583320415438</v>
      </c>
      <c r="KS21" s="20">
        <f>'RIMS II Type I Employment'!KS21*VLOOKUP('Equation 4 Type I FTE'!$B21,'Equation 3 FTE Conversion'!$B$10:$E$32,4,FALSE)</f>
        <v>0.2273185707642226</v>
      </c>
      <c r="KT21" s="20">
        <f>'RIMS II Type I Employment'!KT21*VLOOKUP('Equation 4 Type I FTE'!$B21,'Equation 3 FTE Conversion'!$B$10:$E$32,4,FALSE)</f>
        <v>0.13935574329561307</v>
      </c>
      <c r="KU21" s="20">
        <f>'RIMS II Type I Employment'!KU21*VLOOKUP('Equation 4 Type I FTE'!$B21,'Equation 3 FTE Conversion'!$B$10:$E$32,4,FALSE)</f>
        <v>0.19806264145093783</v>
      </c>
      <c r="KV21" s="20">
        <f>'RIMS II Type I Employment'!KV21*VLOOKUP('Equation 4 Type I FTE'!$B21,'Equation 3 FTE Conversion'!$B$10:$E$32,4,FALSE)</f>
        <v>0.3478529995349558</v>
      </c>
      <c r="KW21" s="20">
        <f>'RIMS II Type I Employment'!KW21*VLOOKUP('Equation 4 Type I FTE'!$B21,'Equation 3 FTE Conversion'!$B$10:$E$32,4,FALSE)</f>
        <v>0.10532134552782514</v>
      </c>
      <c r="KX21" s="20">
        <f>'RIMS II Type I Employment'!KX21*VLOOKUP('Equation 4 Type I FTE'!$B21,'Equation 3 FTE Conversion'!$B$10:$E$32,4,FALSE)</f>
        <v>4.3006216090528598E-2</v>
      </c>
      <c r="KY21" s="20">
        <f>'RIMS II Type I Employment'!KY21*VLOOKUP('Equation 4 Type I FTE'!$B21,'Equation 3 FTE Conversion'!$B$10:$E$32,4,FALSE)</f>
        <v>4.3688854441171911E-2</v>
      </c>
      <c r="KZ21" s="20">
        <f>'RIMS II Type I Employment'!KZ21*VLOOKUP('Equation 4 Type I FTE'!$B21,'Equation 3 FTE Conversion'!$B$10:$E$32,4,FALSE)</f>
        <v>0.1124402883273911</v>
      </c>
      <c r="LA21" s="20">
        <f>'RIMS II Type I Employment'!LA21*VLOOKUP('Equation 4 Type I FTE'!$B21,'Equation 3 FTE Conversion'!$B$10:$E$32,4,FALSE)</f>
        <v>0.10415110835529376</v>
      </c>
      <c r="LB21" s="20">
        <f>'RIMS II Type I Employment'!LB21*VLOOKUP('Equation 4 Type I FTE'!$B21,'Equation 3 FTE Conversion'!$B$10:$E$32,4,FALSE)</f>
        <v>7.1579507053170052E-2</v>
      </c>
      <c r="LC21" s="20">
        <f>'RIMS II Type I Employment'!LC21*VLOOKUP('Equation 4 Type I FTE'!$B21,'Equation 3 FTE Conversion'!$B$10:$E$32,4,FALSE)</f>
        <v>0.1387706247093474</v>
      </c>
      <c r="LD21" s="20">
        <f>'RIMS II Type I Employment'!LD21*VLOOKUP('Equation 4 Type I FTE'!$B21,'Equation 3 FTE Conversion'!$B$10:$E$32,4,FALSE)</f>
        <v>9.4399131917532159E-2</v>
      </c>
      <c r="LE21" s="20">
        <f>'RIMS II Type I Employment'!LE21*VLOOKUP('Equation 4 Type I FTE'!$B21,'Equation 3 FTE Conversion'!$B$10:$E$32,4,FALSE)</f>
        <v>7.9771167260889786E-2</v>
      </c>
      <c r="LF21" s="20">
        <f>'RIMS II Type I Employment'!LF21*VLOOKUP('Equation 4 Type I FTE'!$B21,'Equation 3 FTE Conversion'!$B$10:$E$32,4,FALSE)</f>
        <v>6.9921671058750579E-2</v>
      </c>
      <c r="LG21" s="20">
        <f>'RIMS II Type I Employment'!LG21*VLOOKUP('Equation 4 Type I FTE'!$B21,'Equation 3 FTE Conversion'!$B$10:$E$32,4,FALSE)</f>
        <v>4.1055820802976283E-2</v>
      </c>
      <c r="LH21" s="20">
        <f>'RIMS II Type I Employment'!LH21*VLOOKUP('Equation 4 Type I FTE'!$B21,'Equation 3 FTE Conversion'!$B$10:$E$32,4,FALSE)</f>
        <v>6.9629111765617729E-2</v>
      </c>
      <c r="LI21" s="20">
        <f>'RIMS II Type I Employment'!LI21*VLOOKUP('Equation 4 Type I FTE'!$B21,'Equation 3 FTE Conversion'!$B$10:$E$32,4,FALSE)</f>
        <v>2.077170981243218E-2</v>
      </c>
      <c r="LJ21" s="20">
        <f>'RIMS II Type I Employment'!LJ21*VLOOKUP('Equation 4 Type I FTE'!$B21,'Equation 3 FTE Conversion'!$B$10:$E$32,4,FALSE)</f>
        <v>8.2404200899085414E-2</v>
      </c>
      <c r="LK21" s="20">
        <f>'RIMS II Type I Employment'!LK21*VLOOKUP('Equation 4 Type I FTE'!$B21,'Equation 3 FTE Conversion'!$B$10:$E$32,4,FALSE)</f>
        <v>0.18772554642691056</v>
      </c>
      <c r="LL21" s="20">
        <f>'RIMS II Type I Employment'!LL21*VLOOKUP('Equation 4 Type I FTE'!$B21,'Equation 3 FTE Conversion'!$B$10:$E$32,4,FALSE)</f>
        <v>4.4761571849325686E-2</v>
      </c>
      <c r="LM21" s="20">
        <f>'RIMS II Type I Employment'!LM21*VLOOKUP('Equation 4 Type I FTE'!$B21,'Equation 3 FTE Conversion'!$B$10:$E$32,4,FALSE)</f>
        <v>6.8263835064331119E-2</v>
      </c>
      <c r="LN21" s="20">
        <f>'RIMS II Type I Employment'!LN21*VLOOKUP('Equation 4 Type I FTE'!$B21,'Equation 3 FTE Conversion'!$B$10:$E$32,4,FALSE)</f>
        <v>0.196502325220896</v>
      </c>
      <c r="LO21" s="20">
        <f>'RIMS II Type I Employment'!LO21*VLOOKUP('Equation 4 Type I FTE'!$B21,'Equation 3 FTE Conversion'!$B$10:$E$32,4,FALSE)</f>
        <v>6.8653914121841575E-2</v>
      </c>
      <c r="LP21" s="20">
        <f>'RIMS II Type I Employment'!LP21*VLOOKUP('Equation 4 Type I FTE'!$B21,'Equation 3 FTE Conversion'!$B$10:$E$32,4,FALSE)</f>
        <v>0.10093295613083242</v>
      </c>
      <c r="LQ21" s="20">
        <f>'RIMS II Type I Employment'!LQ21*VLOOKUP('Equation 4 Type I FTE'!$B21,'Equation 3 FTE Conversion'!$B$10:$E$32,4,FALSE)</f>
        <v>0.18616523019686868</v>
      </c>
      <c r="LR21" s="20">
        <f>'RIMS II Type I Employment'!LR21*VLOOKUP('Equation 4 Type I FTE'!$B21,'Equation 3 FTE Conversion'!$B$10:$E$32,4,FALSE)</f>
        <v>8.2404200899085414E-2</v>
      </c>
      <c r="LS21" s="20">
        <f>'RIMS II Type I Employment'!LS21*VLOOKUP('Equation 4 Type I FTE'!$B21,'Equation 3 FTE Conversion'!$B$10:$E$32,4,FALSE)</f>
        <v>0.13282191908231281</v>
      </c>
      <c r="LT21" s="20">
        <f>'RIMS II Type I Employment'!LT21*VLOOKUP('Equation 4 Type I FTE'!$B21,'Equation 3 FTE Conversion'!$B$10:$E$32,4,FALSE)</f>
        <v>7.4115020926988059E-2</v>
      </c>
      <c r="LU21" s="20">
        <f>'RIMS II Type I Employment'!LU21*VLOOKUP('Equation 4 Type I FTE'!$B21,'Equation 3 FTE Conversion'!$B$10:$E$32,4,FALSE)</f>
        <v>3.25716013021237E-2</v>
      </c>
      <c r="LV21" s="20">
        <f>'RIMS II Type I Employment'!LV21*VLOOKUP('Equation 4 Type I FTE'!$B21,'Equation 3 FTE Conversion'!$B$10:$E$32,4,FALSE)</f>
        <v>6.4948163075492171E-2</v>
      </c>
      <c r="LW21" s="20">
        <f>'RIMS II Type I Employment'!LW21*VLOOKUP('Equation 4 Type I FTE'!$B21,'Equation 3 FTE Conversion'!$B$10:$E$32,4,FALSE)</f>
        <v>0.21737155479770576</v>
      </c>
      <c r="LX21" s="20">
        <f>'RIMS II Type I Employment'!LX21*VLOOKUP('Equation 4 Type I FTE'!$B21,'Equation 3 FTE Conversion'!$B$10:$E$32,4,FALSE)</f>
        <v>9.2936335451867913E-2</v>
      </c>
      <c r="LY21" s="20">
        <f>'RIMS II Type I Employment'!LY21*VLOOKUP('Equation 4 Type I FTE'!$B21,'Equation 3 FTE Conversion'!$B$10:$E$32,4,FALSE)</f>
        <v>7.9381088203379316E-2</v>
      </c>
      <c r="LZ21" s="20">
        <f>'RIMS II Type I Employment'!LZ21*VLOOKUP('Equation 4 Type I FTE'!$B21,'Equation 3 FTE Conversion'!$B$10:$E$32,4,FALSE)</f>
        <v>5.6854022632150052E-2</v>
      </c>
      <c r="MA21" s="20">
        <f>'RIMS II Type I Employment'!MA21*VLOOKUP('Equation 4 Type I FTE'!$B21,'Equation 3 FTE Conversion'!$B$10:$E$32,4,FALSE)</f>
        <v>8.9133064641140902E-2</v>
      </c>
      <c r="MB21" s="20">
        <f>'RIMS II Type I Employment'!MB21*VLOOKUP('Equation 4 Type I FTE'!$B21,'Equation 3 FTE Conversion'!$B$10:$E$32,4,FALSE)</f>
        <v>5.9389536505968066E-2</v>
      </c>
      <c r="MC21" s="20">
        <f>'RIMS II Type I Employment'!MC21*VLOOKUP('Equation 4 Type I FTE'!$B21,'Equation 3 FTE Conversion'!$B$10:$E$32,4,FALSE)</f>
        <v>6.4558084017981701E-2</v>
      </c>
      <c r="MD21" s="20">
        <f>'RIMS II Type I Employment'!MD21*VLOOKUP('Equation 4 Type I FTE'!$B21,'Equation 3 FTE Conversion'!$B$10:$E$32,4,FALSE)</f>
        <v>0.14949779879088512</v>
      </c>
      <c r="ME21" s="20">
        <f>'RIMS II Type I Employment'!ME21*VLOOKUP('Equation 4 Type I FTE'!$B21,'Equation 3 FTE Conversion'!$B$10:$E$32,4,FALSE)</f>
        <v>0.20254855061230817</v>
      </c>
      <c r="MF21" s="20">
        <f>'RIMS II Type I Employment'!MF21*VLOOKUP('Equation 4 Type I FTE'!$B21,'Equation 3 FTE Conversion'!$B$10:$E$32,4,FALSE)</f>
        <v>9.8885041078902502E-2</v>
      </c>
      <c r="MG21" s="20">
        <f>'RIMS II Type I Employment'!MG21*VLOOKUP('Equation 4 Type I FTE'!$B21,'Equation 3 FTE Conversion'!$B$10:$E$32,4,FALSE)</f>
        <v>8.7377708882343821E-2</v>
      </c>
      <c r="MH21" s="20">
        <f>'RIMS II Type I Employment'!MH21*VLOOKUP('Equation 4 Type I FTE'!$B21,'Equation 3 FTE Conversion'!$B$10:$E$32,4,FALSE)</f>
        <v>0.12589801581150209</v>
      </c>
      <c r="MI21" s="20">
        <f>'RIMS II Type I Employment'!MI21*VLOOKUP('Equation 4 Type I FTE'!$B21,'Equation 3 FTE Conversion'!$B$10:$E$32,4,FALSE)</f>
        <v>7.7333173151449386E-2</v>
      </c>
      <c r="MJ21" s="20">
        <f>'RIMS II Type I Employment'!MJ21*VLOOKUP('Equation 4 Type I FTE'!$B21,'Equation 3 FTE Conversion'!$B$10:$E$32,4,FALSE)</f>
        <v>0.24857787939854287</v>
      </c>
      <c r="MK21" s="20">
        <f>'RIMS II Type I Employment'!MK21*VLOOKUP('Equation 4 Type I FTE'!$B21,'Equation 3 FTE Conversion'!$B$10:$E$32,4,FALSE)</f>
        <v>6.5143202604247399E-2</v>
      </c>
      <c r="ML21" s="20">
        <f>'RIMS II Type I Employment'!ML21*VLOOKUP('Equation 4 Type I FTE'!$B21,'Equation 3 FTE Conversion'!$B$10:$E$32,4,FALSE)</f>
        <v>6.689855836304448E-2</v>
      </c>
      <c r="MM21" s="20">
        <f>'RIMS II Type I Employment'!MM21*VLOOKUP('Equation 4 Type I FTE'!$B21,'Equation 3 FTE Conversion'!$B$10:$E$32,4,FALSE)</f>
        <v>1.6968439001705159E-2</v>
      </c>
      <c r="MN21" s="20">
        <f>'RIMS II Type I Employment'!MN21*VLOOKUP('Equation 4 Type I FTE'!$B21,'Equation 3 FTE Conversion'!$B$10:$E$32,4,FALSE)</f>
        <v>0.14325653387071771</v>
      </c>
      <c r="MO21" s="20">
        <f>'RIMS II Type I Employment'!MO21*VLOOKUP('Equation 4 Type I FTE'!$B21,'Equation 3 FTE Conversion'!$B$10:$E$32,4,FALSE)</f>
        <v>0.13360207719733375</v>
      </c>
      <c r="MP21" s="20">
        <f>'RIMS II Type I Employment'!MP21*VLOOKUP('Equation 4 Type I FTE'!$B21,'Equation 3 FTE Conversion'!$B$10:$E$32,4,FALSE)</f>
        <v>3.949550457293443E-2</v>
      </c>
      <c r="MQ21" s="20">
        <f>'RIMS II Type I Employment'!MQ21*VLOOKUP('Equation 4 Type I FTE'!$B21,'Equation 3 FTE Conversion'!$B$10:$E$32,4,FALSE)</f>
        <v>0.14910771973337467</v>
      </c>
      <c r="MR21" s="20">
        <f>'RIMS II Type I Employment'!MR21*VLOOKUP('Equation 4 Type I FTE'!$B21,'Equation 3 FTE Conversion'!$B$10:$E$32,4,FALSE)</f>
        <v>9.8007363199503955E-2</v>
      </c>
      <c r="MS21" s="20">
        <f>'RIMS II Type I Employment'!MS21*VLOOKUP('Equation 4 Type I FTE'!$B21,'Equation 3 FTE Conversion'!$B$10:$E$32,4,FALSE)</f>
        <v>0.12316746240892884</v>
      </c>
      <c r="MT21" s="20">
        <f>'RIMS II Type I Employment'!MT21*VLOOKUP('Equation 4 Type I FTE'!$B21,'Equation 3 FTE Conversion'!$B$10:$E$32,4,FALSE)</f>
        <v>7.2359665168190979E-2</v>
      </c>
      <c r="MU21" s="20">
        <f>'RIMS II Type I Employment'!MU21*VLOOKUP('Equation 4 Type I FTE'!$B21,'Equation 3 FTE Conversion'!$B$10:$E$32,4,FALSE)</f>
        <v>9.1278499457448453E-2</v>
      </c>
      <c r="MV21" s="20">
        <f>'RIMS II Type I Employment'!MV21*VLOOKUP('Equation 4 Type I FTE'!$B21,'Equation 3 FTE Conversion'!$B$10:$E$32,4,FALSE)</f>
        <v>0.19016354053635096</v>
      </c>
      <c r="MW21" s="20">
        <f>'RIMS II Type I Employment'!MW21*VLOOKUP('Equation 4 Type I FTE'!$B21,'Equation 3 FTE Conversion'!$B$10:$E$32,4,FALSE)</f>
        <v>4.4469012556192837E-2</v>
      </c>
      <c r="MX21" s="20">
        <f>'RIMS II Type I Employment'!MX21*VLOOKUP('Equation 4 Type I FTE'!$B21,'Equation 3 FTE Conversion'!$B$10:$E$32,4,FALSE)</f>
        <v>3.6862470934738802E-2</v>
      </c>
      <c r="MY21" s="20">
        <f>'RIMS II Type I Employment'!MY21*VLOOKUP('Equation 4 Type I FTE'!$B21,'Equation 3 FTE Conversion'!$B$10:$E$32,4,FALSE)</f>
        <v>7.0896868702526733E-2</v>
      </c>
      <c r="MZ21" s="20">
        <f>'RIMS II Type I Employment'!MZ21*VLOOKUP('Equation 4 Type I FTE'!$B21,'Equation 3 FTE Conversion'!$B$10:$E$32,4,FALSE)</f>
        <v>1.7260998294838008E-2</v>
      </c>
      <c r="NA21" s="20">
        <f>'RIMS II Type I Employment'!NA21*VLOOKUP('Equation 4 Type I FTE'!$B21,'Equation 3 FTE Conversion'!$B$10:$E$32,4,FALSE)</f>
        <v>6.8361354828708726E-2</v>
      </c>
      <c r="NB21" s="20">
        <f>'RIMS II Type I Employment'!NB21*VLOOKUP('Equation 4 Type I FTE'!$B21,'Equation 3 FTE Conversion'!$B$10:$E$32,4,FALSE)</f>
        <v>7.6065416214540372E-3</v>
      </c>
      <c r="NC21" s="20">
        <f>'RIMS II Type I Employment'!NC21*VLOOKUP('Equation 4 Type I FTE'!$B21,'Equation 3 FTE Conversion'!$B$10:$E$32,4,FALSE)</f>
        <v>8.9133064641140902E-2</v>
      </c>
      <c r="ND21" s="20">
        <f>'RIMS II Type I Employment'!ND21*VLOOKUP('Equation 4 Type I FTE'!$B21,'Equation 3 FTE Conversion'!$B$10:$E$32,4,FALSE)</f>
        <v>7.9771167260889786E-2</v>
      </c>
      <c r="NE21" s="20">
        <f>'RIMS II Type I Employment'!NE21*VLOOKUP('Equation 4 Type I FTE'!$B21,'Equation 3 FTE Conversion'!$B$10:$E$32,4,FALSE)</f>
        <v>0.93609221826073474</v>
      </c>
      <c r="NF21" s="20">
        <f>'RIMS II Type I Employment'!NF21*VLOOKUP('Equation 4 Type I FTE'!$B21,'Equation 3 FTE Conversion'!$B$10:$E$32,4,FALSE)</f>
        <v>0.29802039993799406</v>
      </c>
      <c r="NG21" s="20">
        <f>'RIMS II Type I Employment'!NG21*VLOOKUP('Equation 4 Type I FTE'!$B21,'Equation 3 FTE Conversion'!$B$10:$E$32,4,FALSE)</f>
        <v>0.31762187257789487</v>
      </c>
      <c r="NH21" s="20">
        <f>'RIMS II Type I Employment'!NH21*VLOOKUP('Equation 4 Type I FTE'!$B21,'Equation 3 FTE Conversion'!$B$10:$E$32,4,FALSE)</f>
        <v>0.2631083242908076</v>
      </c>
      <c r="NI21" s="20">
        <f>'RIMS II Type I Employment'!NI21*VLOOKUP('Equation 4 Type I FTE'!$B21,'Equation 3 FTE Conversion'!$B$10:$E$32,4,FALSE)</f>
        <v>0.24604236552472486</v>
      </c>
      <c r="NJ21" s="23">
        <f>'RIMS II Type I Employment'!NJ21*VLOOKUP('Equation 4 Type I FTE'!$B21,'Equation 3 FTE Conversion'!$B$10:$E$32,4,FALSE)</f>
        <v>0</v>
      </c>
    </row>
    <row r="22" spans="2:374" x14ac:dyDescent="0.3">
      <c r="B22" s="18" t="s">
        <v>834</v>
      </c>
      <c r="C22" s="20">
        <f>'RIMS II Type I Employment'!C22*VLOOKUP('Equation 4 Type I FTE'!$B22,'Equation 3 FTE Conversion'!$B$10:$E$32,4,FALSE)</f>
        <v>0.72637697841726623</v>
      </c>
      <c r="D22" s="20">
        <f>'RIMS II Type I Employment'!D22*VLOOKUP('Equation 4 Type I FTE'!$B22,'Equation 3 FTE Conversion'!$B$10:$E$32,4,FALSE)</f>
        <v>0.44109352517985612</v>
      </c>
      <c r="E22" s="20">
        <f>'RIMS II Type I Employment'!E22*VLOOKUP('Equation 4 Type I FTE'!$B22,'Equation 3 FTE Conversion'!$B$10:$E$32,4,FALSE)</f>
        <v>0.12026474820143886</v>
      </c>
      <c r="F22" s="20">
        <f>'RIMS II Type I Employment'!F22*VLOOKUP('Equation 4 Type I FTE'!$B22,'Equation 3 FTE Conversion'!$B$10:$E$32,4,FALSE)</f>
        <v>0.22441438848920864</v>
      </c>
      <c r="G22" s="20">
        <f>'RIMS II Type I Employment'!G22*VLOOKUP('Equation 4 Type I FTE'!$B22,'Equation 3 FTE Conversion'!$B$10:$E$32,4,FALSE)</f>
        <v>0.41015251798561153</v>
      </c>
      <c r="H22" s="20">
        <f>'RIMS II Type I Employment'!H22*VLOOKUP('Equation 4 Type I FTE'!$B22,'Equation 3 FTE Conversion'!$B$10:$E$32,4,FALSE)</f>
        <v>0.3690820143884892</v>
      </c>
      <c r="I22" s="20">
        <f>'RIMS II Type I Employment'!I22*VLOOKUP('Equation 4 Type I FTE'!$B22,'Equation 3 FTE Conversion'!$B$10:$E$32,4,FALSE)</f>
        <v>0.28086330935251802</v>
      </c>
      <c r="J22" s="20">
        <f>'RIMS II Type I Employment'!J22*VLOOKUP('Equation 4 Type I FTE'!$B22,'Equation 3 FTE Conversion'!$B$10:$E$32,4,FALSE)</f>
        <v>0.12542158273381296</v>
      </c>
      <c r="K22" s="20">
        <f>'RIMS II Type I Employment'!K22*VLOOKUP('Equation 4 Type I FTE'!$B22,'Equation 3 FTE Conversion'!$B$10:$E$32,4,FALSE)</f>
        <v>9.0336690647482024E-2</v>
      </c>
      <c r="L22" s="20">
        <f>'RIMS II Type I Employment'!L22*VLOOKUP('Equation 4 Type I FTE'!$B22,'Equation 3 FTE Conversion'!$B$10:$E$32,4,FALSE)</f>
        <v>6.1974100719424462E-2</v>
      </c>
      <c r="M22" s="20">
        <f>'RIMS II Type I Employment'!M22*VLOOKUP('Equation 4 Type I FTE'!$B22,'Equation 3 FTE Conversion'!$B$10:$E$32,4,FALSE)</f>
        <v>2.6152517985611513E-2</v>
      </c>
      <c r="N22" s="20">
        <f>'RIMS II Type I Employment'!N22*VLOOKUP('Equation 4 Type I FTE'!$B22,'Equation 3 FTE Conversion'!$B$10:$E$32,4,FALSE)</f>
        <v>3.1677697841726624E-2</v>
      </c>
      <c r="O22" s="20">
        <f>'RIMS II Type I Employment'!O22*VLOOKUP('Equation 4 Type I FTE'!$B22,'Equation 3 FTE Conversion'!$B$10:$E$32,4,FALSE)</f>
        <v>6.4736690647482026E-2</v>
      </c>
      <c r="P22" s="20">
        <f>'RIMS II Type I Employment'!P22*VLOOKUP('Equation 4 Type I FTE'!$B22,'Equation 3 FTE Conversion'!$B$10:$E$32,4,FALSE)</f>
        <v>6.3631654676258989E-2</v>
      </c>
      <c r="Q22" s="20">
        <f>'RIMS II Type I Employment'!Q22*VLOOKUP('Equation 4 Type I FTE'!$B22,'Equation 3 FTE Conversion'!$B$10:$E$32,4,FALSE)</f>
        <v>0</v>
      </c>
      <c r="R22" s="20">
        <f>'RIMS II Type I Employment'!R22*VLOOKUP('Equation 4 Type I FTE'!$B22,'Equation 3 FTE Conversion'!$B$10:$E$32,4,FALSE)</f>
        <v>5.4975539568345326E-2</v>
      </c>
      <c r="S22" s="20">
        <f>'RIMS II Type I Employment'!S22*VLOOKUP('Equation 4 Type I FTE'!$B22,'Equation 3 FTE Conversion'!$B$10:$E$32,4,FALSE)</f>
        <v>8.9139568345323744E-2</v>
      </c>
      <c r="T22" s="20">
        <f>'RIMS II Type I Employment'!T22*VLOOKUP('Equation 4 Type I FTE'!$B22,'Equation 3 FTE Conversion'!$B$10:$E$32,4,FALSE)</f>
        <v>8.4351079136690654E-2</v>
      </c>
      <c r="U22" s="20">
        <f>'RIMS II Type I Employment'!U22*VLOOKUP('Equation 4 Type I FTE'!$B22,'Equation 3 FTE Conversion'!$B$10:$E$32,4,FALSE)</f>
        <v>0.14006330935251801</v>
      </c>
      <c r="V22" s="20">
        <f>'RIMS II Type I Employment'!V22*VLOOKUP('Equation 4 Type I FTE'!$B22,'Equation 3 FTE Conversion'!$B$10:$E$32,4,FALSE)</f>
        <v>0.11381870503597123</v>
      </c>
      <c r="W22" s="20">
        <f>'RIMS II Type I Employment'!W22*VLOOKUP('Equation 4 Type I FTE'!$B22,'Equation 3 FTE Conversion'!$B$10:$E$32,4,FALSE)</f>
        <v>7.0353956834532369E-2</v>
      </c>
      <c r="X22" s="20">
        <f>'RIMS II Type I Employment'!X22*VLOOKUP('Equation 4 Type I FTE'!$B22,'Equation 3 FTE Conversion'!$B$10:$E$32,4,FALSE)</f>
        <v>8.3061870503597132E-2</v>
      </c>
      <c r="Y22" s="20">
        <f>'RIMS II Type I Employment'!Y22*VLOOKUP('Equation 4 Type I FTE'!$B22,'Equation 3 FTE Conversion'!$B$10:$E$32,4,FALSE)</f>
        <v>7.597122302158274E-2</v>
      </c>
      <c r="Z22" s="20">
        <f>'RIMS II Type I Employment'!Z22*VLOOKUP('Equation 4 Type I FTE'!$B22,'Equation 3 FTE Conversion'!$B$10:$E$32,4,FALSE)</f>
        <v>0.10866187050359712</v>
      </c>
      <c r="AA22" s="20">
        <f>'RIMS II Type I Employment'!AA22*VLOOKUP('Equation 4 Type I FTE'!$B22,'Equation 3 FTE Conversion'!$B$10:$E$32,4,FALSE)</f>
        <v>0.12560575539568344</v>
      </c>
      <c r="AB22" s="20">
        <f>'RIMS II Type I Employment'!AB22*VLOOKUP('Equation 4 Type I FTE'!$B22,'Equation 3 FTE Conversion'!$B$10:$E$32,4,FALSE)</f>
        <v>0.11529208633093527</v>
      </c>
      <c r="AC22" s="20">
        <f>'RIMS II Type I Employment'!AC22*VLOOKUP('Equation 4 Type I FTE'!$B22,'Equation 3 FTE Conversion'!$B$10:$E$32,4,FALSE)</f>
        <v>0.10387338129496403</v>
      </c>
      <c r="AD22" s="20">
        <f>'RIMS II Type I Employment'!AD22*VLOOKUP('Equation 4 Type I FTE'!$B22,'Equation 3 FTE Conversion'!$B$10:$E$32,4,FALSE)</f>
        <v>6.3539568345323746E-2</v>
      </c>
      <c r="AE22" s="20">
        <f>'RIMS II Type I Employment'!AE22*VLOOKUP('Equation 4 Type I FTE'!$B22,'Equation 3 FTE Conversion'!$B$10:$E$32,4,FALSE)</f>
        <v>6.9893525179856114E-2</v>
      </c>
      <c r="AF22" s="20">
        <f>'RIMS II Type I Employment'!AF22*VLOOKUP('Equation 4 Type I FTE'!$B22,'Equation 3 FTE Conversion'!$B$10:$E$32,4,FALSE)</f>
        <v>9.1165467625899291E-2</v>
      </c>
      <c r="AG22" s="20">
        <f>'RIMS II Type I Employment'!AG22*VLOOKUP('Equation 4 Type I FTE'!$B22,'Equation 3 FTE Conversion'!$B$10:$E$32,4,FALSE)</f>
        <v>0.10838561151079137</v>
      </c>
      <c r="AH22" s="20">
        <f>'RIMS II Type I Employment'!AH22*VLOOKUP('Equation 4 Type I FTE'!$B22,'Equation 3 FTE Conversion'!$B$10:$E$32,4,FALSE)</f>
        <v>9.6322302158273379E-2</v>
      </c>
      <c r="AI22" s="20">
        <f>'RIMS II Type I Employment'!AI22*VLOOKUP('Equation 4 Type I FTE'!$B22,'Equation 3 FTE Conversion'!$B$10:$E$32,4,FALSE)</f>
        <v>8.0483453237410088E-2</v>
      </c>
      <c r="AJ22" s="20">
        <f>'RIMS II Type I Employment'!AJ22*VLOOKUP('Equation 4 Type I FTE'!$B22,'Equation 3 FTE Conversion'!$B$10:$E$32,4,FALSE)</f>
        <v>7.1182733812949636E-2</v>
      </c>
      <c r="AK22" s="20">
        <f>'RIMS II Type I Employment'!AK22*VLOOKUP('Equation 4 Type I FTE'!$B22,'Equation 3 FTE Conversion'!$B$10:$E$32,4,FALSE)</f>
        <v>9.2823021582733825E-2</v>
      </c>
      <c r="AL22" s="20">
        <f>'RIMS II Type I Employment'!AL22*VLOOKUP('Equation 4 Type I FTE'!$B22,'Equation 3 FTE Conversion'!$B$10:$E$32,4,FALSE)</f>
        <v>9.420431654676259E-2</v>
      </c>
      <c r="AM22" s="20">
        <f>'RIMS II Type I Employment'!AM22*VLOOKUP('Equation 4 Type I FTE'!$B22,'Equation 3 FTE Conversion'!$B$10:$E$32,4,FALSE)</f>
        <v>0.11308201438848922</v>
      </c>
      <c r="AN22" s="20">
        <f>'RIMS II Type I Employment'!AN22*VLOOKUP('Equation 4 Type I FTE'!$B22,'Equation 3 FTE Conversion'!$B$10:$E$32,4,FALSE)</f>
        <v>5.5896402877697843E-2</v>
      </c>
      <c r="AO22" s="20">
        <f>'RIMS II Type I Employment'!AO22*VLOOKUP('Equation 4 Type I FTE'!$B22,'Equation 3 FTE Conversion'!$B$10:$E$32,4,FALSE)</f>
        <v>4.8713669064748208E-2</v>
      </c>
      <c r="AP22" s="20">
        <f>'RIMS II Type I Employment'!AP22*VLOOKUP('Equation 4 Type I FTE'!$B22,'Equation 3 FTE Conversion'!$B$10:$E$32,4,FALSE)</f>
        <v>0.11492374100719424</v>
      </c>
      <c r="AQ22" s="20">
        <f>'RIMS II Type I Employment'!AQ22*VLOOKUP('Equation 4 Type I FTE'!$B22,'Equation 3 FTE Conversion'!$B$10:$E$32,4,FALSE)</f>
        <v>6.7407194244604327E-2</v>
      </c>
      <c r="AR22" s="20">
        <f>'RIMS II Type I Employment'!AR22*VLOOKUP('Equation 4 Type I FTE'!$B22,'Equation 3 FTE Conversion'!$B$10:$E$32,4,FALSE)</f>
        <v>6.446043165467627E-2</v>
      </c>
      <c r="AS22" s="20">
        <f>'RIMS II Type I Employment'!AS22*VLOOKUP('Equation 4 Type I FTE'!$B22,'Equation 3 FTE Conversion'!$B$10:$E$32,4,FALSE)</f>
        <v>8.8126618705035964E-2</v>
      </c>
      <c r="AT22" s="20">
        <f>'RIMS II Type I Employment'!AT22*VLOOKUP('Equation 4 Type I FTE'!$B22,'Equation 3 FTE Conversion'!$B$10:$E$32,4,FALSE)</f>
        <v>5.5251798561151082E-2</v>
      </c>
      <c r="AU22" s="20">
        <f>'RIMS II Type I Employment'!AU22*VLOOKUP('Equation 4 Type I FTE'!$B22,'Equation 3 FTE Conversion'!$B$10:$E$32,4,FALSE)</f>
        <v>5.2581294964028781E-2</v>
      </c>
      <c r="AV22" s="20">
        <f>'RIMS II Type I Employment'!AV22*VLOOKUP('Equation 4 Type I FTE'!$B22,'Equation 3 FTE Conversion'!$B$10:$E$32,4,FALSE)</f>
        <v>8.075971223021583E-2</v>
      </c>
      <c r="AW22" s="20">
        <f>'RIMS II Type I Employment'!AW22*VLOOKUP('Equation 4 Type I FTE'!$B22,'Equation 3 FTE Conversion'!$B$10:$E$32,4,FALSE)</f>
        <v>5.7461870503597121E-2</v>
      </c>
      <c r="AX22" s="20">
        <f>'RIMS II Type I Employment'!AX22*VLOOKUP('Equation 4 Type I FTE'!$B22,'Equation 3 FTE Conversion'!$B$10:$E$32,4,FALSE)</f>
        <v>5.6541007194244611E-2</v>
      </c>
      <c r="AY22" s="20">
        <f>'RIMS II Type I Employment'!AY22*VLOOKUP('Equation 4 Type I FTE'!$B22,'Equation 3 FTE Conversion'!$B$10:$E$32,4,FALSE)</f>
        <v>3.4348201438848924E-2</v>
      </c>
      <c r="AZ22" s="20">
        <f>'RIMS II Type I Employment'!AZ22*VLOOKUP('Equation 4 Type I FTE'!$B22,'Equation 3 FTE Conversion'!$B$10:$E$32,4,FALSE)</f>
        <v>4.3925179856115111E-2</v>
      </c>
      <c r="BA22" s="20">
        <f>'RIMS II Type I Employment'!BA22*VLOOKUP('Equation 4 Type I FTE'!$B22,'Equation 3 FTE Conversion'!$B$10:$E$32,4,FALSE)</f>
        <v>4.6503597122302162E-2</v>
      </c>
      <c r="BB22" s="20">
        <f>'RIMS II Type I Employment'!BB22*VLOOKUP('Equation 4 Type I FTE'!$B22,'Equation 3 FTE Conversion'!$B$10:$E$32,4,FALSE)</f>
        <v>5.3410071942446048E-2</v>
      </c>
      <c r="BC22" s="20">
        <f>'RIMS II Type I Employment'!BC22*VLOOKUP('Equation 4 Type I FTE'!$B22,'Equation 3 FTE Conversion'!$B$10:$E$32,4,FALSE)</f>
        <v>8.0575539568345317E-2</v>
      </c>
      <c r="BD22" s="20">
        <f>'RIMS II Type I Employment'!BD22*VLOOKUP('Equation 4 Type I FTE'!$B22,'Equation 3 FTE Conversion'!$B$10:$E$32,4,FALSE)</f>
        <v>8.0023021582733819E-2</v>
      </c>
      <c r="BE22" s="20">
        <f>'RIMS II Type I Employment'!BE22*VLOOKUP('Equation 4 Type I FTE'!$B22,'Equation 3 FTE Conversion'!$B$10:$E$32,4,FALSE)</f>
        <v>7.0077697841726627E-2</v>
      </c>
      <c r="BF22" s="20">
        <f>'RIMS II Type I Employment'!BF22*VLOOKUP('Equation 4 Type I FTE'!$B22,'Equation 3 FTE Conversion'!$B$10:$E$32,4,FALSE)</f>
        <v>9.4756834532374115E-2</v>
      </c>
      <c r="BG22" s="20">
        <f>'RIMS II Type I Employment'!BG22*VLOOKUP('Equation 4 Type I FTE'!$B22,'Equation 3 FTE Conversion'!$B$10:$E$32,4,FALSE)</f>
        <v>7.7997122302158273E-2</v>
      </c>
      <c r="BH22" s="20">
        <f>'RIMS II Type I Employment'!BH22*VLOOKUP('Equation 4 Type I FTE'!$B22,'Equation 3 FTE Conversion'!$B$10:$E$32,4,FALSE)</f>
        <v>9.4112230215827347E-2</v>
      </c>
      <c r="BI22" s="20">
        <f>'RIMS II Type I Employment'!BI22*VLOOKUP('Equation 4 Type I FTE'!$B22,'Equation 3 FTE Conversion'!$B$10:$E$32,4,FALSE)</f>
        <v>0.12044892086330936</v>
      </c>
      <c r="BJ22" s="20">
        <f>'RIMS II Type I Employment'!BJ22*VLOOKUP('Equation 4 Type I FTE'!$B22,'Equation 3 FTE Conversion'!$B$10:$E$32,4,FALSE)</f>
        <v>6.8512230215827336E-2</v>
      </c>
      <c r="BK22" s="20">
        <f>'RIMS II Type I Employment'!BK22*VLOOKUP('Equation 4 Type I FTE'!$B22,'Equation 3 FTE Conversion'!$B$10:$E$32,4,FALSE)</f>
        <v>7.9562589928057564E-2</v>
      </c>
      <c r="BL22" s="20">
        <f>'RIMS II Type I Employment'!BL22*VLOOKUP('Equation 4 Type I FTE'!$B22,'Equation 3 FTE Conversion'!$B$10:$E$32,4,FALSE)</f>
        <v>5.5988489208633099E-2</v>
      </c>
      <c r="BM22" s="20">
        <f>'RIMS II Type I Employment'!BM22*VLOOKUP('Equation 4 Type I FTE'!$B22,'Equation 3 FTE Conversion'!$B$10:$E$32,4,FALSE)</f>
        <v>8.554820143884892E-2</v>
      </c>
      <c r="BN22" s="20">
        <f>'RIMS II Type I Employment'!BN22*VLOOKUP('Equation 4 Type I FTE'!$B22,'Equation 3 FTE Conversion'!$B$10:$E$32,4,FALSE)</f>
        <v>9.7151079136690646E-2</v>
      </c>
      <c r="BO22" s="20">
        <f>'RIMS II Type I Employment'!BO22*VLOOKUP('Equation 4 Type I FTE'!$B22,'Equation 3 FTE Conversion'!$B$10:$E$32,4,FALSE)</f>
        <v>0.13094676258992805</v>
      </c>
      <c r="BP22" s="20">
        <f>'RIMS II Type I Employment'!BP22*VLOOKUP('Equation 4 Type I FTE'!$B22,'Equation 3 FTE Conversion'!$B$10:$E$32,4,FALSE)</f>
        <v>0.12035683453237411</v>
      </c>
      <c r="BQ22" s="20">
        <f>'RIMS II Type I Employment'!BQ22*VLOOKUP('Equation 4 Type I FTE'!$B22,'Equation 3 FTE Conversion'!$B$10:$E$32,4,FALSE)</f>
        <v>0.10368920863309354</v>
      </c>
      <c r="BR22" s="20">
        <f>'RIMS II Type I Employment'!BR22*VLOOKUP('Equation 4 Type I FTE'!$B22,'Equation 3 FTE Conversion'!$B$10:$E$32,4,FALSE)</f>
        <v>6.7867625899280581E-2</v>
      </c>
      <c r="BS22" s="20">
        <f>'RIMS II Type I Employment'!BS22*VLOOKUP('Equation 4 Type I FTE'!$B22,'Equation 3 FTE Conversion'!$B$10:$E$32,4,FALSE)</f>
        <v>7.9010071942446053E-2</v>
      </c>
      <c r="BT22" s="20">
        <f>'RIMS II Type I Employment'!BT22*VLOOKUP('Equation 4 Type I FTE'!$B22,'Equation 3 FTE Conversion'!$B$10:$E$32,4,FALSE)</f>
        <v>6.0040287769784172E-2</v>
      </c>
      <c r="BU22" s="20">
        <f>'RIMS II Type I Employment'!BU22*VLOOKUP('Equation 4 Type I FTE'!$B22,'Equation 3 FTE Conversion'!$B$10:$E$32,4,FALSE)</f>
        <v>7.9654676258992807E-2</v>
      </c>
      <c r="BV22" s="20">
        <f>'RIMS II Type I Employment'!BV22*VLOOKUP('Equation 4 Type I FTE'!$B22,'Equation 3 FTE Conversion'!$B$10:$E$32,4,FALSE)</f>
        <v>6.1145323741007201E-2</v>
      </c>
      <c r="BW22" s="20">
        <f>'RIMS II Type I Employment'!BW22*VLOOKUP('Equation 4 Type I FTE'!$B22,'Equation 3 FTE Conversion'!$B$10:$E$32,4,FALSE)</f>
        <v>0.11602877697841728</v>
      </c>
      <c r="BX22" s="20">
        <f>'RIMS II Type I Employment'!BX22*VLOOKUP('Equation 4 Type I FTE'!$B22,'Equation 3 FTE Conversion'!$B$10:$E$32,4,FALSE)</f>
        <v>5.856690647482015E-2</v>
      </c>
      <c r="BY22" s="20">
        <f>'RIMS II Type I Employment'!BY22*VLOOKUP('Equation 4 Type I FTE'!$B22,'Equation 3 FTE Conversion'!$B$10:$E$32,4,FALSE)</f>
        <v>5.2857553956834537E-2</v>
      </c>
      <c r="BZ22" s="20">
        <f>'RIMS II Type I Employment'!BZ22*VLOOKUP('Equation 4 Type I FTE'!$B22,'Equation 3 FTE Conversion'!$B$10:$E$32,4,FALSE)</f>
        <v>4.8437410071942452E-2</v>
      </c>
      <c r="CA22" s="20">
        <f>'RIMS II Type I Employment'!CA22*VLOOKUP('Equation 4 Type I FTE'!$B22,'Equation 3 FTE Conversion'!$B$10:$E$32,4,FALSE)</f>
        <v>6.6670503597122316E-2</v>
      </c>
      <c r="CB22" s="20">
        <f>'RIMS II Type I Employment'!CB22*VLOOKUP('Equation 4 Type I FTE'!$B22,'Equation 3 FTE Conversion'!$B$10:$E$32,4,FALSE)</f>
        <v>7.9102158273381309E-2</v>
      </c>
      <c r="CC22" s="20">
        <f>'RIMS II Type I Employment'!CC22*VLOOKUP('Equation 4 Type I FTE'!$B22,'Equation 3 FTE Conversion'!$B$10:$E$32,4,FALSE)</f>
        <v>8.7942446043165479E-2</v>
      </c>
      <c r="CD22" s="20">
        <f>'RIMS II Type I Employment'!CD22*VLOOKUP('Equation 4 Type I FTE'!$B22,'Equation 3 FTE Conversion'!$B$10:$E$32,4,FALSE)</f>
        <v>9.1073381294964034E-2</v>
      </c>
      <c r="CE22" s="20">
        <f>'RIMS II Type I Employment'!CE22*VLOOKUP('Equation 4 Type I FTE'!$B22,'Equation 3 FTE Conversion'!$B$10:$E$32,4,FALSE)</f>
        <v>0.15700719424460433</v>
      </c>
      <c r="CF22" s="20">
        <f>'RIMS II Type I Employment'!CF22*VLOOKUP('Equation 4 Type I FTE'!$B22,'Equation 3 FTE Conversion'!$B$10:$E$32,4,FALSE)</f>
        <v>7.7168345323741006E-2</v>
      </c>
      <c r="CG22" s="20">
        <f>'RIMS II Type I Employment'!CG22*VLOOKUP('Equation 4 Type I FTE'!$B22,'Equation 3 FTE Conversion'!$B$10:$E$32,4,FALSE)</f>
        <v>8.0851798561151086E-2</v>
      </c>
      <c r="CH22" s="20">
        <f>'RIMS II Type I Employment'!CH22*VLOOKUP('Equation 4 Type I FTE'!$B22,'Equation 3 FTE Conversion'!$B$10:$E$32,4,FALSE)</f>
        <v>5.3041726618705036E-2</v>
      </c>
      <c r="CI22" s="20">
        <f>'RIMS II Type I Employment'!CI22*VLOOKUP('Equation 4 Type I FTE'!$B22,'Equation 3 FTE Conversion'!$B$10:$E$32,4,FALSE)</f>
        <v>6.823597122302158E-2</v>
      </c>
      <c r="CJ22" s="20">
        <f>'RIMS II Type I Employment'!CJ22*VLOOKUP('Equation 4 Type I FTE'!$B22,'Equation 3 FTE Conversion'!$B$10:$E$32,4,FALSE)</f>
        <v>0.11538417266187051</v>
      </c>
      <c r="CK22" s="20">
        <f>'RIMS II Type I Employment'!CK22*VLOOKUP('Equation 4 Type I FTE'!$B22,'Equation 3 FTE Conversion'!$B$10:$E$32,4,FALSE)</f>
        <v>9.1257553956834533E-2</v>
      </c>
      <c r="CL22" s="20">
        <f>'RIMS II Type I Employment'!CL22*VLOOKUP('Equation 4 Type I FTE'!$B22,'Equation 3 FTE Conversion'!$B$10:$E$32,4,FALSE)</f>
        <v>9.9545323741007205E-2</v>
      </c>
      <c r="CM22" s="20">
        <f>'RIMS II Type I Employment'!CM22*VLOOKUP('Equation 4 Type I FTE'!$B22,'Equation 3 FTE Conversion'!$B$10:$E$32,4,FALSE)</f>
        <v>9.7519424460431658E-2</v>
      </c>
      <c r="CN22" s="20">
        <f>'RIMS II Type I Employment'!CN22*VLOOKUP('Equation 4 Type I FTE'!$B22,'Equation 3 FTE Conversion'!$B$10:$E$32,4,FALSE)</f>
        <v>6.5012949640287768E-2</v>
      </c>
      <c r="CO22" s="20">
        <f>'RIMS II Type I Employment'!CO22*VLOOKUP('Equation 4 Type I FTE'!$B22,'Equation 3 FTE Conversion'!$B$10:$E$32,4,FALSE)</f>
        <v>6.4736690647482026E-2</v>
      </c>
      <c r="CP22" s="20">
        <f>'RIMS II Type I Employment'!CP22*VLOOKUP('Equation 4 Type I FTE'!$B22,'Equation 3 FTE Conversion'!$B$10:$E$32,4,FALSE)</f>
        <v>5.9395683453237418E-2</v>
      </c>
      <c r="CQ22" s="20">
        <f>'RIMS II Type I Employment'!CQ22*VLOOKUP('Equation 4 Type I FTE'!$B22,'Equation 3 FTE Conversion'!$B$10:$E$32,4,FALSE)</f>
        <v>5.5804316546762593E-2</v>
      </c>
      <c r="CR22" s="20">
        <f>'RIMS II Type I Employment'!CR22*VLOOKUP('Equation 4 Type I FTE'!$B22,'Equation 3 FTE Conversion'!$B$10:$E$32,4,FALSE)</f>
        <v>6.0224460431654678E-2</v>
      </c>
      <c r="CS22" s="20">
        <f>'RIMS II Type I Employment'!CS22*VLOOKUP('Equation 4 Type I FTE'!$B22,'Equation 3 FTE Conversion'!$B$10:$E$32,4,FALSE)</f>
        <v>7.302446043165467E-2</v>
      </c>
      <c r="CT22" s="20">
        <f>'RIMS II Type I Employment'!CT22*VLOOKUP('Equation 4 Type I FTE'!$B22,'Equation 3 FTE Conversion'!$B$10:$E$32,4,FALSE)</f>
        <v>6.5105035971223024E-2</v>
      </c>
      <c r="CU22" s="20">
        <f>'RIMS II Type I Employment'!CU22*VLOOKUP('Equation 4 Type I FTE'!$B22,'Equation 3 FTE Conversion'!$B$10:$E$32,4,FALSE)</f>
        <v>4.6227338129496406E-2</v>
      </c>
      <c r="CV22" s="20">
        <f>'RIMS II Type I Employment'!CV22*VLOOKUP('Equation 4 Type I FTE'!$B22,'Equation 3 FTE Conversion'!$B$10:$E$32,4,FALSE)</f>
        <v>9.0705035971223036E-2</v>
      </c>
      <c r="CW22" s="20">
        <f>'RIMS II Type I Employment'!CW22*VLOOKUP('Equation 4 Type I FTE'!$B22,'Equation 3 FTE Conversion'!$B$10:$E$32,4,FALSE)</f>
        <v>8.3706474820143886E-2</v>
      </c>
      <c r="CX22" s="20">
        <f>'RIMS II Type I Employment'!CX22*VLOOKUP('Equation 4 Type I FTE'!$B22,'Equation 3 FTE Conversion'!$B$10:$E$32,4,FALSE)</f>
        <v>7.882589928057554E-2</v>
      </c>
      <c r="CY22" s="20">
        <f>'RIMS II Type I Employment'!CY22*VLOOKUP('Equation 4 Type I FTE'!$B22,'Equation 3 FTE Conversion'!$B$10:$E$32,4,FALSE)</f>
        <v>6.9433093525179859E-2</v>
      </c>
      <c r="CZ22" s="20">
        <f>'RIMS II Type I Employment'!CZ22*VLOOKUP('Equation 4 Type I FTE'!$B22,'Equation 3 FTE Conversion'!$B$10:$E$32,4,FALSE)</f>
        <v>8.5179856115107921E-2</v>
      </c>
      <c r="DA22" s="20">
        <f>'RIMS II Type I Employment'!DA22*VLOOKUP('Equation 4 Type I FTE'!$B22,'Equation 3 FTE Conversion'!$B$10:$E$32,4,FALSE)</f>
        <v>9.7795683453237414E-2</v>
      </c>
      <c r="DB22" s="20">
        <f>'RIMS II Type I Employment'!DB22*VLOOKUP('Equation 4 Type I FTE'!$B22,'Equation 3 FTE Conversion'!$B$10:$E$32,4,FALSE)</f>
        <v>6.2434532374100724E-2</v>
      </c>
      <c r="DC22" s="20">
        <f>'RIMS II Type I Employment'!DC22*VLOOKUP('Equation 4 Type I FTE'!$B22,'Equation 3 FTE Conversion'!$B$10:$E$32,4,FALSE)</f>
        <v>9.9176978417266193E-2</v>
      </c>
      <c r="DD22" s="20">
        <f>'RIMS II Type I Employment'!DD22*VLOOKUP('Equation 4 Type I FTE'!$B22,'Equation 3 FTE Conversion'!$B$10:$E$32,4,FALSE)</f>
        <v>7.7444604316546761E-2</v>
      </c>
      <c r="DE22" s="20">
        <f>'RIMS II Type I Employment'!DE22*VLOOKUP('Equation 4 Type I FTE'!$B22,'Equation 3 FTE Conversion'!$B$10:$E$32,4,FALSE)</f>
        <v>0.12008057553956834</v>
      </c>
      <c r="DF22" s="20">
        <f>'RIMS II Type I Employment'!DF22*VLOOKUP('Equation 4 Type I FTE'!$B22,'Equation 3 FTE Conversion'!$B$10:$E$32,4,FALSE)</f>
        <v>7.7168345323741006E-2</v>
      </c>
      <c r="DG22" s="20">
        <f>'RIMS II Type I Employment'!DG22*VLOOKUP('Equation 4 Type I FTE'!$B22,'Equation 3 FTE Conversion'!$B$10:$E$32,4,FALSE)</f>
        <v>9.7335251798561159E-2</v>
      </c>
      <c r="DH22" s="20">
        <f>'RIMS II Type I Employment'!DH22*VLOOKUP('Equation 4 Type I FTE'!$B22,'Equation 3 FTE Conversion'!$B$10:$E$32,4,FALSE)</f>
        <v>0.11308201438848922</v>
      </c>
      <c r="DI22" s="20">
        <f>'RIMS II Type I Employment'!DI22*VLOOKUP('Equation 4 Type I FTE'!$B22,'Equation 3 FTE Conversion'!$B$10:$E$32,4,FALSE)</f>
        <v>4.328057553956835E-2</v>
      </c>
      <c r="DJ22" s="20">
        <f>'RIMS II Type I Employment'!DJ22*VLOOKUP('Equation 4 Type I FTE'!$B22,'Equation 3 FTE Conversion'!$B$10:$E$32,4,FALSE)</f>
        <v>5.856690647482015E-2</v>
      </c>
      <c r="DK22" s="20">
        <f>'RIMS II Type I Employment'!DK22*VLOOKUP('Equation 4 Type I FTE'!$B22,'Equation 3 FTE Conversion'!$B$10:$E$32,4,FALSE)</f>
        <v>7.6707913669064751E-2</v>
      </c>
      <c r="DL22" s="20">
        <f>'RIMS II Type I Employment'!DL22*VLOOKUP('Equation 4 Type I FTE'!$B22,'Equation 3 FTE Conversion'!$B$10:$E$32,4,FALSE)</f>
        <v>8.3430215827338131E-2</v>
      </c>
      <c r="DM22" s="20">
        <f>'RIMS II Type I Employment'!DM22*VLOOKUP('Equation 4 Type I FTE'!$B22,'Equation 3 FTE Conversion'!$B$10:$E$32,4,FALSE)</f>
        <v>3.0296402877697842E-2</v>
      </c>
      <c r="DN22" s="20">
        <f>'RIMS II Type I Employment'!DN22*VLOOKUP('Equation 4 Type I FTE'!$B22,'Equation 3 FTE Conversion'!$B$10:$E$32,4,FALSE)</f>
        <v>0.12431654676258995</v>
      </c>
      <c r="DO22" s="20">
        <f>'RIMS II Type I Employment'!DO22*VLOOKUP('Equation 4 Type I FTE'!$B22,'Equation 3 FTE Conversion'!$B$10:$E$32,4,FALSE)</f>
        <v>5.5988489208633099E-2</v>
      </c>
      <c r="DP22" s="20">
        <f>'RIMS II Type I Employment'!DP22*VLOOKUP('Equation 4 Type I FTE'!$B22,'Equation 3 FTE Conversion'!$B$10:$E$32,4,FALSE)</f>
        <v>4.9266187050359712E-2</v>
      </c>
      <c r="DQ22" s="20">
        <f>'RIMS II Type I Employment'!DQ22*VLOOKUP('Equation 4 Type I FTE'!$B22,'Equation 3 FTE Conversion'!$B$10:$E$32,4,FALSE)</f>
        <v>5.6080575539568349E-2</v>
      </c>
      <c r="DR22" s="20">
        <f>'RIMS II Type I Employment'!DR22*VLOOKUP('Equation 4 Type I FTE'!$B22,'Equation 3 FTE Conversion'!$B$10:$E$32,4,FALSE)</f>
        <v>6.6025899280575548E-2</v>
      </c>
      <c r="DS22" s="20">
        <f>'RIMS II Type I Employment'!DS22*VLOOKUP('Equation 4 Type I FTE'!$B22,'Equation 3 FTE Conversion'!$B$10:$E$32,4,FALSE)</f>
        <v>6.0132374100719428E-2</v>
      </c>
      <c r="DT22" s="20">
        <f>'RIMS II Type I Employment'!DT22*VLOOKUP('Equation 4 Type I FTE'!$B22,'Equation 3 FTE Conversion'!$B$10:$E$32,4,FALSE)</f>
        <v>8.4535251798561167E-2</v>
      </c>
      <c r="DU22" s="20">
        <f>'RIMS II Type I Employment'!DU22*VLOOKUP('Equation 4 Type I FTE'!$B22,'Equation 3 FTE Conversion'!$B$10:$E$32,4,FALSE)</f>
        <v>9.4572661870503602E-2</v>
      </c>
      <c r="DV22" s="20">
        <f>'RIMS II Type I Employment'!DV22*VLOOKUP('Equation 4 Type I FTE'!$B22,'Equation 3 FTE Conversion'!$B$10:$E$32,4,FALSE)</f>
        <v>5.9303597122302161E-2</v>
      </c>
      <c r="DW22" s="20">
        <f>'RIMS II Type I Employment'!DW22*VLOOKUP('Equation 4 Type I FTE'!$B22,'Equation 3 FTE Conversion'!$B$10:$E$32,4,FALSE)</f>
        <v>4.3004316546762587E-2</v>
      </c>
      <c r="DX22" s="20">
        <f>'RIMS II Type I Employment'!DX22*VLOOKUP('Equation 4 Type I FTE'!$B22,'Equation 3 FTE Conversion'!$B$10:$E$32,4,FALSE)</f>
        <v>5.1660431654676257E-2</v>
      </c>
      <c r="DY22" s="20">
        <f>'RIMS II Type I Employment'!DY22*VLOOKUP('Equation 4 Type I FTE'!$B22,'Equation 3 FTE Conversion'!$B$10:$E$32,4,FALSE)</f>
        <v>4.4477697841726622E-2</v>
      </c>
      <c r="DZ22" s="20">
        <f>'RIMS II Type I Employment'!DZ22*VLOOKUP('Equation 4 Type I FTE'!$B22,'Equation 3 FTE Conversion'!$B$10:$E$32,4,FALSE)</f>
        <v>6.3539568345323746E-2</v>
      </c>
      <c r="EA22" s="20">
        <f>'RIMS II Type I Employment'!EA22*VLOOKUP('Equation 4 Type I FTE'!$B22,'Equation 3 FTE Conversion'!$B$10:$E$32,4,FALSE)</f>
        <v>5.2120863309352519E-2</v>
      </c>
      <c r="EB22" s="20">
        <f>'RIMS II Type I Employment'!EB22*VLOOKUP('Equation 4 Type I FTE'!$B22,'Equation 3 FTE Conversion'!$B$10:$E$32,4,FALSE)</f>
        <v>5.1568345323741008E-2</v>
      </c>
      <c r="EC22" s="20">
        <f>'RIMS II Type I Employment'!EC22*VLOOKUP('Equation 4 Type I FTE'!$B22,'Equation 3 FTE Conversion'!$B$10:$E$32,4,FALSE)</f>
        <v>3.8031654676258998E-2</v>
      </c>
      <c r="ED22" s="20">
        <f>'RIMS II Type I Employment'!ED22*VLOOKUP('Equation 4 Type I FTE'!$B22,'Equation 3 FTE Conversion'!$B$10:$E$32,4,FALSE)</f>
        <v>5.2397122302158275E-2</v>
      </c>
      <c r="EE22" s="20">
        <f>'RIMS II Type I Employment'!EE22*VLOOKUP('Equation 4 Type I FTE'!$B22,'Equation 3 FTE Conversion'!$B$10:$E$32,4,FALSE)</f>
        <v>5.0371223021582735E-2</v>
      </c>
      <c r="EF22" s="20">
        <f>'RIMS II Type I Employment'!EF22*VLOOKUP('Equation 4 Type I FTE'!$B22,'Equation 3 FTE Conversion'!$B$10:$E$32,4,FALSE)</f>
        <v>5.0923741007194247E-2</v>
      </c>
      <c r="EG22" s="20">
        <f>'RIMS II Type I Employment'!EG22*VLOOKUP('Equation 4 Type I FTE'!$B22,'Equation 3 FTE Conversion'!$B$10:$E$32,4,FALSE)</f>
        <v>0.10893812949640289</v>
      </c>
      <c r="EH22" s="20">
        <f>'RIMS II Type I Employment'!EH22*VLOOKUP('Equation 4 Type I FTE'!$B22,'Equation 3 FTE Conversion'!$B$10:$E$32,4,FALSE)</f>
        <v>3.8400000000000004E-2</v>
      </c>
      <c r="EI22" s="20">
        <f>'RIMS II Type I Employment'!EI22*VLOOKUP('Equation 4 Type I FTE'!$B22,'Equation 3 FTE Conversion'!$B$10:$E$32,4,FALSE)</f>
        <v>3.5269064748201441E-2</v>
      </c>
      <c r="EJ22" s="20">
        <f>'RIMS II Type I Employment'!EJ22*VLOOKUP('Equation 4 Type I FTE'!$B22,'Equation 3 FTE Conversion'!$B$10:$E$32,4,FALSE)</f>
        <v>4.1807194244604322E-2</v>
      </c>
      <c r="EK22" s="20">
        <f>'RIMS II Type I Employment'!EK22*VLOOKUP('Equation 4 Type I FTE'!$B22,'Equation 3 FTE Conversion'!$B$10:$E$32,4,FALSE)</f>
        <v>7.0722302158273381E-2</v>
      </c>
      <c r="EL22" s="20">
        <f>'RIMS II Type I Employment'!EL22*VLOOKUP('Equation 4 Type I FTE'!$B22,'Equation 3 FTE Conversion'!$B$10:$E$32,4,FALSE)</f>
        <v>7.0446043165467626E-2</v>
      </c>
      <c r="EM22" s="20">
        <f>'RIMS II Type I Employment'!EM22*VLOOKUP('Equation 4 Type I FTE'!$B22,'Equation 3 FTE Conversion'!$B$10:$E$32,4,FALSE)</f>
        <v>4.5122302158273384E-2</v>
      </c>
      <c r="EN22" s="20">
        <f>'RIMS II Type I Employment'!EN22*VLOOKUP('Equation 4 Type I FTE'!$B22,'Equation 3 FTE Conversion'!$B$10:$E$32,4,FALSE)</f>
        <v>6.344748201438849E-2</v>
      </c>
      <c r="EO22" s="20">
        <f>'RIMS II Type I Employment'!EO22*VLOOKUP('Equation 4 Type I FTE'!$B22,'Equation 3 FTE Conversion'!$B$10:$E$32,4,FALSE)</f>
        <v>8.7021582733812955E-2</v>
      </c>
      <c r="EP22" s="20">
        <f>'RIMS II Type I Employment'!EP22*VLOOKUP('Equation 4 Type I FTE'!$B22,'Equation 3 FTE Conversion'!$B$10:$E$32,4,FALSE)</f>
        <v>9.9269064748201449E-2</v>
      </c>
      <c r="EQ22" s="20">
        <f>'RIMS II Type I Employment'!EQ22*VLOOKUP('Equation 4 Type I FTE'!$B22,'Equation 3 FTE Conversion'!$B$10:$E$32,4,FALSE)</f>
        <v>6.7867625899280581E-2</v>
      </c>
      <c r="ER22" s="20">
        <f>'RIMS II Type I Employment'!ER22*VLOOKUP('Equation 4 Type I FTE'!$B22,'Equation 3 FTE Conversion'!$B$10:$E$32,4,FALSE)</f>
        <v>7.1274820143884893E-2</v>
      </c>
      <c r="ES22" s="20">
        <f>'RIMS II Type I Employment'!ES22*VLOOKUP('Equation 4 Type I FTE'!$B22,'Equation 3 FTE Conversion'!$B$10:$E$32,4,FALSE)</f>
        <v>6.1145323741007201E-2</v>
      </c>
      <c r="ET22" s="20">
        <f>'RIMS II Type I Employment'!ET22*VLOOKUP('Equation 4 Type I FTE'!$B22,'Equation 3 FTE Conversion'!$B$10:$E$32,4,FALSE)</f>
        <v>9.328345323741008E-2</v>
      </c>
      <c r="EU22" s="20">
        <f>'RIMS II Type I Employment'!EU22*VLOOKUP('Equation 4 Type I FTE'!$B22,'Equation 3 FTE Conversion'!$B$10:$E$32,4,FALSE)</f>
        <v>7.4958273381294974E-2</v>
      </c>
      <c r="EV22" s="20">
        <f>'RIMS II Type I Employment'!EV22*VLOOKUP('Equation 4 Type I FTE'!$B22,'Equation 3 FTE Conversion'!$B$10:$E$32,4,FALSE)</f>
        <v>0.15120575539568348</v>
      </c>
      <c r="EW22" s="20">
        <f>'RIMS II Type I Employment'!EW22*VLOOKUP('Equation 4 Type I FTE'!$B22,'Equation 3 FTE Conversion'!$B$10:$E$32,4,FALSE)</f>
        <v>3.5821582733812946E-2</v>
      </c>
      <c r="EX22" s="20">
        <f>'RIMS II Type I Employment'!EX22*VLOOKUP('Equation 4 Type I FTE'!$B22,'Equation 3 FTE Conversion'!$B$10:$E$32,4,FALSE)</f>
        <v>6.3539568345323746E-2</v>
      </c>
      <c r="EY22" s="20">
        <f>'RIMS II Type I Employment'!EY22*VLOOKUP('Equation 4 Type I FTE'!$B22,'Equation 3 FTE Conversion'!$B$10:$E$32,4,FALSE)</f>
        <v>0.10608345323741007</v>
      </c>
      <c r="EZ22" s="20">
        <f>'RIMS II Type I Employment'!EZ22*VLOOKUP('Equation 4 Type I FTE'!$B22,'Equation 3 FTE Conversion'!$B$10:$E$32,4,FALSE)</f>
        <v>0.24052949640287771</v>
      </c>
      <c r="FA22" s="20">
        <f>'RIMS II Type I Employment'!FA22*VLOOKUP('Equation 4 Type I FTE'!$B22,'Equation 3 FTE Conversion'!$B$10:$E$32,4,FALSE)</f>
        <v>5.8935251798561156E-2</v>
      </c>
      <c r="FB22" s="20">
        <f>'RIMS II Type I Employment'!FB22*VLOOKUP('Equation 4 Type I FTE'!$B22,'Equation 3 FTE Conversion'!$B$10:$E$32,4,FALSE)</f>
        <v>0.10985899280575541</v>
      </c>
      <c r="FC22" s="20">
        <f>'RIMS II Type I Employment'!FC22*VLOOKUP('Equation 4 Type I FTE'!$B22,'Equation 3 FTE Conversion'!$B$10:$E$32,4,FALSE)</f>
        <v>0.10175539568345324</v>
      </c>
      <c r="FD22" s="20">
        <f>'RIMS II Type I Employment'!FD22*VLOOKUP('Equation 4 Type I FTE'!$B22,'Equation 3 FTE Conversion'!$B$10:$E$32,4,FALSE)</f>
        <v>5.5988489208633099E-2</v>
      </c>
      <c r="FE22" s="20">
        <f>'RIMS II Type I Employment'!FE22*VLOOKUP('Equation 4 Type I FTE'!$B22,'Equation 3 FTE Conversion'!$B$10:$E$32,4,FALSE)</f>
        <v>5.9671942446043166E-2</v>
      </c>
      <c r="FF22" s="20">
        <f>'RIMS II Type I Employment'!FF22*VLOOKUP('Equation 4 Type I FTE'!$B22,'Equation 3 FTE Conversion'!$B$10:$E$32,4,FALSE)</f>
        <v>4.8345323741007196E-2</v>
      </c>
      <c r="FG22" s="20">
        <f>'RIMS II Type I Employment'!FG22*VLOOKUP('Equation 4 Type I FTE'!$B22,'Equation 3 FTE Conversion'!$B$10:$E$32,4,FALSE)</f>
        <v>0.11262158273381297</v>
      </c>
      <c r="FH22" s="20">
        <f>'RIMS II Type I Employment'!FH22*VLOOKUP('Equation 4 Type I FTE'!$B22,'Equation 3 FTE Conversion'!$B$10:$E$32,4,FALSE)</f>
        <v>9.2915107913669068E-2</v>
      </c>
      <c r="FI22" s="20">
        <f>'RIMS II Type I Employment'!FI22*VLOOKUP('Equation 4 Type I FTE'!$B22,'Equation 3 FTE Conversion'!$B$10:$E$32,4,FALSE)</f>
        <v>0.12606618705035971</v>
      </c>
      <c r="FJ22" s="20">
        <f>'RIMS II Type I Employment'!FJ22*VLOOKUP('Equation 4 Type I FTE'!$B22,'Equation 3 FTE Conversion'!$B$10:$E$32,4,FALSE)</f>
        <v>0.14135251798561152</v>
      </c>
      <c r="FK22" s="20">
        <f>'RIMS II Type I Employment'!FK22*VLOOKUP('Equation 4 Type I FTE'!$B22,'Equation 3 FTE Conversion'!$B$10:$E$32,4,FALSE)</f>
        <v>0.14696978417266188</v>
      </c>
      <c r="FL22" s="20">
        <f>'RIMS II Type I Employment'!FL22*VLOOKUP('Equation 4 Type I FTE'!$B22,'Equation 3 FTE Conversion'!$B$10:$E$32,4,FALSE)</f>
        <v>0.10313669064748202</v>
      </c>
      <c r="FM22" s="20">
        <f>'RIMS II Type I Employment'!FM22*VLOOKUP('Equation 4 Type I FTE'!$B22,'Equation 3 FTE Conversion'!$B$10:$E$32,4,FALSE)</f>
        <v>0.12753956834532376</v>
      </c>
      <c r="FN22" s="20">
        <f>'RIMS II Type I Employment'!FN22*VLOOKUP('Equation 4 Type I FTE'!$B22,'Equation 3 FTE Conversion'!$B$10:$E$32,4,FALSE)</f>
        <v>0.12072517985611511</v>
      </c>
      <c r="FO22" s="20">
        <f>'RIMS II Type I Employment'!FO22*VLOOKUP('Equation 4 Type I FTE'!$B22,'Equation 3 FTE Conversion'!$B$10:$E$32,4,FALSE)</f>
        <v>6.6578417266187059E-2</v>
      </c>
      <c r="FP22" s="20">
        <f>'RIMS II Type I Employment'!FP22*VLOOKUP('Equation 4 Type I FTE'!$B22,'Equation 3 FTE Conversion'!$B$10:$E$32,4,FALSE)</f>
        <v>7.3484892086330938E-2</v>
      </c>
      <c r="FQ22" s="20">
        <f>'RIMS II Type I Employment'!FQ22*VLOOKUP('Equation 4 Type I FTE'!$B22,'Equation 3 FTE Conversion'!$B$10:$E$32,4,FALSE)</f>
        <v>7.0722302158273381E-2</v>
      </c>
      <c r="FR22" s="20">
        <f>'RIMS II Type I Employment'!FR22*VLOOKUP('Equation 4 Type I FTE'!$B22,'Equation 3 FTE Conversion'!$B$10:$E$32,4,FALSE)</f>
        <v>6.8696402877697849E-2</v>
      </c>
      <c r="FS22" s="20">
        <f>'RIMS II Type I Employment'!FS22*VLOOKUP('Equation 4 Type I FTE'!$B22,'Equation 3 FTE Conversion'!$B$10:$E$32,4,FALSE)</f>
        <v>0.10792517985611511</v>
      </c>
      <c r="FT22" s="20">
        <f>'RIMS II Type I Employment'!FT22*VLOOKUP('Equation 4 Type I FTE'!$B22,'Equation 3 FTE Conversion'!$B$10:$E$32,4,FALSE)</f>
        <v>0.10018992805755396</v>
      </c>
      <c r="FU22" s="20">
        <f>'RIMS II Type I Employment'!FU22*VLOOKUP('Equation 4 Type I FTE'!$B22,'Equation 3 FTE Conversion'!$B$10:$E$32,4,FALSE)</f>
        <v>0.11427913669064749</v>
      </c>
      <c r="FV22" s="20">
        <f>'RIMS II Type I Employment'!FV22*VLOOKUP('Equation 4 Type I FTE'!$B22,'Equation 3 FTE Conversion'!$B$10:$E$32,4,FALSE)</f>
        <v>0.11124028776978419</v>
      </c>
      <c r="FW22" s="20">
        <f>'RIMS II Type I Employment'!FW22*VLOOKUP('Equation 4 Type I FTE'!$B22,'Equation 3 FTE Conversion'!$B$10:$E$32,4,FALSE)</f>
        <v>9.6690647482014391E-2</v>
      </c>
      <c r="FX22" s="20">
        <f>'RIMS II Type I Employment'!FX22*VLOOKUP('Equation 4 Type I FTE'!$B22,'Equation 3 FTE Conversion'!$B$10:$E$32,4,FALSE)</f>
        <v>0.12827625899280576</v>
      </c>
      <c r="FY22" s="20">
        <f>'RIMS II Type I Employment'!FY22*VLOOKUP('Equation 4 Type I FTE'!$B22,'Equation 3 FTE Conversion'!$B$10:$E$32,4,FALSE)</f>
        <v>0.12136978417266188</v>
      </c>
      <c r="FZ22" s="20">
        <f>'RIMS II Type I Employment'!FZ22*VLOOKUP('Equation 4 Type I FTE'!$B22,'Equation 3 FTE Conversion'!$B$10:$E$32,4,FALSE)</f>
        <v>5.2305035971223025E-2</v>
      </c>
      <c r="GA22" s="20">
        <f>'RIMS II Type I Employment'!GA22*VLOOKUP('Equation 4 Type I FTE'!$B22,'Equation 3 FTE Conversion'!$B$10:$E$32,4,FALSE)</f>
        <v>5.9487769784172667E-2</v>
      </c>
      <c r="GB22" s="20">
        <f>'RIMS II Type I Employment'!GB22*VLOOKUP('Equation 4 Type I FTE'!$B22,'Equation 3 FTE Conversion'!$B$10:$E$32,4,FALSE)</f>
        <v>6.8604316546762592E-2</v>
      </c>
      <c r="GC22" s="20">
        <f>'RIMS II Type I Employment'!GC22*VLOOKUP('Equation 4 Type I FTE'!$B22,'Equation 3 FTE Conversion'!$B$10:$E$32,4,FALSE)</f>
        <v>6.6394244604316546E-2</v>
      </c>
      <c r="GD22" s="20">
        <f>'RIMS II Type I Employment'!GD22*VLOOKUP('Equation 4 Type I FTE'!$B22,'Equation 3 FTE Conversion'!$B$10:$E$32,4,FALSE)</f>
        <v>5.7646043165467634E-2</v>
      </c>
      <c r="GE22" s="20">
        <f>'RIMS II Type I Employment'!GE22*VLOOKUP('Equation 4 Type I FTE'!$B22,'Equation 3 FTE Conversion'!$B$10:$E$32,4,FALSE)</f>
        <v>5.4883453237410076E-2</v>
      </c>
      <c r="GF22" s="20">
        <f>'RIMS II Type I Employment'!GF22*VLOOKUP('Equation 4 Type I FTE'!$B22,'Equation 3 FTE Conversion'!$B$10:$E$32,4,FALSE)</f>
        <v>5.5343884892086331E-2</v>
      </c>
      <c r="GG22" s="20">
        <f>'RIMS II Type I Employment'!GG22*VLOOKUP('Equation 4 Type I FTE'!$B22,'Equation 3 FTE Conversion'!$B$10:$E$32,4,FALSE)</f>
        <v>9.8992805755395694E-2</v>
      </c>
      <c r="GH22" s="20">
        <f>'RIMS II Type I Employment'!GH22*VLOOKUP('Equation 4 Type I FTE'!$B22,'Equation 3 FTE Conversion'!$B$10:$E$32,4,FALSE)</f>
        <v>8.9231654676259001E-2</v>
      </c>
      <c r="GI22" s="20">
        <f>'RIMS II Type I Employment'!GI22*VLOOKUP('Equation 4 Type I FTE'!$B22,'Equation 3 FTE Conversion'!$B$10:$E$32,4,FALSE)</f>
        <v>8.9231654676259001E-2</v>
      </c>
      <c r="GJ22" s="20">
        <f>'RIMS II Type I Employment'!GJ22*VLOOKUP('Equation 4 Type I FTE'!$B22,'Equation 3 FTE Conversion'!$B$10:$E$32,4,FALSE)</f>
        <v>0.22745323741007195</v>
      </c>
      <c r="GK22" s="20">
        <f>'RIMS II Type I Employment'!GK22*VLOOKUP('Equation 4 Type I FTE'!$B22,'Equation 3 FTE Conversion'!$B$10:$E$32,4,FALSE)</f>
        <v>0.16759712230215829</v>
      </c>
      <c r="GL22" s="20">
        <f>'RIMS II Type I Employment'!GL22*VLOOKUP('Equation 4 Type I FTE'!$B22,'Equation 3 FTE Conversion'!$B$10:$E$32,4,FALSE)</f>
        <v>0.2145611510791367</v>
      </c>
      <c r="GM22" s="20">
        <f>'RIMS II Type I Employment'!GM22*VLOOKUP('Equation 4 Type I FTE'!$B22,'Equation 3 FTE Conversion'!$B$10:$E$32,4,FALSE)</f>
        <v>0.11648920863309353</v>
      </c>
      <c r="GN22" s="20">
        <f>'RIMS II Type I Employment'!GN22*VLOOKUP('Equation 4 Type I FTE'!$B22,'Equation 3 FTE Conversion'!$B$10:$E$32,4,FALSE)</f>
        <v>5.0187050359712236E-2</v>
      </c>
      <c r="GO22" s="20">
        <f>'RIMS II Type I Employment'!GO22*VLOOKUP('Equation 4 Type I FTE'!$B22,'Equation 3 FTE Conversion'!$B$10:$E$32,4,FALSE)</f>
        <v>6.4828776978417268E-2</v>
      </c>
      <c r="GP22" s="20">
        <f>'RIMS II Type I Employment'!GP22*VLOOKUP('Equation 4 Type I FTE'!$B22,'Equation 3 FTE Conversion'!$B$10:$E$32,4,FALSE)</f>
        <v>5.9119424460431655E-2</v>
      </c>
      <c r="GQ22" s="20">
        <f>'RIMS II Type I Employment'!GQ22*VLOOKUP('Equation 4 Type I FTE'!$B22,'Equation 3 FTE Conversion'!$B$10:$E$32,4,FALSE)</f>
        <v>0.12404028776978417</v>
      </c>
      <c r="GR22" s="20">
        <f>'RIMS II Type I Employment'!GR22*VLOOKUP('Equation 4 Type I FTE'!$B22,'Equation 3 FTE Conversion'!$B$10:$E$32,4,FALSE)</f>
        <v>9.4020143884892091E-2</v>
      </c>
      <c r="GS22" s="20">
        <f>'RIMS II Type I Employment'!GS22*VLOOKUP('Equation 4 Type I FTE'!$B22,'Equation 3 FTE Conversion'!$B$10:$E$32,4,FALSE)</f>
        <v>8.7205755395683468E-2</v>
      </c>
      <c r="GT22" s="20">
        <f>'RIMS II Type I Employment'!GT22*VLOOKUP('Equation 4 Type I FTE'!$B22,'Equation 3 FTE Conversion'!$B$10:$E$32,4,FALSE)</f>
        <v>8.6469064748201444E-2</v>
      </c>
      <c r="GU22" s="20">
        <f>'RIMS II Type I Employment'!GU22*VLOOKUP('Equation 4 Type I FTE'!$B22,'Equation 3 FTE Conversion'!$B$10:$E$32,4,FALSE)</f>
        <v>5.856690647482015E-2</v>
      </c>
      <c r="GV22" s="20">
        <f>'RIMS II Type I Employment'!GV22*VLOOKUP('Equation 4 Type I FTE'!$B22,'Equation 3 FTE Conversion'!$B$10:$E$32,4,FALSE)</f>
        <v>0.1094906474820144</v>
      </c>
      <c r="GW22" s="20">
        <f>'RIMS II Type I Employment'!GW22*VLOOKUP('Equation 4 Type I FTE'!$B22,'Equation 3 FTE Conversion'!$B$10:$E$32,4,FALSE)</f>
        <v>0.10903021582733814</v>
      </c>
      <c r="GX22" s="20">
        <f>'RIMS II Type I Employment'!GX22*VLOOKUP('Equation 4 Type I FTE'!$B22,'Equation 3 FTE Conversion'!$B$10:$E$32,4,FALSE)</f>
        <v>9.5677697841726625E-2</v>
      </c>
      <c r="GY22" s="20">
        <f>'RIMS II Type I Employment'!GY22*VLOOKUP('Equation 4 Type I FTE'!$B22,'Equation 3 FTE Conversion'!$B$10:$E$32,4,FALSE)</f>
        <v>7.7720863309352531E-2</v>
      </c>
      <c r="GZ22" s="20">
        <f>'RIMS II Type I Employment'!GZ22*VLOOKUP('Equation 4 Type I FTE'!$B22,'Equation 3 FTE Conversion'!$B$10:$E$32,4,FALSE)</f>
        <v>0.127631654676259</v>
      </c>
      <c r="HA22" s="20">
        <f>'RIMS II Type I Employment'!HA22*VLOOKUP('Equation 4 Type I FTE'!$B22,'Equation 3 FTE Conversion'!$B$10:$E$32,4,FALSE)</f>
        <v>5.681726618705036E-2</v>
      </c>
      <c r="HB22" s="20">
        <f>'RIMS II Type I Employment'!HB22*VLOOKUP('Equation 4 Type I FTE'!$B22,'Equation 3 FTE Conversion'!$B$10:$E$32,4,FALSE)</f>
        <v>3.9505035971223026E-2</v>
      </c>
      <c r="HC22" s="20">
        <f>'RIMS II Type I Employment'!HC22*VLOOKUP('Equation 4 Type I FTE'!$B22,'Equation 3 FTE Conversion'!$B$10:$E$32,4,FALSE)</f>
        <v>7.1274820143884893E-2</v>
      </c>
      <c r="HD22" s="20">
        <f>'RIMS II Type I Employment'!HD22*VLOOKUP('Equation 4 Type I FTE'!$B22,'Equation 3 FTE Conversion'!$B$10:$E$32,4,FALSE)</f>
        <v>6.8880575539568348E-2</v>
      </c>
      <c r="HE22" s="20">
        <f>'RIMS II Type I Employment'!HE22*VLOOKUP('Equation 4 Type I FTE'!$B22,'Equation 3 FTE Conversion'!$B$10:$E$32,4,FALSE)</f>
        <v>9.0336690647482024E-2</v>
      </c>
      <c r="HF22" s="20">
        <f>'RIMS II Type I Employment'!HF22*VLOOKUP('Equation 4 Type I FTE'!$B22,'Equation 3 FTE Conversion'!$B$10:$E$32,4,FALSE)</f>
        <v>5.8382733812949644E-2</v>
      </c>
      <c r="HG22" s="20">
        <f>'RIMS II Type I Employment'!HG22*VLOOKUP('Equation 4 Type I FTE'!$B22,'Equation 3 FTE Conversion'!$B$10:$E$32,4,FALSE)</f>
        <v>0.14337841726618705</v>
      </c>
      <c r="HH22" s="20">
        <f>'RIMS II Type I Employment'!HH22*VLOOKUP('Equation 4 Type I FTE'!$B22,'Equation 3 FTE Conversion'!$B$10:$E$32,4,FALSE)</f>
        <v>0.16538705035971224</v>
      </c>
      <c r="HI22" s="20">
        <f>'RIMS II Type I Employment'!HI22*VLOOKUP('Equation 4 Type I FTE'!$B22,'Equation 3 FTE Conversion'!$B$10:$E$32,4,FALSE)</f>
        <v>7.0906474820143894E-2</v>
      </c>
      <c r="HJ22" s="20">
        <f>'RIMS II Type I Employment'!HJ22*VLOOKUP('Equation 4 Type I FTE'!$B22,'Equation 3 FTE Conversion'!$B$10:$E$32,4,FALSE)</f>
        <v>7.9286330935251795E-2</v>
      </c>
      <c r="HK22" s="20">
        <f>'RIMS II Type I Employment'!HK22*VLOOKUP('Equation 4 Type I FTE'!$B22,'Equation 3 FTE Conversion'!$B$10:$E$32,4,FALSE)</f>
        <v>0</v>
      </c>
      <c r="HL22" s="20">
        <f>'RIMS II Type I Employment'!HL22*VLOOKUP('Equation 4 Type I FTE'!$B22,'Equation 3 FTE Conversion'!$B$10:$E$32,4,FALSE)</f>
        <v>5.1292086330935252E-2</v>
      </c>
      <c r="HM22" s="20">
        <f>'RIMS II Type I Employment'!HM22*VLOOKUP('Equation 4 Type I FTE'!$B22,'Equation 3 FTE Conversion'!$B$10:$E$32,4,FALSE)</f>
        <v>5.875107913669065E-2</v>
      </c>
      <c r="HN22" s="20">
        <f>'RIMS II Type I Employment'!HN22*VLOOKUP('Equation 4 Type I FTE'!$B22,'Equation 3 FTE Conversion'!$B$10:$E$32,4,FALSE)</f>
        <v>9.4388489208633089E-2</v>
      </c>
      <c r="HO22" s="20">
        <f>'RIMS II Type I Employment'!HO22*VLOOKUP('Equation 4 Type I FTE'!$B22,'Equation 3 FTE Conversion'!$B$10:$E$32,4,FALSE)</f>
        <v>7.3945323741007193E-2</v>
      </c>
      <c r="HP22" s="20">
        <f>'RIMS II Type I Employment'!HP22*VLOOKUP('Equation 4 Type I FTE'!$B22,'Equation 3 FTE Conversion'!$B$10:$E$32,4,FALSE)</f>
        <v>0.10065035971223021</v>
      </c>
      <c r="HQ22" s="20">
        <f>'RIMS II Type I Employment'!HQ22*VLOOKUP('Equation 4 Type I FTE'!$B22,'Equation 3 FTE Conversion'!$B$10:$E$32,4,FALSE)</f>
        <v>7.0261870503597126E-2</v>
      </c>
      <c r="HR22" s="20">
        <f>'RIMS II Type I Employment'!HR22*VLOOKUP('Equation 4 Type I FTE'!$B22,'Equation 3 FTE Conversion'!$B$10:$E$32,4,FALSE)</f>
        <v>0.11989640287769786</v>
      </c>
      <c r="HS22" s="20">
        <f>'RIMS II Type I Employment'!HS22*VLOOKUP('Equation 4 Type I FTE'!$B22,'Equation 3 FTE Conversion'!$B$10:$E$32,4,FALSE)</f>
        <v>0.14301007194244605</v>
      </c>
      <c r="HT22" s="20">
        <f>'RIMS II Type I Employment'!HT22*VLOOKUP('Equation 4 Type I FTE'!$B22,'Equation 3 FTE Conversion'!$B$10:$E$32,4,FALSE)</f>
        <v>0.15912517985611513</v>
      </c>
      <c r="HU22" s="20">
        <f>'RIMS II Type I Employment'!HU22*VLOOKUP('Equation 4 Type I FTE'!$B22,'Equation 3 FTE Conversion'!$B$10:$E$32,4,FALSE)</f>
        <v>1.9430215827338133E-2</v>
      </c>
      <c r="HV22" s="20">
        <f>'RIMS II Type I Employment'!HV22*VLOOKUP('Equation 4 Type I FTE'!$B22,'Equation 3 FTE Conversion'!$B$10:$E$32,4,FALSE)</f>
        <v>5.9764028776978423E-2</v>
      </c>
      <c r="HW22" s="20">
        <f>'RIMS II Type I Employment'!HW22*VLOOKUP('Equation 4 Type I FTE'!$B22,'Equation 3 FTE Conversion'!$B$10:$E$32,4,FALSE)</f>
        <v>5.2581294964028781E-2</v>
      </c>
      <c r="HX22" s="20">
        <f>'RIMS II Type I Employment'!HX22*VLOOKUP('Equation 4 Type I FTE'!$B22,'Equation 3 FTE Conversion'!$B$10:$E$32,4,FALSE)</f>
        <v>3.6097841726618708E-2</v>
      </c>
      <c r="HY22" s="20">
        <f>'RIMS II Type I Employment'!HY22*VLOOKUP('Equation 4 Type I FTE'!$B22,'Equation 3 FTE Conversion'!$B$10:$E$32,4,FALSE)</f>
        <v>2.3758273381294964E-2</v>
      </c>
      <c r="HZ22" s="20">
        <f>'RIMS II Type I Employment'!HZ22*VLOOKUP('Equation 4 Type I FTE'!$B22,'Equation 3 FTE Conversion'!$B$10:$E$32,4,FALSE)</f>
        <v>6.3539568345323746E-2</v>
      </c>
      <c r="IA22" s="20">
        <f>'RIMS II Type I Employment'!IA22*VLOOKUP('Equation 4 Type I FTE'!$B22,'Equation 3 FTE Conversion'!$B$10:$E$32,4,FALSE)</f>
        <v>6.4828776978417268E-2</v>
      </c>
      <c r="IB22" s="20">
        <f>'RIMS II Type I Employment'!IB22*VLOOKUP('Equation 4 Type I FTE'!$B22,'Equation 3 FTE Conversion'!$B$10:$E$32,4,FALSE)</f>
        <v>8.3522302158273387E-2</v>
      </c>
      <c r="IC22" s="20">
        <f>'RIMS II Type I Employment'!IC22*VLOOKUP('Equation 4 Type I FTE'!$B22,'Equation 3 FTE Conversion'!$B$10:$E$32,4,FALSE)</f>
        <v>5.7922302158273382E-2</v>
      </c>
      <c r="ID22" s="20">
        <f>'RIMS II Type I Employment'!ID22*VLOOKUP('Equation 4 Type I FTE'!$B22,'Equation 3 FTE Conversion'!$B$10:$E$32,4,FALSE)</f>
        <v>4.9266187050359712E-2</v>
      </c>
      <c r="IE22" s="20">
        <f>'RIMS II Type I Employment'!IE22*VLOOKUP('Equation 4 Type I FTE'!$B22,'Equation 3 FTE Conversion'!$B$10:$E$32,4,FALSE)</f>
        <v>7.0446043165467626E-2</v>
      </c>
      <c r="IF22" s="20">
        <f>'RIMS II Type I Employment'!IF22*VLOOKUP('Equation 4 Type I FTE'!$B22,'Equation 3 FTE Conversion'!$B$10:$E$32,4,FALSE)</f>
        <v>0.11805467625899282</v>
      </c>
      <c r="IG22" s="20">
        <f>'RIMS II Type I Employment'!IG22*VLOOKUP('Equation 4 Type I FTE'!$B22,'Equation 3 FTE Conversion'!$B$10:$E$32,4,FALSE)</f>
        <v>0.11243741007194245</v>
      </c>
      <c r="IH22" s="20">
        <f>'RIMS II Type I Employment'!IH22*VLOOKUP('Equation 4 Type I FTE'!$B22,'Equation 3 FTE Conversion'!$B$10:$E$32,4,FALSE)</f>
        <v>0.13545899280575541</v>
      </c>
      <c r="II22" s="20">
        <f>'RIMS II Type I Employment'!II22*VLOOKUP('Equation 4 Type I FTE'!$B22,'Equation 3 FTE Conversion'!$B$10:$E$32,4,FALSE)</f>
        <v>7.4497841726618705E-2</v>
      </c>
      <c r="IJ22" s="20">
        <f>'RIMS II Type I Employment'!IJ22*VLOOKUP('Equation 4 Type I FTE'!$B22,'Equation 3 FTE Conversion'!$B$10:$E$32,4,FALSE)</f>
        <v>6.5012949640287768E-2</v>
      </c>
      <c r="IK22" s="20">
        <f>'RIMS II Type I Employment'!IK22*VLOOKUP('Equation 4 Type I FTE'!$B22,'Equation 3 FTE Conversion'!$B$10:$E$32,4,FALSE)</f>
        <v>4.3833093525179861E-2</v>
      </c>
      <c r="IL22" s="20">
        <f>'RIMS II Type I Employment'!IL22*VLOOKUP('Equation 4 Type I FTE'!$B22,'Equation 3 FTE Conversion'!$B$10:$E$32,4,FALSE)</f>
        <v>5.663309352517986E-2</v>
      </c>
      <c r="IM22" s="20">
        <f>'RIMS II Type I Employment'!IM22*VLOOKUP('Equation 4 Type I FTE'!$B22,'Equation 3 FTE Conversion'!$B$10:$E$32,4,FALSE)</f>
        <v>6.8328057553956836E-2</v>
      </c>
      <c r="IN22" s="20">
        <f>'RIMS II Type I Employment'!IN22*VLOOKUP('Equation 4 Type I FTE'!$B22,'Equation 3 FTE Conversion'!$B$10:$E$32,4,FALSE)</f>
        <v>5.479136690647482E-2</v>
      </c>
      <c r="IO22" s="20">
        <f>'RIMS II Type I Employment'!IO22*VLOOKUP('Equation 4 Type I FTE'!$B22,'Equation 3 FTE Conversion'!$B$10:$E$32,4,FALSE)</f>
        <v>6.4736690647482026E-2</v>
      </c>
      <c r="IP22" s="20">
        <f>'RIMS II Type I Employment'!IP22*VLOOKUP('Equation 4 Type I FTE'!$B22,'Equation 3 FTE Conversion'!$B$10:$E$32,4,FALSE)</f>
        <v>7.4129496402877706E-2</v>
      </c>
      <c r="IQ22" s="20">
        <f>'RIMS II Type I Employment'!IQ22*VLOOKUP('Equation 4 Type I FTE'!$B22,'Equation 3 FTE Conversion'!$B$10:$E$32,4,FALSE)</f>
        <v>6.4920863309352511E-2</v>
      </c>
      <c r="IR22" s="20">
        <f>'RIMS II Type I Employment'!IR22*VLOOKUP('Equation 4 Type I FTE'!$B22,'Equation 3 FTE Conversion'!$B$10:$E$32,4,FALSE)</f>
        <v>6.5841726618705035E-2</v>
      </c>
      <c r="IS22" s="20">
        <f>'RIMS II Type I Employment'!IS22*VLOOKUP('Equation 4 Type I FTE'!$B22,'Equation 3 FTE Conversion'!$B$10:$E$32,4,FALSE)</f>
        <v>5.8198561151079145E-2</v>
      </c>
      <c r="IT22" s="20">
        <f>'RIMS II Type I Employment'!IT22*VLOOKUP('Equation 4 Type I FTE'!$B22,'Equation 3 FTE Conversion'!$B$10:$E$32,4,FALSE)</f>
        <v>6.5565467625899279E-2</v>
      </c>
      <c r="IU22" s="20">
        <f>'RIMS II Type I Employment'!IU22*VLOOKUP('Equation 4 Type I FTE'!$B22,'Equation 3 FTE Conversion'!$B$10:$E$32,4,FALSE)</f>
        <v>8.8771223021582732E-2</v>
      </c>
      <c r="IV22" s="20">
        <f>'RIMS II Type I Employment'!IV22*VLOOKUP('Equation 4 Type I FTE'!$B22,'Equation 3 FTE Conversion'!$B$10:$E$32,4,FALSE)</f>
        <v>8.8310791366906477E-2</v>
      </c>
      <c r="IW22" s="20">
        <f>'RIMS II Type I Employment'!IW22*VLOOKUP('Equation 4 Type I FTE'!$B22,'Equation 3 FTE Conversion'!$B$10:$E$32,4,FALSE)</f>
        <v>0.10009784172661872</v>
      </c>
      <c r="IX22" s="20">
        <f>'RIMS II Type I Employment'!IX22*VLOOKUP('Equation 4 Type I FTE'!$B22,'Equation 3 FTE Conversion'!$B$10:$E$32,4,FALSE)</f>
        <v>9.7887769784172671E-2</v>
      </c>
      <c r="IY22" s="20">
        <f>'RIMS II Type I Employment'!IY22*VLOOKUP('Equation 4 Type I FTE'!$B22,'Equation 3 FTE Conversion'!$B$10:$E$32,4,FALSE)</f>
        <v>5.3594244604316554E-2</v>
      </c>
      <c r="IZ22" s="20">
        <f>'RIMS II Type I Employment'!IZ22*VLOOKUP('Equation 4 Type I FTE'!$B22,'Equation 3 FTE Conversion'!$B$10:$E$32,4,FALSE)</f>
        <v>5.5159712230215832E-2</v>
      </c>
      <c r="JA22" s="20">
        <f>'RIMS II Type I Employment'!JA22*VLOOKUP('Equation 4 Type I FTE'!$B22,'Equation 3 FTE Conversion'!$B$10:$E$32,4,FALSE)</f>
        <v>6.9985611510791371E-2</v>
      </c>
      <c r="JB22" s="20">
        <f>'RIMS II Type I Employment'!JB22*VLOOKUP('Equation 4 Type I FTE'!$B22,'Equation 3 FTE Conversion'!$B$10:$E$32,4,FALSE)</f>
        <v>0.24789640287769785</v>
      </c>
      <c r="JC22" s="20">
        <f>'RIMS II Type I Employment'!JC22*VLOOKUP('Equation 4 Type I FTE'!$B22,'Equation 3 FTE Conversion'!$B$10:$E$32,4,FALSE)</f>
        <v>0.23334676258992809</v>
      </c>
      <c r="JD22" s="20">
        <f>'RIMS II Type I Employment'!JD22*VLOOKUP('Equation 4 Type I FTE'!$B22,'Equation 3 FTE Conversion'!$B$10:$E$32,4,FALSE)</f>
        <v>0.37156834532374106</v>
      </c>
      <c r="JE22" s="20">
        <f>'RIMS II Type I Employment'!JE22*VLOOKUP('Equation 4 Type I FTE'!$B22,'Equation 3 FTE Conversion'!$B$10:$E$32,4,FALSE)</f>
        <v>0.29559712230215829</v>
      </c>
      <c r="JF22" s="20">
        <f>'RIMS II Type I Employment'!JF22*VLOOKUP('Equation 4 Type I FTE'!$B22,'Equation 3 FTE Conversion'!$B$10:$E$32,4,FALSE)</f>
        <v>0.27248345323741008</v>
      </c>
      <c r="JG22" s="20">
        <f>'RIMS II Type I Employment'!JG22*VLOOKUP('Equation 4 Type I FTE'!$B22,'Equation 3 FTE Conversion'!$B$10:$E$32,4,FALSE)</f>
        <v>0.55316258992805756</v>
      </c>
      <c r="JH22" s="20">
        <f>'RIMS II Type I Employment'!JH22*VLOOKUP('Equation 4 Type I FTE'!$B22,'Equation 3 FTE Conversion'!$B$10:$E$32,4,FALSE)</f>
        <v>0.4015884892086331</v>
      </c>
      <c r="JI22" s="20">
        <f>'RIMS II Type I Employment'!JI22*VLOOKUP('Equation 4 Type I FTE'!$B22,'Equation 3 FTE Conversion'!$B$10:$E$32,4,FALSE)</f>
        <v>0.70980143884892088</v>
      </c>
      <c r="JJ22" s="20">
        <f>'RIMS II Type I Employment'!JJ22*VLOOKUP('Equation 4 Type I FTE'!$B22,'Equation 3 FTE Conversion'!$B$10:$E$32,4,FALSE)</f>
        <v>0.18417266187050363</v>
      </c>
      <c r="JK22" s="20">
        <f>'RIMS II Type I Employment'!JK22*VLOOKUP('Equation 4 Type I FTE'!$B22,'Equation 3 FTE Conversion'!$B$10:$E$32,4,FALSE)</f>
        <v>0.54303309352517992</v>
      </c>
      <c r="JL22" s="20">
        <f>'RIMS II Type I Employment'!JL22*VLOOKUP('Equation 4 Type I FTE'!$B22,'Equation 3 FTE Conversion'!$B$10:$E$32,4,FALSE)</f>
        <v>0.12873669064748203</v>
      </c>
      <c r="JM22" s="20">
        <f>'RIMS II Type I Employment'!JM22*VLOOKUP('Equation 4 Type I FTE'!$B22,'Equation 3 FTE Conversion'!$B$10:$E$32,4,FALSE)</f>
        <v>0.13794532374100718</v>
      </c>
      <c r="JN22" s="20">
        <f>'RIMS II Type I Employment'!JN22*VLOOKUP('Equation 4 Type I FTE'!$B22,'Equation 3 FTE Conversion'!$B$10:$E$32,4,FALSE)</f>
        <v>0.11630503597122302</v>
      </c>
      <c r="JO22" s="20">
        <f>'RIMS II Type I Employment'!JO22*VLOOKUP('Equation 4 Type I FTE'!$B22,'Equation 3 FTE Conversion'!$B$10:$E$32,4,FALSE)</f>
        <v>0.16317697841726619</v>
      </c>
      <c r="JP22" s="20">
        <f>'RIMS II Type I Employment'!JP22*VLOOKUP('Equation 4 Type I FTE'!$B22,'Equation 3 FTE Conversion'!$B$10:$E$32,4,FALSE)</f>
        <v>0.10617553956834533</v>
      </c>
      <c r="JQ22" s="20">
        <f>'RIMS II Type I Employment'!JQ22*VLOOKUP('Equation 4 Type I FTE'!$B22,'Equation 3 FTE Conversion'!$B$10:$E$32,4,FALSE)</f>
        <v>9.0428776978417266E-2</v>
      </c>
      <c r="JR22" s="20">
        <f>'RIMS II Type I Employment'!JR22*VLOOKUP('Equation 4 Type I FTE'!$B22,'Equation 3 FTE Conversion'!$B$10:$E$32,4,FALSE)</f>
        <v>0.15065323741007194</v>
      </c>
      <c r="JS22" s="20">
        <f>'RIMS II Type I Employment'!JS22*VLOOKUP('Equation 4 Type I FTE'!$B22,'Equation 3 FTE Conversion'!$B$10:$E$32,4,FALSE)</f>
        <v>0.1345381294964029</v>
      </c>
      <c r="JT22" s="20">
        <f>'RIMS II Type I Employment'!JT22*VLOOKUP('Equation 4 Type I FTE'!$B22,'Equation 3 FTE Conversion'!$B$10:$E$32,4,FALSE)</f>
        <v>0.74203165467625898</v>
      </c>
      <c r="JU22" s="20">
        <f>'RIMS II Type I Employment'!JU22*VLOOKUP('Equation 4 Type I FTE'!$B22,'Equation 3 FTE Conversion'!$B$10:$E$32,4,FALSE)</f>
        <v>8.4811510791366909E-2</v>
      </c>
      <c r="JV22" s="20">
        <f>'RIMS II Type I Employment'!JV22*VLOOKUP('Equation 4 Type I FTE'!$B22,'Equation 3 FTE Conversion'!$B$10:$E$32,4,FALSE)</f>
        <v>0.18555395683453241</v>
      </c>
      <c r="JW22" s="20">
        <f>'RIMS II Type I Employment'!JW22*VLOOKUP('Equation 4 Type I FTE'!$B22,'Equation 3 FTE Conversion'!$B$10:$E$32,4,FALSE)</f>
        <v>0.18748776978417267</v>
      </c>
      <c r="JX22" s="20">
        <f>'RIMS II Type I Employment'!JX22*VLOOKUP('Equation 4 Type I FTE'!$B22,'Equation 3 FTE Conversion'!$B$10:$E$32,4,FALSE)</f>
        <v>0.16455827338129497</v>
      </c>
      <c r="JY22" s="20">
        <f>'RIMS II Type I Employment'!JY22*VLOOKUP('Equation 4 Type I FTE'!$B22,'Equation 3 FTE Conversion'!$B$10:$E$32,4,FALSE)</f>
        <v>0.14319424460431657</v>
      </c>
      <c r="JZ22" s="20">
        <f>'RIMS II Type I Employment'!JZ22*VLOOKUP('Equation 4 Type I FTE'!$B22,'Equation 3 FTE Conversion'!$B$10:$E$32,4,FALSE)</f>
        <v>0.2149294964028777</v>
      </c>
      <c r="KA22" s="20">
        <f>'RIMS II Type I Employment'!KA22*VLOOKUP('Equation 4 Type I FTE'!$B22,'Equation 3 FTE Conversion'!$B$10:$E$32,4,FALSE)</f>
        <v>5.5159712230215832E-2</v>
      </c>
      <c r="KB22" s="20">
        <f>'RIMS II Type I Employment'!KB22*VLOOKUP('Equation 4 Type I FTE'!$B22,'Equation 3 FTE Conversion'!$B$10:$E$32,4,FALSE)</f>
        <v>0.10856978417266189</v>
      </c>
      <c r="KC22" s="20">
        <f>'RIMS II Type I Employment'!KC22*VLOOKUP('Equation 4 Type I FTE'!$B22,'Equation 3 FTE Conversion'!$B$10:$E$32,4,FALSE)</f>
        <v>0.1096748201438849</v>
      </c>
      <c r="KD22" s="20">
        <f>'RIMS II Type I Employment'!KD22*VLOOKUP('Equation 4 Type I FTE'!$B22,'Equation 3 FTE Conversion'!$B$10:$E$32,4,FALSE)</f>
        <v>0.14770647482014387</v>
      </c>
      <c r="KE22" s="20">
        <f>'RIMS II Type I Employment'!KE22*VLOOKUP('Equation 4 Type I FTE'!$B22,'Equation 3 FTE Conversion'!$B$10:$E$32,4,FALSE)</f>
        <v>0.2703654676258993</v>
      </c>
      <c r="KF22" s="20">
        <f>'RIMS II Type I Employment'!KF22*VLOOKUP('Equation 4 Type I FTE'!$B22,'Equation 3 FTE Conversion'!$B$10:$E$32,4,FALSE)</f>
        <v>0.31088345323741012</v>
      </c>
      <c r="KG22" s="20">
        <f>'RIMS II Type I Employment'!KG22*VLOOKUP('Equation 4 Type I FTE'!$B22,'Equation 3 FTE Conversion'!$B$10:$E$32,4,FALSE)</f>
        <v>0.27561438848920866</v>
      </c>
      <c r="KH22" s="20">
        <f>'RIMS II Type I Employment'!KH22*VLOOKUP('Equation 4 Type I FTE'!$B22,'Equation 3 FTE Conversion'!$B$10:$E$32,4,FALSE)</f>
        <v>0.23435971223021584</v>
      </c>
      <c r="KI22" s="20">
        <f>'RIMS II Type I Employment'!KI22*VLOOKUP('Equation 4 Type I FTE'!$B22,'Equation 3 FTE Conversion'!$B$10:$E$32,4,FALSE)</f>
        <v>0.13260431654676258</v>
      </c>
      <c r="KJ22" s="20">
        <f>'RIMS II Type I Employment'!KJ22*VLOOKUP('Equation 4 Type I FTE'!$B22,'Equation 3 FTE Conversion'!$B$10:$E$32,4,FALSE)</f>
        <v>0.15332374100719426</v>
      </c>
      <c r="KK22" s="20">
        <f>'RIMS II Type I Employment'!KK22*VLOOKUP('Equation 4 Type I FTE'!$B22,'Equation 3 FTE Conversion'!$B$10:$E$32,4,FALSE)</f>
        <v>0.20240575539568345</v>
      </c>
      <c r="KL22" s="20">
        <f>'RIMS II Type I Employment'!KL22*VLOOKUP('Equation 4 Type I FTE'!$B22,'Equation 3 FTE Conversion'!$B$10:$E$32,4,FALSE)</f>
        <v>0.31014676258992807</v>
      </c>
      <c r="KM22" s="20">
        <f>'RIMS II Type I Employment'!KM22*VLOOKUP('Equation 4 Type I FTE'!$B22,'Equation 3 FTE Conversion'!$B$10:$E$32,4,FALSE)</f>
        <v>0.2256115107913669</v>
      </c>
      <c r="KN22" s="20">
        <f>'RIMS II Type I Employment'!KN22*VLOOKUP('Equation 4 Type I FTE'!$B22,'Equation 3 FTE Conversion'!$B$10:$E$32,4,FALSE)</f>
        <v>8.7666187050359723E-2</v>
      </c>
      <c r="KO22" s="20">
        <f>'RIMS II Type I Employment'!KO22*VLOOKUP('Equation 4 Type I FTE'!$B22,'Equation 3 FTE Conversion'!$B$10:$E$32,4,FALSE)</f>
        <v>0.20618129496402879</v>
      </c>
      <c r="KP22" s="20">
        <f>'RIMS II Type I Employment'!KP22*VLOOKUP('Equation 4 Type I FTE'!$B22,'Equation 3 FTE Conversion'!$B$10:$E$32,4,FALSE)</f>
        <v>7.6892086330935264E-2</v>
      </c>
      <c r="KQ22" s="20">
        <f>'RIMS II Type I Employment'!KQ22*VLOOKUP('Equation 4 Type I FTE'!$B22,'Equation 3 FTE Conversion'!$B$10:$E$32,4,FALSE)</f>
        <v>0.20627338129496403</v>
      </c>
      <c r="KR22" s="20">
        <f>'RIMS II Type I Employment'!KR22*VLOOKUP('Equation 4 Type I FTE'!$B22,'Equation 3 FTE Conversion'!$B$10:$E$32,4,FALSE)</f>
        <v>4.8693410071942447</v>
      </c>
      <c r="KS22" s="20">
        <f>'RIMS II Type I Employment'!KS22*VLOOKUP('Equation 4 Type I FTE'!$B22,'Equation 3 FTE Conversion'!$B$10:$E$32,4,FALSE)</f>
        <v>3.3880402877697842</v>
      </c>
      <c r="KT22" s="20">
        <f>'RIMS II Type I Employment'!KT22*VLOOKUP('Equation 4 Type I FTE'!$B22,'Equation 3 FTE Conversion'!$B$10:$E$32,4,FALSE)</f>
        <v>2.4027165467625902</v>
      </c>
      <c r="KU22" s="20">
        <f>'RIMS II Type I Employment'!KU22*VLOOKUP('Equation 4 Type I FTE'!$B22,'Equation 3 FTE Conversion'!$B$10:$E$32,4,FALSE)</f>
        <v>5.3802359712230219</v>
      </c>
      <c r="KV22" s="20">
        <f>'RIMS II Type I Employment'!KV22*VLOOKUP('Equation 4 Type I FTE'!$B22,'Equation 3 FTE Conversion'!$B$10:$E$32,4,FALSE)</f>
        <v>1.578359712230216</v>
      </c>
      <c r="KW22" s="20">
        <f>'RIMS II Type I Employment'!KW22*VLOOKUP('Equation 4 Type I FTE'!$B22,'Equation 3 FTE Conversion'!$B$10:$E$32,4,FALSE)</f>
        <v>0.37672517985611514</v>
      </c>
      <c r="KX22" s="20">
        <f>'RIMS II Type I Employment'!KX22*VLOOKUP('Equation 4 Type I FTE'!$B22,'Equation 3 FTE Conversion'!$B$10:$E$32,4,FALSE)</f>
        <v>0.12726330935251798</v>
      </c>
      <c r="KY22" s="20">
        <f>'RIMS II Type I Employment'!KY22*VLOOKUP('Equation 4 Type I FTE'!$B22,'Equation 3 FTE Conversion'!$B$10:$E$32,4,FALSE)</f>
        <v>7.9654676258992807E-2</v>
      </c>
      <c r="KZ22" s="20">
        <f>'RIMS II Type I Employment'!KZ22*VLOOKUP('Equation 4 Type I FTE'!$B22,'Equation 3 FTE Conversion'!$B$10:$E$32,4,FALSE)</f>
        <v>0.17422733812949642</v>
      </c>
      <c r="LA22" s="20">
        <f>'RIMS II Type I Employment'!LA22*VLOOKUP('Equation 4 Type I FTE'!$B22,'Equation 3 FTE Conversion'!$B$10:$E$32,4,FALSE)</f>
        <v>0.20047194244604319</v>
      </c>
      <c r="LB22" s="20">
        <f>'RIMS II Type I Employment'!LB22*VLOOKUP('Equation 4 Type I FTE'!$B22,'Equation 3 FTE Conversion'!$B$10:$E$32,4,FALSE)</f>
        <v>0.18389640287769785</v>
      </c>
      <c r="LC22" s="20">
        <f>'RIMS II Type I Employment'!LC22*VLOOKUP('Equation 4 Type I FTE'!$B22,'Equation 3 FTE Conversion'!$B$10:$E$32,4,FALSE)</f>
        <v>0.20470791366906477</v>
      </c>
      <c r="LD22" s="20">
        <f>'RIMS II Type I Employment'!LD22*VLOOKUP('Equation 4 Type I FTE'!$B22,'Equation 3 FTE Conversion'!$B$10:$E$32,4,FALSE)</f>
        <v>0.13407769784172663</v>
      </c>
      <c r="LE22" s="20">
        <f>'RIMS II Type I Employment'!LE22*VLOOKUP('Equation 4 Type I FTE'!$B22,'Equation 3 FTE Conversion'!$B$10:$E$32,4,FALSE)</f>
        <v>0.28574388489208635</v>
      </c>
      <c r="LF22" s="20">
        <f>'RIMS II Type I Employment'!LF22*VLOOKUP('Equation 4 Type I FTE'!$B22,'Equation 3 FTE Conversion'!$B$10:$E$32,4,FALSE)</f>
        <v>0.29743884892086331</v>
      </c>
      <c r="LG22" s="20">
        <f>'RIMS II Type I Employment'!LG22*VLOOKUP('Equation 4 Type I FTE'!$B22,'Equation 3 FTE Conversion'!$B$10:$E$32,4,FALSE)</f>
        <v>0.15792805755395686</v>
      </c>
      <c r="LH22" s="20">
        <f>'RIMS II Type I Employment'!LH22*VLOOKUP('Equation 4 Type I FTE'!$B22,'Equation 3 FTE Conversion'!$B$10:$E$32,4,FALSE)</f>
        <v>0.33390503597122301</v>
      </c>
      <c r="LI22" s="20">
        <f>'RIMS II Type I Employment'!LI22*VLOOKUP('Equation 4 Type I FTE'!$B22,'Equation 3 FTE Conversion'!$B$10:$E$32,4,FALSE)</f>
        <v>7.3208633093525183E-2</v>
      </c>
      <c r="LJ22" s="20">
        <f>'RIMS II Type I Employment'!LJ22*VLOOKUP('Equation 4 Type I FTE'!$B22,'Equation 3 FTE Conversion'!$B$10:$E$32,4,FALSE)</f>
        <v>0.19955107913669065</v>
      </c>
      <c r="LK22" s="20">
        <f>'RIMS II Type I Employment'!LK22*VLOOKUP('Equation 4 Type I FTE'!$B22,'Equation 3 FTE Conversion'!$B$10:$E$32,4,FALSE)</f>
        <v>0.2886906474820144</v>
      </c>
      <c r="LL22" s="20">
        <f>'RIMS II Type I Employment'!LL22*VLOOKUP('Equation 4 Type I FTE'!$B22,'Equation 3 FTE Conversion'!$B$10:$E$32,4,FALSE)</f>
        <v>7.7168345323741006E-2</v>
      </c>
      <c r="LM22" s="20">
        <f>'RIMS II Type I Employment'!LM22*VLOOKUP('Equation 4 Type I FTE'!$B22,'Equation 3 FTE Conversion'!$B$10:$E$32,4,FALSE)</f>
        <v>0.15369208633093526</v>
      </c>
      <c r="LN22" s="20">
        <f>'RIMS II Type I Employment'!LN22*VLOOKUP('Equation 4 Type I FTE'!$B22,'Equation 3 FTE Conversion'!$B$10:$E$32,4,FALSE)</f>
        <v>0.19770935251798563</v>
      </c>
      <c r="LO22" s="20">
        <f>'RIMS II Type I Employment'!LO22*VLOOKUP('Equation 4 Type I FTE'!$B22,'Equation 3 FTE Conversion'!$B$10:$E$32,4,FALSE)</f>
        <v>0.19098705035971225</v>
      </c>
      <c r="LP22" s="20">
        <f>'RIMS II Type I Employment'!LP22*VLOOKUP('Equation 4 Type I FTE'!$B22,'Equation 3 FTE Conversion'!$B$10:$E$32,4,FALSE)</f>
        <v>0.21308776978417268</v>
      </c>
      <c r="LQ22" s="20">
        <f>'RIMS II Type I Employment'!LQ22*VLOOKUP('Equation 4 Type I FTE'!$B22,'Equation 3 FTE Conversion'!$B$10:$E$32,4,FALSE)</f>
        <v>0.21216690647482014</v>
      </c>
      <c r="LR22" s="20">
        <f>'RIMS II Type I Employment'!LR22*VLOOKUP('Equation 4 Type I FTE'!$B22,'Equation 3 FTE Conversion'!$B$10:$E$32,4,FALSE)</f>
        <v>0.20433956834532374</v>
      </c>
      <c r="LS22" s="20">
        <f>'RIMS II Type I Employment'!LS22*VLOOKUP('Equation 4 Type I FTE'!$B22,'Equation 3 FTE Conversion'!$B$10:$E$32,4,FALSE)</f>
        <v>0.19236834532374103</v>
      </c>
      <c r="LT22" s="20">
        <f>'RIMS II Type I Employment'!LT22*VLOOKUP('Equation 4 Type I FTE'!$B22,'Equation 3 FTE Conversion'!$B$10:$E$32,4,FALSE)</f>
        <v>0.17763453237410071</v>
      </c>
      <c r="LU22" s="20">
        <f>'RIMS II Type I Employment'!LU22*VLOOKUP('Equation 4 Type I FTE'!$B22,'Equation 3 FTE Conversion'!$B$10:$E$32,4,FALSE)</f>
        <v>0.28611223021582732</v>
      </c>
      <c r="LV22" s="20">
        <f>'RIMS II Type I Employment'!LV22*VLOOKUP('Equation 4 Type I FTE'!$B22,'Equation 3 FTE Conversion'!$B$10:$E$32,4,FALSE)</f>
        <v>0.50905323741007191</v>
      </c>
      <c r="LW22" s="20">
        <f>'RIMS II Type I Employment'!LW22*VLOOKUP('Equation 4 Type I FTE'!$B22,'Equation 3 FTE Conversion'!$B$10:$E$32,4,FALSE)</f>
        <v>0.56568633093525178</v>
      </c>
      <c r="LX22" s="20">
        <f>'RIMS II Type I Employment'!LX22*VLOOKUP('Equation 4 Type I FTE'!$B22,'Equation 3 FTE Conversion'!$B$10:$E$32,4,FALSE)</f>
        <v>0.21087769784172664</v>
      </c>
      <c r="LY22" s="20">
        <f>'RIMS II Type I Employment'!LY22*VLOOKUP('Equation 4 Type I FTE'!$B22,'Equation 3 FTE Conversion'!$B$10:$E$32,4,FALSE)</f>
        <v>0.27598273381294969</v>
      </c>
      <c r="LZ22" s="20">
        <f>'RIMS II Type I Employment'!LZ22*VLOOKUP('Equation 4 Type I FTE'!$B22,'Equation 3 FTE Conversion'!$B$10:$E$32,4,FALSE)</f>
        <v>0.34670503597122304</v>
      </c>
      <c r="MA22" s="20">
        <f>'RIMS II Type I Employment'!MA22*VLOOKUP('Equation 4 Type I FTE'!$B22,'Equation 3 FTE Conversion'!$B$10:$E$32,4,FALSE)</f>
        <v>0.65095827338129497</v>
      </c>
      <c r="MB22" s="20">
        <f>'RIMS II Type I Employment'!MB22*VLOOKUP('Equation 4 Type I FTE'!$B22,'Equation 3 FTE Conversion'!$B$10:$E$32,4,FALSE)</f>
        <v>0.16584748201438851</v>
      </c>
      <c r="MC22" s="20">
        <f>'RIMS II Type I Employment'!MC22*VLOOKUP('Equation 4 Type I FTE'!$B22,'Equation 3 FTE Conversion'!$B$10:$E$32,4,FALSE)</f>
        <v>0.2978992805755396</v>
      </c>
      <c r="MD22" s="20">
        <f>'RIMS II Type I Employment'!MD22*VLOOKUP('Equation 4 Type I FTE'!$B22,'Equation 3 FTE Conversion'!$B$10:$E$32,4,FALSE)</f>
        <v>0.37801438848920865</v>
      </c>
      <c r="ME22" s="20">
        <f>'RIMS II Type I Employment'!ME22*VLOOKUP('Equation 4 Type I FTE'!$B22,'Equation 3 FTE Conversion'!$B$10:$E$32,4,FALSE)</f>
        <v>0.2571971223021583</v>
      </c>
      <c r="MF22" s="20">
        <f>'RIMS II Type I Employment'!MF22*VLOOKUP('Equation 4 Type I FTE'!$B22,'Equation 3 FTE Conversion'!$B$10:$E$32,4,FALSE)</f>
        <v>0.53382446043165466</v>
      </c>
      <c r="MG22" s="20">
        <f>'RIMS II Type I Employment'!MG22*VLOOKUP('Equation 4 Type I FTE'!$B22,'Equation 3 FTE Conversion'!$B$10:$E$32,4,FALSE)</f>
        <v>0.48778129496402878</v>
      </c>
      <c r="MH22" s="20">
        <f>'RIMS II Type I Employment'!MH22*VLOOKUP('Equation 4 Type I FTE'!$B22,'Equation 3 FTE Conversion'!$B$10:$E$32,4,FALSE)</f>
        <v>0.44818417266187055</v>
      </c>
      <c r="MI22" s="20">
        <f>'RIMS II Type I Employment'!MI22*VLOOKUP('Equation 4 Type I FTE'!$B22,'Equation 3 FTE Conversion'!$B$10:$E$32,4,FALSE)</f>
        <v>0.70086906474820143</v>
      </c>
      <c r="MJ22" s="20">
        <f>'RIMS II Type I Employment'!MJ22*VLOOKUP('Equation 4 Type I FTE'!$B22,'Equation 3 FTE Conversion'!$B$10:$E$32,4,FALSE)</f>
        <v>0.32082877697841727</v>
      </c>
      <c r="MK22" s="20">
        <f>'RIMS II Type I Employment'!MK22*VLOOKUP('Equation 4 Type I FTE'!$B22,'Equation 3 FTE Conversion'!$B$10:$E$32,4,FALSE)</f>
        <v>0.40250935251798564</v>
      </c>
      <c r="ML22" s="20">
        <f>'RIMS II Type I Employment'!ML22*VLOOKUP('Equation 4 Type I FTE'!$B22,'Equation 3 FTE Conversion'!$B$10:$E$32,4,FALSE)</f>
        <v>0.12100143884892085</v>
      </c>
      <c r="MM22" s="20">
        <f>'RIMS II Type I Employment'!MM22*VLOOKUP('Equation 4 Type I FTE'!$B22,'Equation 3 FTE Conversion'!$B$10:$E$32,4,FALSE)</f>
        <v>5.1936690647482013E-2</v>
      </c>
      <c r="MN22" s="20">
        <f>'RIMS II Type I Employment'!MN22*VLOOKUP('Equation 4 Type I FTE'!$B22,'Equation 3 FTE Conversion'!$B$10:$E$32,4,FALSE)</f>
        <v>0.45380143884892088</v>
      </c>
      <c r="MO22" s="20">
        <f>'RIMS II Type I Employment'!MO22*VLOOKUP('Equation 4 Type I FTE'!$B22,'Equation 3 FTE Conversion'!$B$10:$E$32,4,FALSE)</f>
        <v>0.65823309352517989</v>
      </c>
      <c r="MP22" s="20">
        <f>'RIMS II Type I Employment'!MP22*VLOOKUP('Equation 4 Type I FTE'!$B22,'Equation 3 FTE Conversion'!$B$10:$E$32,4,FALSE)</f>
        <v>9.4756834532374115E-2</v>
      </c>
      <c r="MQ22" s="20">
        <f>'RIMS II Type I Employment'!MQ22*VLOOKUP('Equation 4 Type I FTE'!$B22,'Equation 3 FTE Conversion'!$B$10:$E$32,4,FALSE)</f>
        <v>0.11612086330935252</v>
      </c>
      <c r="MR22" s="20">
        <f>'RIMS II Type I Employment'!MR22*VLOOKUP('Equation 4 Type I FTE'!$B22,'Equation 3 FTE Conversion'!$B$10:$E$32,4,FALSE)</f>
        <v>0.63511942446043168</v>
      </c>
      <c r="MS22" s="20">
        <f>'RIMS II Type I Employment'!MS22*VLOOKUP('Equation 4 Type I FTE'!$B22,'Equation 3 FTE Conversion'!$B$10:$E$32,4,FALSE)</f>
        <v>0.18352805755395685</v>
      </c>
      <c r="MT22" s="20">
        <f>'RIMS II Type I Employment'!MT22*VLOOKUP('Equation 4 Type I FTE'!$B22,'Equation 3 FTE Conversion'!$B$10:$E$32,4,FALSE)</f>
        <v>0.3544402877697842</v>
      </c>
      <c r="MU22" s="20">
        <f>'RIMS II Type I Employment'!MU22*VLOOKUP('Equation 4 Type I FTE'!$B22,'Equation 3 FTE Conversion'!$B$10:$E$32,4,FALSE)</f>
        <v>0.52848345323741008</v>
      </c>
      <c r="MV22" s="20">
        <f>'RIMS II Type I Employment'!MV22*VLOOKUP('Equation 4 Type I FTE'!$B22,'Equation 3 FTE Conversion'!$B$10:$E$32,4,FALSE)</f>
        <v>0.24642302158273383</v>
      </c>
      <c r="MW22" s="20">
        <f>'RIMS II Type I Employment'!MW22*VLOOKUP('Equation 4 Type I FTE'!$B22,'Equation 3 FTE Conversion'!$B$10:$E$32,4,FALSE)</f>
        <v>0.17873956834532376</v>
      </c>
      <c r="MX22" s="20">
        <f>'RIMS II Type I Employment'!MX22*VLOOKUP('Equation 4 Type I FTE'!$B22,'Equation 3 FTE Conversion'!$B$10:$E$32,4,FALSE)</f>
        <v>0.11455539568345324</v>
      </c>
      <c r="MY22" s="20">
        <f>'RIMS II Type I Employment'!MY22*VLOOKUP('Equation 4 Type I FTE'!$B22,'Equation 3 FTE Conversion'!$B$10:$E$32,4,FALSE)</f>
        <v>0.10193956834532375</v>
      </c>
      <c r="MZ22" s="20">
        <f>'RIMS II Type I Employment'!MZ22*VLOOKUP('Equation 4 Type I FTE'!$B22,'Equation 3 FTE Conversion'!$B$10:$E$32,4,FALSE)</f>
        <v>7.7812949640287774E-2</v>
      </c>
      <c r="NA22" s="20">
        <f>'RIMS II Type I Employment'!NA22*VLOOKUP('Equation 4 Type I FTE'!$B22,'Equation 3 FTE Conversion'!$B$10:$E$32,4,FALSE)</f>
        <v>0.44459280575539573</v>
      </c>
      <c r="NB22" s="20">
        <f>'RIMS II Type I Employment'!NB22*VLOOKUP('Equation 4 Type I FTE'!$B22,'Equation 3 FTE Conversion'!$B$10:$E$32,4,FALSE)</f>
        <v>1.1142446043165468E-2</v>
      </c>
      <c r="NC22" s="20">
        <f>'RIMS II Type I Employment'!NC22*VLOOKUP('Equation 4 Type I FTE'!$B22,'Equation 3 FTE Conversion'!$B$10:$E$32,4,FALSE)</f>
        <v>0.22828201438848922</v>
      </c>
      <c r="ND22" s="20">
        <f>'RIMS II Type I Employment'!ND22*VLOOKUP('Equation 4 Type I FTE'!$B22,'Equation 3 FTE Conversion'!$B$10:$E$32,4,FALSE)</f>
        <v>0.37783021582733817</v>
      </c>
      <c r="NE22" s="20">
        <f>'RIMS II Type I Employment'!NE22*VLOOKUP('Equation 4 Type I FTE'!$B22,'Equation 3 FTE Conversion'!$B$10:$E$32,4,FALSE)</f>
        <v>1.1956489208633094</v>
      </c>
      <c r="NF22" s="20">
        <f>'RIMS II Type I Employment'!NF22*VLOOKUP('Equation 4 Type I FTE'!$B22,'Equation 3 FTE Conversion'!$B$10:$E$32,4,FALSE)</f>
        <v>0.18923741007194245</v>
      </c>
      <c r="NG22" s="20">
        <f>'RIMS II Type I Employment'!NG22*VLOOKUP('Equation 4 Type I FTE'!$B22,'Equation 3 FTE Conversion'!$B$10:$E$32,4,FALSE)</f>
        <v>0.20802302158273381</v>
      </c>
      <c r="NH22" s="20">
        <f>'RIMS II Type I Employment'!NH22*VLOOKUP('Equation 4 Type I FTE'!$B22,'Equation 3 FTE Conversion'!$B$10:$E$32,4,FALSE)</f>
        <v>0.1710043165467626</v>
      </c>
      <c r="NI22" s="20">
        <f>'RIMS II Type I Employment'!NI22*VLOOKUP('Equation 4 Type I FTE'!$B22,'Equation 3 FTE Conversion'!$B$10:$E$32,4,FALSE)</f>
        <v>0.12440863309352518</v>
      </c>
      <c r="NJ22" s="23">
        <f>'RIMS II Type I Employment'!NJ22*VLOOKUP('Equation 4 Type I FTE'!$B22,'Equation 3 FTE Conversion'!$B$10:$E$32,4,FALSE)</f>
        <v>0</v>
      </c>
    </row>
    <row r="23" spans="2:374" x14ac:dyDescent="0.3">
      <c r="B23" s="18" t="s">
        <v>835</v>
      </c>
      <c r="C23" s="20">
        <f>'RIMS II Type I Employment'!C23*VLOOKUP('Equation 4 Type I FTE'!$B23,'Equation 3 FTE Conversion'!$B$10:$E$32,4,FALSE)</f>
        <v>0.12418934468792189</v>
      </c>
      <c r="D23" s="20">
        <f>'RIMS II Type I Employment'!D23*VLOOKUP('Equation 4 Type I FTE'!$B23,'Equation 3 FTE Conversion'!$B$10:$E$32,4,FALSE)</f>
        <v>0.11901478865925849</v>
      </c>
      <c r="E23" s="20">
        <f>'RIMS II Type I Employment'!E23*VLOOKUP('Equation 4 Type I FTE'!$B23,'Equation 3 FTE Conversion'!$B$10:$E$32,4,FALSE)</f>
        <v>7.8864066881296088E-2</v>
      </c>
      <c r="F23" s="20">
        <f>'RIMS II Type I Employment'!F23*VLOOKUP('Equation 4 Type I FTE'!$B23,'Equation 3 FTE Conversion'!$B$10:$E$32,4,FALSE)</f>
        <v>8.6721726035933117E-2</v>
      </c>
      <c r="G23" s="20">
        <f>'RIMS II Type I Employment'!G23*VLOOKUP('Equation 4 Type I FTE'!$B23,'Equation 3 FTE Conversion'!$B$10:$E$32,4,FALSE)</f>
        <v>0.10531179769446464</v>
      </c>
      <c r="H23" s="20">
        <f>'RIMS II Type I Employment'!H23*VLOOKUP('Equation 4 Type I FTE'!$B23,'Equation 3 FTE Conversion'!$B$10:$E$32,4,FALSE)</f>
        <v>0.18570906636203136</v>
      </c>
      <c r="I23" s="20">
        <f>'RIMS II Type I Employment'!I23*VLOOKUP('Equation 4 Type I FTE'!$B23,'Equation 3 FTE Conversion'!$B$10:$E$32,4,FALSE)</f>
        <v>8.0972219337418216E-2</v>
      </c>
      <c r="J23" s="20">
        <f>'RIMS II Type I Employment'!J23*VLOOKUP('Equation 4 Type I FTE'!$B23,'Equation 3 FTE Conversion'!$B$10:$E$32,4,FALSE)</f>
        <v>0.26936438882542324</v>
      </c>
      <c r="K23" s="20">
        <f>'RIMS II Type I Employment'!K23*VLOOKUP('Equation 4 Type I FTE'!$B23,'Equation 3 FTE Conversion'!$B$10:$E$32,4,FALSE)</f>
        <v>7.8097465988160766E-2</v>
      </c>
      <c r="L23" s="20">
        <f>'RIMS II Type I Employment'!L23*VLOOKUP('Equation 4 Type I FTE'!$B23,'Equation 3 FTE Conversion'!$B$10:$E$32,4,FALSE)</f>
        <v>0.10080801744729463</v>
      </c>
      <c r="M23" s="20">
        <f>'RIMS II Type I Employment'!M23*VLOOKUP('Equation 4 Type I FTE'!$B23,'Equation 3 FTE Conversion'!$B$10:$E$32,4,FALSE)</f>
        <v>0.21081524561221313</v>
      </c>
      <c r="N23" s="20">
        <f>'RIMS II Type I Employment'!N23*VLOOKUP('Equation 4 Type I FTE'!$B23,'Equation 3 FTE Conversion'!$B$10:$E$32,4,FALSE)</f>
        <v>0.16347764046110708</v>
      </c>
      <c r="O23" s="20">
        <f>'RIMS II Type I Employment'!O23*VLOOKUP('Equation 4 Type I FTE'!$B23,'Equation 3 FTE Conversion'!$B$10:$E$32,4,FALSE)</f>
        <v>0.21081524561221313</v>
      </c>
      <c r="P23" s="20">
        <f>'RIMS II Type I Employment'!P23*VLOOKUP('Equation 4 Type I FTE'!$B23,'Equation 3 FTE Conversion'!$B$10:$E$32,4,FALSE)</f>
        <v>0.17765975698411052</v>
      </c>
      <c r="Q23" s="20">
        <f>'RIMS II Type I Employment'!Q23*VLOOKUP('Equation 4 Type I FTE'!$B23,'Equation 3 FTE Conversion'!$B$10:$E$32,4,FALSE)</f>
        <v>0</v>
      </c>
      <c r="R23" s="20">
        <f>'RIMS II Type I Employment'!R23*VLOOKUP('Equation 4 Type I FTE'!$B23,'Equation 3 FTE Conversion'!$B$10:$E$32,4,FALSE)</f>
        <v>0.22442241146536504</v>
      </c>
      <c r="S23" s="20">
        <f>'RIMS II Type I Employment'!S23*VLOOKUP('Equation 4 Type I FTE'!$B23,'Equation 3 FTE Conversion'!$B$10:$E$32,4,FALSE)</f>
        <v>0.39364955862498702</v>
      </c>
      <c r="T23" s="20">
        <f>'RIMS II Type I Employment'!T23*VLOOKUP('Equation 4 Type I FTE'!$B23,'Equation 3 FTE Conversion'!$B$10:$E$32,4,FALSE)</f>
        <v>0.31612704330667779</v>
      </c>
      <c r="U23" s="20">
        <f>'RIMS II Type I Employment'!U23*VLOOKUP('Equation 4 Type I FTE'!$B23,'Equation 3 FTE Conversion'!$B$10:$E$32,4,FALSE)</f>
        <v>0.42872154948592794</v>
      </c>
      <c r="V23" s="20">
        <f>'RIMS II Type I Employment'!V23*VLOOKUP('Equation 4 Type I FTE'!$B23,'Equation 3 FTE Conversion'!$B$10:$E$32,4,FALSE)</f>
        <v>0.6357037906324644</v>
      </c>
      <c r="W23" s="20">
        <f>'RIMS II Type I Employment'!W23*VLOOKUP('Equation 4 Type I FTE'!$B23,'Equation 3 FTE Conversion'!$B$10:$E$32,4,FALSE)</f>
        <v>0.19251264928860734</v>
      </c>
      <c r="X23" s="20">
        <f>'RIMS II Type I Employment'!X23*VLOOKUP('Equation 4 Type I FTE'!$B23,'Equation 3 FTE Conversion'!$B$10:$E$32,4,FALSE)</f>
        <v>0.30616123169591858</v>
      </c>
      <c r="Y23" s="20">
        <f>'RIMS II Type I Employment'!Y23*VLOOKUP('Equation 4 Type I FTE'!$B23,'Equation 3 FTE Conversion'!$B$10:$E$32,4,FALSE)</f>
        <v>0.48324603801017757</v>
      </c>
      <c r="Z23" s="20">
        <f>'RIMS II Type I Employment'!Z23*VLOOKUP('Equation 4 Type I FTE'!$B23,'Equation 3 FTE Conversion'!$B$10:$E$32,4,FALSE)</f>
        <v>0.29657872053172707</v>
      </c>
      <c r="AA23" s="20">
        <f>'RIMS II Type I Employment'!AA23*VLOOKUP('Equation 4 Type I FTE'!$B23,'Equation 3 FTE Conversion'!$B$10:$E$32,4,FALSE)</f>
        <v>0.27444311974244467</v>
      </c>
      <c r="AB23" s="20">
        <f>'RIMS II Type I Employment'!AB23*VLOOKUP('Equation 4 Type I FTE'!$B23,'Equation 3 FTE Conversion'!$B$10:$E$32,4,FALSE)</f>
        <v>0.25681129920033235</v>
      </c>
      <c r="AC23" s="20">
        <f>'RIMS II Type I Employment'!AC23*VLOOKUP('Equation 4 Type I FTE'!$B23,'Equation 3 FTE Conversion'!$B$10:$E$32,4,FALSE)</f>
        <v>0.27243079239796447</v>
      </c>
      <c r="AD23" s="20">
        <f>'RIMS II Type I Employment'!AD23*VLOOKUP('Equation 4 Type I FTE'!$B23,'Equation 3 FTE Conversion'!$B$10:$E$32,4,FALSE)</f>
        <v>0.18043868522172604</v>
      </c>
      <c r="AE23" s="20">
        <f>'RIMS II Type I Employment'!AE23*VLOOKUP('Equation 4 Type I FTE'!$B23,'Equation 3 FTE Conversion'!$B$10:$E$32,4,FALSE)</f>
        <v>0.16251938934468793</v>
      </c>
      <c r="AF23" s="20">
        <f>'RIMS II Type I Employment'!AF23*VLOOKUP('Equation 4 Type I FTE'!$B23,'Equation 3 FTE Conversion'!$B$10:$E$32,4,FALSE)</f>
        <v>0.19912458199189947</v>
      </c>
      <c r="AG23" s="20">
        <f>'RIMS II Type I Employment'!AG23*VLOOKUP('Equation 4 Type I FTE'!$B23,'Equation 3 FTE Conversion'!$B$10:$E$32,4,FALSE)</f>
        <v>0.2484745144874857</v>
      </c>
      <c r="AH23" s="20">
        <f>'RIMS II Type I Employment'!AH23*VLOOKUP('Equation 4 Type I FTE'!$B23,'Equation 3 FTE Conversion'!$B$10:$E$32,4,FALSE)</f>
        <v>0.25901527676809638</v>
      </c>
      <c r="AI23" s="20">
        <f>'RIMS II Type I Employment'!AI23*VLOOKUP('Equation 4 Type I FTE'!$B23,'Equation 3 FTE Conversion'!$B$10:$E$32,4,FALSE)</f>
        <v>0.21311504829161906</v>
      </c>
      <c r="AJ23" s="20">
        <f>'RIMS II Type I Employment'!AJ23*VLOOKUP('Equation 4 Type I FTE'!$B23,'Equation 3 FTE Conversion'!$B$10:$E$32,4,FALSE)</f>
        <v>0.24981606605047252</v>
      </c>
      <c r="AK23" s="20">
        <f>'RIMS II Type I Employment'!AK23*VLOOKUP('Equation 4 Type I FTE'!$B23,'Equation 3 FTE Conversion'!$B$10:$E$32,4,FALSE)</f>
        <v>0.24425820957524147</v>
      </c>
      <c r="AL23" s="20">
        <f>'RIMS II Type I Employment'!AL23*VLOOKUP('Equation 4 Type I FTE'!$B23,'Equation 3 FTE Conversion'!$B$10:$E$32,4,FALSE)</f>
        <v>0.22662638903312909</v>
      </c>
      <c r="AM23" s="20">
        <f>'RIMS II Type I Employment'!AM23*VLOOKUP('Equation 4 Type I FTE'!$B23,'Equation 3 FTE Conversion'!$B$10:$E$32,4,FALSE)</f>
        <v>0.39288295773185167</v>
      </c>
      <c r="AN23" s="20">
        <f>'RIMS II Type I Employment'!AN23*VLOOKUP('Equation 4 Type I FTE'!$B23,'Equation 3 FTE Conversion'!$B$10:$E$32,4,FALSE)</f>
        <v>0.13770068542943192</v>
      </c>
      <c r="AO23" s="20">
        <f>'RIMS II Type I Employment'!AO23*VLOOKUP('Equation 4 Type I FTE'!$B23,'Equation 3 FTE Conversion'!$B$10:$E$32,4,FALSE)</f>
        <v>0.13520923252674213</v>
      </c>
      <c r="AP23" s="20">
        <f>'RIMS II Type I Employment'!AP23*VLOOKUP('Equation 4 Type I FTE'!$B23,'Equation 3 FTE Conversion'!$B$10:$E$32,4,FALSE)</f>
        <v>0.25096596739017552</v>
      </c>
      <c r="AQ23" s="20">
        <f>'RIMS II Type I Employment'!AQ23*VLOOKUP('Equation 4 Type I FTE'!$B23,'Equation 3 FTE Conversion'!$B$10:$E$32,4,FALSE)</f>
        <v>0.23065104372208953</v>
      </c>
      <c r="AR23" s="20">
        <f>'RIMS II Type I Employment'!AR23*VLOOKUP('Equation 4 Type I FTE'!$B23,'Equation 3 FTE Conversion'!$B$10:$E$32,4,FALSE)</f>
        <v>0.16184861356319452</v>
      </c>
      <c r="AS23" s="20">
        <f>'RIMS II Type I Employment'!AS23*VLOOKUP('Equation 4 Type I FTE'!$B23,'Equation 3 FTE Conversion'!$B$10:$E$32,4,FALSE)</f>
        <v>0.2183854294319244</v>
      </c>
      <c r="AT23" s="20">
        <f>'RIMS II Type I Employment'!AT23*VLOOKUP('Equation 4 Type I FTE'!$B23,'Equation 3 FTE Conversion'!$B$10:$E$32,4,FALSE)</f>
        <v>0.17210190050887944</v>
      </c>
      <c r="AU23" s="20">
        <f>'RIMS II Type I Employment'!AU23*VLOOKUP('Equation 4 Type I FTE'!$B23,'Equation 3 FTE Conversion'!$B$10:$E$32,4,FALSE)</f>
        <v>0.1389464118807768</v>
      </c>
      <c r="AV23" s="20">
        <f>'RIMS II Type I Employment'!AV23*VLOOKUP('Equation 4 Type I FTE'!$B23,'Equation 3 FTE Conversion'!$B$10:$E$32,4,FALSE)</f>
        <v>0.18954207082770796</v>
      </c>
      <c r="AW23" s="20">
        <f>'RIMS II Type I Employment'!AW23*VLOOKUP('Equation 4 Type I FTE'!$B23,'Equation 3 FTE Conversion'!$B$10:$E$32,4,FALSE)</f>
        <v>0.12246449267836743</v>
      </c>
      <c r="AX23" s="20">
        <f>'RIMS II Type I Employment'!AX23*VLOOKUP('Equation 4 Type I FTE'!$B23,'Equation 3 FTE Conversion'!$B$10:$E$32,4,FALSE)</f>
        <v>0.12572254647419256</v>
      </c>
      <c r="AY23" s="20">
        <f>'RIMS II Type I Employment'!AY23*VLOOKUP('Equation 4 Type I FTE'!$B23,'Equation 3 FTE Conversion'!$B$10:$E$32,4,FALSE)</f>
        <v>0.15772813376259218</v>
      </c>
      <c r="AZ23" s="20">
        <f>'RIMS II Type I Employment'!AZ23*VLOOKUP('Equation 4 Type I FTE'!$B23,'Equation 3 FTE Conversion'!$B$10:$E$32,4,FALSE)</f>
        <v>0.10416189635476167</v>
      </c>
      <c r="BA23" s="20">
        <f>'RIMS II Type I Employment'!BA23*VLOOKUP('Equation 4 Type I FTE'!$B23,'Equation 3 FTE Conversion'!$B$10:$E$32,4,FALSE)</f>
        <v>0.10799490082043826</v>
      </c>
      <c r="BB23" s="20">
        <f>'RIMS II Type I Employment'!BB23*VLOOKUP('Equation 4 Type I FTE'!$B23,'Equation 3 FTE Conversion'!$B$10:$E$32,4,FALSE)</f>
        <v>0.1400963132204798</v>
      </c>
      <c r="BC23" s="20">
        <f>'RIMS II Type I Employment'!BC23*VLOOKUP('Equation 4 Type I FTE'!$B23,'Equation 3 FTE Conversion'!$B$10:$E$32,4,FALSE)</f>
        <v>0.2407126804444906</v>
      </c>
      <c r="BD23" s="20">
        <f>'RIMS II Type I Employment'!BD23*VLOOKUP('Equation 4 Type I FTE'!$B23,'Equation 3 FTE Conversion'!$B$10:$E$32,4,FALSE)</f>
        <v>0.13319690518226193</v>
      </c>
      <c r="BE23" s="20">
        <f>'RIMS II Type I Employment'!BE23*VLOOKUP('Equation 4 Type I FTE'!$B23,'Equation 3 FTE Conversion'!$B$10:$E$32,4,FALSE)</f>
        <v>0.19289594973517502</v>
      </c>
      <c r="BF23" s="20">
        <f>'RIMS II Type I Employment'!BF23*VLOOKUP('Equation 4 Type I FTE'!$B23,'Equation 3 FTE Conversion'!$B$10:$E$32,4,FALSE)</f>
        <v>0.17871383321217157</v>
      </c>
      <c r="BG23" s="20">
        <f>'RIMS II Type I Employment'!BG23*VLOOKUP('Equation 4 Type I FTE'!$B23,'Equation 3 FTE Conversion'!$B$10:$E$32,4,FALSE)</f>
        <v>0.25336159518122342</v>
      </c>
      <c r="BH23" s="20">
        <f>'RIMS II Type I Employment'!BH23*VLOOKUP('Equation 4 Type I FTE'!$B23,'Equation 3 FTE Conversion'!$B$10:$E$32,4,FALSE)</f>
        <v>0.20410748779727905</v>
      </c>
      <c r="BI23" s="20">
        <f>'RIMS II Type I Employment'!BI23*VLOOKUP('Equation 4 Type I FTE'!$B23,'Equation 3 FTE Conversion'!$B$10:$E$32,4,FALSE)</f>
        <v>0.24349160868210615</v>
      </c>
      <c r="BJ23" s="20">
        <f>'RIMS II Type I Employment'!BJ23*VLOOKUP('Equation 4 Type I FTE'!$B23,'Equation 3 FTE Conversion'!$B$10:$E$32,4,FALSE)</f>
        <v>0.17066452383425071</v>
      </c>
      <c r="BK23" s="20">
        <f>'RIMS II Type I Employment'!BK23*VLOOKUP('Equation 4 Type I FTE'!$B23,'Equation 3 FTE Conversion'!$B$10:$E$32,4,FALSE)</f>
        <v>0.20334088690414373</v>
      </c>
      <c r="BL23" s="20">
        <f>'RIMS II Type I Employment'!BL23*VLOOKUP('Equation 4 Type I FTE'!$B23,'Equation 3 FTE Conversion'!$B$10:$E$32,4,FALSE)</f>
        <v>0.10741995015058678</v>
      </c>
      <c r="BM23" s="20">
        <f>'RIMS II Type I Employment'!BM23*VLOOKUP('Equation 4 Type I FTE'!$B23,'Equation 3 FTE Conversion'!$B$10:$E$32,4,FALSE)</f>
        <v>0.27923437532454043</v>
      </c>
      <c r="BN23" s="20">
        <f>'RIMS II Type I Employment'!BN23*VLOOKUP('Equation 4 Type I FTE'!$B23,'Equation 3 FTE Conversion'!$B$10:$E$32,4,FALSE)</f>
        <v>0.19011702149755946</v>
      </c>
      <c r="BO23" s="20">
        <f>'RIMS II Type I Employment'!BO23*VLOOKUP('Equation 4 Type I FTE'!$B23,'Equation 3 FTE Conversion'!$B$10:$E$32,4,FALSE)</f>
        <v>0.25537392252570362</v>
      </c>
      <c r="BP23" s="20">
        <f>'RIMS II Type I Employment'!BP23*VLOOKUP('Equation 4 Type I FTE'!$B23,'Equation 3 FTE Conversion'!$B$10:$E$32,4,FALSE)</f>
        <v>0.21809795409699864</v>
      </c>
      <c r="BQ23" s="20">
        <f>'RIMS II Type I Employment'!BQ23*VLOOKUP('Equation 4 Type I FTE'!$B23,'Equation 3 FTE Conversion'!$B$10:$E$32,4,FALSE)</f>
        <v>0.16089036244677538</v>
      </c>
      <c r="BR23" s="20">
        <f>'RIMS II Type I Employment'!BR23*VLOOKUP('Equation 4 Type I FTE'!$B23,'Equation 3 FTE Conversion'!$B$10:$E$32,4,FALSE)</f>
        <v>0.18417586457576074</v>
      </c>
      <c r="BS23" s="20">
        <f>'RIMS II Type I Employment'!BS23*VLOOKUP('Equation 4 Type I FTE'!$B23,'Equation 3 FTE Conversion'!$B$10:$E$32,4,FALSE)</f>
        <v>0.21618145186416035</v>
      </c>
      <c r="BT23" s="20">
        <f>'RIMS II Type I Employment'!BT23*VLOOKUP('Equation 4 Type I FTE'!$B23,'Equation 3 FTE Conversion'!$B$10:$E$32,4,FALSE)</f>
        <v>0.16060288711184961</v>
      </c>
      <c r="BU23" s="20">
        <f>'RIMS II Type I Employment'!BU23*VLOOKUP('Equation 4 Type I FTE'!$B23,'Equation 3 FTE Conversion'!$B$10:$E$32,4,FALSE)</f>
        <v>0.15600328175303771</v>
      </c>
      <c r="BV23" s="20">
        <f>'RIMS II Type I Employment'!BV23*VLOOKUP('Equation 4 Type I FTE'!$B23,'Equation 3 FTE Conversion'!$B$10:$E$32,4,FALSE)</f>
        <v>0.23860452798836848</v>
      </c>
      <c r="BW23" s="20">
        <f>'RIMS II Type I Employment'!BW23*VLOOKUP('Equation 4 Type I FTE'!$B23,'Equation 3 FTE Conversion'!$B$10:$E$32,4,FALSE)</f>
        <v>0.21905620521341782</v>
      </c>
      <c r="BX23" s="20">
        <f>'RIMS II Type I Employment'!BX23*VLOOKUP('Equation 4 Type I FTE'!$B23,'Equation 3 FTE Conversion'!$B$10:$E$32,4,FALSE)</f>
        <v>0.1731559767369405</v>
      </c>
      <c r="BY23" s="20">
        <f>'RIMS II Type I Employment'!BY23*VLOOKUP('Equation 4 Type I FTE'!$B23,'Equation 3 FTE Conversion'!$B$10:$E$32,4,FALSE)</f>
        <v>0.11757741198462977</v>
      </c>
      <c r="BZ23" s="20">
        <f>'RIMS II Type I Employment'!BZ23*VLOOKUP('Equation 4 Type I FTE'!$B23,'Equation 3 FTE Conversion'!$B$10:$E$32,4,FALSE)</f>
        <v>0.11384023263059509</v>
      </c>
      <c r="CA23" s="20">
        <f>'RIMS II Type I Employment'!CA23*VLOOKUP('Equation 4 Type I FTE'!$B23,'Equation 3 FTE Conversion'!$B$10:$E$32,4,FALSE)</f>
        <v>0.16319016512618134</v>
      </c>
      <c r="CB23" s="20">
        <f>'RIMS II Type I Employment'!CB23*VLOOKUP('Equation 4 Type I FTE'!$B23,'Equation 3 FTE Conversion'!$B$10:$E$32,4,FALSE)</f>
        <v>0.31430636618548136</v>
      </c>
      <c r="CC23" s="20">
        <f>'RIMS II Type I Employment'!CC23*VLOOKUP('Equation 4 Type I FTE'!$B23,'Equation 3 FTE Conversion'!$B$10:$E$32,4,FALSE)</f>
        <v>0.24789956381763423</v>
      </c>
      <c r="CD23" s="20">
        <f>'RIMS II Type I Employment'!CD23*VLOOKUP('Equation 4 Type I FTE'!$B23,'Equation 3 FTE Conversion'!$B$10:$E$32,4,FALSE)</f>
        <v>0.33452546474192546</v>
      </c>
      <c r="CE23" s="20">
        <f>'RIMS II Type I Employment'!CE23*VLOOKUP('Equation 4 Type I FTE'!$B23,'Equation 3 FTE Conversion'!$B$10:$E$32,4,FALSE)</f>
        <v>0.39067898016408764</v>
      </c>
      <c r="CF23" s="20">
        <f>'RIMS II Type I Employment'!CF23*VLOOKUP('Equation 4 Type I FTE'!$B23,'Equation 3 FTE Conversion'!$B$10:$E$32,4,FALSE)</f>
        <v>0.2100486447190778</v>
      </c>
      <c r="CG23" s="20">
        <f>'RIMS II Type I Employment'!CG23*VLOOKUP('Equation 4 Type I FTE'!$B23,'Equation 3 FTE Conversion'!$B$10:$E$32,4,FALSE)</f>
        <v>0.22768046526119018</v>
      </c>
      <c r="CH23" s="20">
        <f>'RIMS II Type I Employment'!CH23*VLOOKUP('Equation 4 Type I FTE'!$B23,'Equation 3 FTE Conversion'!$B$10:$E$32,4,FALSE)</f>
        <v>0.1291722504933015</v>
      </c>
      <c r="CI23" s="20">
        <f>'RIMS II Type I Employment'!CI23*VLOOKUP('Equation 4 Type I FTE'!$B23,'Equation 3 FTE Conversion'!$B$10:$E$32,4,FALSE)</f>
        <v>0.15322435351542216</v>
      </c>
      <c r="CJ23" s="20">
        <f>'RIMS II Type I Employment'!CJ23*VLOOKUP('Equation 4 Type I FTE'!$B23,'Equation 3 FTE Conversion'!$B$10:$E$32,4,FALSE)</f>
        <v>0.20257428601100841</v>
      </c>
      <c r="CK23" s="20">
        <f>'RIMS II Type I Employment'!CK23*VLOOKUP('Equation 4 Type I FTE'!$B23,'Equation 3 FTE Conversion'!$B$10:$E$32,4,FALSE)</f>
        <v>0.19826215598712224</v>
      </c>
      <c r="CL23" s="20">
        <f>'RIMS II Type I Employment'!CL23*VLOOKUP('Equation 4 Type I FTE'!$B23,'Equation 3 FTE Conversion'!$B$10:$E$32,4,FALSE)</f>
        <v>0.26706458614601725</v>
      </c>
      <c r="CM23" s="20">
        <f>'RIMS II Type I Employment'!CM23*VLOOKUP('Equation 4 Type I FTE'!$B23,'Equation 3 FTE Conversion'!$B$10:$E$32,4,FALSE)</f>
        <v>0.22442241146536504</v>
      </c>
      <c r="CN23" s="20">
        <f>'RIMS II Type I Employment'!CN23*VLOOKUP('Equation 4 Type I FTE'!$B23,'Equation 3 FTE Conversion'!$B$10:$E$32,4,FALSE)</f>
        <v>0.17785140720739431</v>
      </c>
      <c r="CO23" s="20">
        <f>'RIMS II Type I Employment'!CO23*VLOOKUP('Equation 4 Type I FTE'!$B23,'Equation 3 FTE Conversion'!$B$10:$E$32,4,FALSE)</f>
        <v>0.14891222349153599</v>
      </c>
      <c r="CP23" s="20">
        <f>'RIMS II Type I Employment'!CP23*VLOOKUP('Equation 4 Type I FTE'!$B23,'Equation 3 FTE Conversion'!$B$10:$E$32,4,FALSE)</f>
        <v>0.17353927718350817</v>
      </c>
      <c r="CQ23" s="20">
        <f>'RIMS II Type I Employment'!CQ23*VLOOKUP('Equation 4 Type I FTE'!$B23,'Equation 3 FTE Conversion'!$B$10:$E$32,4,FALSE)</f>
        <v>0.15226610239900304</v>
      </c>
      <c r="CR23" s="20">
        <f>'RIMS II Type I Employment'!CR23*VLOOKUP('Equation 4 Type I FTE'!$B23,'Equation 3 FTE Conversion'!$B$10:$E$32,4,FALSE)</f>
        <v>0.16175278845155261</v>
      </c>
      <c r="CS23" s="20">
        <f>'RIMS II Type I Employment'!CS23*VLOOKUP('Equation 4 Type I FTE'!$B23,'Equation 3 FTE Conversion'!$B$10:$E$32,4,FALSE)</f>
        <v>0.18561324125038947</v>
      </c>
      <c r="CT23" s="20">
        <f>'RIMS II Type I Employment'!CT23*VLOOKUP('Equation 4 Type I FTE'!$B23,'Equation 3 FTE Conversion'!$B$10:$E$32,4,FALSE)</f>
        <v>0.16654404403364836</v>
      </c>
      <c r="CU23" s="20">
        <f>'RIMS II Type I Employment'!CU23*VLOOKUP('Equation 4 Type I FTE'!$B23,'Equation 3 FTE Conversion'!$B$10:$E$32,4,FALSE)</f>
        <v>0.14000048810883789</v>
      </c>
      <c r="CV23" s="20">
        <f>'RIMS II Type I Employment'!CV23*VLOOKUP('Equation 4 Type I FTE'!$B23,'Equation 3 FTE Conversion'!$B$10:$E$32,4,FALSE)</f>
        <v>0.22403911101879739</v>
      </c>
      <c r="CW23" s="20">
        <f>'RIMS II Type I Employment'!CW23*VLOOKUP('Equation 4 Type I FTE'!$B23,'Equation 3 FTE Conversion'!$B$10:$E$32,4,FALSE)</f>
        <v>0.20238263578772459</v>
      </c>
      <c r="CX23" s="20">
        <f>'RIMS II Type I Employment'!CX23*VLOOKUP('Equation 4 Type I FTE'!$B23,'Equation 3 FTE Conversion'!$B$10:$E$32,4,FALSE)</f>
        <v>0.21704387786893758</v>
      </c>
      <c r="CY23" s="20">
        <f>'RIMS II Type I Employment'!CY23*VLOOKUP('Equation 4 Type I FTE'!$B23,'Equation 3 FTE Conversion'!$B$10:$E$32,4,FALSE)</f>
        <v>0.19586652819607436</v>
      </c>
      <c r="CZ23" s="20">
        <f>'RIMS II Type I Employment'!CZ23*VLOOKUP('Equation 4 Type I FTE'!$B23,'Equation 3 FTE Conversion'!$B$10:$E$32,4,FALSE)</f>
        <v>0.21330669851490289</v>
      </c>
      <c r="DA23" s="20">
        <f>'RIMS II Type I Employment'!DA23*VLOOKUP('Equation 4 Type I FTE'!$B23,'Equation 3 FTE Conversion'!$B$10:$E$32,4,FALSE)</f>
        <v>0.35867339287568806</v>
      </c>
      <c r="DB23" s="20">
        <f>'RIMS II Type I Employment'!DB23*VLOOKUP('Equation 4 Type I FTE'!$B23,'Equation 3 FTE Conversion'!$B$10:$E$32,4,FALSE)</f>
        <v>0.13779651054107386</v>
      </c>
      <c r="DC23" s="20">
        <f>'RIMS II Type I Employment'!DC23*VLOOKUP('Equation 4 Type I FTE'!$B23,'Equation 3 FTE Conversion'!$B$10:$E$32,4,FALSE)</f>
        <v>0.29494969363381457</v>
      </c>
      <c r="DD23" s="20">
        <f>'RIMS II Type I Employment'!DD23*VLOOKUP('Equation 4 Type I FTE'!$B23,'Equation 3 FTE Conversion'!$B$10:$E$32,4,FALSE)</f>
        <v>0.2011369093363797</v>
      </c>
      <c r="DE23" s="20">
        <f>'RIMS II Type I Employment'!DE23*VLOOKUP('Equation 4 Type I FTE'!$B23,'Equation 3 FTE Conversion'!$B$10:$E$32,4,FALSE)</f>
        <v>0.32024752310728011</v>
      </c>
      <c r="DF23" s="20">
        <f>'RIMS II Type I Employment'!DF23*VLOOKUP('Equation 4 Type I FTE'!$B23,'Equation 3 FTE Conversion'!$B$10:$E$32,4,FALSE)</f>
        <v>0.21445659985460588</v>
      </c>
      <c r="DG23" s="20">
        <f>'RIMS II Type I Employment'!DG23*VLOOKUP('Equation 4 Type I FTE'!$B23,'Equation 3 FTE Conversion'!$B$10:$E$32,4,FALSE)</f>
        <v>0.28297155467857515</v>
      </c>
      <c r="DH23" s="20">
        <f>'RIMS II Type I Employment'!DH23*VLOOKUP('Equation 4 Type I FTE'!$B23,'Equation 3 FTE Conversion'!$B$10:$E$32,4,FALSE)</f>
        <v>0.30184910167203244</v>
      </c>
      <c r="DI23" s="20">
        <f>'RIMS II Type I Employment'!DI23*VLOOKUP('Equation 4 Type I FTE'!$B23,'Equation 3 FTE Conversion'!$B$10:$E$32,4,FALSE)</f>
        <v>0.13204700384255894</v>
      </c>
      <c r="DJ23" s="20">
        <f>'RIMS II Type I Employment'!DJ23*VLOOKUP('Equation 4 Type I FTE'!$B23,'Equation 3 FTE Conversion'!$B$10:$E$32,4,FALSE)</f>
        <v>0.1794804341053069</v>
      </c>
      <c r="DK23" s="20">
        <f>'RIMS II Type I Employment'!DK23*VLOOKUP('Equation 4 Type I FTE'!$B23,'Equation 3 FTE Conversion'!$B$10:$E$32,4,FALSE)</f>
        <v>0.21790630387371482</v>
      </c>
      <c r="DL23" s="20">
        <f>'RIMS II Type I Employment'!DL23*VLOOKUP('Equation 4 Type I FTE'!$B23,'Equation 3 FTE Conversion'!$B$10:$E$32,4,FALSE)</f>
        <v>0.23390909751791464</v>
      </c>
      <c r="DM23" s="20">
        <f>'RIMS II Type I Employment'!DM23*VLOOKUP('Equation 4 Type I FTE'!$B23,'Equation 3 FTE Conversion'!$B$10:$E$32,4,FALSE)</f>
        <v>8.1930470453837376E-2</v>
      </c>
      <c r="DN23" s="20">
        <f>'RIMS II Type I Employment'!DN23*VLOOKUP('Equation 4 Type I FTE'!$B23,'Equation 3 FTE Conversion'!$B$10:$E$32,4,FALSE)</f>
        <v>0.65141910894173849</v>
      </c>
      <c r="DO23" s="20">
        <f>'RIMS II Type I Employment'!DO23*VLOOKUP('Equation 4 Type I FTE'!$B23,'Equation 3 FTE Conversion'!$B$10:$E$32,4,FALSE)</f>
        <v>0.18867964482293073</v>
      </c>
      <c r="DP23" s="20">
        <f>'RIMS II Type I Employment'!DP23*VLOOKUP('Equation 4 Type I FTE'!$B23,'Equation 3 FTE Conversion'!$B$10:$E$32,4,FALSE)</f>
        <v>0.15399095440855751</v>
      </c>
      <c r="DQ23" s="20">
        <f>'RIMS II Type I Employment'!DQ23*VLOOKUP('Equation 4 Type I FTE'!$B23,'Equation 3 FTE Conversion'!$B$10:$E$32,4,FALSE)</f>
        <v>0.16060288711184961</v>
      </c>
      <c r="DR23" s="20">
        <f>'RIMS II Type I Employment'!DR23*VLOOKUP('Equation 4 Type I FTE'!$B23,'Equation 3 FTE Conversion'!$B$10:$E$32,4,FALSE)</f>
        <v>0.22260173434416866</v>
      </c>
      <c r="DS23" s="20">
        <f>'RIMS II Type I Employment'!DS23*VLOOKUP('Equation 4 Type I FTE'!$B23,'Equation 3 FTE Conversion'!$B$10:$E$32,4,FALSE)</f>
        <v>0.19490827707965522</v>
      </c>
      <c r="DT23" s="20">
        <f>'RIMS II Type I Employment'!DT23*VLOOKUP('Equation 4 Type I FTE'!$B23,'Equation 3 FTE Conversion'!$B$10:$E$32,4,FALSE)</f>
        <v>0.17478500363485305</v>
      </c>
      <c r="DU23" s="20">
        <f>'RIMS II Type I Employment'!DU23*VLOOKUP('Equation 4 Type I FTE'!$B23,'Equation 3 FTE Conversion'!$B$10:$E$32,4,FALSE)</f>
        <v>0.23544229930418528</v>
      </c>
      <c r="DV23" s="20">
        <f>'RIMS II Type I Employment'!DV23*VLOOKUP('Equation 4 Type I FTE'!$B23,'Equation 3 FTE Conversion'!$B$10:$E$32,4,FALSE)</f>
        <v>0.16386094090767475</v>
      </c>
      <c r="DW23" s="20">
        <f>'RIMS II Type I Employment'!DW23*VLOOKUP('Equation 4 Type I FTE'!$B23,'Equation 3 FTE Conversion'!$B$10:$E$32,4,FALSE)</f>
        <v>9.9562290995949737E-2</v>
      </c>
      <c r="DX23" s="20">
        <f>'RIMS II Type I Employment'!DX23*VLOOKUP('Equation 4 Type I FTE'!$B23,'Equation 3 FTE Conversion'!$B$10:$E$32,4,FALSE)</f>
        <v>0.11661916086821061</v>
      </c>
      <c r="DY23" s="20">
        <f>'RIMS II Type I Employment'!DY23*VLOOKUP('Equation 4 Type I FTE'!$B23,'Equation 3 FTE Conversion'!$B$10:$E$32,4,FALSE)</f>
        <v>8.9692304496832492E-2</v>
      </c>
      <c r="DZ23" s="20">
        <f>'RIMS II Type I Employment'!DZ23*VLOOKUP('Equation 4 Type I FTE'!$B23,'Equation 3 FTE Conversion'!$B$10:$E$32,4,FALSE)</f>
        <v>0.13070545227957212</v>
      </c>
      <c r="EA23" s="20">
        <f>'RIMS II Type I Employment'!EA23*VLOOKUP('Equation 4 Type I FTE'!$B23,'Equation 3 FTE Conversion'!$B$10:$E$32,4,FALSE)</f>
        <v>0.10722829992730294</v>
      </c>
      <c r="EB23" s="20">
        <f>'RIMS II Type I Employment'!EB23*VLOOKUP('Equation 4 Type I FTE'!$B23,'Equation 3 FTE Conversion'!$B$10:$E$32,4,FALSE)</f>
        <v>8.9117353826980994E-2</v>
      </c>
      <c r="EC23" s="20">
        <f>'RIMS II Type I Employment'!EC23*VLOOKUP('Equation 4 Type I FTE'!$B23,'Equation 3 FTE Conversion'!$B$10:$E$32,4,FALSE)</f>
        <v>7.2156309066362043E-2</v>
      </c>
      <c r="ED23" s="20">
        <f>'RIMS II Type I Employment'!ED23*VLOOKUP('Equation 4 Type I FTE'!$B23,'Equation 3 FTE Conversion'!$B$10:$E$32,4,FALSE)</f>
        <v>0.10138296811714613</v>
      </c>
      <c r="EE23" s="20">
        <f>'RIMS II Type I Employment'!EE23*VLOOKUP('Equation 4 Type I FTE'!$B23,'Equation 3 FTE Conversion'!$B$10:$E$32,4,FALSE)</f>
        <v>0.13166370339599126</v>
      </c>
      <c r="EF23" s="20">
        <f>'RIMS II Type I Employment'!EF23*VLOOKUP('Equation 4 Type I FTE'!$B23,'Equation 3 FTE Conversion'!$B$10:$E$32,4,FALSE)</f>
        <v>0.11115712950462146</v>
      </c>
      <c r="EG23" s="20">
        <f>'RIMS II Type I Employment'!EG23*VLOOKUP('Equation 4 Type I FTE'!$B23,'Equation 3 FTE Conversion'!$B$10:$E$32,4,FALSE)</f>
        <v>0.33030915982968118</v>
      </c>
      <c r="EH23" s="20">
        <f>'RIMS II Type I Employment'!EH23*VLOOKUP('Equation 4 Type I FTE'!$B23,'Equation 3 FTE Conversion'!$B$10:$E$32,4,FALSE)</f>
        <v>7.7330865095025444E-2</v>
      </c>
      <c r="EI23" s="20">
        <f>'RIMS II Type I Employment'!EI23*VLOOKUP('Equation 4 Type I FTE'!$B23,'Equation 3 FTE Conversion'!$B$10:$E$32,4,FALSE)</f>
        <v>7.6851739536815858E-2</v>
      </c>
      <c r="EJ23" s="20">
        <f>'RIMS II Type I Employment'!EJ23*VLOOKUP('Equation 4 Type I FTE'!$B23,'Equation 3 FTE Conversion'!$B$10:$E$32,4,FALSE)</f>
        <v>8.6530075812649293E-2</v>
      </c>
      <c r="EK23" s="20">
        <f>'RIMS II Type I Employment'!EK23*VLOOKUP('Equation 4 Type I FTE'!$B23,'Equation 3 FTE Conversion'!$B$10:$E$32,4,FALSE)</f>
        <v>0.2171397029805795</v>
      </c>
      <c r="EL23" s="20">
        <f>'RIMS II Type I Employment'!EL23*VLOOKUP('Equation 4 Type I FTE'!$B23,'Equation 3 FTE Conversion'!$B$10:$E$32,4,FALSE)</f>
        <v>0.16079453733513346</v>
      </c>
      <c r="EM23" s="20">
        <f>'RIMS II Type I Employment'!EM23*VLOOKUP('Equation 4 Type I FTE'!$B23,'Equation 3 FTE Conversion'!$B$10:$E$32,4,FALSE)</f>
        <v>0.13290942984733617</v>
      </c>
      <c r="EN23" s="20">
        <f>'RIMS II Type I Employment'!EN23*VLOOKUP('Equation 4 Type I FTE'!$B23,'Equation 3 FTE Conversion'!$B$10:$E$32,4,FALSE)</f>
        <v>0.18666731747845053</v>
      </c>
      <c r="EO23" s="20">
        <f>'RIMS II Type I Employment'!EO23*VLOOKUP('Equation 4 Type I FTE'!$B23,'Equation 3 FTE Conversion'!$B$10:$E$32,4,FALSE)</f>
        <v>0.18877546993457267</v>
      </c>
      <c r="EP23" s="20">
        <f>'RIMS II Type I Employment'!EP23*VLOOKUP('Equation 4 Type I FTE'!$B23,'Equation 3 FTE Conversion'!$B$10:$E$32,4,FALSE)</f>
        <v>0.25211586872987851</v>
      </c>
      <c r="EQ23" s="20">
        <f>'RIMS II Type I Employment'!EQ23*VLOOKUP('Equation 4 Type I FTE'!$B23,'Equation 3 FTE Conversion'!$B$10:$E$32,4,FALSE)</f>
        <v>0.15264940284557069</v>
      </c>
      <c r="ER23" s="20">
        <f>'RIMS II Type I Employment'!ER23*VLOOKUP('Equation 4 Type I FTE'!$B23,'Equation 3 FTE Conversion'!$B$10:$E$32,4,FALSE)</f>
        <v>0.15025377505452278</v>
      </c>
      <c r="ES23" s="20">
        <f>'RIMS II Type I Employment'!ES23*VLOOKUP('Equation 4 Type I FTE'!$B23,'Equation 3 FTE Conversion'!$B$10:$E$32,4,FALSE)</f>
        <v>0.14191699034167621</v>
      </c>
      <c r="ET23" s="20">
        <f>'RIMS II Type I Employment'!ET23*VLOOKUP('Equation 4 Type I FTE'!$B23,'Equation 3 FTE Conversion'!$B$10:$E$32,4,FALSE)</f>
        <v>0.21934368054834355</v>
      </c>
      <c r="EU23" s="20">
        <f>'RIMS II Type I Employment'!EU23*VLOOKUP('Equation 4 Type I FTE'!$B23,'Equation 3 FTE Conversion'!$B$10:$E$32,4,FALSE)</f>
        <v>0.18637984214352479</v>
      </c>
      <c r="EV23" s="20">
        <f>'RIMS II Type I Employment'!EV23*VLOOKUP('Equation 4 Type I FTE'!$B23,'Equation 3 FTE Conversion'!$B$10:$E$32,4,FALSE)</f>
        <v>0.33979584588223077</v>
      </c>
      <c r="EW23" s="20">
        <f>'RIMS II Type I Employment'!EW23*VLOOKUP('Equation 4 Type I FTE'!$B23,'Equation 3 FTE Conversion'!$B$10:$E$32,4,FALSE)</f>
        <v>0.11671498597985254</v>
      </c>
      <c r="EX23" s="20">
        <f>'RIMS II Type I Employment'!EX23*VLOOKUP('Equation 4 Type I FTE'!$B23,'Equation 3 FTE Conversion'!$B$10:$E$32,4,FALSE)</f>
        <v>0.21215679717519995</v>
      </c>
      <c r="EY23" s="20">
        <f>'RIMS II Type I Employment'!EY23*VLOOKUP('Equation 4 Type I FTE'!$B23,'Equation 3 FTE Conversion'!$B$10:$E$32,4,FALSE)</f>
        <v>0.33241731228580329</v>
      </c>
      <c r="EZ23" s="20">
        <f>'RIMS II Type I Employment'!EZ23*VLOOKUP('Equation 4 Type I FTE'!$B23,'Equation 3 FTE Conversion'!$B$10:$E$32,4,FALSE)</f>
        <v>0.74206966455499013</v>
      </c>
      <c r="FA23" s="20">
        <f>'RIMS II Type I Employment'!FA23*VLOOKUP('Equation 4 Type I FTE'!$B23,'Equation 3 FTE Conversion'!$B$10:$E$32,4,FALSE)</f>
        <v>0.17737228164918475</v>
      </c>
      <c r="FB23" s="20">
        <f>'RIMS II Type I Employment'!FB23*VLOOKUP('Equation 4 Type I FTE'!$B23,'Equation 3 FTE Conversion'!$B$10:$E$32,4,FALSE)</f>
        <v>0.33078828538789073</v>
      </c>
      <c r="FC23" s="20">
        <f>'RIMS II Type I Employment'!FC23*VLOOKUP('Equation 4 Type I FTE'!$B23,'Equation 3 FTE Conversion'!$B$10:$E$32,4,FALSE)</f>
        <v>0.18915877038114029</v>
      </c>
      <c r="FD23" s="20">
        <f>'RIMS II Type I Employment'!FD23*VLOOKUP('Equation 4 Type I FTE'!$B23,'Equation 3 FTE Conversion'!$B$10:$E$32,4,FALSE)</f>
        <v>0.159069685325579</v>
      </c>
      <c r="FE23" s="20">
        <f>'RIMS II Type I Employment'!FE23*VLOOKUP('Equation 4 Type I FTE'!$B23,'Equation 3 FTE Conversion'!$B$10:$E$32,4,FALSE)</f>
        <v>0.14086291411361512</v>
      </c>
      <c r="FF23" s="20">
        <f>'RIMS II Type I Employment'!FF23*VLOOKUP('Equation 4 Type I FTE'!$B23,'Equation 3 FTE Conversion'!$B$10:$E$32,4,FALSE)</f>
        <v>0.1056950981410323</v>
      </c>
      <c r="FG23" s="20">
        <f>'RIMS II Type I Employment'!FG23*VLOOKUP('Equation 4 Type I FTE'!$B23,'Equation 3 FTE Conversion'!$B$10:$E$32,4,FALSE)</f>
        <v>0.22815959081939974</v>
      </c>
      <c r="FH23" s="20">
        <f>'RIMS II Type I Employment'!FH23*VLOOKUP('Equation 4 Type I FTE'!$B23,'Equation 3 FTE Conversion'!$B$10:$E$32,4,FALSE)</f>
        <v>0.22049358188804652</v>
      </c>
      <c r="FI23" s="20">
        <f>'RIMS II Type I Employment'!FI23*VLOOKUP('Equation 4 Type I FTE'!$B23,'Equation 3 FTE Conversion'!$B$10:$E$32,4,FALSE)</f>
        <v>0.26610633502959807</v>
      </c>
      <c r="FJ23" s="20">
        <f>'RIMS II Type I Employment'!FJ23*VLOOKUP('Equation 4 Type I FTE'!$B23,'Equation 3 FTE Conversion'!$B$10:$E$32,4,FALSE)</f>
        <v>0.32992585938311353</v>
      </c>
      <c r="FK23" s="20">
        <f>'RIMS II Type I Employment'!FK23*VLOOKUP('Equation 4 Type I FTE'!$B23,'Equation 3 FTE Conversion'!$B$10:$E$32,4,FALSE)</f>
        <v>0.45928976009969885</v>
      </c>
      <c r="FL23" s="20">
        <f>'RIMS II Type I Employment'!FL23*VLOOKUP('Equation 4 Type I FTE'!$B23,'Equation 3 FTE Conversion'!$B$10:$E$32,4,FALSE)</f>
        <v>0.15552415619482812</v>
      </c>
      <c r="FM23" s="20">
        <f>'RIMS II Type I Employment'!FM23*VLOOKUP('Equation 4 Type I FTE'!$B23,'Equation 3 FTE Conversion'!$B$10:$E$32,4,FALSE)</f>
        <v>0.31286898951085268</v>
      </c>
      <c r="FN23" s="20">
        <f>'RIMS II Type I Employment'!FN23*VLOOKUP('Equation 4 Type I FTE'!$B23,'Equation 3 FTE Conversion'!$B$10:$E$32,4,FALSE)</f>
        <v>0.27118506594661956</v>
      </c>
      <c r="FO23" s="20">
        <f>'RIMS II Type I Employment'!FO23*VLOOKUP('Equation 4 Type I FTE'!$B23,'Equation 3 FTE Conversion'!$B$10:$E$32,4,FALSE)</f>
        <v>0.2599735278845155</v>
      </c>
      <c r="FP23" s="20">
        <f>'RIMS II Type I Employment'!FP23*VLOOKUP('Equation 4 Type I FTE'!$B23,'Equation 3 FTE Conversion'!$B$10:$E$32,4,FALSE)</f>
        <v>0.27415564440751899</v>
      </c>
      <c r="FQ23" s="20">
        <f>'RIMS II Type I Employment'!FQ23*VLOOKUP('Equation 4 Type I FTE'!$B23,'Equation 3 FTE Conversion'!$B$10:$E$32,4,FALSE)</f>
        <v>0.28527135735798115</v>
      </c>
      <c r="FR23" s="20">
        <f>'RIMS II Type I Employment'!FR23*VLOOKUP('Equation 4 Type I FTE'!$B23,'Equation 3 FTE Conversion'!$B$10:$E$32,4,FALSE)</f>
        <v>0.20726971648146225</v>
      </c>
      <c r="FS23" s="20">
        <f>'RIMS II Type I Employment'!FS23*VLOOKUP('Equation 4 Type I FTE'!$B23,'Equation 3 FTE Conversion'!$B$10:$E$32,4,FALSE)</f>
        <v>0.31449801640876518</v>
      </c>
      <c r="FT23" s="20">
        <f>'RIMS II Type I Employment'!FT23*VLOOKUP('Equation 4 Type I FTE'!$B23,'Equation 3 FTE Conversion'!$B$10:$E$32,4,FALSE)</f>
        <v>0.22835124104268359</v>
      </c>
      <c r="FU23" s="20">
        <f>'RIMS II Type I Employment'!FU23*VLOOKUP('Equation 4 Type I FTE'!$B23,'Equation 3 FTE Conversion'!$B$10:$E$32,4,FALSE)</f>
        <v>0.39796168864887321</v>
      </c>
      <c r="FV23" s="20">
        <f>'RIMS II Type I Employment'!FV23*VLOOKUP('Equation 4 Type I FTE'!$B23,'Equation 3 FTE Conversion'!$B$10:$E$32,4,FALSE)</f>
        <v>0.36701017758853466</v>
      </c>
      <c r="FW23" s="20">
        <f>'RIMS II Type I Employment'!FW23*VLOOKUP('Equation 4 Type I FTE'!$B23,'Equation 3 FTE Conversion'!$B$10:$E$32,4,FALSE)</f>
        <v>0.30740695814726343</v>
      </c>
      <c r="FX23" s="20">
        <f>'RIMS II Type I Employment'!FX23*VLOOKUP('Equation 4 Type I FTE'!$B23,'Equation 3 FTE Conversion'!$B$10:$E$32,4,FALSE)</f>
        <v>0.22538066258178419</v>
      </c>
      <c r="FY23" s="20">
        <f>'RIMS II Type I Employment'!FY23*VLOOKUP('Equation 4 Type I FTE'!$B23,'Equation 3 FTE Conversion'!$B$10:$E$32,4,FALSE)</f>
        <v>0.29197911517291519</v>
      </c>
      <c r="FZ23" s="20">
        <f>'RIMS II Type I Employment'!FZ23*VLOOKUP('Equation 4 Type I FTE'!$B23,'Equation 3 FTE Conversion'!$B$10:$E$32,4,FALSE)</f>
        <v>0.12965137605151106</v>
      </c>
      <c r="GA23" s="20">
        <f>'RIMS II Type I Employment'!GA23*VLOOKUP('Equation 4 Type I FTE'!$B23,'Equation 3 FTE Conversion'!$B$10:$E$32,4,FALSE)</f>
        <v>9.0746380724893563E-2</v>
      </c>
      <c r="GB23" s="20">
        <f>'RIMS II Type I Employment'!GB23*VLOOKUP('Equation 4 Type I FTE'!$B23,'Equation 3 FTE Conversion'!$B$10:$E$32,4,FALSE)</f>
        <v>0.10962392771835082</v>
      </c>
      <c r="GC23" s="20">
        <f>'RIMS II Type I Employment'!GC23*VLOOKUP('Equation 4 Type I FTE'!$B23,'Equation 3 FTE Conversion'!$B$10:$E$32,4,FALSE)</f>
        <v>8.8063277598919923E-2</v>
      </c>
      <c r="GD23" s="20">
        <f>'RIMS II Type I Employment'!GD23*VLOOKUP('Equation 4 Type I FTE'!$B23,'Equation 3 FTE Conversion'!$B$10:$E$32,4,FALSE)</f>
        <v>0.10512014747118081</v>
      </c>
      <c r="GE23" s="20">
        <f>'RIMS II Type I Employment'!GE23*VLOOKUP('Equation 4 Type I FTE'!$B23,'Equation 3 FTE Conversion'!$B$10:$E$32,4,FALSE)</f>
        <v>4.5133627583341988E-2</v>
      </c>
      <c r="GF23" s="20">
        <f>'RIMS II Type I Employment'!GF23*VLOOKUP('Equation 4 Type I FTE'!$B23,'Equation 3 FTE Conversion'!$B$10:$E$32,4,FALSE)</f>
        <v>0.13798816076435766</v>
      </c>
      <c r="GG23" s="20">
        <f>'RIMS II Type I Employment'!GG23*VLOOKUP('Equation 4 Type I FTE'!$B23,'Equation 3 FTE Conversion'!$B$10:$E$32,4,FALSE)</f>
        <v>0.26792701215079451</v>
      </c>
      <c r="GH23" s="20">
        <f>'RIMS II Type I Employment'!GH23*VLOOKUP('Equation 4 Type I FTE'!$B23,'Equation 3 FTE Conversion'!$B$10:$E$32,4,FALSE)</f>
        <v>0.12610584692076021</v>
      </c>
      <c r="GI23" s="20">
        <f>'RIMS II Type I Employment'!GI23*VLOOKUP('Equation 4 Type I FTE'!$B23,'Equation 3 FTE Conversion'!$B$10:$E$32,4,FALSE)</f>
        <v>0.16759812026170942</v>
      </c>
      <c r="GJ23" s="20">
        <f>'RIMS II Type I Employment'!GJ23*VLOOKUP('Equation 4 Type I FTE'!$B23,'Equation 3 FTE Conversion'!$B$10:$E$32,4,FALSE)</f>
        <v>0.19624982864264204</v>
      </c>
      <c r="GK23" s="20">
        <f>'RIMS II Type I Employment'!GK23*VLOOKUP('Equation 4 Type I FTE'!$B23,'Equation 3 FTE Conversion'!$B$10:$E$32,4,FALSE)</f>
        <v>0.19739972998234501</v>
      </c>
      <c r="GL23" s="20">
        <f>'RIMS II Type I Employment'!GL23*VLOOKUP('Equation 4 Type I FTE'!$B23,'Equation 3 FTE Conversion'!$B$10:$E$32,4,FALSE)</f>
        <v>0.21953533077162737</v>
      </c>
      <c r="GM23" s="20">
        <f>'RIMS II Type I Employment'!GM23*VLOOKUP('Equation 4 Type I FTE'!$B23,'Equation 3 FTE Conversion'!$B$10:$E$32,4,FALSE)</f>
        <v>0.19088362239069476</v>
      </c>
      <c r="GN23" s="20">
        <f>'RIMS II Type I Employment'!GN23*VLOOKUP('Equation 4 Type I FTE'!$B23,'Equation 3 FTE Conversion'!$B$10:$E$32,4,FALSE)</f>
        <v>0.11566090975179147</v>
      </c>
      <c r="GO23" s="20">
        <f>'RIMS II Type I Employment'!GO23*VLOOKUP('Equation 4 Type I FTE'!$B23,'Equation 3 FTE Conversion'!$B$10:$E$32,4,FALSE)</f>
        <v>7.3114560182781188E-2</v>
      </c>
      <c r="GP23" s="20">
        <f>'RIMS II Type I Employment'!GP23*VLOOKUP('Equation 4 Type I FTE'!$B23,'Equation 3 FTE Conversion'!$B$10:$E$32,4,FALSE)</f>
        <v>0.1904044968324852</v>
      </c>
      <c r="GQ23" s="20">
        <f>'RIMS II Type I Employment'!GQ23*VLOOKUP('Equation 4 Type I FTE'!$B23,'Equation 3 FTE Conversion'!$B$10:$E$32,4,FALSE)</f>
        <v>0.23323832173642123</v>
      </c>
      <c r="GR23" s="20">
        <f>'RIMS II Type I Employment'!GR23*VLOOKUP('Equation 4 Type I FTE'!$B23,'Equation 3 FTE Conversion'!$B$10:$E$32,4,FALSE)</f>
        <v>0.20171186000623118</v>
      </c>
      <c r="GS23" s="20">
        <f>'RIMS II Type I Employment'!GS23*VLOOKUP('Equation 4 Type I FTE'!$B23,'Equation 3 FTE Conversion'!$B$10:$E$32,4,FALSE)</f>
        <v>0.1458458199189947</v>
      </c>
      <c r="GT23" s="20">
        <f>'RIMS II Type I Employment'!GT23*VLOOKUP('Equation 4 Type I FTE'!$B23,'Equation 3 FTE Conversion'!$B$10:$E$32,4,FALSE)</f>
        <v>0.17162277495066985</v>
      </c>
      <c r="GU23" s="20">
        <f>'RIMS II Type I Employment'!GU23*VLOOKUP('Equation 4 Type I FTE'!$B23,'Equation 3 FTE Conversion'!$B$10:$E$32,4,FALSE)</f>
        <v>8.2888721570256507E-2</v>
      </c>
      <c r="GV23" s="20">
        <f>'RIMS II Type I Employment'!GV23*VLOOKUP('Equation 4 Type I FTE'!$B23,'Equation 3 FTE Conversion'!$B$10:$E$32,4,FALSE)</f>
        <v>0.21828960432028249</v>
      </c>
      <c r="GW23" s="20">
        <f>'RIMS II Type I Employment'!GW23*VLOOKUP('Equation 4 Type I FTE'!$B23,'Equation 3 FTE Conversion'!$B$10:$E$32,4,FALSE)</f>
        <v>0.19797468065219651</v>
      </c>
      <c r="GX23" s="20">
        <f>'RIMS II Type I Employment'!GX23*VLOOKUP('Equation 4 Type I FTE'!$B23,'Equation 3 FTE Conversion'!$B$10:$E$32,4,FALSE)</f>
        <v>0.14651659570048811</v>
      </c>
      <c r="GY23" s="20">
        <f>'RIMS II Type I Employment'!GY23*VLOOKUP('Equation 4 Type I FTE'!$B23,'Equation 3 FTE Conversion'!$B$10:$E$32,4,FALSE)</f>
        <v>0.10339529546162633</v>
      </c>
      <c r="GZ23" s="20">
        <f>'RIMS II Type I Employment'!GZ23*VLOOKUP('Equation 4 Type I FTE'!$B23,'Equation 3 FTE Conversion'!$B$10:$E$32,4,FALSE)</f>
        <v>0.18647566725516668</v>
      </c>
      <c r="HA23" s="20">
        <f>'RIMS II Type I Employment'!HA23*VLOOKUP('Equation 4 Type I FTE'!$B23,'Equation 3 FTE Conversion'!$B$10:$E$32,4,FALSE)</f>
        <v>9.6016761865198877E-2</v>
      </c>
      <c r="HB23" s="20">
        <f>'RIMS II Type I Employment'!HB23*VLOOKUP('Equation 4 Type I FTE'!$B23,'Equation 3 FTE Conversion'!$B$10:$E$32,4,FALSE)</f>
        <v>8.7296676705784615E-2</v>
      </c>
      <c r="HC23" s="20">
        <f>'RIMS II Type I Employment'!HC23*VLOOKUP('Equation 4 Type I FTE'!$B23,'Equation 3 FTE Conversion'!$B$10:$E$32,4,FALSE)</f>
        <v>9.1704631841312695E-2</v>
      </c>
      <c r="HD23" s="20">
        <f>'RIMS II Type I Employment'!HD23*VLOOKUP('Equation 4 Type I FTE'!$B23,'Equation 3 FTE Conversion'!$B$10:$E$32,4,FALSE)</f>
        <v>0.1662565686987226</v>
      </c>
      <c r="HE23" s="20">
        <f>'RIMS II Type I Employment'!HE23*VLOOKUP('Equation 4 Type I FTE'!$B23,'Equation 3 FTE Conversion'!$B$10:$E$32,4,FALSE)</f>
        <v>0.22758464014954824</v>
      </c>
      <c r="HF23" s="20">
        <f>'RIMS II Type I Employment'!HF23*VLOOKUP('Equation 4 Type I FTE'!$B23,'Equation 3 FTE Conversion'!$B$10:$E$32,4,FALSE)</f>
        <v>9.4196084744002498E-2</v>
      </c>
      <c r="HG23" s="20">
        <f>'RIMS II Type I Employment'!HG23*VLOOKUP('Equation 4 Type I FTE'!$B23,'Equation 3 FTE Conversion'!$B$10:$E$32,4,FALSE)</f>
        <v>0.25125344272510125</v>
      </c>
      <c r="HH23" s="20">
        <f>'RIMS II Type I Employment'!HH23*VLOOKUP('Equation 4 Type I FTE'!$B23,'Equation 3 FTE Conversion'!$B$10:$E$32,4,FALSE)</f>
        <v>0.22001445632983696</v>
      </c>
      <c r="HI23" s="20">
        <f>'RIMS II Type I Employment'!HI23*VLOOKUP('Equation 4 Type I FTE'!$B23,'Equation 3 FTE Conversion'!$B$10:$E$32,4,FALSE)</f>
        <v>0.19337507529338457</v>
      </c>
      <c r="HJ23" s="20">
        <f>'RIMS II Type I Employment'!HJ23*VLOOKUP('Equation 4 Type I FTE'!$B23,'Equation 3 FTE Conversion'!$B$10:$E$32,4,FALSE)</f>
        <v>0.2484745144874857</v>
      </c>
      <c r="HK23" s="20">
        <f>'RIMS II Type I Employment'!HK23*VLOOKUP('Equation 4 Type I FTE'!$B23,'Equation 3 FTE Conversion'!$B$10:$E$32,4,FALSE)</f>
        <v>0</v>
      </c>
      <c r="HL23" s="20">
        <f>'RIMS II Type I Employment'!HL23*VLOOKUP('Equation 4 Type I FTE'!$B23,'Equation 3 FTE Conversion'!$B$10:$E$32,4,FALSE)</f>
        <v>0.16117783778170111</v>
      </c>
      <c r="HM23" s="20">
        <f>'RIMS II Type I Employment'!HM23*VLOOKUP('Equation 4 Type I FTE'!$B23,'Equation 3 FTE Conversion'!$B$10:$E$32,4,FALSE)</f>
        <v>0.19107527261397861</v>
      </c>
      <c r="HN23" s="20">
        <f>'RIMS II Type I Employment'!HN23*VLOOKUP('Equation 4 Type I FTE'!$B23,'Equation 3 FTE Conversion'!$B$10:$E$32,4,FALSE)</f>
        <v>0.14258776612316959</v>
      </c>
      <c r="HO23" s="20">
        <f>'RIMS II Type I Employment'!HO23*VLOOKUP('Equation 4 Type I FTE'!$B23,'Equation 3 FTE Conversion'!$B$10:$E$32,4,FALSE)</f>
        <v>0.13156787828434938</v>
      </c>
      <c r="HP23" s="20">
        <f>'RIMS II Type I Employment'!HP23*VLOOKUP('Equation 4 Type I FTE'!$B23,'Equation 3 FTE Conversion'!$B$10:$E$32,4,FALSE)</f>
        <v>0.19366255062831031</v>
      </c>
      <c r="HQ23" s="20">
        <f>'RIMS II Type I Employment'!HQ23*VLOOKUP('Equation 4 Type I FTE'!$B23,'Equation 3 FTE Conversion'!$B$10:$E$32,4,FALSE)</f>
        <v>0.15303270329213833</v>
      </c>
      <c r="HR23" s="20">
        <f>'RIMS II Type I Employment'!HR23*VLOOKUP('Equation 4 Type I FTE'!$B23,'Equation 3 FTE Conversion'!$B$10:$E$32,4,FALSE)</f>
        <v>0.18829634437636308</v>
      </c>
      <c r="HS23" s="20">
        <f>'RIMS II Type I Employment'!HS23*VLOOKUP('Equation 4 Type I FTE'!$B23,'Equation 3 FTE Conversion'!$B$10:$E$32,4,FALSE)</f>
        <v>0.23170511995015058</v>
      </c>
      <c r="HT23" s="20">
        <f>'RIMS II Type I Employment'!HT23*VLOOKUP('Equation 4 Type I FTE'!$B23,'Equation 3 FTE Conversion'!$B$10:$E$32,4,FALSE)</f>
        <v>0.26639381036452386</v>
      </c>
      <c r="HU23" s="20">
        <f>'RIMS II Type I Employment'!HU23*VLOOKUP('Equation 4 Type I FTE'!$B23,'Equation 3 FTE Conversion'!$B$10:$E$32,4,FALSE)</f>
        <v>6.9185730605462667E-2</v>
      </c>
      <c r="HV23" s="20">
        <f>'RIMS II Type I Employment'!HV23*VLOOKUP('Equation 4 Type I FTE'!$B23,'Equation 3 FTE Conversion'!$B$10:$E$32,4,FALSE)</f>
        <v>0.14479174369093364</v>
      </c>
      <c r="HW23" s="20">
        <f>'RIMS II Type I Employment'!HW23*VLOOKUP('Equation 4 Type I FTE'!$B23,'Equation 3 FTE Conversion'!$B$10:$E$32,4,FALSE)</f>
        <v>0.16481919202409387</v>
      </c>
      <c r="HX23" s="20">
        <f>'RIMS II Type I Employment'!HX23*VLOOKUP('Equation 4 Type I FTE'!$B23,'Equation 3 FTE Conversion'!$B$10:$E$32,4,FALSE)</f>
        <v>0.10828237615536401</v>
      </c>
      <c r="HY23" s="20">
        <f>'RIMS II Type I Employment'!HY23*VLOOKUP('Equation 4 Type I FTE'!$B23,'Equation 3 FTE Conversion'!$B$10:$E$32,4,FALSE)</f>
        <v>5.500361408245924E-2</v>
      </c>
      <c r="HZ23" s="20">
        <f>'RIMS II Type I Employment'!HZ23*VLOOKUP('Equation 4 Type I FTE'!$B23,'Equation 3 FTE Conversion'!$B$10:$E$32,4,FALSE)</f>
        <v>0.14345019212794682</v>
      </c>
      <c r="IA23" s="20">
        <f>'RIMS II Type I Employment'!IA23*VLOOKUP('Equation 4 Type I FTE'!$B23,'Equation 3 FTE Conversion'!$B$10:$E$32,4,FALSE)</f>
        <v>0.15523668085990239</v>
      </c>
      <c r="IB23" s="20">
        <f>'RIMS II Type I Employment'!IB23*VLOOKUP('Equation 4 Type I FTE'!$B23,'Equation 3 FTE Conversion'!$B$10:$E$32,4,FALSE)</f>
        <v>0.18551741613874753</v>
      </c>
      <c r="IC23" s="20">
        <f>'RIMS II Type I Employment'!IC23*VLOOKUP('Equation 4 Type I FTE'!$B23,'Equation 3 FTE Conversion'!$B$10:$E$32,4,FALSE)</f>
        <v>0.12361439401807042</v>
      </c>
      <c r="ID23" s="20">
        <f>'RIMS II Type I Employment'!ID23*VLOOKUP('Equation 4 Type I FTE'!$B23,'Equation 3 FTE Conversion'!$B$10:$E$32,4,FALSE)</f>
        <v>0.10780325059715444</v>
      </c>
      <c r="IE23" s="20">
        <f>'RIMS II Type I Employment'!IE23*VLOOKUP('Equation 4 Type I FTE'!$B23,'Equation 3 FTE Conversion'!$B$10:$E$32,4,FALSE)</f>
        <v>0.18149276144978713</v>
      </c>
      <c r="IF23" s="20">
        <f>'RIMS II Type I Employment'!IF23*VLOOKUP('Equation 4 Type I FTE'!$B23,'Equation 3 FTE Conversion'!$B$10:$E$32,4,FALSE)</f>
        <v>0.28661290892096791</v>
      </c>
      <c r="IG23" s="20">
        <f>'RIMS II Type I Employment'!IG23*VLOOKUP('Equation 4 Type I FTE'!$B23,'Equation 3 FTE Conversion'!$B$10:$E$32,4,FALSE)</f>
        <v>0.30788608370547305</v>
      </c>
      <c r="IH23" s="20">
        <f>'RIMS II Type I Employment'!IH23*VLOOKUP('Equation 4 Type I FTE'!$B23,'Equation 3 FTE Conversion'!$B$10:$E$32,4,FALSE)</f>
        <v>0.30366977879322882</v>
      </c>
      <c r="II23" s="20">
        <f>'RIMS II Type I Employment'!II23*VLOOKUP('Equation 4 Type I FTE'!$B23,'Equation 3 FTE Conversion'!$B$10:$E$32,4,FALSE)</f>
        <v>0.16855637137812857</v>
      </c>
      <c r="IJ23" s="20">
        <f>'RIMS II Type I Employment'!IJ23*VLOOKUP('Equation 4 Type I FTE'!$B23,'Equation 3 FTE Conversion'!$B$10:$E$32,4,FALSE)</f>
        <v>0.13137622806106553</v>
      </c>
      <c r="IK23" s="20">
        <f>'RIMS II Type I Employment'!IK23*VLOOKUP('Equation 4 Type I FTE'!$B23,'Equation 3 FTE Conversion'!$B$10:$E$32,4,FALSE)</f>
        <v>9.429190985564441E-2</v>
      </c>
      <c r="IL23" s="20">
        <f>'RIMS II Type I Employment'!IL23*VLOOKUP('Equation 4 Type I FTE'!$B23,'Equation 3 FTE Conversion'!$B$10:$E$32,4,FALSE)</f>
        <v>0.10492849724789698</v>
      </c>
      <c r="IM23" s="20">
        <f>'RIMS II Type I Employment'!IM23*VLOOKUP('Equation 4 Type I FTE'!$B23,'Equation 3 FTE Conversion'!$B$10:$E$32,4,FALSE)</f>
        <v>0.14958299927302937</v>
      </c>
      <c r="IN23" s="20">
        <f>'RIMS II Type I Employment'!IN23*VLOOKUP('Equation 4 Type I FTE'!$B23,'Equation 3 FTE Conversion'!$B$10:$E$32,4,FALSE)</f>
        <v>0.10301199501505867</v>
      </c>
      <c r="IO23" s="20">
        <f>'RIMS II Type I Employment'!IO23*VLOOKUP('Equation 4 Type I FTE'!$B23,'Equation 3 FTE Conversion'!$B$10:$E$32,4,FALSE)</f>
        <v>0.14680407103541385</v>
      </c>
      <c r="IP23" s="20">
        <f>'RIMS II Type I Employment'!IP23*VLOOKUP('Equation 4 Type I FTE'!$B23,'Equation 3 FTE Conversion'!$B$10:$E$32,4,FALSE)</f>
        <v>0.13846728632256725</v>
      </c>
      <c r="IQ23" s="20">
        <f>'RIMS II Type I Employment'!IQ23*VLOOKUP('Equation 4 Type I FTE'!$B23,'Equation 3 FTE Conversion'!$B$10:$E$32,4,FALSE)</f>
        <v>0.14115038944854086</v>
      </c>
      <c r="IR23" s="20">
        <f>'RIMS II Type I Employment'!IR23*VLOOKUP('Equation 4 Type I FTE'!$B23,'Equation 3 FTE Conversion'!$B$10:$E$32,4,FALSE)</f>
        <v>0.16012376155364005</v>
      </c>
      <c r="IS23" s="20">
        <f>'RIMS II Type I Employment'!IS23*VLOOKUP('Equation 4 Type I FTE'!$B23,'Equation 3 FTE Conversion'!$B$10:$E$32,4,FALSE)</f>
        <v>0.11796071243119743</v>
      </c>
      <c r="IT23" s="20">
        <f>'RIMS II Type I Employment'!IT23*VLOOKUP('Equation 4 Type I FTE'!$B23,'Equation 3 FTE Conversion'!$B$10:$E$32,4,FALSE)</f>
        <v>0.1044493716896874</v>
      </c>
      <c r="IU23" s="20">
        <f>'RIMS II Type I Employment'!IU23*VLOOKUP('Equation 4 Type I FTE'!$B23,'Equation 3 FTE Conversion'!$B$10:$E$32,4,FALSE)</f>
        <v>0.19212934884203969</v>
      </c>
      <c r="IV23" s="20">
        <f>'RIMS II Type I Employment'!IV23*VLOOKUP('Equation 4 Type I FTE'!$B23,'Equation 3 FTE Conversion'!$B$10:$E$32,4,FALSE)</f>
        <v>0.19327925018174263</v>
      </c>
      <c r="IW23" s="20">
        <f>'RIMS II Type I Employment'!IW23*VLOOKUP('Equation 4 Type I FTE'!$B23,'Equation 3 FTE Conversion'!$B$10:$E$32,4,FALSE)</f>
        <v>0.13731738498286428</v>
      </c>
      <c r="IX23" s="20">
        <f>'RIMS II Type I Employment'!IX23*VLOOKUP('Equation 4 Type I FTE'!$B23,'Equation 3 FTE Conversion'!$B$10:$E$32,4,FALSE)</f>
        <v>0.22442241146536504</v>
      </c>
      <c r="IY23" s="20">
        <f>'RIMS II Type I Employment'!IY23*VLOOKUP('Equation 4 Type I FTE'!$B23,'Equation 3 FTE Conversion'!$B$10:$E$32,4,FALSE)</f>
        <v>0.12926807560494338</v>
      </c>
      <c r="IZ23" s="20">
        <f>'RIMS II Type I Employment'!IZ23*VLOOKUP('Equation 4 Type I FTE'!$B23,'Equation 3 FTE Conversion'!$B$10:$E$32,4,FALSE)</f>
        <v>0.18197188700799669</v>
      </c>
      <c r="JA23" s="20">
        <f>'RIMS II Type I Employment'!JA23*VLOOKUP('Equation 4 Type I FTE'!$B23,'Equation 3 FTE Conversion'!$B$10:$E$32,4,FALSE)</f>
        <v>0.17689315609097517</v>
      </c>
      <c r="JB23" s="20">
        <f>'RIMS II Type I Employment'!JB23*VLOOKUP('Equation 4 Type I FTE'!$B23,'Equation 3 FTE Conversion'!$B$10:$E$32,4,FALSE)</f>
        <v>0.41310205628829577</v>
      </c>
      <c r="JC23" s="20">
        <f>'RIMS II Type I Employment'!JC23*VLOOKUP('Equation 4 Type I FTE'!$B23,'Equation 3 FTE Conversion'!$B$10:$E$32,4,FALSE)</f>
        <v>0.23295084640149549</v>
      </c>
      <c r="JD23" s="20">
        <f>'RIMS II Type I Employment'!JD23*VLOOKUP('Equation 4 Type I FTE'!$B23,'Equation 3 FTE Conversion'!$B$10:$E$32,4,FALSE)</f>
        <v>0.22327251012566207</v>
      </c>
      <c r="JE23" s="20">
        <f>'RIMS II Type I Employment'!JE23*VLOOKUP('Equation 4 Type I FTE'!$B23,'Equation 3 FTE Conversion'!$B$10:$E$32,4,FALSE)</f>
        <v>0.2516367431716689</v>
      </c>
      <c r="JF23" s="20">
        <f>'RIMS II Type I Employment'!JF23*VLOOKUP('Equation 4 Type I FTE'!$B23,'Equation 3 FTE Conversion'!$B$10:$E$32,4,FALSE)</f>
        <v>0.17938460899366498</v>
      </c>
      <c r="JG23" s="20">
        <f>'RIMS II Type I Employment'!JG23*VLOOKUP('Equation 4 Type I FTE'!$B23,'Equation 3 FTE Conversion'!$B$10:$E$32,4,FALSE)</f>
        <v>0.30271152767680964</v>
      </c>
      <c r="JH23" s="20">
        <f>'RIMS II Type I Employment'!JH23*VLOOKUP('Equation 4 Type I FTE'!$B23,'Equation 3 FTE Conversion'!$B$10:$E$32,4,FALSE)</f>
        <v>0.24368325890539</v>
      </c>
      <c r="JI23" s="20">
        <f>'RIMS II Type I Employment'!JI23*VLOOKUP('Equation 4 Type I FTE'!$B23,'Equation 3 FTE Conversion'!$B$10:$E$32,4,FALSE)</f>
        <v>0.33740021809118292</v>
      </c>
      <c r="JJ23" s="20">
        <f>'RIMS II Type I Employment'!JJ23*VLOOKUP('Equation 4 Type I FTE'!$B23,'Equation 3 FTE Conversion'!$B$10:$E$32,4,FALSE)</f>
        <v>0.31037753660816286</v>
      </c>
      <c r="JK23" s="20">
        <f>'RIMS II Type I Employment'!JK23*VLOOKUP('Equation 4 Type I FTE'!$B23,'Equation 3 FTE Conversion'!$B$10:$E$32,4,FALSE)</f>
        <v>0.27319739329109982</v>
      </c>
      <c r="JL23" s="20">
        <f>'RIMS II Type I Employment'!JL23*VLOOKUP('Equation 4 Type I FTE'!$B23,'Equation 3 FTE Conversion'!$B$10:$E$32,4,FALSE)</f>
        <v>0.1146068335237304</v>
      </c>
      <c r="JM23" s="20">
        <f>'RIMS II Type I Employment'!JM23*VLOOKUP('Equation 4 Type I FTE'!$B23,'Equation 3 FTE Conversion'!$B$10:$E$32,4,FALSE)</f>
        <v>0.38243802056288295</v>
      </c>
      <c r="JN23" s="20">
        <f>'RIMS II Type I Employment'!JN23*VLOOKUP('Equation 4 Type I FTE'!$B23,'Equation 3 FTE Conversion'!$B$10:$E$32,4,FALSE)</f>
        <v>0.22662638903312909</v>
      </c>
      <c r="JO23" s="20">
        <f>'RIMS II Type I Employment'!JO23*VLOOKUP('Equation 4 Type I FTE'!$B23,'Equation 3 FTE Conversion'!$B$10:$E$32,4,FALSE)</f>
        <v>0.14555834458406897</v>
      </c>
      <c r="JP23" s="20">
        <f>'RIMS II Type I Employment'!JP23*VLOOKUP('Equation 4 Type I FTE'!$B23,'Equation 3 FTE Conversion'!$B$10:$E$32,4,FALSE)</f>
        <v>0.27434729463080276</v>
      </c>
      <c r="JQ23" s="20">
        <f>'RIMS II Type I Employment'!JQ23*VLOOKUP('Equation 4 Type I FTE'!$B23,'Equation 3 FTE Conversion'!$B$10:$E$32,4,FALSE)</f>
        <v>0.34497040191089418</v>
      </c>
      <c r="JR23" s="20">
        <f>'RIMS II Type I Employment'!JR23*VLOOKUP('Equation 4 Type I FTE'!$B23,'Equation 3 FTE Conversion'!$B$10:$E$32,4,FALSE)</f>
        <v>0.19663312908920969</v>
      </c>
      <c r="JS23" s="20">
        <f>'RIMS II Type I Employment'!JS23*VLOOKUP('Equation 4 Type I FTE'!$B23,'Equation 3 FTE Conversion'!$B$10:$E$32,4,FALSE)</f>
        <v>0.11700246131477827</v>
      </c>
      <c r="JT23" s="20">
        <f>'RIMS II Type I Employment'!JT23*VLOOKUP('Equation 4 Type I FTE'!$B23,'Equation 3 FTE Conversion'!$B$10:$E$32,4,FALSE)</f>
        <v>0.22327251012566207</v>
      </c>
      <c r="JU23" s="20">
        <f>'RIMS II Type I Employment'!JU23*VLOOKUP('Equation 4 Type I FTE'!$B23,'Equation 3 FTE Conversion'!$B$10:$E$32,4,FALSE)</f>
        <v>0.29466221829888878</v>
      </c>
      <c r="JV23" s="20">
        <f>'RIMS II Type I Employment'!JV23*VLOOKUP('Equation 4 Type I FTE'!$B23,'Equation 3 FTE Conversion'!$B$10:$E$32,4,FALSE)</f>
        <v>0.47787983175823034</v>
      </c>
      <c r="JW23" s="20">
        <f>'RIMS II Type I Employment'!JW23*VLOOKUP('Equation 4 Type I FTE'!$B23,'Equation 3 FTE Conversion'!$B$10:$E$32,4,FALSE)</f>
        <v>0.63426641395783578</v>
      </c>
      <c r="JX23" s="20">
        <f>'RIMS II Type I Employment'!JX23*VLOOKUP('Equation 4 Type I FTE'!$B23,'Equation 3 FTE Conversion'!$B$10:$E$32,4,FALSE)</f>
        <v>0.39767421331394742</v>
      </c>
      <c r="JY23" s="20">
        <f>'RIMS II Type I Employment'!JY23*VLOOKUP('Equation 4 Type I FTE'!$B23,'Equation 3 FTE Conversion'!$B$10:$E$32,4,FALSE)</f>
        <v>0.3796590923252674</v>
      </c>
      <c r="JZ23" s="20">
        <f>'RIMS II Type I Employment'!JZ23*VLOOKUP('Equation 4 Type I FTE'!$B23,'Equation 3 FTE Conversion'!$B$10:$E$32,4,FALSE)</f>
        <v>0.31631869352996156</v>
      </c>
      <c r="KA23" s="20">
        <f>'RIMS II Type I Employment'!KA23*VLOOKUP('Equation 4 Type I FTE'!$B23,'Equation 3 FTE Conversion'!$B$10:$E$32,4,FALSE)</f>
        <v>0.12629749714404404</v>
      </c>
      <c r="KB23" s="20">
        <f>'RIMS II Type I Employment'!KB23*VLOOKUP('Equation 4 Type I FTE'!$B23,'Equation 3 FTE Conversion'!$B$10:$E$32,4,FALSE)</f>
        <v>0.18024703499844219</v>
      </c>
      <c r="KC23" s="20">
        <f>'RIMS II Type I Employment'!KC23*VLOOKUP('Equation 4 Type I FTE'!$B23,'Equation 3 FTE Conversion'!$B$10:$E$32,4,FALSE)</f>
        <v>0.21196514695191609</v>
      </c>
      <c r="KD23" s="20">
        <f>'RIMS II Type I Employment'!KD23*VLOOKUP('Equation 4 Type I FTE'!$B23,'Equation 3 FTE Conversion'!$B$10:$E$32,4,FALSE)</f>
        <v>0.315839567971752</v>
      </c>
      <c r="KE23" s="20">
        <f>'RIMS II Type I Employment'!KE23*VLOOKUP('Equation 4 Type I FTE'!$B23,'Equation 3 FTE Conversion'!$B$10:$E$32,4,FALSE)</f>
        <v>0.74178218922006445</v>
      </c>
      <c r="KF23" s="20">
        <f>'RIMS II Type I Employment'!KF23*VLOOKUP('Equation 4 Type I FTE'!$B23,'Equation 3 FTE Conversion'!$B$10:$E$32,4,FALSE)</f>
        <v>0.53269179561740576</v>
      </c>
      <c r="KG23" s="20">
        <f>'RIMS II Type I Employment'!KG23*VLOOKUP('Equation 4 Type I FTE'!$B23,'Equation 3 FTE Conversion'!$B$10:$E$32,4,FALSE)</f>
        <v>0.7775249558624987</v>
      </c>
      <c r="KH23" s="20">
        <f>'RIMS II Type I Employment'!KH23*VLOOKUP('Equation 4 Type I FTE'!$B23,'Equation 3 FTE Conversion'!$B$10:$E$32,4,FALSE)</f>
        <v>0.74149471388513866</v>
      </c>
      <c r="KI23" s="20">
        <f>'RIMS II Type I Employment'!KI23*VLOOKUP('Equation 4 Type I FTE'!$B23,'Equation 3 FTE Conversion'!$B$10:$E$32,4,FALSE)</f>
        <v>0.32235567556340222</v>
      </c>
      <c r="KJ23" s="20">
        <f>'RIMS II Type I Employment'!KJ23*VLOOKUP('Equation 4 Type I FTE'!$B23,'Equation 3 FTE Conversion'!$B$10:$E$32,4,FALSE)</f>
        <v>0.48305438778689375</v>
      </c>
      <c r="KK23" s="20">
        <f>'RIMS II Type I Employment'!KK23*VLOOKUP('Equation 4 Type I FTE'!$B23,'Equation 3 FTE Conversion'!$B$10:$E$32,4,FALSE)</f>
        <v>0.46130208744417905</v>
      </c>
      <c r="KL23" s="20">
        <f>'RIMS II Type I Employment'!KL23*VLOOKUP('Equation 4 Type I FTE'!$B23,'Equation 3 FTE Conversion'!$B$10:$E$32,4,FALSE)</f>
        <v>0.76688836847024611</v>
      </c>
      <c r="KM23" s="20">
        <f>'RIMS II Type I Employment'!KM23*VLOOKUP('Equation 4 Type I FTE'!$B23,'Equation 3 FTE Conversion'!$B$10:$E$32,4,FALSE)</f>
        <v>0.60762703292138331</v>
      </c>
      <c r="KN23" s="20">
        <f>'RIMS II Type I Employment'!KN23*VLOOKUP('Equation 4 Type I FTE'!$B23,'Equation 3 FTE Conversion'!$B$10:$E$32,4,FALSE)</f>
        <v>0.37937161699034166</v>
      </c>
      <c r="KO23" s="20">
        <f>'RIMS II Type I Employment'!KO23*VLOOKUP('Equation 4 Type I FTE'!$B23,'Equation 3 FTE Conversion'!$B$10:$E$32,4,FALSE)</f>
        <v>0.27894689998961475</v>
      </c>
      <c r="KP23" s="20">
        <f>'RIMS II Type I Employment'!KP23*VLOOKUP('Equation 4 Type I FTE'!$B23,'Equation 3 FTE Conversion'!$B$10:$E$32,4,FALSE)</f>
        <v>0.13041797694464638</v>
      </c>
      <c r="KQ23" s="20">
        <f>'RIMS II Type I Employment'!KQ23*VLOOKUP('Equation 4 Type I FTE'!$B23,'Equation 3 FTE Conversion'!$B$10:$E$32,4,FALSE)</f>
        <v>0.70508117146121096</v>
      </c>
      <c r="KR23" s="20">
        <f>'RIMS II Type I Employment'!KR23*VLOOKUP('Equation 4 Type I FTE'!$B23,'Equation 3 FTE Conversion'!$B$10:$E$32,4,FALSE)</f>
        <v>0.18733809325994394</v>
      </c>
      <c r="KS23" s="20">
        <f>'RIMS II Type I Employment'!KS23*VLOOKUP('Equation 4 Type I FTE'!$B23,'Equation 3 FTE Conversion'!$B$10:$E$32,4,FALSE)</f>
        <v>0.21637310208744417</v>
      </c>
      <c r="KT23" s="20">
        <f>'RIMS II Type I Employment'!KT23*VLOOKUP('Equation 4 Type I FTE'!$B23,'Equation 3 FTE Conversion'!$B$10:$E$32,4,FALSE)</f>
        <v>0.27089759061169383</v>
      </c>
      <c r="KU23" s="20">
        <f>'RIMS II Type I Employment'!KU23*VLOOKUP('Equation 4 Type I FTE'!$B23,'Equation 3 FTE Conversion'!$B$10:$E$32,4,FALSE)</f>
        <v>0.23170511995015058</v>
      </c>
      <c r="KV23" s="20">
        <f>'RIMS II Type I Employment'!KV23*VLOOKUP('Equation 4 Type I FTE'!$B23,'Equation 3 FTE Conversion'!$B$10:$E$32,4,FALSE)</f>
        <v>0.30223240211860009</v>
      </c>
      <c r="KW23" s="20">
        <f>'RIMS II Type I Employment'!KW23*VLOOKUP('Equation 4 Type I FTE'!$B23,'Equation 3 FTE Conversion'!$B$10:$E$32,4,FALSE)</f>
        <v>4.7183326721362553</v>
      </c>
      <c r="KX23" s="20">
        <f>'RIMS II Type I Employment'!KX23*VLOOKUP('Equation 4 Type I FTE'!$B23,'Equation 3 FTE Conversion'!$B$10:$E$32,4,FALSE)</f>
        <v>5.2344467234396097</v>
      </c>
      <c r="KY23" s="20">
        <f>'RIMS II Type I Employment'!KY23*VLOOKUP('Equation 4 Type I FTE'!$B23,'Equation 3 FTE Conversion'!$B$10:$E$32,4,FALSE)</f>
        <v>5.5767340222245299</v>
      </c>
      <c r="KZ23" s="20">
        <f>'RIMS II Type I Employment'!KZ23*VLOOKUP('Equation 4 Type I FTE'!$B23,'Equation 3 FTE Conversion'!$B$10:$E$32,4,FALSE)</f>
        <v>4.8020838197112896</v>
      </c>
      <c r="LA23" s="20">
        <f>'RIMS II Type I Employment'!LA23*VLOOKUP('Equation 4 Type I FTE'!$B23,'Equation 3 FTE Conversion'!$B$10:$E$32,4,FALSE)</f>
        <v>8.4095159725828221</v>
      </c>
      <c r="LB23" s="20">
        <f>'RIMS II Type I Employment'!LB23*VLOOKUP('Equation 4 Type I FTE'!$B23,'Equation 3 FTE Conversion'!$B$10:$E$32,4,FALSE)</f>
        <v>5.7459611693841524</v>
      </c>
      <c r="LC23" s="20">
        <f>'RIMS II Type I Employment'!LC23*VLOOKUP('Equation 4 Type I FTE'!$B23,'Equation 3 FTE Conversion'!$B$10:$E$32,4,FALSE)</f>
        <v>7.8748118496209374</v>
      </c>
      <c r="LD23" s="20">
        <f>'RIMS II Type I Employment'!LD23*VLOOKUP('Equation 4 Type I FTE'!$B23,'Equation 3 FTE Conversion'!$B$10:$E$32,4,FALSE)</f>
        <v>9.7969677640461121</v>
      </c>
      <c r="LE23" s="20">
        <f>'RIMS II Type I Employment'!LE23*VLOOKUP('Equation 4 Type I FTE'!$B23,'Equation 3 FTE Conversion'!$B$10:$E$32,4,FALSE)</f>
        <v>3.7543320490185899</v>
      </c>
      <c r="LF23" s="20">
        <f>'RIMS II Type I Employment'!LF23*VLOOKUP('Equation 4 Type I FTE'!$B23,'Equation 3 FTE Conversion'!$B$10:$E$32,4,FALSE)</f>
        <v>4.1820953473880982</v>
      </c>
      <c r="LG23" s="20">
        <f>'RIMS II Type I Employment'!LG23*VLOOKUP('Equation 4 Type I FTE'!$B23,'Equation 3 FTE Conversion'!$B$10:$E$32,4,FALSE)</f>
        <v>12.476333710665697</v>
      </c>
      <c r="LH23" s="20">
        <f>'RIMS II Type I Employment'!LH23*VLOOKUP('Equation 4 Type I FTE'!$B23,'Equation 3 FTE Conversion'!$B$10:$E$32,4,FALSE)</f>
        <v>15.977974940284557</v>
      </c>
      <c r="LI23" s="20">
        <f>'RIMS II Type I Employment'!LI23*VLOOKUP('Equation 4 Type I FTE'!$B23,'Equation 3 FTE Conversion'!$B$10:$E$32,4,FALSE)</f>
        <v>14.527374400249247</v>
      </c>
      <c r="LJ23" s="20">
        <f>'RIMS II Type I Employment'!LJ23*VLOOKUP('Equation 4 Type I FTE'!$B23,'Equation 3 FTE Conversion'!$B$10:$E$32,4,FALSE)</f>
        <v>4.8067792501817435</v>
      </c>
      <c r="LK23" s="20">
        <f>'RIMS II Type I Employment'!LK23*VLOOKUP('Equation 4 Type I FTE'!$B23,'Equation 3 FTE Conversion'!$B$10:$E$32,4,FALSE)</f>
        <v>0.65496463807248939</v>
      </c>
      <c r="LL23" s="20">
        <f>'RIMS II Type I Employment'!LL23*VLOOKUP('Equation 4 Type I FTE'!$B23,'Equation 3 FTE Conversion'!$B$10:$E$32,4,FALSE)</f>
        <v>0.30223240211860009</v>
      </c>
      <c r="LM23" s="20">
        <f>'RIMS II Type I Employment'!LM23*VLOOKUP('Equation 4 Type I FTE'!$B23,'Equation 3 FTE Conversion'!$B$10:$E$32,4,FALSE)</f>
        <v>0.30041172499740371</v>
      </c>
      <c r="LN23" s="20">
        <f>'RIMS II Type I Employment'!LN23*VLOOKUP('Equation 4 Type I FTE'!$B23,'Equation 3 FTE Conversion'!$B$10:$E$32,4,FALSE)</f>
        <v>0.6380035933118704</v>
      </c>
      <c r="LO23" s="20">
        <f>'RIMS II Type I Employment'!LO23*VLOOKUP('Equation 4 Type I FTE'!$B23,'Equation 3 FTE Conversion'!$B$10:$E$32,4,FALSE)</f>
        <v>0.55128186727593731</v>
      </c>
      <c r="LP23" s="20">
        <f>'RIMS II Type I Employment'!LP23*VLOOKUP('Equation 4 Type I FTE'!$B23,'Equation 3 FTE Conversion'!$B$10:$E$32,4,FALSE)</f>
        <v>0.59286996572852846</v>
      </c>
      <c r="LQ23" s="20">
        <f>'RIMS II Type I Employment'!LQ23*VLOOKUP('Equation 4 Type I FTE'!$B23,'Equation 3 FTE Conversion'!$B$10:$E$32,4,FALSE)</f>
        <v>0.69300720739432964</v>
      </c>
      <c r="LR23" s="20">
        <f>'RIMS II Type I Employment'!LR23*VLOOKUP('Equation 4 Type I FTE'!$B23,'Equation 3 FTE Conversion'!$B$10:$E$32,4,FALSE)</f>
        <v>0.42958397549070515</v>
      </c>
      <c r="LS23" s="20">
        <f>'RIMS II Type I Employment'!LS23*VLOOKUP('Equation 4 Type I FTE'!$B23,'Equation 3 FTE Conversion'!$B$10:$E$32,4,FALSE)</f>
        <v>0.52013870599231482</v>
      </c>
      <c r="LT23" s="20">
        <f>'RIMS II Type I Employment'!LT23*VLOOKUP('Equation 4 Type I FTE'!$B23,'Equation 3 FTE Conversion'!$B$10:$E$32,4,FALSE)</f>
        <v>0.28287572956693324</v>
      </c>
      <c r="LU23" s="20">
        <f>'RIMS II Type I Employment'!LU23*VLOOKUP('Equation 4 Type I FTE'!$B23,'Equation 3 FTE Conversion'!$B$10:$E$32,4,FALSE)</f>
        <v>8.6338425589365456E-2</v>
      </c>
      <c r="LV23" s="20">
        <f>'RIMS II Type I Employment'!LV23*VLOOKUP('Equation 4 Type I FTE'!$B23,'Equation 3 FTE Conversion'!$B$10:$E$32,4,FALSE)</f>
        <v>0.11182790528611486</v>
      </c>
      <c r="LW23" s="20">
        <f>'RIMS II Type I Employment'!LW23*VLOOKUP('Equation 4 Type I FTE'!$B23,'Equation 3 FTE Conversion'!$B$10:$E$32,4,FALSE)</f>
        <v>0.40534022224530064</v>
      </c>
      <c r="LX23" s="20">
        <f>'RIMS II Type I Employment'!LX23*VLOOKUP('Equation 4 Type I FTE'!$B23,'Equation 3 FTE Conversion'!$B$10:$E$32,4,FALSE)</f>
        <v>0.34583282791567144</v>
      </c>
      <c r="LY23" s="20">
        <f>'RIMS II Type I Employment'!LY23*VLOOKUP('Equation 4 Type I FTE'!$B23,'Equation 3 FTE Conversion'!$B$10:$E$32,4,FALSE)</f>
        <v>0.28565465780454874</v>
      </c>
      <c r="LZ23" s="20">
        <f>'RIMS II Type I Employment'!LZ23*VLOOKUP('Equation 4 Type I FTE'!$B23,'Equation 3 FTE Conversion'!$B$10:$E$32,4,FALSE)</f>
        <v>0.23228007062000208</v>
      </c>
      <c r="MA23" s="20">
        <f>'RIMS II Type I Employment'!MA23*VLOOKUP('Equation 4 Type I FTE'!$B23,'Equation 3 FTE Conversion'!$B$10:$E$32,4,FALSE)</f>
        <v>0.2662979852528819</v>
      </c>
      <c r="MB23" s="20">
        <f>'RIMS II Type I Employment'!MB23*VLOOKUP('Equation 4 Type I FTE'!$B23,'Equation 3 FTE Conversion'!$B$10:$E$32,4,FALSE)</f>
        <v>0.44894064804237205</v>
      </c>
      <c r="MC23" s="20">
        <f>'RIMS II Type I Employment'!MC23*VLOOKUP('Equation 4 Type I FTE'!$B23,'Equation 3 FTE Conversion'!$B$10:$E$32,4,FALSE)</f>
        <v>0.25987770277287359</v>
      </c>
      <c r="MD23" s="20">
        <f>'RIMS II Type I Employment'!MD23*VLOOKUP('Equation 4 Type I FTE'!$B23,'Equation 3 FTE Conversion'!$B$10:$E$32,4,FALSE)</f>
        <v>0.36145232111330355</v>
      </c>
      <c r="ME23" s="20">
        <f>'RIMS II Type I Employment'!ME23*VLOOKUP('Equation 4 Type I FTE'!$B23,'Equation 3 FTE Conversion'!$B$10:$E$32,4,FALSE)</f>
        <v>0.51956375532246346</v>
      </c>
      <c r="MF23" s="20">
        <f>'RIMS II Type I Employment'!MF23*VLOOKUP('Equation 4 Type I FTE'!$B23,'Equation 3 FTE Conversion'!$B$10:$E$32,4,FALSE)</f>
        <v>0.39307460795513555</v>
      </c>
      <c r="MG23" s="20">
        <f>'RIMS II Type I Employment'!MG23*VLOOKUP('Equation 4 Type I FTE'!$B23,'Equation 3 FTE Conversion'!$B$10:$E$32,4,FALSE)</f>
        <v>0.24857033959912767</v>
      </c>
      <c r="MH23" s="20">
        <f>'RIMS II Type I Employment'!MH23*VLOOKUP('Equation 4 Type I FTE'!$B23,'Equation 3 FTE Conversion'!$B$10:$E$32,4,FALSE)</f>
        <v>0.3998781908817115</v>
      </c>
      <c r="MI23" s="20">
        <f>'RIMS II Type I Employment'!MI23*VLOOKUP('Equation 4 Type I FTE'!$B23,'Equation 3 FTE Conversion'!$B$10:$E$32,4,FALSE)</f>
        <v>0.17535995430470455</v>
      </c>
      <c r="MJ23" s="20">
        <f>'RIMS II Type I Employment'!MJ23*VLOOKUP('Equation 4 Type I FTE'!$B23,'Equation 3 FTE Conversion'!$B$10:$E$32,4,FALSE)</f>
        <v>0.34679107903209055</v>
      </c>
      <c r="MK23" s="20">
        <f>'RIMS II Type I Employment'!MK23*VLOOKUP('Equation 4 Type I FTE'!$B23,'Equation 3 FTE Conversion'!$B$10:$E$32,4,FALSE)</f>
        <v>0.33912507010073734</v>
      </c>
      <c r="ML23" s="20">
        <f>'RIMS II Type I Employment'!ML23*VLOOKUP('Equation 4 Type I FTE'!$B23,'Equation 3 FTE Conversion'!$B$10:$E$32,4,FALSE)</f>
        <v>0.27195166683975491</v>
      </c>
      <c r="MM23" s="20">
        <f>'RIMS II Type I Employment'!MM23*VLOOKUP('Equation 4 Type I FTE'!$B23,'Equation 3 FTE Conversion'!$B$10:$E$32,4,FALSE)</f>
        <v>0.15619493197632153</v>
      </c>
      <c r="MN23" s="20">
        <f>'RIMS II Type I Employment'!MN23*VLOOKUP('Equation 4 Type I FTE'!$B23,'Equation 3 FTE Conversion'!$B$10:$E$32,4,FALSE)</f>
        <v>0.24837868937584379</v>
      </c>
      <c r="MO23" s="20">
        <f>'RIMS II Type I Employment'!MO23*VLOOKUP('Equation 4 Type I FTE'!$B23,'Equation 3 FTE Conversion'!$B$10:$E$32,4,FALSE)</f>
        <v>0.35627776508464015</v>
      </c>
      <c r="MP23" s="20">
        <f>'RIMS II Type I Employment'!MP23*VLOOKUP('Equation 4 Type I FTE'!$B23,'Equation 3 FTE Conversion'!$B$10:$E$32,4,FALSE)</f>
        <v>0.31823519576279991</v>
      </c>
      <c r="MQ23" s="20">
        <f>'RIMS II Type I Employment'!MQ23*VLOOKUP('Equation 4 Type I FTE'!$B23,'Equation 3 FTE Conversion'!$B$10:$E$32,4,FALSE)</f>
        <v>0.51477249974036765</v>
      </c>
      <c r="MR23" s="20">
        <f>'RIMS II Type I Employment'!MR23*VLOOKUP('Equation 4 Type I FTE'!$B23,'Equation 3 FTE Conversion'!$B$10:$E$32,4,FALSE)</f>
        <v>0.39451198462976428</v>
      </c>
      <c r="MS23" s="20">
        <f>'RIMS II Type I Employment'!MS23*VLOOKUP('Equation 4 Type I FTE'!$B23,'Equation 3 FTE Conversion'!$B$10:$E$32,4,FALSE)</f>
        <v>0.32973420915982971</v>
      </c>
      <c r="MT23" s="20">
        <f>'RIMS II Type I Employment'!MT23*VLOOKUP('Equation 4 Type I FTE'!$B23,'Equation 3 FTE Conversion'!$B$10:$E$32,4,FALSE)</f>
        <v>0.27032263994184236</v>
      </c>
      <c r="MU23" s="20">
        <f>'RIMS II Type I Employment'!MU23*VLOOKUP('Equation 4 Type I FTE'!$B23,'Equation 3 FTE Conversion'!$B$10:$E$32,4,FALSE)</f>
        <v>0.3681600789282376</v>
      </c>
      <c r="MV23" s="20">
        <f>'RIMS II Type I Employment'!MV23*VLOOKUP('Equation 4 Type I FTE'!$B23,'Equation 3 FTE Conversion'!$B$10:$E$32,4,FALSE)</f>
        <v>0.30213657700695817</v>
      </c>
      <c r="MW23" s="20">
        <f>'RIMS II Type I Employment'!MW23*VLOOKUP('Equation 4 Type I FTE'!$B23,'Equation 3 FTE Conversion'!$B$10:$E$32,4,FALSE)</f>
        <v>0.1311845778377817</v>
      </c>
      <c r="MX23" s="20">
        <f>'RIMS II Type I Employment'!MX23*VLOOKUP('Equation 4 Type I FTE'!$B23,'Equation 3 FTE Conversion'!$B$10:$E$32,4,FALSE)</f>
        <v>0.17861800810052966</v>
      </c>
      <c r="MY23" s="20">
        <f>'RIMS II Type I Employment'!MY23*VLOOKUP('Equation 4 Type I FTE'!$B23,'Equation 3 FTE Conversion'!$B$10:$E$32,4,FALSE)</f>
        <v>0.22691386436805486</v>
      </c>
      <c r="MZ23" s="20">
        <f>'RIMS II Type I Employment'!MZ23*VLOOKUP('Equation 4 Type I FTE'!$B23,'Equation 3 FTE Conversion'!$B$10:$E$32,4,FALSE)</f>
        <v>7.3497860629348849E-2</v>
      </c>
      <c r="NA23" s="20">
        <f>'RIMS II Type I Employment'!NA23*VLOOKUP('Equation 4 Type I FTE'!$B23,'Equation 3 FTE Conversion'!$B$10:$E$32,4,FALSE)</f>
        <v>0.23381327240627273</v>
      </c>
      <c r="NB23" s="20">
        <f>'RIMS II Type I Employment'!NB23*VLOOKUP('Equation 4 Type I FTE'!$B23,'Equation 3 FTE Conversion'!$B$10:$E$32,4,FALSE)</f>
        <v>2.1752300342714716E-2</v>
      </c>
      <c r="NC23" s="20">
        <f>'RIMS II Type I Employment'!NC23*VLOOKUP('Equation 4 Type I FTE'!$B23,'Equation 3 FTE Conversion'!$B$10:$E$32,4,FALSE)</f>
        <v>0.18772139370651159</v>
      </c>
      <c r="ND23" s="20">
        <f>'RIMS II Type I Employment'!ND23*VLOOKUP('Equation 4 Type I FTE'!$B23,'Equation 3 FTE Conversion'!$B$10:$E$32,4,FALSE)</f>
        <v>0.37534696230138126</v>
      </c>
      <c r="NE23" s="20">
        <f>'RIMS II Type I Employment'!NE23*VLOOKUP('Equation 4 Type I FTE'!$B23,'Equation 3 FTE Conversion'!$B$10:$E$32,4,FALSE)</f>
        <v>0.60130257555301692</v>
      </c>
      <c r="NF23" s="20">
        <f>'RIMS II Type I Employment'!NF23*VLOOKUP('Equation 4 Type I FTE'!$B23,'Equation 3 FTE Conversion'!$B$10:$E$32,4,FALSE)</f>
        <v>0.46983052238030948</v>
      </c>
      <c r="NG23" s="20">
        <f>'RIMS II Type I Employment'!NG23*VLOOKUP('Equation 4 Type I FTE'!$B23,'Equation 3 FTE Conversion'!$B$10:$E$32,4,FALSE)</f>
        <v>0.37496366185481356</v>
      </c>
      <c r="NH23" s="20">
        <f>'RIMS II Type I Employment'!NH23*VLOOKUP('Equation 4 Type I FTE'!$B23,'Equation 3 FTE Conversion'!$B$10:$E$32,4,FALSE)</f>
        <v>0.43542930730086199</v>
      </c>
      <c r="NI23" s="20">
        <f>'RIMS II Type I Employment'!NI23*VLOOKUP('Equation 4 Type I FTE'!$B23,'Equation 3 FTE Conversion'!$B$10:$E$32,4,FALSE)</f>
        <v>0.4521987018381971</v>
      </c>
      <c r="NJ23" s="23">
        <f>'RIMS II Type I Employment'!NJ23*VLOOKUP('Equation 4 Type I FTE'!$B23,'Equation 3 FTE Conversion'!$B$10:$E$32,4,FALSE)</f>
        <v>0</v>
      </c>
    </row>
    <row r="24" spans="2:374" x14ac:dyDescent="0.3">
      <c r="B24" s="18" t="s">
        <v>759</v>
      </c>
      <c r="C24" s="20">
        <f>'RIMS II Type I Employment'!C24*VLOOKUP('Equation 4 Type I FTE'!$B24,'Equation 3 FTE Conversion'!$B$10:$E$32,4,FALSE)</f>
        <v>2.0603319502074689E-2</v>
      </c>
      <c r="D24" s="20">
        <f>'RIMS II Type I Employment'!D24*VLOOKUP('Equation 4 Type I FTE'!$B24,'Equation 3 FTE Conversion'!$B$10:$E$32,4,FALSE)</f>
        <v>1.7419170124481326E-2</v>
      </c>
      <c r="E24" s="20">
        <f>'RIMS II Type I Employment'!E24*VLOOKUP('Equation 4 Type I FTE'!$B24,'Equation 3 FTE Conversion'!$B$10:$E$32,4,FALSE)</f>
        <v>1.1331825726141078E-2</v>
      </c>
      <c r="F24" s="20">
        <f>'RIMS II Type I Employment'!F24*VLOOKUP('Equation 4 Type I FTE'!$B24,'Equation 3 FTE Conversion'!$B$10:$E$32,4,FALSE)</f>
        <v>1.7700124481327802E-2</v>
      </c>
      <c r="G24" s="20">
        <f>'RIMS II Type I Employment'!G24*VLOOKUP('Equation 4 Type I FTE'!$B24,'Equation 3 FTE Conversion'!$B$10:$E$32,4,FALSE)</f>
        <v>1.5077883817427386E-2</v>
      </c>
      <c r="H24" s="20">
        <f>'RIMS II Type I Employment'!H24*VLOOKUP('Equation 4 Type I FTE'!$B24,'Equation 3 FTE Conversion'!$B$10:$E$32,4,FALSE)</f>
        <v>3.6992323651452282E-2</v>
      </c>
      <c r="I24" s="20">
        <f>'RIMS II Type I Employment'!I24*VLOOKUP('Equation 4 Type I FTE'!$B24,'Equation 3 FTE Conversion'!$B$10:$E$32,4,FALSE)</f>
        <v>1.7981078838174274E-2</v>
      </c>
      <c r="J24" s="20">
        <f>'RIMS II Type I Employment'!J24*VLOOKUP('Equation 4 Type I FTE'!$B24,'Equation 3 FTE Conversion'!$B$10:$E$32,4,FALSE)</f>
        <v>4.3360622406639002E-2</v>
      </c>
      <c r="K24" s="20">
        <f>'RIMS II Type I Employment'!K24*VLOOKUP('Equation 4 Type I FTE'!$B24,'Equation 3 FTE Conversion'!$B$10:$E$32,4,FALSE)</f>
        <v>1.1425477178423238E-2</v>
      </c>
      <c r="L24" s="20">
        <f>'RIMS II Type I Employment'!L24*VLOOKUP('Equation 4 Type I FTE'!$B24,'Equation 3 FTE Conversion'!$B$10:$E$32,4,FALSE)</f>
        <v>1.5077883817427386E-2</v>
      </c>
      <c r="M24" s="20">
        <f>'RIMS II Type I Employment'!M24*VLOOKUP('Equation 4 Type I FTE'!$B24,'Equation 3 FTE Conversion'!$B$10:$E$32,4,FALSE)</f>
        <v>1.0488962655601659E-2</v>
      </c>
      <c r="N24" s="20">
        <f>'RIMS II Type I Employment'!N24*VLOOKUP('Equation 4 Type I FTE'!$B24,'Equation 3 FTE Conversion'!$B$10:$E$32,4,FALSE)</f>
        <v>1.3766763485477179E-2</v>
      </c>
      <c r="O24" s="20">
        <f>'RIMS II Type I Employment'!O24*VLOOKUP('Equation 4 Type I FTE'!$B24,'Equation 3 FTE Conversion'!$B$10:$E$32,4,FALSE)</f>
        <v>0.12446278008298754</v>
      </c>
      <c r="P24" s="20">
        <f>'RIMS II Type I Employment'!P24*VLOOKUP('Equation 4 Type I FTE'!$B24,'Equation 3 FTE Conversion'!$B$10:$E$32,4,FALSE)</f>
        <v>8.8500622406639001E-2</v>
      </c>
      <c r="Q24" s="20">
        <f>'RIMS II Type I Employment'!Q24*VLOOKUP('Equation 4 Type I FTE'!$B24,'Equation 3 FTE Conversion'!$B$10:$E$32,4,FALSE)</f>
        <v>0</v>
      </c>
      <c r="R24" s="20">
        <f>'RIMS II Type I Employment'!R24*VLOOKUP('Equation 4 Type I FTE'!$B24,'Equation 3 FTE Conversion'!$B$10:$E$32,4,FALSE)</f>
        <v>6.5930622406639008E-2</v>
      </c>
      <c r="S24" s="20">
        <f>'RIMS II Type I Employment'!S24*VLOOKUP('Equation 4 Type I FTE'!$B24,'Equation 3 FTE Conversion'!$B$10:$E$32,4,FALSE)</f>
        <v>0.13570095435684648</v>
      </c>
      <c r="T24" s="20">
        <f>'RIMS II Type I Employment'!T24*VLOOKUP('Equation 4 Type I FTE'!$B24,'Equation 3 FTE Conversion'!$B$10:$E$32,4,FALSE)</f>
        <v>0.13513904564315354</v>
      </c>
      <c r="U24" s="20">
        <f>'RIMS II Type I Employment'!U24*VLOOKUP('Equation 4 Type I FTE'!$B24,'Equation 3 FTE Conversion'!$B$10:$E$32,4,FALSE)</f>
        <v>7.3422738589211611E-2</v>
      </c>
      <c r="V24" s="20">
        <f>'RIMS II Type I Employment'!V24*VLOOKUP('Equation 4 Type I FTE'!$B24,'Equation 3 FTE Conversion'!$B$10:$E$32,4,FALSE)</f>
        <v>6.3027427385892121E-2</v>
      </c>
      <c r="W24" s="20">
        <f>'RIMS II Type I Employment'!W24*VLOOKUP('Equation 4 Type I FTE'!$B24,'Equation 3 FTE Conversion'!$B$10:$E$32,4,FALSE)</f>
        <v>1.6201701244813276E-2</v>
      </c>
      <c r="X24" s="20">
        <f>'RIMS II Type I Employment'!X24*VLOOKUP('Equation 4 Type I FTE'!$B24,'Equation 3 FTE Conversion'!$B$10:$E$32,4,FALSE)</f>
        <v>1.7419170124481326E-2</v>
      </c>
      <c r="Y24" s="20">
        <f>'RIMS II Type I Employment'!Y24*VLOOKUP('Equation 4 Type I FTE'!$B24,'Equation 3 FTE Conversion'!$B$10:$E$32,4,FALSE)</f>
        <v>1.4890580912863072E-2</v>
      </c>
      <c r="Z24" s="20">
        <f>'RIMS II Type I Employment'!Z24*VLOOKUP('Equation 4 Type I FTE'!$B24,'Equation 3 FTE Conversion'!$B$10:$E$32,4,FALSE)</f>
        <v>3.2871659751037341E-2</v>
      </c>
      <c r="AA24" s="20">
        <f>'RIMS II Type I Employment'!AA24*VLOOKUP('Equation 4 Type I FTE'!$B24,'Equation 3 FTE Conversion'!$B$10:$E$32,4,FALSE)</f>
        <v>2.6597012448132781E-2</v>
      </c>
      <c r="AB24" s="20">
        <f>'RIMS II Type I Employment'!AB24*VLOOKUP('Equation 4 Type I FTE'!$B24,'Equation 3 FTE Conversion'!$B$10:$E$32,4,FALSE)</f>
        <v>4.073838174273859E-2</v>
      </c>
      <c r="AC24" s="20">
        <f>'RIMS II Type I Employment'!AC24*VLOOKUP('Equation 4 Type I FTE'!$B24,'Equation 3 FTE Conversion'!$B$10:$E$32,4,FALSE)</f>
        <v>3.7085975103734445E-2</v>
      </c>
      <c r="AD24" s="20">
        <f>'RIMS II Type I Employment'!AD24*VLOOKUP('Equation 4 Type I FTE'!$B24,'Equation 3 FTE Conversion'!$B$10:$E$32,4,FALSE)</f>
        <v>5.0665435684647306E-2</v>
      </c>
      <c r="AE24" s="20">
        <f>'RIMS II Type I Employment'!AE24*VLOOKUP('Equation 4 Type I FTE'!$B24,'Equation 3 FTE Conversion'!$B$10:$E$32,4,FALSE)</f>
        <v>5.4692448132780083E-2</v>
      </c>
      <c r="AF24" s="20">
        <f>'RIMS II Type I Employment'!AF24*VLOOKUP('Equation 4 Type I FTE'!$B24,'Equation 3 FTE Conversion'!$B$10:$E$32,4,FALSE)</f>
        <v>5.0946390041493775E-2</v>
      </c>
      <c r="AG24" s="20">
        <f>'RIMS II Type I Employment'!AG24*VLOOKUP('Equation 4 Type I FTE'!$B24,'Equation 3 FTE Conversion'!$B$10:$E$32,4,FALSE)</f>
        <v>6.0030580912863077E-2</v>
      </c>
      <c r="AH24" s="20">
        <f>'RIMS II Type I Employment'!AH24*VLOOKUP('Equation 4 Type I FTE'!$B24,'Equation 3 FTE Conversion'!$B$10:$E$32,4,FALSE)</f>
        <v>8.4941867219917019E-2</v>
      </c>
      <c r="AI24" s="20">
        <f>'RIMS II Type I Employment'!AI24*VLOOKUP('Equation 4 Type I FTE'!$B24,'Equation 3 FTE Conversion'!$B$10:$E$32,4,FALSE)</f>
        <v>7.6981493775933607E-2</v>
      </c>
      <c r="AJ24" s="20">
        <f>'RIMS II Type I Employment'!AJ24*VLOOKUP('Equation 4 Type I FTE'!$B24,'Equation 3 FTE Conversion'!$B$10:$E$32,4,FALSE)</f>
        <v>5.9375020746887962E-2</v>
      </c>
      <c r="AK24" s="20">
        <f>'RIMS II Type I Employment'!AK24*VLOOKUP('Equation 4 Type I FTE'!$B24,'Equation 3 FTE Conversion'!$B$10:$E$32,4,FALSE)</f>
        <v>8.344344398340249E-2</v>
      </c>
      <c r="AL24" s="20">
        <f>'RIMS II Type I Employment'!AL24*VLOOKUP('Equation 4 Type I FTE'!$B24,'Equation 3 FTE Conversion'!$B$10:$E$32,4,FALSE)</f>
        <v>6.7616348547717836E-2</v>
      </c>
      <c r="AM24" s="20">
        <f>'RIMS II Type I Employment'!AM24*VLOOKUP('Equation 4 Type I FTE'!$B24,'Equation 3 FTE Conversion'!$B$10:$E$32,4,FALSE)</f>
        <v>9.2621286307053949E-2</v>
      </c>
      <c r="AN24" s="20">
        <f>'RIMS II Type I Employment'!AN24*VLOOKUP('Equation 4 Type I FTE'!$B24,'Equation 3 FTE Conversion'!$B$10:$E$32,4,FALSE)</f>
        <v>4.6263817427385889E-2</v>
      </c>
      <c r="AO24" s="20">
        <f>'RIMS II Type I Employment'!AO24*VLOOKUP('Equation 4 Type I FTE'!$B24,'Equation 3 FTE Conversion'!$B$10:$E$32,4,FALSE)</f>
        <v>4.2986016597510376E-2</v>
      </c>
      <c r="AP24" s="20">
        <f>'RIMS II Type I Employment'!AP24*VLOOKUP('Equation 4 Type I FTE'!$B24,'Equation 3 FTE Conversion'!$B$10:$E$32,4,FALSE)</f>
        <v>7.5389419087136936E-2</v>
      </c>
      <c r="AQ24" s="20">
        <f>'RIMS II Type I Employment'!AQ24*VLOOKUP('Equation 4 Type I FTE'!$B24,'Equation 3 FTE Conversion'!$B$10:$E$32,4,FALSE)</f>
        <v>4.4578091286307055E-2</v>
      </c>
      <c r="AR24" s="20">
        <f>'RIMS II Type I Employment'!AR24*VLOOKUP('Equation 4 Type I FTE'!$B24,'Equation 3 FTE Conversion'!$B$10:$E$32,4,FALSE)</f>
        <v>6.5462365145228213E-2</v>
      </c>
      <c r="AS24" s="20">
        <f>'RIMS II Type I Employment'!AS24*VLOOKUP('Equation 4 Type I FTE'!$B24,'Equation 3 FTE Conversion'!$B$10:$E$32,4,FALSE)</f>
        <v>4.7013029045643154E-2</v>
      </c>
      <c r="AT24" s="20">
        <f>'RIMS II Type I Employment'!AT24*VLOOKUP('Equation 4 Type I FTE'!$B24,'Equation 3 FTE Conversion'!$B$10:$E$32,4,FALSE)</f>
        <v>3.3433568464730293E-2</v>
      </c>
      <c r="AU24" s="20">
        <f>'RIMS II Type I Employment'!AU24*VLOOKUP('Equation 4 Type I FTE'!$B24,'Equation 3 FTE Conversion'!$B$10:$E$32,4,FALSE)</f>
        <v>3.3058962655601661E-2</v>
      </c>
      <c r="AV24" s="20">
        <f>'RIMS II Type I Employment'!AV24*VLOOKUP('Equation 4 Type I FTE'!$B24,'Equation 3 FTE Conversion'!$B$10:$E$32,4,FALSE)</f>
        <v>4.9447966804979253E-2</v>
      </c>
      <c r="AW24" s="20">
        <f>'RIMS II Type I Employment'!AW24*VLOOKUP('Equation 4 Type I FTE'!$B24,'Equation 3 FTE Conversion'!$B$10:$E$32,4,FALSE)</f>
        <v>3.2403402489626552E-2</v>
      </c>
      <c r="AX24" s="20">
        <f>'RIMS II Type I Employment'!AX24*VLOOKUP('Equation 4 Type I FTE'!$B24,'Equation 3 FTE Conversion'!$B$10:$E$32,4,FALSE)</f>
        <v>3.7273278008298757E-2</v>
      </c>
      <c r="AY24" s="20">
        <f>'RIMS II Type I Employment'!AY24*VLOOKUP('Equation 4 Type I FTE'!$B24,'Equation 3 FTE Conversion'!$B$10:$E$32,4,FALSE)</f>
        <v>1.6669958506224065E-2</v>
      </c>
      <c r="AZ24" s="20">
        <f>'RIMS II Type I Employment'!AZ24*VLOOKUP('Equation 4 Type I FTE'!$B24,'Equation 3 FTE Conversion'!$B$10:$E$32,4,FALSE)</f>
        <v>2.7720829875518674E-2</v>
      </c>
      <c r="BA24" s="20">
        <f>'RIMS II Type I Employment'!BA24*VLOOKUP('Equation 4 Type I FTE'!$B24,'Equation 3 FTE Conversion'!$B$10:$E$32,4,FALSE)</f>
        <v>2.8563692946058091E-2</v>
      </c>
      <c r="BB24" s="20">
        <f>'RIMS II Type I Employment'!BB24*VLOOKUP('Equation 4 Type I FTE'!$B24,'Equation 3 FTE Conversion'!$B$10:$E$32,4,FALSE)</f>
        <v>4.5795560165975101E-2</v>
      </c>
      <c r="BC24" s="20">
        <f>'RIMS II Type I Employment'!BC24*VLOOKUP('Equation 4 Type I FTE'!$B24,'Equation 3 FTE Conversion'!$B$10:$E$32,4,FALSE)</f>
        <v>4.9916224066390041E-2</v>
      </c>
      <c r="BD24" s="20">
        <f>'RIMS II Type I Employment'!BD24*VLOOKUP('Equation 4 Type I FTE'!$B24,'Equation 3 FTE Conversion'!$B$10:$E$32,4,FALSE)</f>
        <v>5.2444813278008297E-2</v>
      </c>
      <c r="BE24" s="20">
        <f>'RIMS II Type I Employment'!BE24*VLOOKUP('Equation 4 Type I FTE'!$B24,'Equation 3 FTE Conversion'!$B$10:$E$32,4,FALSE)</f>
        <v>5.7501991701244815E-2</v>
      </c>
      <c r="BF24" s="20">
        <f>'RIMS II Type I Employment'!BF24*VLOOKUP('Equation 4 Type I FTE'!$B24,'Equation 3 FTE Conversion'!$B$10:$E$32,4,FALSE)</f>
        <v>5.3849585062240669E-2</v>
      </c>
      <c r="BG24" s="20">
        <f>'RIMS II Type I Employment'!BG24*VLOOKUP('Equation 4 Type I FTE'!$B24,'Equation 3 FTE Conversion'!$B$10:$E$32,4,FALSE)</f>
        <v>8.9624439834024891E-2</v>
      </c>
      <c r="BH24" s="20">
        <f>'RIMS II Type I Employment'!BH24*VLOOKUP('Equation 4 Type I FTE'!$B24,'Equation 3 FTE Conversion'!$B$10:$E$32,4,FALSE)</f>
        <v>6.1060746887966796E-2</v>
      </c>
      <c r="BI24" s="20">
        <f>'RIMS II Type I Employment'!BI24*VLOOKUP('Equation 4 Type I FTE'!$B24,'Equation 3 FTE Conversion'!$B$10:$E$32,4,FALSE)</f>
        <v>8.147676348547718E-2</v>
      </c>
      <c r="BJ24" s="20">
        <f>'RIMS II Type I Employment'!BJ24*VLOOKUP('Equation 4 Type I FTE'!$B24,'Equation 3 FTE Conversion'!$B$10:$E$32,4,FALSE)</f>
        <v>6.4244896265560167E-2</v>
      </c>
      <c r="BK24" s="20">
        <f>'RIMS II Type I Employment'!BK24*VLOOKUP('Equation 4 Type I FTE'!$B24,'Equation 3 FTE Conversion'!$B$10:$E$32,4,FALSE)</f>
        <v>6.7616348547717836E-2</v>
      </c>
      <c r="BL24" s="20">
        <f>'RIMS II Type I Employment'!BL24*VLOOKUP('Equation 4 Type I FTE'!$B24,'Equation 3 FTE Conversion'!$B$10:$E$32,4,FALSE)</f>
        <v>4.3641576763485478E-2</v>
      </c>
      <c r="BM24" s="20">
        <f>'RIMS II Type I Employment'!BM24*VLOOKUP('Equation 4 Type I FTE'!$B24,'Equation 3 FTE Conversion'!$B$10:$E$32,4,FALSE)</f>
        <v>0.13279775933609961</v>
      </c>
      <c r="BN24" s="20">
        <f>'RIMS II Type I Employment'!BN24*VLOOKUP('Equation 4 Type I FTE'!$B24,'Equation 3 FTE Conversion'!$B$10:$E$32,4,FALSE)</f>
        <v>8.6159336099585065E-2</v>
      </c>
      <c r="BO24" s="20">
        <f>'RIMS II Type I Employment'!BO24*VLOOKUP('Equation 4 Type I FTE'!$B24,'Equation 3 FTE Conversion'!$B$10:$E$32,4,FALSE)</f>
        <v>0.1201548132780083</v>
      </c>
      <c r="BP24" s="20">
        <f>'RIMS II Type I Employment'!BP24*VLOOKUP('Equation 4 Type I FTE'!$B24,'Equation 3 FTE Conversion'!$B$10:$E$32,4,FALSE)</f>
        <v>9.1029211618257264E-2</v>
      </c>
      <c r="BQ24" s="20">
        <f>'RIMS II Type I Employment'!BQ24*VLOOKUP('Equation 4 Type I FTE'!$B24,'Equation 3 FTE Conversion'!$B$10:$E$32,4,FALSE)</f>
        <v>6.7710000000000006E-2</v>
      </c>
      <c r="BR24" s="20">
        <f>'RIMS II Type I Employment'!BR24*VLOOKUP('Equation 4 Type I FTE'!$B24,'Equation 3 FTE Conversion'!$B$10:$E$32,4,FALSE)</f>
        <v>9.1684771784232372E-2</v>
      </c>
      <c r="BS24" s="20">
        <f>'RIMS II Type I Employment'!BS24*VLOOKUP('Equation 4 Type I FTE'!$B24,'Equation 3 FTE Conversion'!$B$10:$E$32,4,FALSE)</f>
        <v>6.6117925311203321E-2</v>
      </c>
      <c r="BT24" s="20">
        <f>'RIMS II Type I Employment'!BT24*VLOOKUP('Equation 4 Type I FTE'!$B24,'Equation 3 FTE Conversion'!$B$10:$E$32,4,FALSE)</f>
        <v>8.1289460580912867E-2</v>
      </c>
      <c r="BU24" s="20">
        <f>'RIMS II Type I Employment'!BU24*VLOOKUP('Equation 4 Type I FTE'!$B24,'Equation 3 FTE Conversion'!$B$10:$E$32,4,FALSE)</f>
        <v>5.8906763485477173E-2</v>
      </c>
      <c r="BV24" s="20">
        <f>'RIMS II Type I Employment'!BV24*VLOOKUP('Equation 4 Type I FTE'!$B24,'Equation 3 FTE Conversion'!$B$10:$E$32,4,FALSE)</f>
        <v>4.5046348547717836E-2</v>
      </c>
      <c r="BW24" s="20">
        <f>'RIMS II Type I Employment'!BW24*VLOOKUP('Equation 4 Type I FTE'!$B24,'Equation 3 FTE Conversion'!$B$10:$E$32,4,FALSE)</f>
        <v>8.2038672199170118E-2</v>
      </c>
      <c r="BX24" s="20">
        <f>'RIMS II Type I Employment'!BX24*VLOOKUP('Equation 4 Type I FTE'!$B24,'Equation 3 FTE Conversion'!$B$10:$E$32,4,FALSE)</f>
        <v>6.8365560165975101E-2</v>
      </c>
      <c r="BY24" s="20">
        <f>'RIMS II Type I Employment'!BY24*VLOOKUP('Equation 4 Type I FTE'!$B24,'Equation 3 FTE Conversion'!$B$10:$E$32,4,FALSE)</f>
        <v>8.3818049792531116E-2</v>
      </c>
      <c r="BZ24" s="20">
        <f>'RIMS II Type I Employment'!BZ24*VLOOKUP('Equation 4 Type I FTE'!$B24,'Equation 3 FTE Conversion'!$B$10:$E$32,4,FALSE)</f>
        <v>9.1965726141078841E-2</v>
      </c>
      <c r="CA24" s="20">
        <f>'RIMS II Type I Employment'!CA24*VLOOKUP('Equation 4 Type I FTE'!$B24,'Equation 3 FTE Conversion'!$B$10:$E$32,4,FALSE)</f>
        <v>5.8251203319502072E-2</v>
      </c>
      <c r="CB24" s="20">
        <f>'RIMS II Type I Employment'!CB24*VLOOKUP('Equation 4 Type I FTE'!$B24,'Equation 3 FTE Conversion'!$B$10:$E$32,4,FALSE)</f>
        <v>0.17559647302904563</v>
      </c>
      <c r="CC24" s="20">
        <f>'RIMS II Type I Employment'!CC24*VLOOKUP('Equation 4 Type I FTE'!$B24,'Equation 3 FTE Conversion'!$B$10:$E$32,4,FALSE)</f>
        <v>0.177001244813278</v>
      </c>
      <c r="CD24" s="20">
        <f>'RIMS II Type I Employment'!CD24*VLOOKUP('Equation 4 Type I FTE'!$B24,'Equation 3 FTE Conversion'!$B$10:$E$32,4,FALSE)</f>
        <v>0.18533622406639003</v>
      </c>
      <c r="CE24" s="20">
        <f>'RIMS II Type I Employment'!CE24*VLOOKUP('Equation 4 Type I FTE'!$B24,'Equation 3 FTE Conversion'!$B$10:$E$32,4,FALSE)</f>
        <v>0.44859045643153528</v>
      </c>
      <c r="CF24" s="20">
        <f>'RIMS II Type I Employment'!CF24*VLOOKUP('Equation 4 Type I FTE'!$B24,'Equation 3 FTE Conversion'!$B$10:$E$32,4,FALSE)</f>
        <v>0.13045647302904564</v>
      </c>
      <c r="CG24" s="20">
        <f>'RIMS II Type I Employment'!CG24*VLOOKUP('Equation 4 Type I FTE'!$B24,'Equation 3 FTE Conversion'!$B$10:$E$32,4,FALSE)</f>
        <v>0.15499315352697096</v>
      </c>
      <c r="CH24" s="20">
        <f>'RIMS II Type I Employment'!CH24*VLOOKUP('Equation 4 Type I FTE'!$B24,'Equation 3 FTE Conversion'!$B$10:$E$32,4,FALSE)</f>
        <v>0.12352626556016597</v>
      </c>
      <c r="CI24" s="20">
        <f>'RIMS II Type I Employment'!CI24*VLOOKUP('Equation 4 Type I FTE'!$B24,'Equation 3 FTE Conversion'!$B$10:$E$32,4,FALSE)</f>
        <v>0.10638804979253112</v>
      </c>
      <c r="CJ24" s="20">
        <f>'RIMS II Type I Employment'!CJ24*VLOOKUP('Equation 4 Type I FTE'!$B24,'Equation 3 FTE Conversion'!$B$10:$E$32,4,FALSE)</f>
        <v>0.21446182572614109</v>
      </c>
      <c r="CK24" s="20">
        <f>'RIMS II Type I Employment'!CK24*VLOOKUP('Equation 4 Type I FTE'!$B24,'Equation 3 FTE Conversion'!$B$10:$E$32,4,FALSE)</f>
        <v>0.2243888796680498</v>
      </c>
      <c r="CL24" s="20">
        <f>'RIMS II Type I Employment'!CL24*VLOOKUP('Equation 4 Type I FTE'!$B24,'Equation 3 FTE Conversion'!$B$10:$E$32,4,FALSE)</f>
        <v>0.12352626556016597</v>
      </c>
      <c r="CM24" s="20">
        <f>'RIMS II Type I Employment'!CM24*VLOOKUP('Equation 4 Type I FTE'!$B24,'Equation 3 FTE Conversion'!$B$10:$E$32,4,FALSE)</f>
        <v>0.23731278008298756</v>
      </c>
      <c r="CN24" s="20">
        <f>'RIMS II Type I Employment'!CN24*VLOOKUP('Equation 4 Type I FTE'!$B24,'Equation 3 FTE Conversion'!$B$10:$E$32,4,FALSE)</f>
        <v>7.8479917012448136E-2</v>
      </c>
      <c r="CO24" s="20">
        <f>'RIMS II Type I Employment'!CO24*VLOOKUP('Equation 4 Type I FTE'!$B24,'Equation 3 FTE Conversion'!$B$10:$E$32,4,FALSE)</f>
        <v>0.10919759336099584</v>
      </c>
      <c r="CP24" s="20">
        <f>'RIMS II Type I Employment'!CP24*VLOOKUP('Equation 4 Type I FTE'!$B24,'Equation 3 FTE Conversion'!$B$10:$E$32,4,FALSE)</f>
        <v>0.14047717842323651</v>
      </c>
      <c r="CQ24" s="20">
        <f>'RIMS II Type I Employment'!CQ24*VLOOKUP('Equation 4 Type I FTE'!$B24,'Equation 3 FTE Conversion'!$B$10:$E$32,4,FALSE)</f>
        <v>8.3256141078838178E-2</v>
      </c>
      <c r="CR24" s="20">
        <f>'RIMS II Type I Employment'!CR24*VLOOKUP('Equation 4 Type I FTE'!$B24,'Equation 3 FTE Conversion'!$B$10:$E$32,4,FALSE)</f>
        <v>9.4868921161825728E-2</v>
      </c>
      <c r="CS24" s="20">
        <f>'RIMS II Type I Employment'!CS24*VLOOKUP('Equation 4 Type I FTE'!$B24,'Equation 3 FTE Conversion'!$B$10:$E$32,4,FALSE)</f>
        <v>0.10601344398340248</v>
      </c>
      <c r="CT24" s="20">
        <f>'RIMS II Type I Employment'!CT24*VLOOKUP('Equation 4 Type I FTE'!$B24,'Equation 3 FTE Conversion'!$B$10:$E$32,4,FALSE)</f>
        <v>7.8760871369294605E-2</v>
      </c>
      <c r="CU24" s="20">
        <f>'RIMS II Type I Employment'!CU24*VLOOKUP('Equation 4 Type I FTE'!$B24,'Equation 3 FTE Conversion'!$B$10:$E$32,4,FALSE)</f>
        <v>0.13214219917012449</v>
      </c>
      <c r="CV24" s="20">
        <f>'RIMS II Type I Employment'!CV24*VLOOKUP('Equation 4 Type I FTE'!$B24,'Equation 3 FTE Conversion'!$B$10:$E$32,4,FALSE)</f>
        <v>0.22729207468879667</v>
      </c>
      <c r="CW24" s="20">
        <f>'RIMS II Type I Employment'!CW24*VLOOKUP('Equation 4 Type I FTE'!$B24,'Equation 3 FTE Conversion'!$B$10:$E$32,4,FALSE)</f>
        <v>0.18430605809128631</v>
      </c>
      <c r="CX24" s="20">
        <f>'RIMS II Type I Employment'!CX24*VLOOKUP('Equation 4 Type I FTE'!$B24,'Equation 3 FTE Conversion'!$B$10:$E$32,4,FALSE)</f>
        <v>0.11228809128630705</v>
      </c>
      <c r="CY24" s="20">
        <f>'RIMS II Type I Employment'!CY24*VLOOKUP('Equation 4 Type I FTE'!$B24,'Equation 3 FTE Conversion'!$B$10:$E$32,4,FALSE)</f>
        <v>9.8708630705394179E-2</v>
      </c>
      <c r="CZ24" s="20">
        <f>'RIMS II Type I Employment'!CZ24*VLOOKUP('Equation 4 Type I FTE'!$B24,'Equation 3 FTE Conversion'!$B$10:$E$32,4,FALSE)</f>
        <v>0.15424394190871371</v>
      </c>
      <c r="DA24" s="20">
        <f>'RIMS II Type I Employment'!DA24*VLOOKUP('Equation 4 Type I FTE'!$B24,'Equation 3 FTE Conversion'!$B$10:$E$32,4,FALSE)</f>
        <v>0.49700825726141074</v>
      </c>
      <c r="DB24" s="20">
        <f>'RIMS II Type I Employment'!DB24*VLOOKUP('Equation 4 Type I FTE'!$B24,'Equation 3 FTE Conversion'!$B$10:$E$32,4,FALSE)</f>
        <v>4.8605103734439839E-2</v>
      </c>
      <c r="DC24" s="20">
        <f>'RIMS II Type I Employment'!DC24*VLOOKUP('Equation 4 Type I FTE'!$B24,'Equation 3 FTE Conversion'!$B$10:$E$32,4,FALSE)</f>
        <v>0.30904979253112036</v>
      </c>
      <c r="DD24" s="20">
        <f>'RIMS II Type I Employment'!DD24*VLOOKUP('Equation 4 Type I FTE'!$B24,'Equation 3 FTE Conversion'!$B$10:$E$32,4,FALSE)</f>
        <v>0.14422323651452282</v>
      </c>
      <c r="DE24" s="20">
        <f>'RIMS II Type I Employment'!DE24*VLOOKUP('Equation 4 Type I FTE'!$B24,'Equation 3 FTE Conversion'!$B$10:$E$32,4,FALSE)</f>
        <v>0.27290033195020746</v>
      </c>
      <c r="DF24" s="20">
        <f>'RIMS II Type I Employment'!DF24*VLOOKUP('Equation 4 Type I FTE'!$B24,'Equation 3 FTE Conversion'!$B$10:$E$32,4,FALSE)</f>
        <v>0.2081871784232365</v>
      </c>
      <c r="DG24" s="20">
        <f>'RIMS II Type I Employment'!DG24*VLOOKUP('Equation 4 Type I FTE'!$B24,'Equation 3 FTE Conversion'!$B$10:$E$32,4,FALSE)</f>
        <v>0.33002771784232365</v>
      </c>
      <c r="DH24" s="20">
        <f>'RIMS II Type I Employment'!DH24*VLOOKUP('Equation 4 Type I FTE'!$B24,'Equation 3 FTE Conversion'!$B$10:$E$32,4,FALSE)</f>
        <v>0.24293186721991702</v>
      </c>
      <c r="DI24" s="20">
        <f>'RIMS II Type I Employment'!DI24*VLOOKUP('Equation 4 Type I FTE'!$B24,'Equation 3 FTE Conversion'!$B$10:$E$32,4,FALSE)</f>
        <v>0.12830248962655602</v>
      </c>
      <c r="DJ24" s="20">
        <f>'RIMS II Type I Employment'!DJ24*VLOOKUP('Equation 4 Type I FTE'!$B24,'Equation 3 FTE Conversion'!$B$10:$E$32,4,FALSE)</f>
        <v>0.18898863070539421</v>
      </c>
      <c r="DK24" s="20">
        <f>'RIMS II Type I Employment'!DK24*VLOOKUP('Equation 4 Type I FTE'!$B24,'Equation 3 FTE Conversion'!$B$10:$E$32,4,FALSE)</f>
        <v>0.25257796680497924</v>
      </c>
      <c r="DL24" s="20">
        <f>'RIMS II Type I Employment'!DL24*VLOOKUP('Equation 4 Type I FTE'!$B24,'Equation 3 FTE Conversion'!$B$10:$E$32,4,FALSE)</f>
        <v>0.22822858921161826</v>
      </c>
      <c r="DM24" s="20">
        <f>'RIMS II Type I Employment'!DM24*VLOOKUP('Equation 4 Type I FTE'!$B24,'Equation 3 FTE Conversion'!$B$10:$E$32,4,FALSE)</f>
        <v>7.417195020746889E-2</v>
      </c>
      <c r="DN24" s="20">
        <f>'RIMS II Type I Employment'!DN24*VLOOKUP('Equation 4 Type I FTE'!$B24,'Equation 3 FTE Conversion'!$B$10:$E$32,4,FALSE)</f>
        <v>9.4681618257261402E-2</v>
      </c>
      <c r="DO24" s="20">
        <f>'RIMS II Type I Employment'!DO24*VLOOKUP('Equation 4 Type I FTE'!$B24,'Equation 3 FTE Conversion'!$B$10:$E$32,4,FALSE)</f>
        <v>0.16389004149377592</v>
      </c>
      <c r="DP24" s="20">
        <f>'RIMS II Type I Employment'!DP24*VLOOKUP('Equation 4 Type I FTE'!$B24,'Equation 3 FTE Conversion'!$B$10:$E$32,4,FALSE)</f>
        <v>0.16089319502074689</v>
      </c>
      <c r="DQ24" s="20">
        <f>'RIMS II Type I Employment'!DQ24*VLOOKUP('Equation 4 Type I FTE'!$B24,'Equation 3 FTE Conversion'!$B$10:$E$32,4,FALSE)</f>
        <v>0.13626286307053942</v>
      </c>
      <c r="DR24" s="20">
        <f>'RIMS II Type I Employment'!DR24*VLOOKUP('Equation 4 Type I FTE'!$B24,'Equation 3 FTE Conversion'!$B$10:$E$32,4,FALSE)</f>
        <v>0.33030867219917015</v>
      </c>
      <c r="DS24" s="20">
        <f>'RIMS II Type I Employment'!DS24*VLOOKUP('Equation 4 Type I FTE'!$B24,'Equation 3 FTE Conversion'!$B$10:$E$32,4,FALSE)</f>
        <v>0.29041315352697095</v>
      </c>
      <c r="DT24" s="20">
        <f>'RIMS II Type I Employment'!DT24*VLOOKUP('Equation 4 Type I FTE'!$B24,'Equation 3 FTE Conversion'!$B$10:$E$32,4,FALSE)</f>
        <v>6.9863983402489629E-2</v>
      </c>
      <c r="DU24" s="20">
        <f>'RIMS II Type I Employment'!DU24*VLOOKUP('Equation 4 Type I FTE'!$B24,'Equation 3 FTE Conversion'!$B$10:$E$32,4,FALSE)</f>
        <v>5.2538464730290453E-2</v>
      </c>
      <c r="DV24" s="20">
        <f>'RIMS II Type I Employment'!DV24*VLOOKUP('Equation 4 Type I FTE'!$B24,'Equation 3 FTE Conversion'!$B$10:$E$32,4,FALSE)</f>
        <v>5.1414647302904563E-2</v>
      </c>
      <c r="DW24" s="20">
        <f>'RIMS II Type I Employment'!DW24*VLOOKUP('Equation 4 Type I FTE'!$B24,'Equation 3 FTE Conversion'!$B$10:$E$32,4,FALSE)</f>
        <v>4.729398340248963E-2</v>
      </c>
      <c r="DX24" s="20">
        <f>'RIMS II Type I Employment'!DX24*VLOOKUP('Equation 4 Type I FTE'!$B24,'Equation 3 FTE Conversion'!$B$10:$E$32,4,FALSE)</f>
        <v>4.8698755186721988E-2</v>
      </c>
      <c r="DY24" s="20">
        <f>'RIMS II Type I Employment'!DY24*VLOOKUP('Equation 4 Type I FTE'!$B24,'Equation 3 FTE Conversion'!$B$10:$E$32,4,FALSE)</f>
        <v>5.1976556016597508E-2</v>
      </c>
      <c r="DZ24" s="20">
        <f>'RIMS II Type I Employment'!DZ24*VLOOKUP('Equation 4 Type I FTE'!$B24,'Equation 3 FTE Conversion'!$B$10:$E$32,4,FALSE)</f>
        <v>5.4692448132780083E-2</v>
      </c>
      <c r="EA24" s="20">
        <f>'RIMS II Type I Employment'!EA24*VLOOKUP('Equation 4 Type I FTE'!$B24,'Equation 3 FTE Conversion'!$B$10:$E$32,4,FALSE)</f>
        <v>6.1248049792531123E-2</v>
      </c>
      <c r="EB24" s="20">
        <f>'RIMS II Type I Employment'!EB24*VLOOKUP('Equation 4 Type I FTE'!$B24,'Equation 3 FTE Conversion'!$B$10:$E$32,4,FALSE)</f>
        <v>3.5868506224066392E-2</v>
      </c>
      <c r="EC24" s="20">
        <f>'RIMS II Type I Employment'!EC24*VLOOKUP('Equation 4 Type I FTE'!$B24,'Equation 3 FTE Conversion'!$B$10:$E$32,4,FALSE)</f>
        <v>3.3433568464730293E-2</v>
      </c>
      <c r="ED24" s="20">
        <f>'RIMS II Type I Employment'!ED24*VLOOKUP('Equation 4 Type I FTE'!$B24,'Equation 3 FTE Conversion'!$B$10:$E$32,4,FALSE)</f>
        <v>3.9427261410788381E-2</v>
      </c>
      <c r="EE24" s="20">
        <f>'RIMS II Type I Employment'!EE24*VLOOKUP('Equation 4 Type I FTE'!$B24,'Equation 3 FTE Conversion'!$B$10:$E$32,4,FALSE)</f>
        <v>3.9520912863070544E-2</v>
      </c>
      <c r="EF24" s="20">
        <f>'RIMS II Type I Employment'!EF24*VLOOKUP('Equation 4 Type I FTE'!$B24,'Equation 3 FTE Conversion'!$B$10:$E$32,4,FALSE)</f>
        <v>3.5868506224066392E-2</v>
      </c>
      <c r="EG24" s="20">
        <f>'RIMS II Type I Employment'!EG24*VLOOKUP('Equation 4 Type I FTE'!$B24,'Equation 3 FTE Conversion'!$B$10:$E$32,4,FALSE)</f>
        <v>8.4848215767634849E-2</v>
      </c>
      <c r="EH24" s="20">
        <f>'RIMS II Type I Employment'!EH24*VLOOKUP('Equation 4 Type I FTE'!$B24,'Equation 3 FTE Conversion'!$B$10:$E$32,4,FALSE)</f>
        <v>4.3922531120331947E-2</v>
      </c>
      <c r="EI24" s="20">
        <f>'RIMS II Type I Employment'!EI24*VLOOKUP('Equation 4 Type I FTE'!$B24,'Equation 3 FTE Conversion'!$B$10:$E$32,4,FALSE)</f>
        <v>5.7782946058091283E-2</v>
      </c>
      <c r="EJ24" s="20">
        <f>'RIMS II Type I Employment'!EJ24*VLOOKUP('Equation 4 Type I FTE'!$B24,'Equation 3 FTE Conversion'!$B$10:$E$32,4,FALSE)</f>
        <v>4.0644730290456434E-2</v>
      </c>
      <c r="EK24" s="20">
        <f>'RIMS II Type I Employment'!EK24*VLOOKUP('Equation 4 Type I FTE'!$B24,'Equation 3 FTE Conversion'!$B$10:$E$32,4,FALSE)</f>
        <v>8.5597427385892114E-2</v>
      </c>
      <c r="EL24" s="20">
        <f>'RIMS II Type I Employment'!EL24*VLOOKUP('Equation 4 Type I FTE'!$B24,'Equation 3 FTE Conversion'!$B$10:$E$32,4,FALSE)</f>
        <v>6.8084605809128632E-2</v>
      </c>
      <c r="EM24" s="20">
        <f>'RIMS II Type I Employment'!EM24*VLOOKUP('Equation 4 Type I FTE'!$B24,'Equation 3 FTE Conversion'!$B$10:$E$32,4,FALSE)</f>
        <v>0.10798012448132781</v>
      </c>
      <c r="EN24" s="20">
        <f>'RIMS II Type I Employment'!EN24*VLOOKUP('Equation 4 Type I FTE'!$B24,'Equation 3 FTE Conversion'!$B$10:$E$32,4,FALSE)</f>
        <v>5.4505145228215771E-2</v>
      </c>
      <c r="EO24" s="20">
        <f>'RIMS II Type I Employment'!EO24*VLOOKUP('Equation 4 Type I FTE'!$B24,'Equation 3 FTE Conversion'!$B$10:$E$32,4,FALSE)</f>
        <v>9.2902240663900418E-2</v>
      </c>
      <c r="EP24" s="20">
        <f>'RIMS II Type I Employment'!EP24*VLOOKUP('Equation 4 Type I FTE'!$B24,'Equation 3 FTE Conversion'!$B$10:$E$32,4,FALSE)</f>
        <v>0.1239008713692946</v>
      </c>
      <c r="EQ24" s="20">
        <f>'RIMS II Type I Employment'!EQ24*VLOOKUP('Equation 4 Type I FTE'!$B24,'Equation 3 FTE Conversion'!$B$10:$E$32,4,FALSE)</f>
        <v>0.10601344398340248</v>
      </c>
      <c r="ER24" s="20">
        <f>'RIMS II Type I Employment'!ER24*VLOOKUP('Equation 4 Type I FTE'!$B24,'Equation 3 FTE Conversion'!$B$10:$E$32,4,FALSE)</f>
        <v>7.716879668049792E-2</v>
      </c>
      <c r="ES24" s="20">
        <f>'RIMS II Type I Employment'!ES24*VLOOKUP('Equation 4 Type I FTE'!$B24,'Equation 3 FTE Conversion'!$B$10:$E$32,4,FALSE)</f>
        <v>0.10844838174273859</v>
      </c>
      <c r="ET24" s="20">
        <f>'RIMS II Type I Employment'!ET24*VLOOKUP('Equation 4 Type I FTE'!$B24,'Equation 3 FTE Conversion'!$B$10:$E$32,4,FALSE)</f>
        <v>7.604497925311203E-2</v>
      </c>
      <c r="EU24" s="20">
        <f>'RIMS II Type I Employment'!EU24*VLOOKUP('Equation 4 Type I FTE'!$B24,'Equation 3 FTE Conversion'!$B$10:$E$32,4,FALSE)</f>
        <v>0.11256904564315352</v>
      </c>
      <c r="EV24" s="20">
        <f>'RIMS II Type I Employment'!EV24*VLOOKUP('Equation 4 Type I FTE'!$B24,'Equation 3 FTE Conversion'!$B$10:$E$32,4,FALSE)</f>
        <v>0.10254834024896266</v>
      </c>
      <c r="EW24" s="20">
        <f>'RIMS II Type I Employment'!EW24*VLOOKUP('Equation 4 Type I FTE'!$B24,'Equation 3 FTE Conversion'!$B$10:$E$32,4,FALSE)</f>
        <v>4.8043195020746887E-2</v>
      </c>
      <c r="EX24" s="20">
        <f>'RIMS II Type I Employment'!EX24*VLOOKUP('Equation 4 Type I FTE'!$B24,'Equation 3 FTE Conversion'!$B$10:$E$32,4,FALSE)</f>
        <v>8.7002199170124472E-2</v>
      </c>
      <c r="EY24" s="20">
        <f>'RIMS II Type I Employment'!EY24*VLOOKUP('Equation 4 Type I FTE'!$B24,'Equation 3 FTE Conversion'!$B$10:$E$32,4,FALSE)</f>
        <v>0.14890580912863072</v>
      </c>
      <c r="EZ24" s="20">
        <f>'RIMS II Type I Employment'!EZ24*VLOOKUP('Equation 4 Type I FTE'!$B24,'Equation 3 FTE Conversion'!$B$10:$E$32,4,FALSE)</f>
        <v>0.15415029045643153</v>
      </c>
      <c r="FA24" s="20">
        <f>'RIMS II Type I Employment'!FA24*VLOOKUP('Equation 4 Type I FTE'!$B24,'Equation 3 FTE Conversion'!$B$10:$E$32,4,FALSE)</f>
        <v>5.459879668049792E-2</v>
      </c>
      <c r="FB24" s="20">
        <f>'RIMS II Type I Employment'!FB24*VLOOKUP('Equation 4 Type I FTE'!$B24,'Equation 3 FTE Conversion'!$B$10:$E$32,4,FALSE)</f>
        <v>6.0873443983402491E-2</v>
      </c>
      <c r="FC24" s="20">
        <f>'RIMS II Type I Employment'!FC24*VLOOKUP('Equation 4 Type I FTE'!$B24,'Equation 3 FTE Conversion'!$B$10:$E$32,4,FALSE)</f>
        <v>0.11893734439834025</v>
      </c>
      <c r="FD24" s="20">
        <f>'RIMS II Type I Employment'!FD24*VLOOKUP('Equation 4 Type I FTE'!$B24,'Equation 3 FTE Conversion'!$B$10:$E$32,4,FALSE)</f>
        <v>6.5368713692946057E-2</v>
      </c>
      <c r="FE24" s="20">
        <f>'RIMS II Type I Employment'!FE24*VLOOKUP('Equation 4 Type I FTE'!$B24,'Equation 3 FTE Conversion'!$B$10:$E$32,4,FALSE)</f>
        <v>5.2257510373443984E-2</v>
      </c>
      <c r="FF24" s="20">
        <f>'RIMS II Type I Employment'!FF24*VLOOKUP('Equation 4 Type I FTE'!$B24,'Equation 3 FTE Conversion'!$B$10:$E$32,4,FALSE)</f>
        <v>6.0967095435684654E-2</v>
      </c>
      <c r="FG24" s="20">
        <f>'RIMS II Type I Employment'!FG24*VLOOKUP('Equation 4 Type I FTE'!$B24,'Equation 3 FTE Conversion'!$B$10:$E$32,4,FALSE)</f>
        <v>4.7481286307053942E-2</v>
      </c>
      <c r="FH24" s="20">
        <f>'RIMS II Type I Employment'!FH24*VLOOKUP('Equation 4 Type I FTE'!$B24,'Equation 3 FTE Conversion'!$B$10:$E$32,4,FALSE)</f>
        <v>4.2049502074688799E-2</v>
      </c>
      <c r="FI24" s="20">
        <f>'RIMS II Type I Employment'!FI24*VLOOKUP('Equation 4 Type I FTE'!$B24,'Equation 3 FTE Conversion'!$B$10:$E$32,4,FALSE)</f>
        <v>8.8687925311203328E-2</v>
      </c>
      <c r="FJ24" s="20">
        <f>'RIMS II Type I Employment'!FJ24*VLOOKUP('Equation 4 Type I FTE'!$B24,'Equation 3 FTE Conversion'!$B$10:$E$32,4,FALSE)</f>
        <v>5.3662282157676343E-2</v>
      </c>
      <c r="FK24" s="20">
        <f>'RIMS II Type I Employment'!FK24*VLOOKUP('Equation 4 Type I FTE'!$B24,'Equation 3 FTE Conversion'!$B$10:$E$32,4,FALSE)</f>
        <v>6.3682987551867229E-2</v>
      </c>
      <c r="FL24" s="20">
        <f>'RIMS II Type I Employment'!FL24*VLOOKUP('Equation 4 Type I FTE'!$B24,'Equation 3 FTE Conversion'!$B$10:$E$32,4,FALSE)</f>
        <v>4.4671742738589211E-2</v>
      </c>
      <c r="FM24" s="20">
        <f>'RIMS II Type I Employment'!FM24*VLOOKUP('Equation 4 Type I FTE'!$B24,'Equation 3 FTE Conversion'!$B$10:$E$32,4,FALSE)</f>
        <v>4.0644730290456434E-2</v>
      </c>
      <c r="FN24" s="20">
        <f>'RIMS II Type I Employment'!FN24*VLOOKUP('Equation 4 Type I FTE'!$B24,'Equation 3 FTE Conversion'!$B$10:$E$32,4,FALSE)</f>
        <v>4.8886058091286308E-2</v>
      </c>
      <c r="FO24" s="20">
        <f>'RIMS II Type I Employment'!FO24*VLOOKUP('Equation 4 Type I FTE'!$B24,'Equation 3 FTE Conversion'!$B$10:$E$32,4,FALSE)</f>
        <v>5.3755933609958506E-2</v>
      </c>
      <c r="FP24" s="20">
        <f>'RIMS II Type I Employment'!FP24*VLOOKUP('Equation 4 Type I FTE'!$B24,'Equation 3 FTE Conversion'!$B$10:$E$32,4,FALSE)</f>
        <v>6.4244896265560167E-2</v>
      </c>
      <c r="FQ24" s="20">
        <f>'RIMS II Type I Employment'!FQ24*VLOOKUP('Equation 4 Type I FTE'!$B24,'Equation 3 FTE Conversion'!$B$10:$E$32,4,FALSE)</f>
        <v>6.1435352697095442E-2</v>
      </c>
      <c r="FR24" s="20">
        <f>'RIMS II Type I Employment'!FR24*VLOOKUP('Equation 4 Type I FTE'!$B24,'Equation 3 FTE Conversion'!$B$10:$E$32,4,FALSE)</f>
        <v>5.2538464730290453E-2</v>
      </c>
      <c r="FS24" s="20">
        <f>'RIMS II Type I Employment'!FS24*VLOOKUP('Equation 4 Type I FTE'!$B24,'Equation 3 FTE Conversion'!$B$10:$E$32,4,FALSE)</f>
        <v>0.10591979253112034</v>
      </c>
      <c r="FT24" s="20">
        <f>'RIMS II Type I Employment'!FT24*VLOOKUP('Equation 4 Type I FTE'!$B24,'Equation 3 FTE Conversion'!$B$10:$E$32,4,FALSE)</f>
        <v>7.6513236514522812E-2</v>
      </c>
      <c r="FU24" s="20">
        <f>'RIMS II Type I Employment'!FU24*VLOOKUP('Equation 4 Type I FTE'!$B24,'Equation 3 FTE Conversion'!$B$10:$E$32,4,FALSE)</f>
        <v>0.10086261410788382</v>
      </c>
      <c r="FV24" s="20">
        <f>'RIMS II Type I Employment'!FV24*VLOOKUP('Equation 4 Type I FTE'!$B24,'Equation 3 FTE Conversion'!$B$10:$E$32,4,FALSE)</f>
        <v>0.17887427385892116</v>
      </c>
      <c r="FW24" s="20">
        <f>'RIMS II Type I Employment'!FW24*VLOOKUP('Equation 4 Type I FTE'!$B24,'Equation 3 FTE Conversion'!$B$10:$E$32,4,FALSE)</f>
        <v>9.5149875518672197E-2</v>
      </c>
      <c r="FX24" s="20">
        <f>'RIMS II Type I Employment'!FX24*VLOOKUP('Equation 4 Type I FTE'!$B24,'Equation 3 FTE Conversion'!$B$10:$E$32,4,FALSE)</f>
        <v>0.13317236514522821</v>
      </c>
      <c r="FY24" s="20">
        <f>'RIMS II Type I Employment'!FY24*VLOOKUP('Equation 4 Type I FTE'!$B24,'Equation 3 FTE Conversion'!$B$10:$E$32,4,FALSE)</f>
        <v>9.5056224066390055E-2</v>
      </c>
      <c r="FZ24" s="20">
        <f>'RIMS II Type I Employment'!FZ24*VLOOKUP('Equation 4 Type I FTE'!$B24,'Equation 3 FTE Conversion'!$B$10:$E$32,4,FALSE)</f>
        <v>5.8813112033195017E-2</v>
      </c>
      <c r="GA24" s="20">
        <f>'RIMS II Type I Employment'!GA24*VLOOKUP('Equation 4 Type I FTE'!$B24,'Equation 3 FTE Conversion'!$B$10:$E$32,4,FALSE)</f>
        <v>4.8792406639004152E-2</v>
      </c>
      <c r="GB24" s="20">
        <f>'RIMS II Type I Employment'!GB24*VLOOKUP('Equation 4 Type I FTE'!$B24,'Equation 3 FTE Conversion'!$B$10:$E$32,4,FALSE)</f>
        <v>2.0790622406639005E-2</v>
      </c>
      <c r="GC24" s="20">
        <f>'RIMS II Type I Employment'!GC24*VLOOKUP('Equation 4 Type I FTE'!$B24,'Equation 3 FTE Conversion'!$B$10:$E$32,4,FALSE)</f>
        <v>2.257E-2</v>
      </c>
      <c r="GD24" s="20">
        <f>'RIMS II Type I Employment'!GD24*VLOOKUP('Equation 4 Type I FTE'!$B24,'Equation 3 FTE Conversion'!$B$10:$E$32,4,FALSE)</f>
        <v>3.118593360995851E-2</v>
      </c>
      <c r="GE24" s="20">
        <f>'RIMS II Type I Employment'!GE24*VLOOKUP('Equation 4 Type I FTE'!$B24,'Equation 3 FTE Conversion'!$B$10:$E$32,4,FALSE)</f>
        <v>1.3954066390041493E-2</v>
      </c>
      <c r="GF24" s="20">
        <f>'RIMS II Type I Employment'!GF24*VLOOKUP('Equation 4 Type I FTE'!$B24,'Equation 3 FTE Conversion'!$B$10:$E$32,4,FALSE)</f>
        <v>8.9437136929460578E-2</v>
      </c>
      <c r="GG24" s="20">
        <f>'RIMS II Type I Employment'!GG24*VLOOKUP('Equation 4 Type I FTE'!$B24,'Equation 3 FTE Conversion'!$B$10:$E$32,4,FALSE)</f>
        <v>0.12212149377593359</v>
      </c>
      <c r="GH24" s="20">
        <f>'RIMS II Type I Employment'!GH24*VLOOKUP('Equation 4 Type I FTE'!$B24,'Equation 3 FTE Conversion'!$B$10:$E$32,4,FALSE)</f>
        <v>8.5503775933609971E-2</v>
      </c>
      <c r="GI24" s="20">
        <f>'RIMS II Type I Employment'!GI24*VLOOKUP('Equation 4 Type I FTE'!$B24,'Equation 3 FTE Conversion'!$B$10:$E$32,4,FALSE)</f>
        <v>0.10994680497925312</v>
      </c>
      <c r="GJ24" s="20">
        <f>'RIMS II Type I Employment'!GJ24*VLOOKUP('Equation 4 Type I FTE'!$B24,'Equation 3 FTE Conversion'!$B$10:$E$32,4,FALSE)</f>
        <v>8.3162489626556022E-2</v>
      </c>
      <c r="GK24" s="20">
        <f>'RIMS II Type I Employment'!GK24*VLOOKUP('Equation 4 Type I FTE'!$B24,'Equation 3 FTE Conversion'!$B$10:$E$32,4,FALSE)</f>
        <v>6.7616348547717836E-2</v>
      </c>
      <c r="GL24" s="20">
        <f>'RIMS II Type I Employment'!GL24*VLOOKUP('Equation 4 Type I FTE'!$B24,'Equation 3 FTE Conversion'!$B$10:$E$32,4,FALSE)</f>
        <v>8.8313319502074689E-2</v>
      </c>
      <c r="GM24" s="20">
        <f>'RIMS II Type I Employment'!GM24*VLOOKUP('Equation 4 Type I FTE'!$B24,'Equation 3 FTE Conversion'!$B$10:$E$32,4,FALSE)</f>
        <v>0.15480585062240665</v>
      </c>
      <c r="GN24" s="20">
        <f>'RIMS II Type I Employment'!GN24*VLOOKUP('Equation 4 Type I FTE'!$B24,'Equation 3 FTE Conversion'!$B$10:$E$32,4,FALSE)</f>
        <v>0.10282929460580913</v>
      </c>
      <c r="GO24" s="20">
        <f>'RIMS II Type I Employment'!GO24*VLOOKUP('Equation 4 Type I FTE'!$B24,'Equation 3 FTE Conversion'!$B$10:$E$32,4,FALSE)</f>
        <v>4.3922531120331947E-2</v>
      </c>
      <c r="GP24" s="20">
        <f>'RIMS II Type I Employment'!GP24*VLOOKUP('Equation 4 Type I FTE'!$B24,'Equation 3 FTE Conversion'!$B$10:$E$32,4,FALSE)</f>
        <v>0.1396343153526971</v>
      </c>
      <c r="GQ24" s="20">
        <f>'RIMS II Type I Employment'!GQ24*VLOOKUP('Equation 4 Type I FTE'!$B24,'Equation 3 FTE Conversion'!$B$10:$E$32,4,FALSE)</f>
        <v>0.20537763485477178</v>
      </c>
      <c r="GR24" s="20">
        <f>'RIMS II Type I Employment'!GR24*VLOOKUP('Equation 4 Type I FTE'!$B24,'Equation 3 FTE Conversion'!$B$10:$E$32,4,FALSE)</f>
        <v>0.13794858921161823</v>
      </c>
      <c r="GS24" s="20">
        <f>'RIMS II Type I Employment'!GS24*VLOOKUP('Equation 4 Type I FTE'!$B24,'Equation 3 FTE Conversion'!$B$10:$E$32,4,FALSE)</f>
        <v>7.8760871369294605E-2</v>
      </c>
      <c r="GT24" s="20">
        <f>'RIMS II Type I Employment'!GT24*VLOOKUP('Equation 4 Type I FTE'!$B24,'Equation 3 FTE Conversion'!$B$10:$E$32,4,FALSE)</f>
        <v>7.7075145228215763E-2</v>
      </c>
      <c r="GU24" s="20">
        <f>'RIMS II Type I Employment'!GU24*VLOOKUP('Equation 4 Type I FTE'!$B24,'Equation 3 FTE Conversion'!$B$10:$E$32,4,FALSE)</f>
        <v>3.6805020746887969E-2</v>
      </c>
      <c r="GV24" s="20">
        <f>'RIMS II Type I Employment'!GV24*VLOOKUP('Equation 4 Type I FTE'!$B24,'Equation 3 FTE Conversion'!$B$10:$E$32,4,FALSE)</f>
        <v>9.6180041493775931E-2</v>
      </c>
      <c r="GW24" s="20">
        <f>'RIMS II Type I Employment'!GW24*VLOOKUP('Equation 4 Type I FTE'!$B24,'Equation 3 FTE Conversion'!$B$10:$E$32,4,FALSE)</f>
        <v>0.10638804979253112</v>
      </c>
      <c r="GX24" s="20">
        <f>'RIMS II Type I Employment'!GX24*VLOOKUP('Equation 4 Type I FTE'!$B24,'Equation 3 FTE Conversion'!$B$10:$E$32,4,FALSE)</f>
        <v>4.6732074688796678E-2</v>
      </c>
      <c r="GY24" s="20">
        <f>'RIMS II Type I Employment'!GY24*VLOOKUP('Equation 4 Type I FTE'!$B24,'Equation 3 FTE Conversion'!$B$10:$E$32,4,FALSE)</f>
        <v>4.2798713692946057E-2</v>
      </c>
      <c r="GZ24" s="20">
        <f>'RIMS II Type I Employment'!GZ24*VLOOKUP('Equation 4 Type I FTE'!$B24,'Equation 3 FTE Conversion'!$B$10:$E$32,4,FALSE)</f>
        <v>5.9187717842323656E-2</v>
      </c>
      <c r="HA24" s="20">
        <f>'RIMS II Type I Employment'!HA24*VLOOKUP('Equation 4 Type I FTE'!$B24,'Equation 3 FTE Conversion'!$B$10:$E$32,4,FALSE)</f>
        <v>4.401618257261411E-2</v>
      </c>
      <c r="HB24" s="20">
        <f>'RIMS II Type I Employment'!HB24*VLOOKUP('Equation 4 Type I FTE'!$B24,'Equation 3 FTE Conversion'!$B$10:$E$32,4,FALSE)</f>
        <v>1.4328672199170124E-2</v>
      </c>
      <c r="HC24" s="20">
        <f>'RIMS II Type I Employment'!HC24*VLOOKUP('Equation 4 Type I FTE'!$B24,'Equation 3 FTE Conversion'!$B$10:$E$32,4,FALSE)</f>
        <v>4.0832033195020746E-2</v>
      </c>
      <c r="HD24" s="20">
        <f>'RIMS II Type I Employment'!HD24*VLOOKUP('Equation 4 Type I FTE'!$B24,'Equation 3 FTE Conversion'!$B$10:$E$32,4,FALSE)</f>
        <v>7.5014813278008297E-2</v>
      </c>
      <c r="HE24" s="20">
        <f>'RIMS II Type I Employment'!HE24*VLOOKUP('Equation 4 Type I FTE'!$B24,'Equation 3 FTE Conversion'!$B$10:$E$32,4,FALSE)</f>
        <v>0.16342178423236514</v>
      </c>
      <c r="HF24" s="20">
        <f>'RIMS II Type I Employment'!HF24*VLOOKUP('Equation 4 Type I FTE'!$B24,'Equation 3 FTE Conversion'!$B$10:$E$32,4,FALSE)</f>
        <v>2.1633485477178423E-2</v>
      </c>
      <c r="HG24" s="20">
        <f>'RIMS II Type I Employment'!HG24*VLOOKUP('Equation 4 Type I FTE'!$B24,'Equation 3 FTE Conversion'!$B$10:$E$32,4,FALSE)</f>
        <v>0.12989456431535268</v>
      </c>
      <c r="HH24" s="20">
        <f>'RIMS II Type I Employment'!HH24*VLOOKUP('Equation 4 Type I FTE'!$B24,'Equation 3 FTE Conversion'!$B$10:$E$32,4,FALSE)</f>
        <v>7.0332240663900411E-2</v>
      </c>
      <c r="HI24" s="20">
        <f>'RIMS II Type I Employment'!HI24*VLOOKUP('Equation 4 Type I FTE'!$B24,'Equation 3 FTE Conversion'!$B$10:$E$32,4,FALSE)</f>
        <v>0.13176759336099583</v>
      </c>
      <c r="HJ24" s="20">
        <f>'RIMS II Type I Employment'!HJ24*VLOOKUP('Equation 4 Type I FTE'!$B24,'Equation 3 FTE Conversion'!$B$10:$E$32,4,FALSE)</f>
        <v>8.4379958506224068E-2</v>
      </c>
      <c r="HK24" s="20">
        <f>'RIMS II Type I Employment'!HK24*VLOOKUP('Equation 4 Type I FTE'!$B24,'Equation 3 FTE Conversion'!$B$10:$E$32,4,FALSE)</f>
        <v>0</v>
      </c>
      <c r="HL24" s="20">
        <f>'RIMS II Type I Employment'!HL24*VLOOKUP('Equation 4 Type I FTE'!$B24,'Equation 3 FTE Conversion'!$B$10:$E$32,4,FALSE)</f>
        <v>7.1737012448132784E-2</v>
      </c>
      <c r="HM24" s="20">
        <f>'RIMS II Type I Employment'!HM24*VLOOKUP('Equation 4 Type I FTE'!$B24,'Equation 3 FTE Conversion'!$B$10:$E$32,4,FALSE)</f>
        <v>8.1195809128630711E-2</v>
      </c>
      <c r="HN24" s="20">
        <f>'RIMS II Type I Employment'!HN24*VLOOKUP('Equation 4 Type I FTE'!$B24,'Equation 3 FTE Conversion'!$B$10:$E$32,4,FALSE)</f>
        <v>2.9312904564315356E-2</v>
      </c>
      <c r="HO24" s="20">
        <f>'RIMS II Type I Employment'!HO24*VLOOKUP('Equation 4 Type I FTE'!$B24,'Equation 3 FTE Conversion'!$B$10:$E$32,4,FALSE)</f>
        <v>5.7876597510373447E-2</v>
      </c>
      <c r="HP24" s="20">
        <f>'RIMS II Type I Employment'!HP24*VLOOKUP('Equation 4 Type I FTE'!$B24,'Equation 3 FTE Conversion'!$B$10:$E$32,4,FALSE)</f>
        <v>9.9551493775933614E-2</v>
      </c>
      <c r="HQ24" s="20">
        <f>'RIMS II Type I Employment'!HQ24*VLOOKUP('Equation 4 Type I FTE'!$B24,'Equation 3 FTE Conversion'!$B$10:$E$32,4,FALSE)</f>
        <v>6.1529004149377592E-2</v>
      </c>
      <c r="HR24" s="20">
        <f>'RIMS II Type I Employment'!HR24*VLOOKUP('Equation 4 Type I FTE'!$B24,'Equation 3 FTE Conversion'!$B$10:$E$32,4,FALSE)</f>
        <v>0.11069601659751037</v>
      </c>
      <c r="HS24" s="20">
        <f>'RIMS II Type I Employment'!HS24*VLOOKUP('Equation 4 Type I FTE'!$B24,'Equation 3 FTE Conversion'!$B$10:$E$32,4,FALSE)</f>
        <v>5.0103526970954354E-2</v>
      </c>
      <c r="HT24" s="20">
        <f>'RIMS II Type I Employment'!HT24*VLOOKUP('Equation 4 Type I FTE'!$B24,'Equation 3 FTE Conversion'!$B$10:$E$32,4,FALSE)</f>
        <v>9.5899087136929462E-2</v>
      </c>
      <c r="HU24" s="20">
        <f>'RIMS II Type I Employment'!HU24*VLOOKUP('Equation 4 Type I FTE'!$B24,'Equation 3 FTE Conversion'!$B$10:$E$32,4,FALSE)</f>
        <v>2.5379543568464731E-2</v>
      </c>
      <c r="HV24" s="20">
        <f>'RIMS II Type I Employment'!HV24*VLOOKUP('Equation 4 Type I FTE'!$B24,'Equation 3 FTE Conversion'!$B$10:$E$32,4,FALSE)</f>
        <v>8.7751410788381751E-2</v>
      </c>
      <c r="HW24" s="20">
        <f>'RIMS II Type I Employment'!HW24*VLOOKUP('Equation 4 Type I FTE'!$B24,'Equation 3 FTE Conversion'!$B$10:$E$32,4,FALSE)</f>
        <v>7.3422738589211611E-2</v>
      </c>
      <c r="HX24" s="20">
        <f>'RIMS II Type I Employment'!HX24*VLOOKUP('Equation 4 Type I FTE'!$B24,'Equation 3 FTE Conversion'!$B$10:$E$32,4,FALSE)</f>
        <v>5.6471825726141081E-2</v>
      </c>
      <c r="HY24" s="20">
        <f>'RIMS II Type I Employment'!HY24*VLOOKUP('Equation 4 Type I FTE'!$B24,'Equation 3 FTE Conversion'!$B$10:$E$32,4,FALSE)</f>
        <v>2.3787468879668049E-2</v>
      </c>
      <c r="HZ24" s="20">
        <f>'RIMS II Type I Employment'!HZ24*VLOOKUP('Equation 4 Type I FTE'!$B24,'Equation 3 FTE Conversion'!$B$10:$E$32,4,FALSE)</f>
        <v>0.10301659751037344</v>
      </c>
      <c r="IA24" s="20">
        <f>'RIMS II Type I Employment'!IA24*VLOOKUP('Equation 4 Type I FTE'!$B24,'Equation 3 FTE Conversion'!$B$10:$E$32,4,FALSE)</f>
        <v>8.8687925311203328E-2</v>
      </c>
      <c r="IB24" s="20">
        <f>'RIMS II Type I Employment'!IB24*VLOOKUP('Equation 4 Type I FTE'!$B24,'Equation 3 FTE Conversion'!$B$10:$E$32,4,FALSE)</f>
        <v>5.0946390041493775E-2</v>
      </c>
      <c r="IC24" s="20">
        <f>'RIMS II Type I Employment'!IC24*VLOOKUP('Equation 4 Type I FTE'!$B24,'Equation 3 FTE Conversion'!$B$10:$E$32,4,FALSE)</f>
        <v>3.7554232365145226E-2</v>
      </c>
      <c r="ID24" s="20">
        <f>'RIMS II Type I Employment'!ID24*VLOOKUP('Equation 4 Type I FTE'!$B24,'Equation 3 FTE Conversion'!$B$10:$E$32,4,FALSE)</f>
        <v>6.9489377593361004E-2</v>
      </c>
      <c r="IE24" s="20">
        <f>'RIMS II Type I Employment'!IE24*VLOOKUP('Equation 4 Type I FTE'!$B24,'Equation 3 FTE Conversion'!$B$10:$E$32,4,FALSE)</f>
        <v>9.9551493775933614E-2</v>
      </c>
      <c r="IF24" s="20">
        <f>'RIMS II Type I Employment'!IF24*VLOOKUP('Equation 4 Type I FTE'!$B24,'Equation 3 FTE Conversion'!$B$10:$E$32,4,FALSE)</f>
        <v>0.11444207468879668</v>
      </c>
      <c r="IG24" s="20">
        <f>'RIMS II Type I Employment'!IG24*VLOOKUP('Equation 4 Type I FTE'!$B24,'Equation 3 FTE Conversion'!$B$10:$E$32,4,FALSE)</f>
        <v>0.13551365145228214</v>
      </c>
      <c r="IH24" s="20">
        <f>'RIMS II Type I Employment'!IH24*VLOOKUP('Equation 4 Type I FTE'!$B24,'Equation 3 FTE Conversion'!$B$10:$E$32,4,FALSE)</f>
        <v>0.13354697095435686</v>
      </c>
      <c r="II24" s="20">
        <f>'RIMS II Type I Employment'!II24*VLOOKUP('Equation 4 Type I FTE'!$B24,'Equation 3 FTE Conversion'!$B$10:$E$32,4,FALSE)</f>
        <v>5.3755933609958506E-2</v>
      </c>
      <c r="IJ24" s="20">
        <f>'RIMS II Type I Employment'!IJ24*VLOOKUP('Equation 4 Type I FTE'!$B24,'Equation 3 FTE Conversion'!$B$10:$E$32,4,FALSE)</f>
        <v>4.6544771784232365E-2</v>
      </c>
      <c r="IK24" s="20">
        <f>'RIMS II Type I Employment'!IK24*VLOOKUP('Equation 4 Type I FTE'!$B24,'Equation 3 FTE Conversion'!$B$10:$E$32,4,FALSE)</f>
        <v>9.3838755186721995E-2</v>
      </c>
      <c r="IL24" s="20">
        <f>'RIMS II Type I Employment'!IL24*VLOOKUP('Equation 4 Type I FTE'!$B24,'Equation 3 FTE Conversion'!$B$10:$E$32,4,FALSE)</f>
        <v>0.10844838174273859</v>
      </c>
      <c r="IM24" s="20">
        <f>'RIMS II Type I Employment'!IM24*VLOOKUP('Equation 4 Type I FTE'!$B24,'Equation 3 FTE Conversion'!$B$10:$E$32,4,FALSE)</f>
        <v>0.10320390041493777</v>
      </c>
      <c r="IN24" s="20">
        <f>'RIMS II Type I Employment'!IN24*VLOOKUP('Equation 4 Type I FTE'!$B24,'Equation 3 FTE Conversion'!$B$10:$E$32,4,FALSE)</f>
        <v>6.4619502074688806E-2</v>
      </c>
      <c r="IO24" s="20">
        <f>'RIMS II Type I Employment'!IO24*VLOOKUP('Equation 4 Type I FTE'!$B24,'Equation 3 FTE Conversion'!$B$10:$E$32,4,FALSE)</f>
        <v>0.14890580912863072</v>
      </c>
      <c r="IP24" s="20">
        <f>'RIMS II Type I Employment'!IP24*VLOOKUP('Equation 4 Type I FTE'!$B24,'Equation 3 FTE Conversion'!$B$10:$E$32,4,FALSE)</f>
        <v>0.14974867219917012</v>
      </c>
      <c r="IQ24" s="20">
        <f>'RIMS II Type I Employment'!IQ24*VLOOKUP('Equation 4 Type I FTE'!$B24,'Equation 3 FTE Conversion'!$B$10:$E$32,4,FALSE)</f>
        <v>0.11181983402489627</v>
      </c>
      <c r="IR24" s="20">
        <f>'RIMS II Type I Employment'!IR24*VLOOKUP('Equation 4 Type I FTE'!$B24,'Equation 3 FTE Conversion'!$B$10:$E$32,4,FALSE)</f>
        <v>4.5327302904564312E-2</v>
      </c>
      <c r="IS24" s="20">
        <f>'RIMS II Type I Employment'!IS24*VLOOKUP('Equation 4 Type I FTE'!$B24,'Equation 3 FTE Conversion'!$B$10:$E$32,4,FALSE)</f>
        <v>4.4203485477178422E-2</v>
      </c>
      <c r="IT24" s="20">
        <f>'RIMS II Type I Employment'!IT24*VLOOKUP('Equation 4 Type I FTE'!$B24,'Equation 3 FTE Conversion'!$B$10:$E$32,4,FALSE)</f>
        <v>4.7387634854771786E-2</v>
      </c>
      <c r="IU24" s="20">
        <f>'RIMS II Type I Employment'!IU24*VLOOKUP('Equation 4 Type I FTE'!$B24,'Equation 3 FTE Conversion'!$B$10:$E$32,4,FALSE)</f>
        <v>5.2632116182572616E-2</v>
      </c>
      <c r="IV24" s="20">
        <f>'RIMS II Type I Employment'!IV24*VLOOKUP('Equation 4 Type I FTE'!$B24,'Equation 3 FTE Conversion'!$B$10:$E$32,4,FALSE)</f>
        <v>4.9728921161825729E-2</v>
      </c>
      <c r="IW24" s="20">
        <f>'RIMS II Type I Employment'!IW24*VLOOKUP('Equation 4 Type I FTE'!$B24,'Equation 3 FTE Conversion'!$B$10:$E$32,4,FALSE)</f>
        <v>3.6711369294605806E-2</v>
      </c>
      <c r="IX24" s="20">
        <f>'RIMS II Type I Employment'!IX24*VLOOKUP('Equation 4 Type I FTE'!$B24,'Equation 3 FTE Conversion'!$B$10:$E$32,4,FALSE)</f>
        <v>5.347497925311203E-2</v>
      </c>
      <c r="IY24" s="20">
        <f>'RIMS II Type I Employment'!IY24*VLOOKUP('Equation 4 Type I FTE'!$B24,'Equation 3 FTE Conversion'!$B$10:$E$32,4,FALSE)</f>
        <v>4.4671742738589211E-2</v>
      </c>
      <c r="IZ24" s="20">
        <f>'RIMS II Type I Employment'!IZ24*VLOOKUP('Equation 4 Type I FTE'!$B24,'Equation 3 FTE Conversion'!$B$10:$E$32,4,FALSE)</f>
        <v>5.3287676348547718E-2</v>
      </c>
      <c r="JA24" s="20">
        <f>'RIMS II Type I Employment'!JA24*VLOOKUP('Equation 4 Type I FTE'!$B24,'Equation 3 FTE Conversion'!$B$10:$E$32,4,FALSE)</f>
        <v>5.0103526970954354E-2</v>
      </c>
      <c r="JB24" s="20">
        <f>'RIMS II Type I Employment'!JB24*VLOOKUP('Equation 4 Type I FTE'!$B24,'Equation 3 FTE Conversion'!$B$10:$E$32,4,FALSE)</f>
        <v>0.150872489626556</v>
      </c>
      <c r="JC24" s="20">
        <f>'RIMS II Type I Employment'!JC24*VLOOKUP('Equation 4 Type I FTE'!$B24,'Equation 3 FTE Conversion'!$B$10:$E$32,4,FALSE)</f>
        <v>2.3693817427385893E-2</v>
      </c>
      <c r="JD24" s="20">
        <f>'RIMS II Type I Employment'!JD24*VLOOKUP('Equation 4 Type I FTE'!$B24,'Equation 3 FTE Conversion'!$B$10:$E$32,4,FALSE)</f>
        <v>6.1622655601659748E-2</v>
      </c>
      <c r="JE24" s="20">
        <f>'RIMS II Type I Employment'!JE24*VLOOKUP('Equation 4 Type I FTE'!$B24,'Equation 3 FTE Conversion'!$B$10:$E$32,4,FALSE)</f>
        <v>0.27318128630705396</v>
      </c>
      <c r="JF24" s="20">
        <f>'RIMS II Type I Employment'!JF24*VLOOKUP('Equation 4 Type I FTE'!$B24,'Equation 3 FTE Conversion'!$B$10:$E$32,4,FALSE)</f>
        <v>4.4297136929460586E-2</v>
      </c>
      <c r="JG24" s="20">
        <f>'RIMS II Type I Employment'!JG24*VLOOKUP('Equation 4 Type I FTE'!$B24,'Equation 3 FTE Conversion'!$B$10:$E$32,4,FALSE)</f>
        <v>6.5743319502074682E-2</v>
      </c>
      <c r="JH24" s="20">
        <f>'RIMS II Type I Employment'!JH24*VLOOKUP('Equation 4 Type I FTE'!$B24,'Equation 3 FTE Conversion'!$B$10:$E$32,4,FALSE)</f>
        <v>2.0603319502074689E-2</v>
      </c>
      <c r="JI24" s="20">
        <f>'RIMS II Type I Employment'!JI24*VLOOKUP('Equation 4 Type I FTE'!$B24,'Equation 3 FTE Conversion'!$B$10:$E$32,4,FALSE)</f>
        <v>0.27355589211618259</v>
      </c>
      <c r="JJ24" s="20">
        <f>'RIMS II Type I Employment'!JJ24*VLOOKUP('Equation 4 Type I FTE'!$B24,'Equation 3 FTE Conversion'!$B$10:$E$32,4,FALSE)</f>
        <v>2.6316058091286308E-2</v>
      </c>
      <c r="JK24" s="20">
        <f>'RIMS II Type I Employment'!JK24*VLOOKUP('Equation 4 Type I FTE'!$B24,'Equation 3 FTE Conversion'!$B$10:$E$32,4,FALSE)</f>
        <v>0.10835473029045643</v>
      </c>
      <c r="JL24" s="20">
        <f>'RIMS II Type I Employment'!JL24*VLOOKUP('Equation 4 Type I FTE'!$B24,'Equation 3 FTE Conversion'!$B$10:$E$32,4,FALSE)</f>
        <v>4.0176473029045645E-2</v>
      </c>
      <c r="JM24" s="20">
        <f>'RIMS II Type I Employment'!JM24*VLOOKUP('Equation 4 Type I FTE'!$B24,'Equation 3 FTE Conversion'!$B$10:$E$32,4,FALSE)</f>
        <v>2.4068423236514525E-2</v>
      </c>
      <c r="JN24" s="20">
        <f>'RIMS II Type I Employment'!JN24*VLOOKUP('Equation 4 Type I FTE'!$B24,'Equation 3 FTE Conversion'!$B$10:$E$32,4,FALSE)</f>
        <v>7.3516390041493782E-2</v>
      </c>
      <c r="JO24" s="20">
        <f>'RIMS II Type I Employment'!JO24*VLOOKUP('Equation 4 Type I FTE'!$B24,'Equation 3 FTE Conversion'!$B$10:$E$32,4,FALSE)</f>
        <v>8.035294605809129E-2</v>
      </c>
      <c r="JP24" s="20">
        <f>'RIMS II Type I Employment'!JP24*VLOOKUP('Equation 4 Type I FTE'!$B24,'Equation 3 FTE Conversion'!$B$10:$E$32,4,FALSE)</f>
        <v>3.7835186721991702E-2</v>
      </c>
      <c r="JQ24" s="20">
        <f>'RIMS II Type I Employment'!JQ24*VLOOKUP('Equation 4 Type I FTE'!$B24,'Equation 3 FTE Conversion'!$B$10:$E$32,4,FALSE)</f>
        <v>1.6482655601659752E-2</v>
      </c>
      <c r="JR24" s="20">
        <f>'RIMS II Type I Employment'!JR24*VLOOKUP('Equation 4 Type I FTE'!$B24,'Equation 3 FTE Conversion'!$B$10:$E$32,4,FALSE)</f>
        <v>7.9322780082987543E-2</v>
      </c>
      <c r="JS24" s="20">
        <f>'RIMS II Type I Employment'!JS24*VLOOKUP('Equation 4 Type I FTE'!$B24,'Equation 3 FTE Conversion'!$B$10:$E$32,4,FALSE)</f>
        <v>5.7876597510373447E-2</v>
      </c>
      <c r="JT24" s="20">
        <f>'RIMS II Type I Employment'!JT24*VLOOKUP('Equation 4 Type I FTE'!$B24,'Equation 3 FTE Conversion'!$B$10:$E$32,4,FALSE)</f>
        <v>3.4651037344398339E-2</v>
      </c>
      <c r="JU24" s="20">
        <f>'RIMS II Type I Employment'!JU24*VLOOKUP('Equation 4 Type I FTE'!$B24,'Equation 3 FTE Conversion'!$B$10:$E$32,4,FALSE)</f>
        <v>7.5857676348547717E-2</v>
      </c>
      <c r="JV24" s="20">
        <f>'RIMS II Type I Employment'!JV24*VLOOKUP('Equation 4 Type I FTE'!$B24,'Equation 3 FTE Conversion'!$B$10:$E$32,4,FALSE)</f>
        <v>6.330838174273859E-2</v>
      </c>
      <c r="JW24" s="20">
        <f>'RIMS II Type I Employment'!JW24*VLOOKUP('Equation 4 Type I FTE'!$B24,'Equation 3 FTE Conversion'!$B$10:$E$32,4,FALSE)</f>
        <v>0.10985315352697096</v>
      </c>
      <c r="JX24" s="20">
        <f>'RIMS II Type I Employment'!JX24*VLOOKUP('Equation 4 Type I FTE'!$B24,'Equation 3 FTE Conversion'!$B$10:$E$32,4,FALSE)</f>
        <v>6.443219917012448E-2</v>
      </c>
      <c r="JY24" s="20">
        <f>'RIMS II Type I Employment'!JY24*VLOOKUP('Equation 4 Type I FTE'!$B24,'Equation 3 FTE Conversion'!$B$10:$E$32,4,FALSE)</f>
        <v>8.7283153526970955E-2</v>
      </c>
      <c r="JZ24" s="20">
        <f>'RIMS II Type I Employment'!JZ24*VLOOKUP('Equation 4 Type I FTE'!$B24,'Equation 3 FTE Conversion'!$B$10:$E$32,4,FALSE)</f>
        <v>2.8938298755186723E-2</v>
      </c>
      <c r="KA24" s="20">
        <f>'RIMS II Type I Employment'!KA24*VLOOKUP('Equation 4 Type I FTE'!$B24,'Equation 3 FTE Conversion'!$B$10:$E$32,4,FALSE)</f>
        <v>2.1633485477178423E-2</v>
      </c>
      <c r="KB24" s="20">
        <f>'RIMS II Type I Employment'!KB24*VLOOKUP('Equation 4 Type I FTE'!$B24,'Equation 3 FTE Conversion'!$B$10:$E$32,4,FALSE)</f>
        <v>3.3058962655601661E-2</v>
      </c>
      <c r="KC24" s="20">
        <f>'RIMS II Type I Employment'!KC24*VLOOKUP('Equation 4 Type I FTE'!$B24,'Equation 3 FTE Conversion'!$B$10:$E$32,4,FALSE)</f>
        <v>2.9125601659751036E-2</v>
      </c>
      <c r="KD24" s="20">
        <f>'RIMS II Type I Employment'!KD24*VLOOKUP('Equation 4 Type I FTE'!$B24,'Equation 3 FTE Conversion'!$B$10:$E$32,4,FALSE)</f>
        <v>3.858439834024896E-2</v>
      </c>
      <c r="KE24" s="20">
        <f>'RIMS II Type I Employment'!KE24*VLOOKUP('Equation 4 Type I FTE'!$B24,'Equation 3 FTE Conversion'!$B$10:$E$32,4,FALSE)</f>
        <v>3.8022489626556015E-2</v>
      </c>
      <c r="KF24" s="20">
        <f>'RIMS II Type I Employment'!KF24*VLOOKUP('Equation 4 Type I FTE'!$B24,'Equation 3 FTE Conversion'!$B$10:$E$32,4,FALSE)</f>
        <v>3.5119294605809127E-2</v>
      </c>
      <c r="KG24" s="20">
        <f>'RIMS II Type I Employment'!KG24*VLOOKUP('Equation 4 Type I FTE'!$B24,'Equation 3 FTE Conversion'!$B$10:$E$32,4,FALSE)</f>
        <v>6.5743319502074682E-2</v>
      </c>
      <c r="KH24" s="20">
        <f>'RIMS II Type I Employment'!KH24*VLOOKUP('Equation 4 Type I FTE'!$B24,'Equation 3 FTE Conversion'!$B$10:$E$32,4,FALSE)</f>
        <v>3.2028796680497927E-2</v>
      </c>
      <c r="KI24" s="20">
        <f>'RIMS II Type I Employment'!KI24*VLOOKUP('Equation 4 Type I FTE'!$B24,'Equation 3 FTE Conversion'!$B$10:$E$32,4,FALSE)</f>
        <v>0.10357850622406639</v>
      </c>
      <c r="KJ24" s="20">
        <f>'RIMS II Type I Employment'!KJ24*VLOOKUP('Equation 4 Type I FTE'!$B24,'Equation 3 FTE Conversion'!$B$10:$E$32,4,FALSE)</f>
        <v>3.9520912863070544E-2</v>
      </c>
      <c r="KK24" s="20">
        <f>'RIMS II Type I Employment'!KK24*VLOOKUP('Equation 4 Type I FTE'!$B24,'Equation 3 FTE Conversion'!$B$10:$E$32,4,FALSE)</f>
        <v>3.5119294605809127E-2</v>
      </c>
      <c r="KL24" s="20">
        <f>'RIMS II Type I Employment'!KL24*VLOOKUP('Equation 4 Type I FTE'!$B24,'Equation 3 FTE Conversion'!$B$10:$E$32,4,FALSE)</f>
        <v>0.13401522821576764</v>
      </c>
      <c r="KM24" s="20">
        <f>'RIMS II Type I Employment'!KM24*VLOOKUP('Equation 4 Type I FTE'!$B24,'Equation 3 FTE Conversion'!$B$10:$E$32,4,FALSE)</f>
        <v>2.8282738589211619E-2</v>
      </c>
      <c r="KN24" s="20">
        <f>'RIMS II Type I Employment'!KN24*VLOOKUP('Equation 4 Type I FTE'!$B24,'Equation 3 FTE Conversion'!$B$10:$E$32,4,FALSE)</f>
        <v>1.5452489626556017E-2</v>
      </c>
      <c r="KO24" s="20">
        <f>'RIMS II Type I Employment'!KO24*VLOOKUP('Equation 4 Type I FTE'!$B24,'Equation 3 FTE Conversion'!$B$10:$E$32,4,FALSE)</f>
        <v>1.5265186721991699E-2</v>
      </c>
      <c r="KP24" s="20">
        <f>'RIMS II Type I Employment'!KP24*VLOOKUP('Equation 4 Type I FTE'!$B24,'Equation 3 FTE Conversion'!$B$10:$E$32,4,FALSE)</f>
        <v>1.0395311203319503E-2</v>
      </c>
      <c r="KQ24" s="20">
        <f>'RIMS II Type I Employment'!KQ24*VLOOKUP('Equation 4 Type I FTE'!$B24,'Equation 3 FTE Conversion'!$B$10:$E$32,4,FALSE)</f>
        <v>7.5857676348547717E-2</v>
      </c>
      <c r="KR24" s="20">
        <f>'RIMS II Type I Employment'!KR24*VLOOKUP('Equation 4 Type I FTE'!$B24,'Equation 3 FTE Conversion'!$B$10:$E$32,4,FALSE)</f>
        <v>1.245564315352697E-2</v>
      </c>
      <c r="KS24" s="20">
        <f>'RIMS II Type I Employment'!KS24*VLOOKUP('Equation 4 Type I FTE'!$B24,'Equation 3 FTE Conversion'!$B$10:$E$32,4,FALSE)</f>
        <v>9.9738796680497926E-2</v>
      </c>
      <c r="KT24" s="20">
        <f>'RIMS II Type I Employment'!KT24*VLOOKUP('Equation 4 Type I FTE'!$B24,'Equation 3 FTE Conversion'!$B$10:$E$32,4,FALSE)</f>
        <v>0.1165960580912863</v>
      </c>
      <c r="KU24" s="20">
        <f>'RIMS II Type I Employment'!KU24*VLOOKUP('Equation 4 Type I FTE'!$B24,'Equation 3 FTE Conversion'!$B$10:$E$32,4,FALSE)</f>
        <v>0.1591138174273859</v>
      </c>
      <c r="KV24" s="20">
        <f>'RIMS II Type I Employment'!KV24*VLOOKUP('Equation 4 Type I FTE'!$B24,'Equation 3 FTE Conversion'!$B$10:$E$32,4,FALSE)</f>
        <v>2.3693817427385893E-2</v>
      </c>
      <c r="KW24" s="20">
        <f>'RIMS II Type I Employment'!KW24*VLOOKUP('Equation 4 Type I FTE'!$B24,'Equation 3 FTE Conversion'!$B$10:$E$32,4,FALSE)</f>
        <v>8.3724398340248959E-2</v>
      </c>
      <c r="KX24" s="20">
        <f>'RIMS II Type I Employment'!KX24*VLOOKUP('Equation 4 Type I FTE'!$B24,'Equation 3 FTE Conversion'!$B$10:$E$32,4,FALSE)</f>
        <v>7.2205269709543565E-2</v>
      </c>
      <c r="KY24" s="20">
        <f>'RIMS II Type I Employment'!KY24*VLOOKUP('Equation 4 Type I FTE'!$B24,'Equation 3 FTE Conversion'!$B$10:$E$32,4,FALSE)</f>
        <v>4.2798713692946057E-2</v>
      </c>
      <c r="KZ24" s="20">
        <f>'RIMS II Type I Employment'!KZ24*VLOOKUP('Equation 4 Type I FTE'!$B24,'Equation 3 FTE Conversion'!$B$10:$E$32,4,FALSE)</f>
        <v>0.12109132780082987</v>
      </c>
      <c r="LA24" s="20">
        <f>'RIMS II Type I Employment'!LA24*VLOOKUP('Equation 4 Type I FTE'!$B24,'Equation 3 FTE Conversion'!$B$10:$E$32,4,FALSE)</f>
        <v>5.5067053941908715E-2</v>
      </c>
      <c r="LB24" s="20">
        <f>'RIMS II Type I Employment'!LB24*VLOOKUP('Equation 4 Type I FTE'!$B24,'Equation 3 FTE Conversion'!$B$10:$E$32,4,FALSE)</f>
        <v>7.2486224066390034E-2</v>
      </c>
      <c r="LC24" s="20">
        <f>'RIMS II Type I Employment'!LC24*VLOOKUP('Equation 4 Type I FTE'!$B24,'Equation 3 FTE Conversion'!$B$10:$E$32,4,FALSE)</f>
        <v>8.3349792531120334E-2</v>
      </c>
      <c r="LD24" s="20">
        <f>'RIMS II Type I Employment'!LD24*VLOOKUP('Equation 4 Type I FTE'!$B24,'Equation 3 FTE Conversion'!$B$10:$E$32,4,FALSE)</f>
        <v>8.2881535269709539E-2</v>
      </c>
      <c r="LE24" s="20">
        <f>'RIMS II Type I Employment'!LE24*VLOOKUP('Equation 4 Type I FTE'!$B24,'Equation 3 FTE Conversion'!$B$10:$E$32,4,FALSE)</f>
        <v>7.4359253112033188E-2</v>
      </c>
      <c r="LF24" s="20">
        <f>'RIMS II Type I Employment'!LF24*VLOOKUP('Equation 4 Type I FTE'!$B24,'Equation 3 FTE Conversion'!$B$10:$E$32,4,FALSE)</f>
        <v>4.9073360995850628E-2</v>
      </c>
      <c r="LG24" s="20">
        <f>'RIMS II Type I Employment'!LG24*VLOOKUP('Equation 4 Type I FTE'!$B24,'Equation 3 FTE Conversion'!$B$10:$E$32,4,FALSE)</f>
        <v>4.7481286307053942E-2</v>
      </c>
      <c r="LH24" s="20">
        <f>'RIMS II Type I Employment'!LH24*VLOOKUP('Equation 4 Type I FTE'!$B24,'Equation 3 FTE Conversion'!$B$10:$E$32,4,FALSE)</f>
        <v>4.6357468879668053E-2</v>
      </c>
      <c r="LI24" s="20">
        <f>'RIMS II Type I Employment'!LI24*VLOOKUP('Equation 4 Type I FTE'!$B24,'Equation 3 FTE Conversion'!$B$10:$E$32,4,FALSE)</f>
        <v>3.6805020746887969E-2</v>
      </c>
      <c r="LJ24" s="20">
        <f>'RIMS II Type I Employment'!LJ24*VLOOKUP('Equation 4 Type I FTE'!$B24,'Equation 3 FTE Conversion'!$B$10:$E$32,4,FALSE)</f>
        <v>7.5576721991701235E-2</v>
      </c>
      <c r="LK24" s="20">
        <f>'RIMS II Type I Employment'!LK24*VLOOKUP('Equation 4 Type I FTE'!$B24,'Equation 3 FTE Conversion'!$B$10:$E$32,4,FALSE)</f>
        <v>3.5834791701244813</v>
      </c>
      <c r="LL24" s="20">
        <f>'RIMS II Type I Employment'!LL24*VLOOKUP('Equation 4 Type I FTE'!$B24,'Equation 3 FTE Conversion'!$B$10:$E$32,4,FALSE)</f>
        <v>0.17241232365145229</v>
      </c>
      <c r="LM24" s="20">
        <f>'RIMS II Type I Employment'!LM24*VLOOKUP('Equation 4 Type I FTE'!$B24,'Equation 3 FTE Conversion'!$B$10:$E$32,4,FALSE)</f>
        <v>8.3630746887966803E-2</v>
      </c>
      <c r="LN24" s="20">
        <f>'RIMS II Type I Employment'!LN24*VLOOKUP('Equation 4 Type I FTE'!$B24,'Equation 3 FTE Conversion'!$B$10:$E$32,4,FALSE)</f>
        <v>0.21464912863070537</v>
      </c>
      <c r="LO24" s="20">
        <f>'RIMS II Type I Employment'!LO24*VLOOKUP('Equation 4 Type I FTE'!$B24,'Equation 3 FTE Conversion'!$B$10:$E$32,4,FALSE)</f>
        <v>7.2579875518672204E-2</v>
      </c>
      <c r="LP24" s="20">
        <f>'RIMS II Type I Employment'!LP24*VLOOKUP('Equation 4 Type I FTE'!$B24,'Equation 3 FTE Conversion'!$B$10:$E$32,4,FALSE)</f>
        <v>0.10311024896265561</v>
      </c>
      <c r="LQ24" s="20">
        <f>'RIMS II Type I Employment'!LQ24*VLOOKUP('Equation 4 Type I FTE'!$B24,'Equation 3 FTE Conversion'!$B$10:$E$32,4,FALSE)</f>
        <v>0.18898863070539421</v>
      </c>
      <c r="LR24" s="20">
        <f>'RIMS II Type I Employment'!LR24*VLOOKUP('Equation 4 Type I FTE'!$B24,'Equation 3 FTE Conversion'!$B$10:$E$32,4,FALSE)</f>
        <v>9.9926099585062239E-2</v>
      </c>
      <c r="LS24" s="20">
        <f>'RIMS II Type I Employment'!LS24*VLOOKUP('Equation 4 Type I FTE'!$B24,'Equation 3 FTE Conversion'!$B$10:$E$32,4,FALSE)</f>
        <v>0.1201548132780083</v>
      </c>
      <c r="LT24" s="20">
        <f>'RIMS II Type I Employment'!LT24*VLOOKUP('Equation 4 Type I FTE'!$B24,'Equation 3 FTE Conversion'!$B$10:$E$32,4,FALSE)</f>
        <v>0.11032141078838174</v>
      </c>
      <c r="LU24" s="20">
        <f>'RIMS II Type I Employment'!LU24*VLOOKUP('Equation 4 Type I FTE'!$B24,'Equation 3 FTE Conversion'!$B$10:$E$32,4,FALSE)</f>
        <v>1.7981078838174274E-2</v>
      </c>
      <c r="LV24" s="20">
        <f>'RIMS II Type I Employment'!LV24*VLOOKUP('Equation 4 Type I FTE'!$B24,'Equation 3 FTE Conversion'!$B$10:$E$32,4,FALSE)</f>
        <v>6.0498838174273865E-2</v>
      </c>
      <c r="LW24" s="20">
        <f>'RIMS II Type I Employment'!LW24*VLOOKUP('Equation 4 Type I FTE'!$B24,'Equation 3 FTE Conversion'!$B$10:$E$32,4,FALSE)</f>
        <v>6.7710000000000006E-2</v>
      </c>
      <c r="LX24" s="20">
        <f>'RIMS II Type I Employment'!LX24*VLOOKUP('Equation 4 Type I FTE'!$B24,'Equation 3 FTE Conversion'!$B$10:$E$32,4,FALSE)</f>
        <v>0.11753257261410789</v>
      </c>
      <c r="LY24" s="20">
        <f>'RIMS II Type I Employment'!LY24*VLOOKUP('Equation 4 Type I FTE'!$B24,'Equation 3 FTE Conversion'!$B$10:$E$32,4,FALSE)</f>
        <v>0.10030070539419088</v>
      </c>
      <c r="LZ24" s="20">
        <f>'RIMS II Type I Employment'!LZ24*VLOOKUP('Equation 4 Type I FTE'!$B24,'Equation 3 FTE Conversion'!$B$10:$E$32,4,FALSE)</f>
        <v>6.6679834024896259E-2</v>
      </c>
      <c r="MA24" s="20">
        <f>'RIMS II Type I Employment'!MA24*VLOOKUP('Equation 4 Type I FTE'!$B24,'Equation 3 FTE Conversion'!$B$10:$E$32,4,FALSE)</f>
        <v>8.1945020746887962E-2</v>
      </c>
      <c r="MB24" s="20">
        <f>'RIMS II Type I Employment'!MB24*VLOOKUP('Equation 4 Type I FTE'!$B24,'Equation 3 FTE Conversion'!$B$10:$E$32,4,FALSE)</f>
        <v>7.604497925311203E-2</v>
      </c>
      <c r="MC24" s="20">
        <f>'RIMS II Type I Employment'!MC24*VLOOKUP('Equation 4 Type I FTE'!$B24,'Equation 3 FTE Conversion'!$B$10:$E$32,4,FALSE)</f>
        <v>6.3870290456431528E-2</v>
      </c>
      <c r="MD24" s="20">
        <f>'RIMS II Type I Employment'!MD24*VLOOKUP('Equation 4 Type I FTE'!$B24,'Equation 3 FTE Conversion'!$B$10:$E$32,4,FALSE)</f>
        <v>8.3256141078838178E-2</v>
      </c>
      <c r="ME24" s="20">
        <f>'RIMS II Type I Employment'!ME24*VLOOKUP('Equation 4 Type I FTE'!$B24,'Equation 3 FTE Conversion'!$B$10:$E$32,4,FALSE)</f>
        <v>5.9000414937759336E-2</v>
      </c>
      <c r="MF24" s="20">
        <f>'RIMS II Type I Employment'!MF24*VLOOKUP('Equation 4 Type I FTE'!$B24,'Equation 3 FTE Conversion'!$B$10:$E$32,4,FALSE)</f>
        <v>7.8386265560165966E-2</v>
      </c>
      <c r="MG24" s="20">
        <f>'RIMS II Type I Employment'!MG24*VLOOKUP('Equation 4 Type I FTE'!$B24,'Equation 3 FTE Conversion'!$B$10:$E$32,4,FALSE)</f>
        <v>6.4151244813278011E-2</v>
      </c>
      <c r="MH24" s="20">
        <f>'RIMS II Type I Employment'!MH24*VLOOKUP('Equation 4 Type I FTE'!$B24,'Equation 3 FTE Conversion'!$B$10:$E$32,4,FALSE)</f>
        <v>6.2652821576763482E-2</v>
      </c>
      <c r="MI24" s="20">
        <f>'RIMS II Type I Employment'!MI24*VLOOKUP('Equation 4 Type I FTE'!$B24,'Equation 3 FTE Conversion'!$B$10:$E$32,4,FALSE)</f>
        <v>3.2871659751037341E-2</v>
      </c>
      <c r="MJ24" s="20">
        <f>'RIMS II Type I Employment'!MJ24*VLOOKUP('Equation 4 Type I FTE'!$B24,'Equation 3 FTE Conversion'!$B$10:$E$32,4,FALSE)</f>
        <v>6.9676680497925303E-2</v>
      </c>
      <c r="MK24" s="20">
        <f>'RIMS II Type I Employment'!MK24*VLOOKUP('Equation 4 Type I FTE'!$B24,'Equation 3 FTE Conversion'!$B$10:$E$32,4,FALSE)</f>
        <v>4.4765394190871374E-2</v>
      </c>
      <c r="ML24" s="20">
        <f>'RIMS II Type I Employment'!ML24*VLOOKUP('Equation 4 Type I FTE'!$B24,'Equation 3 FTE Conversion'!$B$10:$E$32,4,FALSE)</f>
        <v>0.10760551867219917</v>
      </c>
      <c r="MM24" s="20">
        <f>'RIMS II Type I Employment'!MM24*VLOOKUP('Equation 4 Type I FTE'!$B24,'Equation 3 FTE Conversion'!$B$10:$E$32,4,FALSE)</f>
        <v>2.4817634854771783E-2</v>
      </c>
      <c r="MN24" s="20">
        <f>'RIMS II Type I Employment'!MN24*VLOOKUP('Equation 4 Type I FTE'!$B24,'Equation 3 FTE Conversion'!$B$10:$E$32,4,FALSE)</f>
        <v>3.3246265560165973E-2</v>
      </c>
      <c r="MO24" s="20">
        <f>'RIMS II Type I Employment'!MO24*VLOOKUP('Equation 4 Type I FTE'!$B24,'Equation 3 FTE Conversion'!$B$10:$E$32,4,FALSE)</f>
        <v>1.7887427385892114E-2</v>
      </c>
      <c r="MP24" s="20">
        <f>'RIMS II Type I Employment'!MP24*VLOOKUP('Equation 4 Type I FTE'!$B24,'Equation 3 FTE Conversion'!$B$10:$E$32,4,FALSE)</f>
        <v>3.4744688796680502E-2</v>
      </c>
      <c r="MQ24" s="20">
        <f>'RIMS II Type I Employment'!MQ24*VLOOKUP('Equation 4 Type I FTE'!$B24,'Equation 3 FTE Conversion'!$B$10:$E$32,4,FALSE)</f>
        <v>5.4879751037344396E-2</v>
      </c>
      <c r="MR24" s="20">
        <f>'RIMS II Type I Employment'!MR24*VLOOKUP('Equation 4 Type I FTE'!$B24,'Equation 3 FTE Conversion'!$B$10:$E$32,4,FALSE)</f>
        <v>5.9468672199170125E-2</v>
      </c>
      <c r="MS24" s="20">
        <f>'RIMS II Type I Employment'!MS24*VLOOKUP('Equation 4 Type I FTE'!$B24,'Equation 3 FTE Conversion'!$B$10:$E$32,4,FALSE)</f>
        <v>0.22963336099585063</v>
      </c>
      <c r="MT24" s="20">
        <f>'RIMS II Type I Employment'!MT24*VLOOKUP('Equation 4 Type I FTE'!$B24,'Equation 3 FTE Conversion'!$B$10:$E$32,4,FALSE)</f>
        <v>0.23375402489626554</v>
      </c>
      <c r="MU24" s="20">
        <f>'RIMS II Type I Employment'!MU24*VLOOKUP('Equation 4 Type I FTE'!$B24,'Equation 3 FTE Conversion'!$B$10:$E$32,4,FALSE)</f>
        <v>0.20313000000000001</v>
      </c>
      <c r="MV24" s="20">
        <f>'RIMS II Type I Employment'!MV24*VLOOKUP('Equation 4 Type I FTE'!$B24,'Equation 3 FTE Conversion'!$B$10:$E$32,4,FALSE)</f>
        <v>0.30577199170124481</v>
      </c>
      <c r="MW24" s="20">
        <f>'RIMS II Type I Employment'!MW24*VLOOKUP('Equation 4 Type I FTE'!$B24,'Equation 3 FTE Conversion'!$B$10:$E$32,4,FALSE)</f>
        <v>6.0498838174273865E-2</v>
      </c>
      <c r="MX24" s="20">
        <f>'RIMS II Type I Employment'!MX24*VLOOKUP('Equation 4 Type I FTE'!$B24,'Equation 3 FTE Conversion'!$B$10:$E$32,4,FALSE)</f>
        <v>9.0373651452282155E-2</v>
      </c>
      <c r="MY24" s="20">
        <f>'RIMS II Type I Employment'!MY24*VLOOKUP('Equation 4 Type I FTE'!$B24,'Equation 3 FTE Conversion'!$B$10:$E$32,4,FALSE)</f>
        <v>6.2933775933609951E-2</v>
      </c>
      <c r="MZ24" s="20">
        <f>'RIMS II Type I Employment'!MZ24*VLOOKUP('Equation 4 Type I FTE'!$B24,'Equation 3 FTE Conversion'!$B$10:$E$32,4,FALSE)</f>
        <v>4.3173319502074689E-2</v>
      </c>
      <c r="NA24" s="20">
        <f>'RIMS II Type I Employment'!NA24*VLOOKUP('Equation 4 Type I FTE'!$B24,'Equation 3 FTE Conversion'!$B$10:$E$32,4,FALSE)</f>
        <v>8.1570414937759336E-2</v>
      </c>
      <c r="NB24" s="20">
        <f>'RIMS II Type I Employment'!NB24*VLOOKUP('Equation 4 Type I FTE'!$B24,'Equation 3 FTE Conversion'!$B$10:$E$32,4,FALSE)</f>
        <v>7.398464730290457E-3</v>
      </c>
      <c r="NC24" s="20">
        <f>'RIMS II Type I Employment'!NC24*VLOOKUP('Equation 4 Type I FTE'!$B24,'Equation 3 FTE Conversion'!$B$10:$E$32,4,FALSE)</f>
        <v>8.0914854771784242E-2</v>
      </c>
      <c r="ND24" s="20">
        <f>'RIMS II Type I Employment'!ND24*VLOOKUP('Equation 4 Type I FTE'!$B24,'Equation 3 FTE Conversion'!$B$10:$E$32,4,FALSE)</f>
        <v>6.2840124481327808E-2</v>
      </c>
      <c r="NE24" s="20">
        <f>'RIMS II Type I Employment'!NE24*VLOOKUP('Equation 4 Type I FTE'!$B24,'Equation 3 FTE Conversion'!$B$10:$E$32,4,FALSE)</f>
        <v>3.2403402489626552E-2</v>
      </c>
      <c r="NF24" s="20">
        <f>'RIMS II Type I Employment'!NF24*VLOOKUP('Equation 4 Type I FTE'!$B24,'Equation 3 FTE Conversion'!$B$10:$E$32,4,FALSE)</f>
        <v>2.0041410788381741E-2</v>
      </c>
      <c r="NG24" s="20">
        <f>'RIMS II Type I Employment'!NG24*VLOOKUP('Equation 4 Type I FTE'!$B24,'Equation 3 FTE Conversion'!$B$10:$E$32,4,FALSE)</f>
        <v>1.9760456431535272E-2</v>
      </c>
      <c r="NH24" s="20">
        <f>'RIMS II Type I Employment'!NH24*VLOOKUP('Equation 4 Type I FTE'!$B24,'Equation 3 FTE Conversion'!$B$10:$E$32,4,FALSE)</f>
        <v>2.3881120331950206E-2</v>
      </c>
      <c r="NI24" s="20">
        <f>'RIMS II Type I Employment'!NI24*VLOOKUP('Equation 4 Type I FTE'!$B24,'Equation 3 FTE Conversion'!$B$10:$E$32,4,FALSE)</f>
        <v>4.3547925311203321E-2</v>
      </c>
      <c r="NJ24" s="23">
        <f>'RIMS II Type I Employment'!NJ24*VLOOKUP('Equation 4 Type I FTE'!$B24,'Equation 3 FTE Conversion'!$B$10:$E$32,4,FALSE)</f>
        <v>0</v>
      </c>
    </row>
    <row r="25" spans="2:374" x14ac:dyDescent="0.3">
      <c r="B25" s="18" t="s">
        <v>836</v>
      </c>
      <c r="C25" s="20">
        <f>'RIMS II Type I Employment'!C25*VLOOKUP('Equation 4 Type I FTE'!$B25,'Equation 3 FTE Conversion'!$B$10:$E$32,4,FALSE)</f>
        <v>0.14183280615516136</v>
      </c>
      <c r="D25" s="20">
        <f>'RIMS II Type I Employment'!D25*VLOOKUP('Equation 4 Type I FTE'!$B25,'Equation 3 FTE Conversion'!$B$10:$E$32,4,FALSE)</f>
        <v>0.13239578969865357</v>
      </c>
      <c r="E25" s="20">
        <f>'RIMS II Type I Employment'!E25*VLOOKUP('Equation 4 Type I FTE'!$B25,'Equation 3 FTE Conversion'!$B$10:$E$32,4,FALSE)</f>
        <v>7.3830775806796325E-2</v>
      </c>
      <c r="F25" s="20">
        <f>'RIMS II Type I Employment'!F25*VLOOKUP('Equation 4 Type I FTE'!$B25,'Equation 3 FTE Conversion'!$B$10:$E$32,4,FALSE)</f>
        <v>0.10241938448386408</v>
      </c>
      <c r="G25" s="20">
        <f>'RIMS II Type I Employment'!G25*VLOOKUP('Equation 4 Type I FTE'!$B25,'Equation 3 FTE Conversion'!$B$10:$E$32,4,FALSE)</f>
        <v>0.1045473391750374</v>
      </c>
      <c r="H25" s="20">
        <f>'RIMS II Type I Employment'!H25*VLOOKUP('Equation 4 Type I FTE'!$B25,'Equation 3 FTE Conversion'!$B$10:$E$32,4,FALSE)</f>
        <v>0.16070683906817695</v>
      </c>
      <c r="I25" s="20">
        <f>'RIMS II Type I Employment'!I25*VLOOKUP('Equation 4 Type I FTE'!$B25,'Equation 3 FTE Conversion'!$B$10:$E$32,4,FALSE)</f>
        <v>9.8348514639880327E-2</v>
      </c>
      <c r="J25" s="20">
        <f>'RIMS II Type I Employment'!J25*VLOOKUP('Equation 4 Type I FTE'!$B25,'Equation 3 FTE Conversion'!$B$10:$E$32,4,FALSE)</f>
        <v>0.1584863646078222</v>
      </c>
      <c r="K25" s="20">
        <f>'RIMS II Type I Employment'!K25*VLOOKUP('Equation 4 Type I FTE'!$B25,'Equation 3 FTE Conversion'!$B$10:$E$32,4,FALSE)</f>
        <v>5.4956742893780726E-2</v>
      </c>
      <c r="L25" s="20">
        <f>'RIMS II Type I Employment'!L25*VLOOKUP('Equation 4 Type I FTE'!$B25,'Equation 3 FTE Conversion'!$B$10:$E$32,4,FALSE)</f>
        <v>7.0129985039538364E-2</v>
      </c>
      <c r="M25" s="20">
        <f>'RIMS II Type I Employment'!M25*VLOOKUP('Equation 4 Type I FTE'!$B25,'Equation 3 FTE Conversion'!$B$10:$E$32,4,FALSE)</f>
        <v>6.4671318657832877E-2</v>
      </c>
      <c r="N25" s="20">
        <f>'RIMS II Type I Employment'!N25*VLOOKUP('Equation 4 Type I FTE'!$B25,'Equation 3 FTE Conversion'!$B$10:$E$32,4,FALSE)</f>
        <v>8.0677238726223552E-2</v>
      </c>
      <c r="O25" s="20">
        <f>'RIMS II Type I Employment'!O25*VLOOKUP('Equation 4 Type I FTE'!$B25,'Equation 3 FTE Conversion'!$B$10:$E$32,4,FALSE)</f>
        <v>0.11685246847617012</v>
      </c>
      <c r="P25" s="20">
        <f>'RIMS II Type I Employment'!P25*VLOOKUP('Equation 4 Type I FTE'!$B25,'Equation 3 FTE Conversion'!$B$10:$E$32,4,FALSE)</f>
        <v>0.12323633254969012</v>
      </c>
      <c r="Q25" s="20">
        <f>'RIMS II Type I Employment'!Q25*VLOOKUP('Equation 4 Type I FTE'!$B25,'Equation 3 FTE Conversion'!$B$10:$E$32,4,FALSE)</f>
        <v>0</v>
      </c>
      <c r="R25" s="20">
        <f>'RIMS II Type I Employment'!R25*VLOOKUP('Equation 4 Type I FTE'!$B25,'Equation 3 FTE Conversion'!$B$10:$E$32,4,FALSE)</f>
        <v>0.16616550544988246</v>
      </c>
      <c r="S25" s="20">
        <f>'RIMS II Type I Employment'!S25*VLOOKUP('Equation 4 Type I FTE'!$B25,'Equation 3 FTE Conversion'!$B$10:$E$32,4,FALSE)</f>
        <v>0.2374057277195982</v>
      </c>
      <c r="T25" s="20">
        <f>'RIMS II Type I Employment'!T25*VLOOKUP('Equation 4 Type I FTE'!$B25,'Equation 3 FTE Conversion'!$B$10:$E$32,4,FALSE)</f>
        <v>0.20187813635392179</v>
      </c>
      <c r="U25" s="20">
        <f>'RIMS II Type I Employment'!U25*VLOOKUP('Equation 4 Type I FTE'!$B25,'Equation 3 FTE Conversion'!$B$10:$E$32,4,FALSE)</f>
        <v>0.28819908100021374</v>
      </c>
      <c r="V25" s="20">
        <f>'RIMS II Type I Employment'!V25*VLOOKUP('Equation 4 Type I FTE'!$B25,'Equation 3 FTE Conversion'!$B$10:$E$32,4,FALSE)</f>
        <v>0.32104359905962809</v>
      </c>
      <c r="W25" s="20">
        <f>'RIMS II Type I Employment'!W25*VLOOKUP('Equation 4 Type I FTE'!$B25,'Equation 3 FTE Conversion'!$B$10:$E$32,4,FALSE)</f>
        <v>0.42531337892712118</v>
      </c>
      <c r="X25" s="20">
        <f>'RIMS II Type I Employment'!X25*VLOOKUP('Equation 4 Type I FTE'!$B25,'Equation 3 FTE Conversion'!$B$10:$E$32,4,FALSE)</f>
        <v>0.32742746313314813</v>
      </c>
      <c r="Y25" s="20">
        <f>'RIMS II Type I Employment'!Y25*VLOOKUP('Equation 4 Type I FTE'!$B25,'Equation 3 FTE Conversion'!$B$10:$E$32,4,FALSE)</f>
        <v>0.19336631758922845</v>
      </c>
      <c r="Z25" s="20">
        <f>'RIMS II Type I Employment'!Z25*VLOOKUP('Equation 4 Type I FTE'!$B25,'Equation 3 FTE Conversion'!$B$10:$E$32,4,FALSE)</f>
        <v>0.18670489420816413</v>
      </c>
      <c r="AA25" s="20">
        <f>'RIMS II Type I Employment'!AA25*VLOOKUP('Equation 4 Type I FTE'!$B25,'Equation 3 FTE Conversion'!$B$10:$E$32,4,FALSE)</f>
        <v>0.17347456721521692</v>
      </c>
      <c r="AB25" s="20">
        <f>'RIMS II Type I Employment'!AB25*VLOOKUP('Equation 4 Type I FTE'!$B25,'Equation 3 FTE Conversion'!$B$10:$E$32,4,FALSE)</f>
        <v>0.18392930113272069</v>
      </c>
      <c r="AC25" s="20">
        <f>'RIMS II Type I Employment'!AC25*VLOOKUP('Equation 4 Type I FTE'!$B25,'Equation 3 FTE Conversion'!$B$10:$E$32,4,FALSE)</f>
        <v>0.16773834152596709</v>
      </c>
      <c r="AD25" s="20">
        <f>'RIMS II Type I Employment'!AD25*VLOOKUP('Equation 4 Type I FTE'!$B25,'Equation 3 FTE Conversion'!$B$10:$E$32,4,FALSE)</f>
        <v>0.17375212652276129</v>
      </c>
      <c r="AE25" s="20">
        <f>'RIMS II Type I Employment'!AE25*VLOOKUP('Equation 4 Type I FTE'!$B25,'Equation 3 FTE Conversion'!$B$10:$E$32,4,FALSE)</f>
        <v>0.14701391322932253</v>
      </c>
      <c r="AF25" s="20">
        <f>'RIMS II Type I Employment'!AF25*VLOOKUP('Equation 4 Type I FTE'!$B25,'Equation 3 FTE Conversion'!$B$10:$E$32,4,FALSE)</f>
        <v>0.20095293866210728</v>
      </c>
      <c r="AG25" s="20">
        <f>'RIMS II Type I Employment'!AG25*VLOOKUP('Equation 4 Type I FTE'!$B25,'Equation 3 FTE Conversion'!$B$10:$E$32,4,FALSE)</f>
        <v>0.20493128873690961</v>
      </c>
      <c r="AH25" s="20">
        <f>'RIMS II Type I Employment'!AH25*VLOOKUP('Equation 4 Type I FTE'!$B25,'Equation 3 FTE Conversion'!$B$10:$E$32,4,FALSE)</f>
        <v>0.24795298140628341</v>
      </c>
      <c r="AI25" s="20">
        <f>'RIMS II Type I Employment'!AI25*VLOOKUP('Equation 4 Type I FTE'!$B25,'Equation 3 FTE Conversion'!$B$10:$E$32,4,FALSE)</f>
        <v>0.25109865355845262</v>
      </c>
      <c r="AJ25" s="20">
        <f>'RIMS II Type I Employment'!AJ25*VLOOKUP('Equation 4 Type I FTE'!$B25,'Equation 3 FTE Conversion'!$B$10:$E$32,4,FALSE)</f>
        <v>0.55715405001068596</v>
      </c>
      <c r="AK25" s="20">
        <f>'RIMS II Type I Employment'!AK25*VLOOKUP('Equation 4 Type I FTE'!$B25,'Equation 3 FTE Conversion'!$B$10:$E$32,4,FALSE)</f>
        <v>0.25859275486215005</v>
      </c>
      <c r="AL25" s="20">
        <f>'RIMS II Type I Employment'!AL25*VLOOKUP('Equation 4 Type I FTE'!$B25,'Equation 3 FTE Conversion'!$B$10:$E$32,4,FALSE)</f>
        <v>0.2462876255610173</v>
      </c>
      <c r="AM25" s="20">
        <f>'RIMS II Type I Employment'!AM25*VLOOKUP('Equation 4 Type I FTE'!$B25,'Equation 3 FTE Conversion'!$B$10:$E$32,4,FALSE)</f>
        <v>0.38136648856593292</v>
      </c>
      <c r="AN25" s="20">
        <f>'RIMS II Type I Employment'!AN25*VLOOKUP('Equation 4 Type I FTE'!$B25,'Equation 3 FTE Conversion'!$B$10:$E$32,4,FALSE)</f>
        <v>0.29088215430647574</v>
      </c>
      <c r="AO25" s="20">
        <f>'RIMS II Type I Employment'!AO25*VLOOKUP('Equation 4 Type I FTE'!$B25,'Equation 3 FTE Conversion'!$B$10:$E$32,4,FALSE)</f>
        <v>0.11944302201325069</v>
      </c>
      <c r="AP25" s="20">
        <f>'RIMS II Type I Employment'!AP25*VLOOKUP('Equation 4 Type I FTE'!$B25,'Equation 3 FTE Conversion'!$B$10:$E$32,4,FALSE)</f>
        <v>0.41208305193417399</v>
      </c>
      <c r="AQ25" s="20">
        <f>'RIMS II Type I Employment'!AQ25*VLOOKUP('Equation 4 Type I FTE'!$B25,'Equation 3 FTE Conversion'!$B$10:$E$32,4,FALSE)</f>
        <v>0.19604939089549051</v>
      </c>
      <c r="AR25" s="20">
        <f>'RIMS II Type I Employment'!AR25*VLOOKUP('Equation 4 Type I FTE'!$B25,'Equation 3 FTE Conversion'!$B$10:$E$32,4,FALSE)</f>
        <v>0.1871674930540714</v>
      </c>
      <c r="AS25" s="20">
        <f>'RIMS II Type I Employment'!AS25*VLOOKUP('Equation 4 Type I FTE'!$B25,'Equation 3 FTE Conversion'!$B$10:$E$32,4,FALSE)</f>
        <v>0.16810842060269288</v>
      </c>
      <c r="AT25" s="20">
        <f>'RIMS II Type I Employment'!AT25*VLOOKUP('Equation 4 Type I FTE'!$B25,'Equation 3 FTE Conversion'!$B$10:$E$32,4,FALSE)</f>
        <v>0.23629549048942083</v>
      </c>
      <c r="AU25" s="20">
        <f>'RIMS II Type I Employment'!AU25*VLOOKUP('Equation 4 Type I FTE'!$B25,'Equation 3 FTE Conversion'!$B$10:$E$32,4,FALSE)</f>
        <v>0.25017345586663814</v>
      </c>
      <c r="AV25" s="20">
        <f>'RIMS II Type I Employment'!AV25*VLOOKUP('Equation 4 Type I FTE'!$B25,'Equation 3 FTE Conversion'!$B$10:$E$32,4,FALSE)</f>
        <v>0.23796084633468689</v>
      </c>
      <c r="AW25" s="20">
        <f>'RIMS II Type I Employment'!AW25*VLOOKUP('Equation 4 Type I FTE'!$B25,'Equation 3 FTE Conversion'!$B$10:$E$32,4,FALSE)</f>
        <v>0.17190173113913229</v>
      </c>
      <c r="AX25" s="20">
        <f>'RIMS II Type I Employment'!AX25*VLOOKUP('Equation 4 Type I FTE'!$B25,'Equation 3 FTE Conversion'!$B$10:$E$32,4,FALSE)</f>
        <v>0.18318914297926908</v>
      </c>
      <c r="AY25" s="20">
        <f>'RIMS II Type I Employment'!AY25*VLOOKUP('Equation 4 Type I FTE'!$B25,'Equation 3 FTE Conversion'!$B$10:$E$32,4,FALSE)</f>
        <v>0.17347456721521692</v>
      </c>
      <c r="AZ25" s="20">
        <f>'RIMS II Type I Employment'!AZ25*VLOOKUP('Equation 4 Type I FTE'!$B25,'Equation 3 FTE Conversion'!$B$10:$E$32,4,FALSE)</f>
        <v>0.19938010258602265</v>
      </c>
      <c r="BA25" s="20">
        <f>'RIMS II Type I Employment'!BA25*VLOOKUP('Equation 4 Type I FTE'!$B25,'Equation 3 FTE Conversion'!$B$10:$E$32,4,FALSE)</f>
        <v>0.15173242145757643</v>
      </c>
      <c r="BB25" s="20">
        <f>'RIMS II Type I Employment'!BB25*VLOOKUP('Equation 4 Type I FTE'!$B25,'Equation 3 FTE Conversion'!$B$10:$E$32,4,FALSE)</f>
        <v>0.35351803804231674</v>
      </c>
      <c r="BC25" s="20">
        <f>'RIMS II Type I Employment'!BC25*VLOOKUP('Equation 4 Type I FTE'!$B25,'Equation 3 FTE Conversion'!$B$10:$E$32,4,FALSE)</f>
        <v>0.54901231032271858</v>
      </c>
      <c r="BD25" s="20">
        <f>'RIMS II Type I Employment'!BD25*VLOOKUP('Equation 4 Type I FTE'!$B25,'Equation 3 FTE Conversion'!$B$10:$E$32,4,FALSE)</f>
        <v>0.2136281470399658</v>
      </c>
      <c r="BE25" s="20">
        <f>'RIMS II Type I Employment'!BE25*VLOOKUP('Equation 4 Type I FTE'!$B25,'Equation 3 FTE Conversion'!$B$10:$E$32,4,FALSE)</f>
        <v>0.5279178029493482</v>
      </c>
      <c r="BF25" s="20">
        <f>'RIMS II Type I Employment'!BF25*VLOOKUP('Equation 4 Type I FTE'!$B25,'Equation 3 FTE Conversion'!$B$10:$E$32,4,FALSE)</f>
        <v>0.14340564223124599</v>
      </c>
      <c r="BG25" s="20">
        <f>'RIMS II Type I Employment'!BG25*VLOOKUP('Equation 4 Type I FTE'!$B25,'Equation 3 FTE Conversion'!$B$10:$E$32,4,FALSE)</f>
        <v>0.27247072023936736</v>
      </c>
      <c r="BH25" s="20">
        <f>'RIMS II Type I Employment'!BH25*VLOOKUP('Equation 4 Type I FTE'!$B25,'Equation 3 FTE Conversion'!$B$10:$E$32,4,FALSE)</f>
        <v>0.50802605257533662</v>
      </c>
      <c r="BI25" s="20">
        <f>'RIMS II Type I Employment'!BI25*VLOOKUP('Equation 4 Type I FTE'!$B25,'Equation 3 FTE Conversion'!$B$10:$E$32,4,FALSE)</f>
        <v>0.34815189142979275</v>
      </c>
      <c r="BJ25" s="20">
        <f>'RIMS II Type I Employment'!BJ25*VLOOKUP('Equation 4 Type I FTE'!$B25,'Equation 3 FTE Conversion'!$B$10:$E$32,4,FALSE)</f>
        <v>0.13646665954263731</v>
      </c>
      <c r="BK25" s="20">
        <f>'RIMS II Type I Employment'!BK25*VLOOKUP('Equation 4 Type I FTE'!$B25,'Equation 3 FTE Conversion'!$B$10:$E$32,4,FALSE)</f>
        <v>0.39182122248343665</v>
      </c>
      <c r="BL25" s="20">
        <f>'RIMS II Type I Employment'!BL25*VLOOKUP('Equation 4 Type I FTE'!$B25,'Equation 3 FTE Conversion'!$B$10:$E$32,4,FALSE)</f>
        <v>0.14442335969224193</v>
      </c>
      <c r="BM25" s="20">
        <f>'RIMS II Type I Employment'!BM25*VLOOKUP('Equation 4 Type I FTE'!$B25,'Equation 3 FTE Conversion'!$B$10:$E$32,4,FALSE)</f>
        <v>0.30457508014533019</v>
      </c>
      <c r="BN25" s="20">
        <f>'RIMS II Type I Employment'!BN25*VLOOKUP('Equation 4 Type I FTE'!$B25,'Equation 3 FTE Conversion'!$B$10:$E$32,4,FALSE)</f>
        <v>0.29597074161145548</v>
      </c>
      <c r="BO25" s="20">
        <f>'RIMS II Type I Employment'!BO25*VLOOKUP('Equation 4 Type I FTE'!$B25,'Equation 3 FTE Conversion'!$B$10:$E$32,4,FALSE)</f>
        <v>0.35102000427441765</v>
      </c>
      <c r="BP25" s="20">
        <f>'RIMS II Type I Employment'!BP25*VLOOKUP('Equation 4 Type I FTE'!$B25,'Equation 3 FTE Conversion'!$B$10:$E$32,4,FALSE)</f>
        <v>0.20742932250480872</v>
      </c>
      <c r="BQ25" s="20">
        <f>'RIMS II Type I Employment'!BQ25*VLOOKUP('Equation 4 Type I FTE'!$B25,'Equation 3 FTE Conversion'!$B$10:$E$32,4,FALSE)</f>
        <v>0.15765368668518914</v>
      </c>
      <c r="BR25" s="20">
        <f>'RIMS II Type I Employment'!BR25*VLOOKUP('Equation 4 Type I FTE'!$B25,'Equation 3 FTE Conversion'!$B$10:$E$32,4,FALSE)</f>
        <v>0.16847849967941869</v>
      </c>
      <c r="BS25" s="20">
        <f>'RIMS II Type I Employment'!BS25*VLOOKUP('Equation 4 Type I FTE'!$B25,'Equation 3 FTE Conversion'!$B$10:$E$32,4,FALSE)</f>
        <v>0.33288612951485363</v>
      </c>
      <c r="BT25" s="20">
        <f>'RIMS II Type I Employment'!BT25*VLOOKUP('Equation 4 Type I FTE'!$B25,'Equation 3 FTE Conversion'!$B$10:$E$32,4,FALSE)</f>
        <v>0.32974045736268431</v>
      </c>
      <c r="BU25" s="20">
        <f>'RIMS II Type I Employment'!BU25*VLOOKUP('Equation 4 Type I FTE'!$B25,'Equation 3 FTE Conversion'!$B$10:$E$32,4,FALSE)</f>
        <v>0.18189386621072878</v>
      </c>
      <c r="BV25" s="20">
        <f>'RIMS II Type I Employment'!BV25*VLOOKUP('Equation 4 Type I FTE'!$B25,'Equation 3 FTE Conversion'!$B$10:$E$32,4,FALSE)</f>
        <v>0.23176202179952982</v>
      </c>
      <c r="BW25" s="20">
        <f>'RIMS II Type I Employment'!BW25*VLOOKUP('Equation 4 Type I FTE'!$B25,'Equation 3 FTE Conversion'!$B$10:$E$32,4,FALSE)</f>
        <v>0.28653372515494763</v>
      </c>
      <c r="BX25" s="20">
        <f>'RIMS II Type I Employment'!BX25*VLOOKUP('Equation 4 Type I FTE'!$B25,'Equation 3 FTE Conversion'!$B$10:$E$32,4,FALSE)</f>
        <v>0.16542534729643085</v>
      </c>
      <c r="BY25" s="20">
        <f>'RIMS II Type I Employment'!BY25*VLOOKUP('Equation 4 Type I FTE'!$B25,'Equation 3 FTE Conversion'!$B$10:$E$32,4,FALSE)</f>
        <v>0.15413793545629409</v>
      </c>
      <c r="BZ25" s="20">
        <f>'RIMS II Type I Employment'!BZ25*VLOOKUP('Equation 4 Type I FTE'!$B25,'Equation 3 FTE Conversion'!$B$10:$E$32,4,FALSE)</f>
        <v>0.16598046591151958</v>
      </c>
      <c r="CA25" s="20">
        <f>'RIMS II Type I Employment'!CA25*VLOOKUP('Equation 4 Type I FTE'!$B25,'Equation 3 FTE Conversion'!$B$10:$E$32,4,FALSE)</f>
        <v>0.34667157512288949</v>
      </c>
      <c r="CB25" s="20">
        <f>'RIMS II Type I Employment'!CB25*VLOOKUP('Equation 4 Type I FTE'!$B25,'Equation 3 FTE Conversion'!$B$10:$E$32,4,FALSE)</f>
        <v>0.18448441974780935</v>
      </c>
      <c r="CC25" s="20">
        <f>'RIMS II Type I Employment'!CC25*VLOOKUP('Equation 4 Type I FTE'!$B25,'Equation 3 FTE Conversion'!$B$10:$E$32,4,FALSE)</f>
        <v>0.20252577473819194</v>
      </c>
      <c r="CD25" s="20">
        <f>'RIMS II Type I Employment'!CD25*VLOOKUP('Equation 4 Type I FTE'!$B25,'Equation 3 FTE Conversion'!$B$10:$E$32,4,FALSE)</f>
        <v>0.23305729856807011</v>
      </c>
      <c r="CE25" s="20">
        <f>'RIMS II Type I Employment'!CE25*VLOOKUP('Equation 4 Type I FTE'!$B25,'Equation 3 FTE Conversion'!$B$10:$E$32,4,FALSE)</f>
        <v>0.27681914939089552</v>
      </c>
      <c r="CF25" s="20">
        <f>'RIMS II Type I Employment'!CF25*VLOOKUP('Equation 4 Type I FTE'!$B25,'Equation 3 FTE Conversion'!$B$10:$E$32,4,FALSE)</f>
        <v>0.16746078221842273</v>
      </c>
      <c r="CG25" s="20">
        <f>'RIMS II Type I Employment'!CG25*VLOOKUP('Equation 4 Type I FTE'!$B25,'Equation 3 FTE Conversion'!$B$10:$E$32,4,FALSE)</f>
        <v>0.15941156229963668</v>
      </c>
      <c r="CH25" s="20">
        <f>'RIMS II Type I Employment'!CH25*VLOOKUP('Equation 4 Type I FTE'!$B25,'Equation 3 FTE Conversion'!$B$10:$E$32,4,FALSE)</f>
        <v>0.10787805086556956</v>
      </c>
      <c r="CI25" s="20">
        <f>'RIMS II Type I Employment'!CI25*VLOOKUP('Equation 4 Type I FTE'!$B25,'Equation 3 FTE Conversion'!$B$10:$E$32,4,FALSE)</f>
        <v>0.12647452447104082</v>
      </c>
      <c r="CJ25" s="20">
        <f>'RIMS II Type I Employment'!CJ25*VLOOKUP('Equation 4 Type I FTE'!$B25,'Equation 3 FTE Conversion'!$B$10:$E$32,4,FALSE)</f>
        <v>0.16977377644795896</v>
      </c>
      <c r="CK25" s="20">
        <f>'RIMS II Type I Employment'!CK25*VLOOKUP('Equation 4 Type I FTE'!$B25,'Equation 3 FTE Conversion'!$B$10:$E$32,4,FALSE)</f>
        <v>0.14220288523188715</v>
      </c>
      <c r="CL25" s="20">
        <f>'RIMS II Type I Employment'!CL25*VLOOKUP('Equation 4 Type I FTE'!$B25,'Equation 3 FTE Conversion'!$B$10:$E$32,4,FALSE)</f>
        <v>0.23000414618508228</v>
      </c>
      <c r="CM25" s="20">
        <f>'RIMS II Type I Employment'!CM25*VLOOKUP('Equation 4 Type I FTE'!$B25,'Equation 3 FTE Conversion'!$B$10:$E$32,4,FALSE)</f>
        <v>0.16866353921778157</v>
      </c>
      <c r="CN25" s="20">
        <f>'RIMS II Type I Employment'!CN25*VLOOKUP('Equation 4 Type I FTE'!$B25,'Equation 3 FTE Conversion'!$B$10:$E$32,4,FALSE)</f>
        <v>0.19928758281684122</v>
      </c>
      <c r="CO25" s="20">
        <f>'RIMS II Type I Employment'!CO25*VLOOKUP('Equation 4 Type I FTE'!$B25,'Equation 3 FTE Conversion'!$B$10:$E$32,4,FALSE)</f>
        <v>0.31808296644582174</v>
      </c>
      <c r="CP25" s="20">
        <f>'RIMS II Type I Employment'!CP25*VLOOKUP('Equation 4 Type I FTE'!$B25,'Equation 3 FTE Conversion'!$B$10:$E$32,4,FALSE)</f>
        <v>0.19808482581748238</v>
      </c>
      <c r="CQ25" s="20">
        <f>'RIMS II Type I Employment'!CQ25*VLOOKUP('Equation 4 Type I FTE'!$B25,'Equation 3 FTE Conversion'!$B$10:$E$32,4,FALSE)</f>
        <v>0.15043714468903613</v>
      </c>
      <c r="CR25" s="20">
        <f>'RIMS II Type I Employment'!CR25*VLOOKUP('Equation 4 Type I FTE'!$B25,'Equation 3 FTE Conversion'!$B$10:$E$32,4,FALSE)</f>
        <v>0.19364387689677284</v>
      </c>
      <c r="CS25" s="20">
        <f>'RIMS II Type I Employment'!CS25*VLOOKUP('Equation 4 Type I FTE'!$B25,'Equation 3 FTE Conversion'!$B$10:$E$32,4,FALSE)</f>
        <v>0.14738399230604829</v>
      </c>
      <c r="CT25" s="20">
        <f>'RIMS II Type I Employment'!CT25*VLOOKUP('Equation 4 Type I FTE'!$B25,'Equation 3 FTE Conversion'!$B$10:$E$32,4,FALSE)</f>
        <v>0.16218715537508016</v>
      </c>
      <c r="CU25" s="20">
        <f>'RIMS II Type I Employment'!CU25*VLOOKUP('Equation 4 Type I FTE'!$B25,'Equation 3 FTE Conversion'!$B$10:$E$32,4,FALSE)</f>
        <v>0.21298050865569565</v>
      </c>
      <c r="CV25" s="20">
        <f>'RIMS II Type I Employment'!CV25*VLOOKUP('Equation 4 Type I FTE'!$B25,'Equation 3 FTE Conversion'!$B$10:$E$32,4,FALSE)</f>
        <v>0.13831705492626628</v>
      </c>
      <c r="CW25" s="20">
        <f>'RIMS II Type I Employment'!CW25*VLOOKUP('Equation 4 Type I FTE'!$B25,'Equation 3 FTE Conversion'!$B$10:$E$32,4,FALSE)</f>
        <v>0.12573436631758922</v>
      </c>
      <c r="CX25" s="20">
        <f>'RIMS II Type I Employment'!CX25*VLOOKUP('Equation 4 Type I FTE'!$B25,'Equation 3 FTE Conversion'!$B$10:$E$32,4,FALSE)</f>
        <v>0.15413793545629409</v>
      </c>
      <c r="CY25" s="20">
        <f>'RIMS II Type I Employment'!CY25*VLOOKUP('Equation 4 Type I FTE'!$B25,'Equation 3 FTE Conversion'!$B$10:$E$32,4,FALSE)</f>
        <v>0.19345883735840994</v>
      </c>
      <c r="CZ25" s="20">
        <f>'RIMS II Type I Employment'!CZ25*VLOOKUP('Equation 4 Type I FTE'!$B25,'Equation 3 FTE Conversion'!$B$10:$E$32,4,FALSE)</f>
        <v>0.14978950630476598</v>
      </c>
      <c r="DA25" s="20">
        <f>'RIMS II Type I Employment'!DA25*VLOOKUP('Equation 4 Type I FTE'!$B25,'Equation 3 FTE Conversion'!$B$10:$E$32,4,FALSE)</f>
        <v>0.17551000213720883</v>
      </c>
      <c r="DB25" s="20">
        <f>'RIMS II Type I Employment'!DB25*VLOOKUP('Equation 4 Type I FTE'!$B25,'Equation 3 FTE Conversion'!$B$10:$E$32,4,FALSE)</f>
        <v>0.1224961743962385</v>
      </c>
      <c r="DC25" s="20">
        <f>'RIMS II Type I Employment'!DC25*VLOOKUP('Equation 4 Type I FTE'!$B25,'Equation 3 FTE Conversion'!$B$10:$E$32,4,FALSE)</f>
        <v>0.18624229536225689</v>
      </c>
      <c r="DD25" s="20">
        <f>'RIMS II Type I Employment'!DD25*VLOOKUP('Equation 4 Type I FTE'!$B25,'Equation 3 FTE Conversion'!$B$10:$E$32,4,FALSE)</f>
        <v>0.17467732421457577</v>
      </c>
      <c r="DE25" s="20">
        <f>'RIMS II Type I Employment'!DE25*VLOOKUP('Equation 4 Type I FTE'!$B25,'Equation 3 FTE Conversion'!$B$10:$E$32,4,FALSE)</f>
        <v>0.22935650780081215</v>
      </c>
      <c r="DF25" s="20">
        <f>'RIMS II Type I Employment'!DF25*VLOOKUP('Equation 4 Type I FTE'!$B25,'Equation 3 FTE Conversion'!$B$10:$E$32,4,FALSE)</f>
        <v>0.21520098311605043</v>
      </c>
      <c r="DG25" s="20">
        <f>'RIMS II Type I Employment'!DG25*VLOOKUP('Equation 4 Type I FTE'!$B25,'Equation 3 FTE Conversion'!$B$10:$E$32,4,FALSE)</f>
        <v>0.17356708698439838</v>
      </c>
      <c r="DH25" s="20">
        <f>'RIMS II Type I Employment'!DH25*VLOOKUP('Equation 4 Type I FTE'!$B25,'Equation 3 FTE Conversion'!$B$10:$E$32,4,FALSE)</f>
        <v>0.28375813207950412</v>
      </c>
      <c r="DI25" s="20">
        <f>'RIMS II Type I Employment'!DI25*VLOOKUP('Equation 4 Type I FTE'!$B25,'Equation 3 FTE Conversion'!$B$10:$E$32,4,FALSE)</f>
        <v>7.5496131652062412E-2</v>
      </c>
      <c r="DJ25" s="20">
        <f>'RIMS II Type I Employment'!DJ25*VLOOKUP('Equation 4 Type I FTE'!$B25,'Equation 3 FTE Conversion'!$B$10:$E$32,4,FALSE)</f>
        <v>0.15534069245565291</v>
      </c>
      <c r="DK25" s="20">
        <f>'RIMS II Type I Employment'!DK25*VLOOKUP('Equation 4 Type I FTE'!$B25,'Equation 3 FTE Conversion'!$B$10:$E$32,4,FALSE)</f>
        <v>0.13591154092754862</v>
      </c>
      <c r="DL25" s="20">
        <f>'RIMS II Type I Employment'!DL25*VLOOKUP('Equation 4 Type I FTE'!$B25,'Equation 3 FTE Conversion'!$B$10:$E$32,4,FALSE)</f>
        <v>0.14035248984825818</v>
      </c>
      <c r="DM25" s="20">
        <f>'RIMS II Type I Employment'!DM25*VLOOKUP('Equation 4 Type I FTE'!$B25,'Equation 3 FTE Conversion'!$B$10:$E$32,4,FALSE)</f>
        <v>6.9944945501175471E-2</v>
      </c>
      <c r="DN25" s="20">
        <f>'RIMS II Type I Employment'!DN25*VLOOKUP('Equation 4 Type I FTE'!$B25,'Equation 3 FTE Conversion'!$B$10:$E$32,4,FALSE)</f>
        <v>0.20872459927334899</v>
      </c>
      <c r="DO25" s="20">
        <f>'RIMS II Type I Employment'!DO25*VLOOKUP('Equation 4 Type I FTE'!$B25,'Equation 3 FTE Conversion'!$B$10:$E$32,4,FALSE)</f>
        <v>0.10010639025432785</v>
      </c>
      <c r="DP25" s="20">
        <f>'RIMS II Type I Employment'!DP25*VLOOKUP('Equation 4 Type I FTE'!$B25,'Equation 3 FTE Conversion'!$B$10:$E$32,4,FALSE)</f>
        <v>9.4092605257533657E-2</v>
      </c>
      <c r="DQ25" s="20">
        <f>'RIMS II Type I Employment'!DQ25*VLOOKUP('Equation 4 Type I FTE'!$B25,'Equation 3 FTE Conversion'!$B$10:$E$32,4,FALSE)</f>
        <v>0.10972844624919854</v>
      </c>
      <c r="DR25" s="20">
        <f>'RIMS II Type I Employment'!DR25*VLOOKUP('Equation 4 Type I FTE'!$B25,'Equation 3 FTE Conversion'!$B$10:$E$32,4,FALSE)</f>
        <v>9.9551271639239158E-2</v>
      </c>
      <c r="DS25" s="20">
        <f>'RIMS II Type I Employment'!DS25*VLOOKUP('Equation 4 Type I FTE'!$B25,'Equation 3 FTE Conversion'!$B$10:$E$32,4,FALSE)</f>
        <v>0.19271867920495833</v>
      </c>
      <c r="DT25" s="20">
        <f>'RIMS II Type I Employment'!DT25*VLOOKUP('Equation 4 Type I FTE'!$B25,'Equation 3 FTE Conversion'!$B$10:$E$32,4,FALSE)</f>
        <v>0.13729933746527037</v>
      </c>
      <c r="DU25" s="20">
        <f>'RIMS II Type I Employment'!DU25*VLOOKUP('Equation 4 Type I FTE'!$B25,'Equation 3 FTE Conversion'!$B$10:$E$32,4,FALSE)</f>
        <v>0.24184667664030779</v>
      </c>
      <c r="DV25" s="20">
        <f>'RIMS II Type I Employment'!DV25*VLOOKUP('Equation 4 Type I FTE'!$B25,'Equation 3 FTE Conversion'!$B$10:$E$32,4,FALSE)</f>
        <v>0.1247166488565933</v>
      </c>
      <c r="DW25" s="20">
        <f>'RIMS II Type I Employment'!DW25*VLOOKUP('Equation 4 Type I FTE'!$B25,'Equation 3 FTE Conversion'!$B$10:$E$32,4,FALSE)</f>
        <v>0.10010639025432785</v>
      </c>
      <c r="DX25" s="20">
        <f>'RIMS II Type I Employment'!DX25*VLOOKUP('Equation 4 Type I FTE'!$B25,'Equation 3 FTE Conversion'!$B$10:$E$32,4,FALSE)</f>
        <v>0.11907294293652491</v>
      </c>
      <c r="DY25" s="20">
        <f>'RIMS II Type I Employment'!DY25*VLOOKUP('Equation 4 Type I FTE'!$B25,'Equation 3 FTE Conversion'!$B$10:$E$32,4,FALSE)</f>
        <v>9.3815045949989323E-2</v>
      </c>
      <c r="DZ25" s="20">
        <f>'RIMS II Type I Employment'!DZ25*VLOOKUP('Equation 4 Type I FTE'!$B25,'Equation 3 FTE Conversion'!$B$10:$E$32,4,FALSE)</f>
        <v>0.13406114554391965</v>
      </c>
      <c r="EA25" s="20">
        <f>'RIMS II Type I Employment'!EA25*VLOOKUP('Equation 4 Type I FTE'!$B25,'Equation 3 FTE Conversion'!$B$10:$E$32,4,FALSE)</f>
        <v>0.1054725368668519</v>
      </c>
      <c r="EB25" s="20">
        <f>'RIMS II Type I Employment'!EB25*VLOOKUP('Equation 4 Type I FTE'!$B25,'Equation 3 FTE Conversion'!$B$10:$E$32,4,FALSE)</f>
        <v>0.12684460354776661</v>
      </c>
      <c r="EC25" s="20">
        <f>'RIMS II Type I Employment'!EC25*VLOOKUP('Equation 4 Type I FTE'!$B25,'Equation 3 FTE Conversion'!$B$10:$E$32,4,FALSE)</f>
        <v>0.11907294293652491</v>
      </c>
      <c r="ED25" s="20">
        <f>'RIMS II Type I Employment'!ED25*VLOOKUP('Equation 4 Type I FTE'!$B25,'Equation 3 FTE Conversion'!$B$10:$E$32,4,FALSE)</f>
        <v>0.12776980123958112</v>
      </c>
      <c r="EE25" s="20">
        <f>'RIMS II Type I Employment'!EE25*VLOOKUP('Equation 4 Type I FTE'!$B25,'Equation 3 FTE Conversion'!$B$10:$E$32,4,FALSE)</f>
        <v>0.18392930113272069</v>
      </c>
      <c r="EF25" s="20">
        <f>'RIMS II Type I Employment'!EF25*VLOOKUP('Equation 4 Type I FTE'!$B25,'Equation 3 FTE Conversion'!$B$10:$E$32,4,FALSE)</f>
        <v>0.21001987604188929</v>
      </c>
      <c r="EG25" s="20">
        <f>'RIMS II Type I Employment'!EG25*VLOOKUP('Equation 4 Type I FTE'!$B25,'Equation 3 FTE Conversion'!$B$10:$E$32,4,FALSE)</f>
        <v>0.19688206881812353</v>
      </c>
      <c r="EH25" s="20">
        <f>'RIMS II Type I Employment'!EH25*VLOOKUP('Equation 4 Type I FTE'!$B25,'Equation 3 FTE Conversion'!$B$10:$E$32,4,FALSE)</f>
        <v>8.2527634109852532E-2</v>
      </c>
      <c r="EI25" s="20">
        <f>'RIMS II Type I Employment'!EI25*VLOOKUP('Equation 4 Type I FTE'!$B25,'Equation 3 FTE Conversion'!$B$10:$E$32,4,FALSE)</f>
        <v>7.8641803804231677E-2</v>
      </c>
      <c r="EJ25" s="20">
        <f>'RIMS II Type I Employment'!EJ25*VLOOKUP('Equation 4 Type I FTE'!$B25,'Equation 3 FTE Conversion'!$B$10:$E$32,4,FALSE)</f>
        <v>0.18679741397734559</v>
      </c>
      <c r="EK25" s="20">
        <f>'RIMS II Type I Employment'!EK25*VLOOKUP('Equation 4 Type I FTE'!$B25,'Equation 3 FTE Conversion'!$B$10:$E$32,4,FALSE)</f>
        <v>0.13831705492626628</v>
      </c>
      <c r="EL25" s="20">
        <f>'RIMS II Type I Employment'!EL25*VLOOKUP('Equation 4 Type I FTE'!$B25,'Equation 3 FTE Conversion'!$B$10:$E$32,4,FALSE)</f>
        <v>0.13748437700363328</v>
      </c>
      <c r="EM25" s="20">
        <f>'RIMS II Type I Employment'!EM25*VLOOKUP('Equation 4 Type I FTE'!$B25,'Equation 3 FTE Conversion'!$B$10:$E$32,4,FALSE)</f>
        <v>0.13036035477666169</v>
      </c>
      <c r="EN25" s="20">
        <f>'RIMS II Type I Employment'!EN25*VLOOKUP('Equation 4 Type I FTE'!$B25,'Equation 3 FTE Conversion'!$B$10:$E$32,4,FALSE)</f>
        <v>0.18124622782645863</v>
      </c>
      <c r="EO25" s="20">
        <f>'RIMS II Type I Employment'!EO25*VLOOKUP('Equation 4 Type I FTE'!$B25,'Equation 3 FTE Conversion'!$B$10:$E$32,4,FALSE)</f>
        <v>0.22167736695875187</v>
      </c>
      <c r="EP25" s="20">
        <f>'RIMS II Type I Employment'!EP25*VLOOKUP('Equation 4 Type I FTE'!$B25,'Equation 3 FTE Conversion'!$B$10:$E$32,4,FALSE)</f>
        <v>0.28708884377003635</v>
      </c>
      <c r="EQ25" s="20">
        <f>'RIMS II Type I Employment'!EQ25*VLOOKUP('Equation 4 Type I FTE'!$B25,'Equation 3 FTE Conversion'!$B$10:$E$32,4,FALSE)</f>
        <v>0.18809269074588589</v>
      </c>
      <c r="ER25" s="20">
        <f>'RIMS II Type I Employment'!ER25*VLOOKUP('Equation 4 Type I FTE'!$B25,'Equation 3 FTE Conversion'!$B$10:$E$32,4,FALSE)</f>
        <v>0.18346670228681344</v>
      </c>
      <c r="ES25" s="20">
        <f>'RIMS II Type I Employment'!ES25*VLOOKUP('Equation 4 Type I FTE'!$B25,'Equation 3 FTE Conversion'!$B$10:$E$32,4,FALSE)</f>
        <v>0.15043714468903613</v>
      </c>
      <c r="ET25" s="20">
        <f>'RIMS II Type I Employment'!ET25*VLOOKUP('Equation 4 Type I FTE'!$B25,'Equation 3 FTE Conversion'!$B$10:$E$32,4,FALSE)</f>
        <v>0.30799831160504382</v>
      </c>
      <c r="EU25" s="20">
        <f>'RIMS II Type I Employment'!EU25*VLOOKUP('Equation 4 Type I FTE'!$B25,'Equation 3 FTE Conversion'!$B$10:$E$32,4,FALSE)</f>
        <v>0.21594114126950203</v>
      </c>
      <c r="EV25" s="20">
        <f>'RIMS II Type I Employment'!EV25*VLOOKUP('Equation 4 Type I FTE'!$B25,'Equation 3 FTE Conversion'!$B$10:$E$32,4,FALSE)</f>
        <v>0.12203357555033126</v>
      </c>
      <c r="EW25" s="20">
        <f>'RIMS II Type I Employment'!EW25*VLOOKUP('Equation 4 Type I FTE'!$B25,'Equation 3 FTE Conversion'!$B$10:$E$32,4,FALSE)</f>
        <v>0.20844703996580466</v>
      </c>
      <c r="EX25" s="20">
        <f>'RIMS II Type I Employment'!EX25*VLOOKUP('Equation 4 Type I FTE'!$B25,'Equation 3 FTE Conversion'!$B$10:$E$32,4,FALSE)</f>
        <v>0.30679555460568497</v>
      </c>
      <c r="EY25" s="20">
        <f>'RIMS II Type I Employment'!EY25*VLOOKUP('Equation 4 Type I FTE'!$B25,'Equation 3 FTE Conversion'!$B$10:$E$32,4,FALSE)</f>
        <v>0.43308503953836291</v>
      </c>
      <c r="EZ25" s="20">
        <f>'RIMS II Type I Employment'!EZ25*VLOOKUP('Equation 4 Type I FTE'!$B25,'Equation 3 FTE Conversion'!$B$10:$E$32,4,FALSE)</f>
        <v>0.28699632400085484</v>
      </c>
      <c r="FA25" s="20">
        <f>'RIMS II Type I Employment'!FA25*VLOOKUP('Equation 4 Type I FTE'!$B25,'Equation 3 FTE Conversion'!$B$10:$E$32,4,FALSE)</f>
        <v>0.14719895276768541</v>
      </c>
      <c r="FB25" s="20">
        <f>'RIMS II Type I Employment'!FB25*VLOOKUP('Equation 4 Type I FTE'!$B25,'Equation 3 FTE Conversion'!$B$10:$E$32,4,FALSE)</f>
        <v>0.62820923274203899</v>
      </c>
      <c r="FC25" s="20">
        <f>'RIMS II Type I Employment'!FC25*VLOOKUP('Equation 4 Type I FTE'!$B25,'Equation 3 FTE Conversion'!$B$10:$E$32,4,FALSE)</f>
        <v>0.15293517845693524</v>
      </c>
      <c r="FD25" s="20">
        <f>'RIMS II Type I Employment'!FD25*VLOOKUP('Equation 4 Type I FTE'!$B25,'Equation 3 FTE Conversion'!$B$10:$E$32,4,FALSE)</f>
        <v>0.15524817268647148</v>
      </c>
      <c r="FE25" s="20">
        <f>'RIMS II Type I Employment'!FE25*VLOOKUP('Equation 4 Type I FTE'!$B25,'Equation 3 FTE Conversion'!$B$10:$E$32,4,FALSE)</f>
        <v>0.14534855738405641</v>
      </c>
      <c r="FF25" s="20">
        <f>'RIMS II Type I Employment'!FF25*VLOOKUP('Equation 4 Type I FTE'!$B25,'Equation 3 FTE Conversion'!$B$10:$E$32,4,FALSE)</f>
        <v>0.1422954050010686</v>
      </c>
      <c r="FG25" s="20">
        <f>'RIMS II Type I Employment'!FG25*VLOOKUP('Equation 4 Type I FTE'!$B25,'Equation 3 FTE Conversion'!$B$10:$E$32,4,FALSE)</f>
        <v>0.18133874759564012</v>
      </c>
      <c r="FH25" s="20">
        <f>'RIMS II Type I Employment'!FH25*VLOOKUP('Equation 4 Type I FTE'!$B25,'Equation 3 FTE Conversion'!$B$10:$E$32,4,FALSE)</f>
        <v>0.13535642231245995</v>
      </c>
      <c r="FI25" s="20">
        <f>'RIMS II Type I Employment'!FI25*VLOOKUP('Equation 4 Type I FTE'!$B25,'Equation 3 FTE Conversion'!$B$10:$E$32,4,FALSE)</f>
        <v>0.14849422953622571</v>
      </c>
      <c r="FJ25" s="20">
        <f>'RIMS II Type I Employment'!FJ25*VLOOKUP('Equation 4 Type I FTE'!$B25,'Equation 3 FTE Conversion'!$B$10:$E$32,4,FALSE)</f>
        <v>0.26451402008976277</v>
      </c>
      <c r="FK25" s="20">
        <f>'RIMS II Type I Employment'!FK25*VLOOKUP('Equation 4 Type I FTE'!$B25,'Equation 3 FTE Conversion'!$B$10:$E$32,4,FALSE)</f>
        <v>0.28126009831160503</v>
      </c>
      <c r="FL25" s="20">
        <f>'RIMS II Type I Employment'!FL25*VLOOKUP('Equation 4 Type I FTE'!$B25,'Equation 3 FTE Conversion'!$B$10:$E$32,4,FALSE)</f>
        <v>0.13896469331053643</v>
      </c>
      <c r="FM25" s="20">
        <f>'RIMS II Type I Employment'!FM25*VLOOKUP('Equation 4 Type I FTE'!$B25,'Equation 3 FTE Conversion'!$B$10:$E$32,4,FALSE)</f>
        <v>0.18328166274845054</v>
      </c>
      <c r="FN25" s="20">
        <f>'RIMS II Type I Employment'!FN25*VLOOKUP('Equation 4 Type I FTE'!$B25,'Equation 3 FTE Conversion'!$B$10:$E$32,4,FALSE)</f>
        <v>0.21187027142551829</v>
      </c>
      <c r="FO25" s="20">
        <f>'RIMS II Type I Employment'!FO25*VLOOKUP('Equation 4 Type I FTE'!$B25,'Equation 3 FTE Conversion'!$B$10:$E$32,4,FALSE)</f>
        <v>0.20086041889292583</v>
      </c>
      <c r="FP25" s="20">
        <f>'RIMS II Type I Employment'!FP25*VLOOKUP('Equation 4 Type I FTE'!$B25,'Equation 3 FTE Conversion'!$B$10:$E$32,4,FALSE)</f>
        <v>0.16903361829450739</v>
      </c>
      <c r="FQ25" s="20">
        <f>'RIMS II Type I Employment'!FQ25*VLOOKUP('Equation 4 Type I FTE'!$B25,'Equation 3 FTE Conversion'!$B$10:$E$32,4,FALSE)</f>
        <v>0.14386824107715324</v>
      </c>
      <c r="FR25" s="20">
        <f>'RIMS II Type I Employment'!FR25*VLOOKUP('Equation 4 Type I FTE'!$B25,'Equation 3 FTE Conversion'!$B$10:$E$32,4,FALSE)</f>
        <v>0.20012026073947425</v>
      </c>
      <c r="FS25" s="20">
        <f>'RIMS II Type I Employment'!FS25*VLOOKUP('Equation 4 Type I FTE'!$B25,'Equation 3 FTE Conversion'!$B$10:$E$32,4,FALSE)</f>
        <v>0.55049262662962173</v>
      </c>
      <c r="FT25" s="20">
        <f>'RIMS II Type I Employment'!FT25*VLOOKUP('Equation 4 Type I FTE'!$B25,'Equation 3 FTE Conversion'!$B$10:$E$32,4,FALSE)</f>
        <v>0.280427420388972</v>
      </c>
      <c r="FU25" s="20">
        <f>'RIMS II Type I Employment'!FU25*VLOOKUP('Equation 4 Type I FTE'!$B25,'Equation 3 FTE Conversion'!$B$10:$E$32,4,FALSE)</f>
        <v>0.22695099380209446</v>
      </c>
      <c r="FV25" s="20">
        <f>'RIMS II Type I Employment'!FV25*VLOOKUP('Equation 4 Type I FTE'!$B25,'Equation 3 FTE Conversion'!$B$10:$E$32,4,FALSE)</f>
        <v>0.23435257533661041</v>
      </c>
      <c r="FW25" s="20">
        <f>'RIMS II Type I Employment'!FW25*VLOOKUP('Equation 4 Type I FTE'!$B25,'Equation 3 FTE Conversion'!$B$10:$E$32,4,FALSE)</f>
        <v>0.19086828382132937</v>
      </c>
      <c r="FX25" s="20">
        <f>'RIMS II Type I Employment'!FX25*VLOOKUP('Equation 4 Type I FTE'!$B25,'Equation 3 FTE Conversion'!$B$10:$E$32,4,FALSE)</f>
        <v>0.15737612737764481</v>
      </c>
      <c r="FY25" s="20">
        <f>'RIMS II Type I Employment'!FY25*VLOOKUP('Equation 4 Type I FTE'!$B25,'Equation 3 FTE Conversion'!$B$10:$E$32,4,FALSE)</f>
        <v>0.22028957042103015</v>
      </c>
      <c r="FZ25" s="20">
        <f>'RIMS II Type I Employment'!FZ25*VLOOKUP('Equation 4 Type I FTE'!$B25,'Equation 3 FTE Conversion'!$B$10:$E$32,4,FALSE)</f>
        <v>0.13905721307971788</v>
      </c>
      <c r="GA25" s="20">
        <f>'RIMS II Type I Employment'!GA25*VLOOKUP('Equation 4 Type I FTE'!$B25,'Equation 3 FTE Conversion'!$B$10:$E$32,4,FALSE)</f>
        <v>0.11009852532592435</v>
      </c>
      <c r="GB25" s="20">
        <f>'RIMS II Type I Employment'!GB25*VLOOKUP('Equation 4 Type I FTE'!$B25,'Equation 3 FTE Conversion'!$B$10:$E$32,4,FALSE)</f>
        <v>0.11268907886300493</v>
      </c>
      <c r="GC25" s="20">
        <f>'RIMS II Type I Employment'!GC25*VLOOKUP('Equation 4 Type I FTE'!$B25,'Equation 3 FTE Conversion'!$B$10:$E$32,4,FALSE)</f>
        <v>0.18032103013464415</v>
      </c>
      <c r="GD25" s="20">
        <f>'RIMS II Type I Employment'!GD25*VLOOKUP('Equation 4 Type I FTE'!$B25,'Equation 3 FTE Conversion'!$B$10:$E$32,4,FALSE)</f>
        <v>0.11518711263090405</v>
      </c>
      <c r="GE25" s="20">
        <f>'RIMS II Type I Employment'!GE25*VLOOKUP('Equation 4 Type I FTE'!$B25,'Equation 3 FTE Conversion'!$B$10:$E$32,4,FALSE)</f>
        <v>7.4108335114340673E-2</v>
      </c>
      <c r="GF25" s="20">
        <f>'RIMS II Type I Employment'!GF25*VLOOKUP('Equation 4 Type I FTE'!$B25,'Equation 3 FTE Conversion'!$B$10:$E$32,4,FALSE)</f>
        <v>0.12406901047232315</v>
      </c>
      <c r="GG25" s="20">
        <f>'RIMS II Type I Employment'!GG25*VLOOKUP('Equation 4 Type I FTE'!$B25,'Equation 3 FTE Conversion'!$B$10:$E$32,4,FALSE)</f>
        <v>0.19660450951057917</v>
      </c>
      <c r="GH25" s="20">
        <f>'RIMS II Type I Employment'!GH25*VLOOKUP('Equation 4 Type I FTE'!$B25,'Equation 3 FTE Conversion'!$B$10:$E$32,4,FALSE)</f>
        <v>0.14090760846334685</v>
      </c>
      <c r="GI25" s="20">
        <f>'RIMS II Type I Employment'!GI25*VLOOKUP('Equation 4 Type I FTE'!$B25,'Equation 3 FTE Conversion'!$B$10:$E$32,4,FALSE)</f>
        <v>0.1613544774524471</v>
      </c>
      <c r="GJ25" s="20">
        <f>'RIMS II Type I Employment'!GJ25*VLOOKUP('Equation 4 Type I FTE'!$B25,'Equation 3 FTE Conversion'!$B$10:$E$32,4,FALSE)</f>
        <v>0.20446868989100236</v>
      </c>
      <c r="GK25" s="20">
        <f>'RIMS II Type I Employment'!GK25*VLOOKUP('Equation 4 Type I FTE'!$B25,'Equation 3 FTE Conversion'!$B$10:$E$32,4,FALSE)</f>
        <v>0.18133874759564012</v>
      </c>
      <c r="GL25" s="20">
        <f>'RIMS II Type I Employment'!GL25*VLOOKUP('Equation 4 Type I FTE'!$B25,'Equation 3 FTE Conversion'!$B$10:$E$32,4,FALSE)</f>
        <v>0.21964193203676</v>
      </c>
      <c r="GM25" s="20">
        <f>'RIMS II Type I Employment'!GM25*VLOOKUP('Equation 4 Type I FTE'!$B25,'Equation 3 FTE Conversion'!$B$10:$E$32,4,FALSE)</f>
        <v>0.19771474674075656</v>
      </c>
      <c r="GN25" s="20">
        <f>'RIMS II Type I Employment'!GN25*VLOOKUP('Equation 4 Type I FTE'!$B25,'Equation 3 FTE Conversion'!$B$10:$E$32,4,FALSE)</f>
        <v>0.10972844624919854</v>
      </c>
      <c r="GO25" s="20">
        <f>'RIMS II Type I Employment'!GO25*VLOOKUP('Equation 4 Type I FTE'!$B25,'Equation 3 FTE Conversion'!$B$10:$E$32,4,FALSE)</f>
        <v>8.9189057490916865E-2</v>
      </c>
      <c r="GP25" s="20">
        <f>'RIMS II Type I Employment'!GP25*VLOOKUP('Equation 4 Type I FTE'!$B25,'Equation 3 FTE Conversion'!$B$10:$E$32,4,FALSE)</f>
        <v>0.12915759777730285</v>
      </c>
      <c r="GQ25" s="20">
        <f>'RIMS II Type I Employment'!GQ25*VLOOKUP('Equation 4 Type I FTE'!$B25,'Equation 3 FTE Conversion'!$B$10:$E$32,4,FALSE)</f>
        <v>0.19253363966659542</v>
      </c>
      <c r="GR25" s="20">
        <f>'RIMS II Type I Employment'!GR25*VLOOKUP('Equation 4 Type I FTE'!$B25,'Equation 3 FTE Conversion'!$B$10:$E$32,4,FALSE)</f>
        <v>0.17551000213720883</v>
      </c>
      <c r="GS25" s="20">
        <f>'RIMS II Type I Employment'!GS25*VLOOKUP('Equation 4 Type I FTE'!$B25,'Equation 3 FTE Conversion'!$B$10:$E$32,4,FALSE)</f>
        <v>0.1530276982261167</v>
      </c>
      <c r="GT25" s="20">
        <f>'RIMS II Type I Employment'!GT25*VLOOKUP('Equation 4 Type I FTE'!$B25,'Equation 3 FTE Conversion'!$B$10:$E$32,4,FALSE)</f>
        <v>0.13258082923701647</v>
      </c>
      <c r="GU25" s="20">
        <f>'RIMS II Type I Employment'!GU25*VLOOKUP('Equation 4 Type I FTE'!$B25,'Equation 3 FTE Conversion'!$B$10:$E$32,4,FALSE)</f>
        <v>0.11204144047873478</v>
      </c>
      <c r="GV25" s="20">
        <f>'RIMS II Type I Employment'!GV25*VLOOKUP('Equation 4 Type I FTE'!$B25,'Equation 3 FTE Conversion'!$B$10:$E$32,4,FALSE)</f>
        <v>0.17476984398375722</v>
      </c>
      <c r="GW25" s="20">
        <f>'RIMS II Type I Employment'!GW25*VLOOKUP('Equation 4 Type I FTE'!$B25,'Equation 3 FTE Conversion'!$B$10:$E$32,4,FALSE)</f>
        <v>0.25008093609745674</v>
      </c>
      <c r="GX25" s="20">
        <f>'RIMS II Type I Employment'!GX25*VLOOKUP('Equation 4 Type I FTE'!$B25,'Equation 3 FTE Conversion'!$B$10:$E$32,4,FALSE)</f>
        <v>0.16940369737123318</v>
      </c>
      <c r="GY25" s="20">
        <f>'RIMS II Type I Employment'!GY25*VLOOKUP('Equation 4 Type I FTE'!$B25,'Equation 3 FTE Conversion'!$B$10:$E$32,4,FALSE)</f>
        <v>0.11481703355417824</v>
      </c>
      <c r="GZ25" s="20">
        <f>'RIMS II Type I Employment'!GZ25*VLOOKUP('Equation 4 Type I FTE'!$B25,'Equation 3 FTE Conversion'!$B$10:$E$32,4,FALSE)</f>
        <v>0.15987416114554392</v>
      </c>
      <c r="HA25" s="20">
        <f>'RIMS II Type I Employment'!HA25*VLOOKUP('Equation 4 Type I FTE'!$B25,'Equation 3 FTE Conversion'!$B$10:$E$32,4,FALSE)</f>
        <v>8.9651656336824107E-2</v>
      </c>
      <c r="HB25" s="20">
        <f>'RIMS II Type I Employment'!HB25*VLOOKUP('Equation 4 Type I FTE'!$B25,'Equation 3 FTE Conversion'!$B$10:$E$32,4,FALSE)</f>
        <v>0.15857888437700363</v>
      </c>
      <c r="HC25" s="20">
        <f>'RIMS II Type I Employment'!HC25*VLOOKUP('Equation 4 Type I FTE'!$B25,'Equation 3 FTE Conversion'!$B$10:$E$32,4,FALSE)</f>
        <v>9.816347510151742E-2</v>
      </c>
      <c r="HD25" s="20">
        <f>'RIMS II Type I Employment'!HD25*VLOOKUP('Equation 4 Type I FTE'!$B25,'Equation 3 FTE Conversion'!$B$10:$E$32,4,FALSE)</f>
        <v>0.19068324428296646</v>
      </c>
      <c r="HE25" s="20">
        <f>'RIMS II Type I Employment'!HE25*VLOOKUP('Equation 4 Type I FTE'!$B25,'Equation 3 FTE Conversion'!$B$10:$E$32,4,FALSE)</f>
        <v>0.23472265441333617</v>
      </c>
      <c r="HF25" s="20">
        <f>'RIMS II Type I Employment'!HF25*VLOOKUP('Equation 4 Type I FTE'!$B25,'Equation 3 FTE Conversion'!$B$10:$E$32,4,FALSE)</f>
        <v>0.10278946356058988</v>
      </c>
      <c r="HG25" s="20">
        <f>'RIMS II Type I Employment'!HG25*VLOOKUP('Equation 4 Type I FTE'!$B25,'Equation 3 FTE Conversion'!$B$10:$E$32,4,FALSE)</f>
        <v>0.13674421885018165</v>
      </c>
      <c r="HH25" s="20">
        <f>'RIMS II Type I Employment'!HH25*VLOOKUP('Equation 4 Type I FTE'!$B25,'Equation 3 FTE Conversion'!$B$10:$E$32,4,FALSE)</f>
        <v>0.18957300705278907</v>
      </c>
      <c r="HI25" s="20">
        <f>'RIMS II Type I Employment'!HI25*VLOOKUP('Equation 4 Type I FTE'!$B25,'Equation 3 FTE Conversion'!$B$10:$E$32,4,FALSE)</f>
        <v>0.42429566146612524</v>
      </c>
      <c r="HJ25" s="20">
        <f>'RIMS II Type I Employment'!HJ25*VLOOKUP('Equation 4 Type I FTE'!$B25,'Equation 3 FTE Conversion'!$B$10:$E$32,4,FALSE)</f>
        <v>0.17486236375293868</v>
      </c>
      <c r="HK25" s="20">
        <f>'RIMS II Type I Employment'!HK25*VLOOKUP('Equation 4 Type I FTE'!$B25,'Equation 3 FTE Conversion'!$B$10:$E$32,4,FALSE)</f>
        <v>0</v>
      </c>
      <c r="HL25" s="20">
        <f>'RIMS II Type I Employment'!HL25*VLOOKUP('Equation 4 Type I FTE'!$B25,'Equation 3 FTE Conversion'!$B$10:$E$32,4,FALSE)</f>
        <v>0.18837025005343022</v>
      </c>
      <c r="HM25" s="20">
        <f>'RIMS II Type I Employment'!HM25*VLOOKUP('Equation 4 Type I FTE'!$B25,'Equation 3 FTE Conversion'!$B$10:$E$32,4,FALSE)</f>
        <v>0.27580143192989953</v>
      </c>
      <c r="HN25" s="20">
        <f>'RIMS II Type I Employment'!HN25*VLOOKUP('Equation 4 Type I FTE'!$B25,'Equation 3 FTE Conversion'!$B$10:$E$32,4,FALSE)</f>
        <v>0.17588008121393459</v>
      </c>
      <c r="HO25" s="20">
        <f>'RIMS II Type I Employment'!HO25*VLOOKUP('Equation 4 Type I FTE'!$B25,'Equation 3 FTE Conversion'!$B$10:$E$32,4,FALSE)</f>
        <v>0.13720681769608889</v>
      </c>
      <c r="HP25" s="20">
        <f>'RIMS II Type I Employment'!HP25*VLOOKUP('Equation 4 Type I FTE'!$B25,'Equation 3 FTE Conversion'!$B$10:$E$32,4,FALSE)</f>
        <v>0.23102186364607824</v>
      </c>
      <c r="HQ25" s="20">
        <f>'RIMS II Type I Employment'!HQ25*VLOOKUP('Equation 4 Type I FTE'!$B25,'Equation 3 FTE Conversion'!$B$10:$E$32,4,FALSE)</f>
        <v>0.129805236161573</v>
      </c>
      <c r="HR25" s="20">
        <f>'RIMS II Type I Employment'!HR25*VLOOKUP('Equation 4 Type I FTE'!$B25,'Equation 3 FTE Conversion'!$B$10:$E$32,4,FALSE)</f>
        <v>0.17921079290446679</v>
      </c>
      <c r="HS25" s="20">
        <f>'RIMS II Type I Employment'!HS25*VLOOKUP('Equation 4 Type I FTE'!$B25,'Equation 3 FTE Conversion'!$B$10:$E$32,4,FALSE)</f>
        <v>0.50571305834580038</v>
      </c>
      <c r="HT25" s="20">
        <f>'RIMS II Type I Employment'!HT25*VLOOKUP('Equation 4 Type I FTE'!$B25,'Equation 3 FTE Conversion'!$B$10:$E$32,4,FALSE)</f>
        <v>0.80603222910878392</v>
      </c>
      <c r="HU25" s="20">
        <f>'RIMS II Type I Employment'!HU25*VLOOKUP('Equation 4 Type I FTE'!$B25,'Equation 3 FTE Conversion'!$B$10:$E$32,4,FALSE)</f>
        <v>6.7261872194913447E-2</v>
      </c>
      <c r="HV25" s="20">
        <f>'RIMS II Type I Employment'!HV25*VLOOKUP('Equation 4 Type I FTE'!$B25,'Equation 3 FTE Conversion'!$B$10:$E$32,4,FALSE)</f>
        <v>0.15460053430220133</v>
      </c>
      <c r="HW25" s="20">
        <f>'RIMS II Type I Employment'!HW25*VLOOKUP('Equation 4 Type I FTE'!$B25,'Equation 3 FTE Conversion'!$B$10:$E$32,4,FALSE)</f>
        <v>0.13295090831374226</v>
      </c>
      <c r="HX25" s="20">
        <f>'RIMS II Type I Employment'!HX25*VLOOKUP('Equation 4 Type I FTE'!$B25,'Equation 3 FTE Conversion'!$B$10:$E$32,4,FALSE)</f>
        <v>0.15015958538149177</v>
      </c>
      <c r="HY25" s="20">
        <f>'RIMS II Type I Employment'!HY25*VLOOKUP('Equation 4 Type I FTE'!$B25,'Equation 3 FTE Conversion'!$B$10:$E$32,4,FALSE)</f>
        <v>9.557292156443685E-2</v>
      </c>
      <c r="HZ25" s="20">
        <f>'RIMS II Type I Employment'!HZ25*VLOOKUP('Equation 4 Type I FTE'!$B25,'Equation 3 FTE Conversion'!$B$10:$E$32,4,FALSE)</f>
        <v>0.28607112630904036</v>
      </c>
      <c r="IA25" s="20">
        <f>'RIMS II Type I Employment'!IA25*VLOOKUP('Equation 4 Type I FTE'!$B25,'Equation 3 FTE Conversion'!$B$10:$E$32,4,FALSE)</f>
        <v>0.18457693951699083</v>
      </c>
      <c r="IB25" s="20">
        <f>'RIMS II Type I Employment'!IB25*VLOOKUP('Equation 4 Type I FTE'!$B25,'Equation 3 FTE Conversion'!$B$10:$E$32,4,FALSE)</f>
        <v>0.23231714041461851</v>
      </c>
      <c r="IC25" s="20">
        <f>'RIMS II Type I Employment'!IC25*VLOOKUP('Equation 4 Type I FTE'!$B25,'Equation 3 FTE Conversion'!$B$10:$E$32,4,FALSE)</f>
        <v>0.17384464629194274</v>
      </c>
      <c r="ID25" s="20">
        <f>'RIMS II Type I Employment'!ID25*VLOOKUP('Equation 4 Type I FTE'!$B25,'Equation 3 FTE Conversion'!$B$10:$E$32,4,FALSE)</f>
        <v>0.14331312246206457</v>
      </c>
      <c r="IE25" s="20">
        <f>'RIMS II Type I Employment'!IE25*VLOOKUP('Equation 4 Type I FTE'!$B25,'Equation 3 FTE Conversion'!$B$10:$E$32,4,FALSE)</f>
        <v>0.17097653344731781</v>
      </c>
      <c r="IF25" s="20">
        <f>'RIMS II Type I Employment'!IF25*VLOOKUP('Equation 4 Type I FTE'!$B25,'Equation 3 FTE Conversion'!$B$10:$E$32,4,FALSE)</f>
        <v>0.24489982902329557</v>
      </c>
      <c r="IG25" s="20">
        <f>'RIMS II Type I Employment'!IG25*VLOOKUP('Equation 4 Type I FTE'!$B25,'Equation 3 FTE Conversion'!$B$10:$E$32,4,FALSE)</f>
        <v>0.22713603334045737</v>
      </c>
      <c r="IH25" s="20">
        <f>'RIMS II Type I Employment'!IH25*VLOOKUP('Equation 4 Type I FTE'!$B25,'Equation 3 FTE Conversion'!$B$10:$E$32,4,FALSE)</f>
        <v>0.23648053002778371</v>
      </c>
      <c r="II25" s="20">
        <f>'RIMS II Type I Employment'!II25*VLOOKUP('Equation 4 Type I FTE'!$B25,'Equation 3 FTE Conversion'!$B$10:$E$32,4,FALSE)</f>
        <v>0.1483091899978628</v>
      </c>
      <c r="IJ25" s="20">
        <f>'RIMS II Type I Employment'!IJ25*VLOOKUP('Equation 4 Type I FTE'!$B25,'Equation 3 FTE Conversion'!$B$10:$E$32,4,FALSE)</f>
        <v>0.25813015601624284</v>
      </c>
      <c r="IK25" s="20">
        <f>'RIMS II Type I Employment'!IK25*VLOOKUP('Equation 4 Type I FTE'!$B25,'Equation 3 FTE Conversion'!$B$10:$E$32,4,FALSE)</f>
        <v>0.10797057063475102</v>
      </c>
      <c r="IL25" s="20">
        <f>'RIMS II Type I Employment'!IL25*VLOOKUP('Equation 4 Type I FTE'!$B25,'Equation 3 FTE Conversion'!$B$10:$E$32,4,FALSE)</f>
        <v>0.10852568924983971</v>
      </c>
      <c r="IM25" s="20">
        <f>'RIMS II Type I Employment'!IM25*VLOOKUP('Equation 4 Type I FTE'!$B25,'Equation 3 FTE Conversion'!$B$10:$E$32,4,FALSE)</f>
        <v>0.18901788843770037</v>
      </c>
      <c r="IN25" s="20">
        <f>'RIMS II Type I Employment'!IN25*VLOOKUP('Equation 4 Type I FTE'!$B25,'Equation 3 FTE Conversion'!$B$10:$E$32,4,FALSE)</f>
        <v>0.12083081855097243</v>
      </c>
      <c r="IO25" s="20">
        <f>'RIMS II Type I Employment'!IO25*VLOOKUP('Equation 4 Type I FTE'!$B25,'Equation 3 FTE Conversion'!$B$10:$E$32,4,FALSE)</f>
        <v>0.14895682838213295</v>
      </c>
      <c r="IP25" s="20">
        <f>'RIMS II Type I Employment'!IP25*VLOOKUP('Equation 4 Type I FTE'!$B25,'Equation 3 FTE Conversion'!$B$10:$E$32,4,FALSE)</f>
        <v>0.13304342808292371</v>
      </c>
      <c r="IQ25" s="20">
        <f>'RIMS II Type I Employment'!IQ25*VLOOKUP('Equation 4 Type I FTE'!$B25,'Equation 3 FTE Conversion'!$B$10:$E$32,4,FALSE)</f>
        <v>0.16070683906817695</v>
      </c>
      <c r="IR25" s="20">
        <f>'RIMS II Type I Employment'!IR25*VLOOKUP('Equation 4 Type I FTE'!$B25,'Equation 3 FTE Conversion'!$B$10:$E$32,4,FALSE)</f>
        <v>0.18753757213079716</v>
      </c>
      <c r="IS25" s="20">
        <f>'RIMS II Type I Employment'!IS25*VLOOKUP('Equation 4 Type I FTE'!$B25,'Equation 3 FTE Conversion'!$B$10:$E$32,4,FALSE)</f>
        <v>0.14433083992306048</v>
      </c>
      <c r="IT25" s="20">
        <f>'RIMS II Type I Employment'!IT25*VLOOKUP('Equation 4 Type I FTE'!$B25,'Equation 3 FTE Conversion'!$B$10:$E$32,4,FALSE)</f>
        <v>0.15894896345372944</v>
      </c>
      <c r="IU25" s="20">
        <f>'RIMS II Type I Employment'!IU25*VLOOKUP('Equation 4 Type I FTE'!$B25,'Equation 3 FTE Conversion'!$B$10:$E$32,4,FALSE)</f>
        <v>0.35222276127377644</v>
      </c>
      <c r="IV25" s="20">
        <f>'RIMS II Type I Employment'!IV25*VLOOKUP('Equation 4 Type I FTE'!$B25,'Equation 3 FTE Conversion'!$B$10:$E$32,4,FALSE)</f>
        <v>0.18180134644154736</v>
      </c>
      <c r="IW25" s="20">
        <f>'RIMS II Type I Employment'!IW25*VLOOKUP('Equation 4 Type I FTE'!$B25,'Equation 3 FTE Conversion'!$B$10:$E$32,4,FALSE)</f>
        <v>0.14636627484505238</v>
      </c>
      <c r="IX25" s="20">
        <f>'RIMS II Type I Employment'!IX25*VLOOKUP('Equation 4 Type I FTE'!$B25,'Equation 3 FTE Conversion'!$B$10:$E$32,4,FALSE)</f>
        <v>0.21214783073306262</v>
      </c>
      <c r="IY25" s="20">
        <f>'RIMS II Type I Employment'!IY25*VLOOKUP('Equation 4 Type I FTE'!$B25,'Equation 3 FTE Conversion'!$B$10:$E$32,4,FALSE)</f>
        <v>0.13489382346655271</v>
      </c>
      <c r="IZ25" s="20">
        <f>'RIMS II Type I Employment'!IZ25*VLOOKUP('Equation 4 Type I FTE'!$B25,'Equation 3 FTE Conversion'!$B$10:$E$32,4,FALSE)</f>
        <v>0.15617337037828596</v>
      </c>
      <c r="JA25" s="20">
        <f>'RIMS II Type I Employment'!JA25*VLOOKUP('Equation 4 Type I FTE'!$B25,'Equation 3 FTE Conversion'!$B$10:$E$32,4,FALSE)</f>
        <v>0.19577183158794614</v>
      </c>
      <c r="JB25" s="20">
        <f>'RIMS II Type I Employment'!JB25*VLOOKUP('Equation 4 Type I FTE'!$B25,'Equation 3 FTE Conversion'!$B$10:$E$32,4,FALSE)</f>
        <v>0.45612246206454371</v>
      </c>
      <c r="JC25" s="20">
        <f>'RIMS II Type I Employment'!JC25*VLOOKUP('Equation 4 Type I FTE'!$B25,'Equation 3 FTE Conversion'!$B$10:$E$32,4,FALSE)</f>
        <v>0.23768328702714259</v>
      </c>
      <c r="JD25" s="20">
        <f>'RIMS II Type I Employment'!JD25*VLOOKUP('Equation 4 Type I FTE'!$B25,'Equation 3 FTE Conversion'!$B$10:$E$32,4,FALSE)</f>
        <v>0.27191560162427869</v>
      </c>
      <c r="JE25" s="20">
        <f>'RIMS II Type I Employment'!JE25*VLOOKUP('Equation 4 Type I FTE'!$B25,'Equation 3 FTE Conversion'!$B$10:$E$32,4,FALSE)</f>
        <v>0.26636441547339174</v>
      </c>
      <c r="JF25" s="20">
        <f>'RIMS II Type I Employment'!JF25*VLOOKUP('Equation 4 Type I FTE'!$B25,'Equation 3 FTE Conversion'!$B$10:$E$32,4,FALSE)</f>
        <v>0.26442150032058132</v>
      </c>
      <c r="JG25" s="20">
        <f>'RIMS II Type I Employment'!JG25*VLOOKUP('Equation 4 Type I FTE'!$B25,'Equation 3 FTE Conversion'!$B$10:$E$32,4,FALSE)</f>
        <v>0.36045702073092545</v>
      </c>
      <c r="JH25" s="20">
        <f>'RIMS II Type I Employment'!JH25*VLOOKUP('Equation 4 Type I FTE'!$B25,'Equation 3 FTE Conversion'!$B$10:$E$32,4,FALSE)</f>
        <v>0.38377200256465055</v>
      </c>
      <c r="JI25" s="20">
        <f>'RIMS II Type I Employment'!JI25*VLOOKUP('Equation 4 Type I FTE'!$B25,'Equation 3 FTE Conversion'!$B$10:$E$32,4,FALSE)</f>
        <v>0.35527591365676431</v>
      </c>
      <c r="JJ25" s="20">
        <f>'RIMS II Type I Employment'!JJ25*VLOOKUP('Equation 4 Type I FTE'!$B25,'Equation 3 FTE Conversion'!$B$10:$E$32,4,FALSE)</f>
        <v>0.40865982047446037</v>
      </c>
      <c r="JK25" s="20">
        <f>'RIMS II Type I Employment'!JK25*VLOOKUP('Equation 4 Type I FTE'!$B25,'Equation 3 FTE Conversion'!$B$10:$E$32,4,FALSE)</f>
        <v>0.33806723658901477</v>
      </c>
      <c r="JL25" s="20">
        <f>'RIMS II Type I Employment'!JL25*VLOOKUP('Equation 4 Type I FTE'!$B25,'Equation 3 FTE Conversion'!$B$10:$E$32,4,FALSE)</f>
        <v>0.26747465270356918</v>
      </c>
      <c r="JM25" s="20">
        <f>'RIMS II Type I Employment'!JM25*VLOOKUP('Equation 4 Type I FTE'!$B25,'Equation 3 FTE Conversion'!$B$10:$E$32,4,FALSE)</f>
        <v>0.28533096815558884</v>
      </c>
      <c r="JN25" s="20">
        <f>'RIMS II Type I Employment'!JN25*VLOOKUP('Equation 4 Type I FTE'!$B25,'Equation 3 FTE Conversion'!$B$10:$E$32,4,FALSE)</f>
        <v>0.49100241504594994</v>
      </c>
      <c r="JO25" s="20">
        <f>'RIMS II Type I Employment'!JO25*VLOOKUP('Equation 4 Type I FTE'!$B25,'Equation 3 FTE Conversion'!$B$10:$E$32,4,FALSE)</f>
        <v>0.57713832015387911</v>
      </c>
      <c r="JP25" s="20">
        <f>'RIMS II Type I Employment'!JP25*VLOOKUP('Equation 4 Type I FTE'!$B25,'Equation 3 FTE Conversion'!$B$10:$E$32,4,FALSE)</f>
        <v>0.32159871767471687</v>
      </c>
      <c r="JQ25" s="20">
        <f>'RIMS II Type I Employment'!JQ25*VLOOKUP('Equation 4 Type I FTE'!$B25,'Equation 3 FTE Conversion'!$B$10:$E$32,4,FALSE)</f>
        <v>0.70194748877965385</v>
      </c>
      <c r="JR25" s="20">
        <f>'RIMS II Type I Employment'!JR25*VLOOKUP('Equation 4 Type I FTE'!$B25,'Equation 3 FTE Conversion'!$B$10:$E$32,4,FALSE)</f>
        <v>0.59101628553109642</v>
      </c>
      <c r="JS25" s="20">
        <f>'RIMS II Type I Employment'!JS25*VLOOKUP('Equation 4 Type I FTE'!$B25,'Equation 3 FTE Conversion'!$B$10:$E$32,4,FALSE)</f>
        <v>0.41189801239581109</v>
      </c>
      <c r="JT25" s="20">
        <f>'RIMS II Type I Employment'!JT25*VLOOKUP('Equation 4 Type I FTE'!$B25,'Equation 3 FTE Conversion'!$B$10:$E$32,4,FALSE)</f>
        <v>0.57963635392177815</v>
      </c>
      <c r="JU25" s="20">
        <f>'RIMS II Type I Employment'!JU25*VLOOKUP('Equation 4 Type I FTE'!$B25,'Equation 3 FTE Conversion'!$B$10:$E$32,4,FALSE)</f>
        <v>0.33843731566574059</v>
      </c>
      <c r="JV25" s="20">
        <f>'RIMS II Type I Employment'!JV25*VLOOKUP('Equation 4 Type I FTE'!$B25,'Equation 3 FTE Conversion'!$B$10:$E$32,4,FALSE)</f>
        <v>0.45834293652489849</v>
      </c>
      <c r="JW25" s="20">
        <f>'RIMS II Type I Employment'!JW25*VLOOKUP('Equation 4 Type I FTE'!$B25,'Equation 3 FTE Conversion'!$B$10:$E$32,4,FALSE)</f>
        <v>0.64338247488779654</v>
      </c>
      <c r="JX25" s="20">
        <f>'RIMS II Type I Employment'!JX25*VLOOKUP('Equation 4 Type I FTE'!$B25,'Equation 3 FTE Conversion'!$B$10:$E$32,4,FALSE)</f>
        <v>0.52162645864500956</v>
      </c>
      <c r="JY25" s="20">
        <f>'RIMS II Type I Employment'!JY25*VLOOKUP('Equation 4 Type I FTE'!$B25,'Equation 3 FTE Conversion'!$B$10:$E$32,4,FALSE)</f>
        <v>0.71018174823680269</v>
      </c>
      <c r="JZ25" s="20">
        <f>'RIMS II Type I Employment'!JZ25*VLOOKUP('Equation 4 Type I FTE'!$B25,'Equation 3 FTE Conversion'!$B$10:$E$32,4,FALSE)</f>
        <v>0.29402782645864506</v>
      </c>
      <c r="KA25" s="20">
        <f>'RIMS II Type I Employment'!KA25*VLOOKUP('Equation 4 Type I FTE'!$B25,'Equation 3 FTE Conversion'!$B$10:$E$32,4,FALSE)</f>
        <v>9.6220559948706985E-2</v>
      </c>
      <c r="KB25" s="20">
        <f>'RIMS II Type I Employment'!KB25*VLOOKUP('Equation 4 Type I FTE'!$B25,'Equation 3 FTE Conversion'!$B$10:$E$32,4,FALSE)</f>
        <v>0.166072985680701</v>
      </c>
      <c r="KC25" s="20">
        <f>'RIMS II Type I Employment'!KC25*VLOOKUP('Equation 4 Type I FTE'!$B25,'Equation 3 FTE Conversion'!$B$10:$E$32,4,FALSE)</f>
        <v>0.19706710835648644</v>
      </c>
      <c r="KD25" s="20">
        <f>'RIMS II Type I Employment'!KD25*VLOOKUP('Equation 4 Type I FTE'!$B25,'Equation 3 FTE Conversion'!$B$10:$E$32,4,FALSE)</f>
        <v>0.65661280188074378</v>
      </c>
      <c r="KE25" s="20">
        <f>'RIMS II Type I Employment'!KE25*VLOOKUP('Equation 4 Type I FTE'!$B25,'Equation 3 FTE Conversion'!$B$10:$E$32,4,FALSE)</f>
        <v>1.2012766830519341</v>
      </c>
      <c r="KF25" s="20">
        <f>'RIMS II Type I Employment'!KF25*VLOOKUP('Equation 4 Type I FTE'!$B25,'Equation 3 FTE Conversion'!$B$10:$E$32,4,FALSE)</f>
        <v>0.66540217995298134</v>
      </c>
      <c r="KG25" s="20">
        <f>'RIMS II Type I Employment'!KG25*VLOOKUP('Equation 4 Type I FTE'!$B25,'Equation 3 FTE Conversion'!$B$10:$E$32,4,FALSE)</f>
        <v>1.0092056422312461</v>
      </c>
      <c r="KH25" s="20">
        <f>'RIMS II Type I Employment'!KH25*VLOOKUP('Equation 4 Type I FTE'!$B25,'Equation 3 FTE Conversion'!$B$10:$E$32,4,FALSE)</f>
        <v>0.76523101089976486</v>
      </c>
      <c r="KI25" s="20">
        <f>'RIMS II Type I Employment'!KI25*VLOOKUP('Equation 4 Type I FTE'!$B25,'Equation 3 FTE Conversion'!$B$10:$E$32,4,FALSE)</f>
        <v>2.7206363325496898</v>
      </c>
      <c r="KJ25" s="20">
        <f>'RIMS II Type I Employment'!KJ25*VLOOKUP('Equation 4 Type I FTE'!$B25,'Equation 3 FTE Conversion'!$B$10:$E$32,4,FALSE)</f>
        <v>0.56400051293011333</v>
      </c>
      <c r="KK25" s="20">
        <f>'RIMS II Type I Employment'!KK25*VLOOKUP('Equation 4 Type I FTE'!$B25,'Equation 3 FTE Conversion'!$B$10:$E$32,4,FALSE)</f>
        <v>0.32002588159863216</v>
      </c>
      <c r="KL25" s="20">
        <f>'RIMS II Type I Employment'!KL25*VLOOKUP('Equation 4 Type I FTE'!$B25,'Equation 3 FTE Conversion'!$B$10:$E$32,4,FALSE)</f>
        <v>0.41254565078008126</v>
      </c>
      <c r="KM25" s="20">
        <f>'RIMS II Type I Employment'!KM25*VLOOKUP('Equation 4 Type I FTE'!$B25,'Equation 3 FTE Conversion'!$B$10:$E$32,4,FALSE)</f>
        <v>0.51542763410985259</v>
      </c>
      <c r="KN25" s="20">
        <f>'RIMS II Type I Employment'!KN25*VLOOKUP('Equation 4 Type I FTE'!$B25,'Equation 3 FTE Conversion'!$B$10:$E$32,4,FALSE)</f>
        <v>0.13147059200683908</v>
      </c>
      <c r="KO25" s="20">
        <f>'RIMS II Type I Employment'!KO25*VLOOKUP('Equation 4 Type I FTE'!$B25,'Equation 3 FTE Conversion'!$B$10:$E$32,4,FALSE)</f>
        <v>0.10871072878820261</v>
      </c>
      <c r="KP25" s="20">
        <f>'RIMS II Type I Employment'!KP25*VLOOKUP('Equation 4 Type I FTE'!$B25,'Equation 3 FTE Conversion'!$B$10:$E$32,4,FALSE)</f>
        <v>0.15089974353494337</v>
      </c>
      <c r="KQ25" s="20">
        <f>'RIMS II Type I Employment'!KQ25*VLOOKUP('Equation 4 Type I FTE'!$B25,'Equation 3 FTE Conversion'!$B$10:$E$32,4,FALSE)</f>
        <v>0.34112038897200259</v>
      </c>
      <c r="KR25" s="20">
        <f>'RIMS II Type I Employment'!KR25*VLOOKUP('Equation 4 Type I FTE'!$B25,'Equation 3 FTE Conversion'!$B$10:$E$32,4,FALSE)</f>
        <v>0.35527591365676431</v>
      </c>
      <c r="KS25" s="20">
        <f>'RIMS II Type I Employment'!KS25*VLOOKUP('Equation 4 Type I FTE'!$B25,'Equation 3 FTE Conversion'!$B$10:$E$32,4,FALSE)</f>
        <v>0.27043528531737554</v>
      </c>
      <c r="KT25" s="20">
        <f>'RIMS II Type I Employment'!KT25*VLOOKUP('Equation 4 Type I FTE'!$B25,'Equation 3 FTE Conversion'!$B$10:$E$32,4,FALSE)</f>
        <v>0.58574265868775377</v>
      </c>
      <c r="KU25" s="20">
        <f>'RIMS II Type I Employment'!KU25*VLOOKUP('Equation 4 Type I FTE'!$B25,'Equation 3 FTE Conversion'!$B$10:$E$32,4,FALSE)</f>
        <v>0.29217743107501604</v>
      </c>
      <c r="KV25" s="20">
        <f>'RIMS II Type I Employment'!KV25*VLOOKUP('Equation 4 Type I FTE'!$B25,'Equation 3 FTE Conversion'!$B$10:$E$32,4,FALSE)</f>
        <v>0.63218758281684129</v>
      </c>
      <c r="KW25" s="20">
        <f>'RIMS II Type I Employment'!KW25*VLOOKUP('Equation 4 Type I FTE'!$B25,'Equation 3 FTE Conversion'!$B$10:$E$32,4,FALSE)</f>
        <v>0.38950822825390041</v>
      </c>
      <c r="KX25" s="20">
        <f>'RIMS II Type I Employment'!KX25*VLOOKUP('Equation 4 Type I FTE'!$B25,'Equation 3 FTE Conversion'!$B$10:$E$32,4,FALSE)</f>
        <v>1.6461117332763411</v>
      </c>
      <c r="KY25" s="20">
        <f>'RIMS II Type I Employment'!KY25*VLOOKUP('Equation 4 Type I FTE'!$B25,'Equation 3 FTE Conversion'!$B$10:$E$32,4,FALSE)</f>
        <v>0.47018546698012398</v>
      </c>
      <c r="KZ25" s="20">
        <f>'RIMS II Type I Employment'!KZ25*VLOOKUP('Equation 4 Type I FTE'!$B25,'Equation 3 FTE Conversion'!$B$10:$E$32,4,FALSE)</f>
        <v>0.73701248129942298</v>
      </c>
      <c r="LA25" s="20">
        <f>'RIMS II Type I Employment'!LA25*VLOOKUP('Equation 4 Type I FTE'!$B25,'Equation 3 FTE Conversion'!$B$10:$E$32,4,FALSE)</f>
        <v>0.30522271852960037</v>
      </c>
      <c r="LB25" s="20">
        <f>'RIMS II Type I Employment'!LB25*VLOOKUP('Equation 4 Type I FTE'!$B25,'Equation 3 FTE Conversion'!$B$10:$E$32,4,FALSE)</f>
        <v>0.86561496046163711</v>
      </c>
      <c r="LC25" s="20">
        <f>'RIMS II Type I Employment'!LC25*VLOOKUP('Equation 4 Type I FTE'!$B25,'Equation 3 FTE Conversion'!$B$10:$E$32,4,FALSE)</f>
        <v>0.67493171617867076</v>
      </c>
      <c r="LD25" s="20">
        <f>'RIMS II Type I Employment'!LD25*VLOOKUP('Equation 4 Type I FTE'!$B25,'Equation 3 FTE Conversion'!$B$10:$E$32,4,FALSE)</f>
        <v>0.75394359905962816</v>
      </c>
      <c r="LE25" s="20">
        <f>'RIMS II Type I Employment'!LE25*VLOOKUP('Equation 4 Type I FTE'!$B25,'Equation 3 FTE Conversion'!$B$10:$E$32,4,FALSE)</f>
        <v>0.64495531096388126</v>
      </c>
      <c r="LF25" s="20">
        <f>'RIMS II Type I Employment'!LF25*VLOOKUP('Equation 4 Type I FTE'!$B25,'Equation 3 FTE Conversion'!$B$10:$E$32,4,FALSE)</f>
        <v>0.45260671083564868</v>
      </c>
      <c r="LG25" s="20">
        <f>'RIMS II Type I Employment'!LG25*VLOOKUP('Equation 4 Type I FTE'!$B25,'Equation 3 FTE Conversion'!$B$10:$E$32,4,FALSE)</f>
        <v>0.27700418892925838</v>
      </c>
      <c r="LH25" s="20">
        <f>'RIMS II Type I Employment'!LH25*VLOOKUP('Equation 4 Type I FTE'!$B25,'Equation 3 FTE Conversion'!$B$10:$E$32,4,FALSE)</f>
        <v>0.51626031203248568</v>
      </c>
      <c r="LI25" s="20">
        <f>'RIMS II Type I Employment'!LI25*VLOOKUP('Equation 4 Type I FTE'!$B25,'Equation 3 FTE Conversion'!$B$10:$E$32,4,FALSE)</f>
        <v>7.5311092113699504E-2</v>
      </c>
      <c r="LJ25" s="20">
        <f>'RIMS II Type I Employment'!LJ25*VLOOKUP('Equation 4 Type I FTE'!$B25,'Equation 3 FTE Conversion'!$B$10:$E$32,4,FALSE)</f>
        <v>0.71638057277195988</v>
      </c>
      <c r="LK25" s="20">
        <f>'RIMS II Type I Employment'!LK25*VLOOKUP('Equation 4 Type I FTE'!$B25,'Equation 3 FTE Conversion'!$B$10:$E$32,4,FALSE)</f>
        <v>0.2613683479375935</v>
      </c>
      <c r="LL25" s="20">
        <f>'RIMS II Type I Employment'!LL25*VLOOKUP('Equation 4 Type I FTE'!$B25,'Equation 3 FTE Conversion'!$B$10:$E$32,4,FALSE)</f>
        <v>16.290973477238726</v>
      </c>
      <c r="LM25" s="20">
        <f>'RIMS II Type I Employment'!LM25*VLOOKUP('Equation 4 Type I FTE'!$B25,'Equation 3 FTE Conversion'!$B$10:$E$32,4,FALSE)</f>
        <v>12.127028745458432</v>
      </c>
      <c r="LN25" s="20">
        <f>'RIMS II Type I Employment'!LN25*VLOOKUP('Equation 4 Type I FTE'!$B25,'Equation 3 FTE Conversion'!$B$10:$E$32,4,FALSE)</f>
        <v>6.1484937807223767</v>
      </c>
      <c r="LO25" s="20">
        <f>'RIMS II Type I Employment'!LO25*VLOOKUP('Equation 4 Type I FTE'!$B25,'Equation 3 FTE Conversion'!$B$10:$E$32,4,FALSE)</f>
        <v>5.9259837358409921</v>
      </c>
      <c r="LP25" s="20">
        <f>'RIMS II Type I Employment'!LP25*VLOOKUP('Equation 4 Type I FTE'!$B25,'Equation 3 FTE Conversion'!$B$10:$E$32,4,FALSE)</f>
        <v>9.8191231032271844</v>
      </c>
      <c r="LQ25" s="20">
        <f>'RIMS II Type I Employment'!LQ25*VLOOKUP('Equation 4 Type I FTE'!$B25,'Equation 3 FTE Conversion'!$B$10:$E$32,4,FALSE)</f>
        <v>4.3397322932250484</v>
      </c>
      <c r="LR25" s="20">
        <f>'RIMS II Type I Employment'!LR25*VLOOKUP('Equation 4 Type I FTE'!$B25,'Equation 3 FTE Conversion'!$B$10:$E$32,4,FALSE)</f>
        <v>14.705924791622142</v>
      </c>
      <c r="LS25" s="20">
        <f>'RIMS II Type I Employment'!LS25*VLOOKUP('Equation 4 Type I FTE'!$B25,'Equation 3 FTE Conversion'!$B$10:$E$32,4,FALSE)</f>
        <v>7.1737978627911945</v>
      </c>
      <c r="LT25" s="20">
        <f>'RIMS II Type I Employment'!LT25*VLOOKUP('Equation 4 Type I FTE'!$B25,'Equation 3 FTE Conversion'!$B$10:$E$32,4,FALSE)</f>
        <v>4.2630334045736271</v>
      </c>
      <c r="LU25" s="20">
        <f>'RIMS II Type I Employment'!LU25*VLOOKUP('Equation 4 Type I FTE'!$B25,'Equation 3 FTE Conversion'!$B$10:$E$32,4,FALSE)</f>
        <v>0.12675208377858518</v>
      </c>
      <c r="LV25" s="20">
        <f>'RIMS II Type I Employment'!LV25*VLOOKUP('Equation 4 Type I FTE'!$B25,'Equation 3 FTE Conversion'!$B$10:$E$32,4,FALSE)</f>
        <v>0.13535642231245995</v>
      </c>
      <c r="LW25" s="20">
        <f>'RIMS II Type I Employment'!LW25*VLOOKUP('Equation 4 Type I FTE'!$B25,'Equation 3 FTE Conversion'!$B$10:$E$32,4,FALSE)</f>
        <v>0.57380760846334689</v>
      </c>
      <c r="LX25" s="20">
        <f>'RIMS II Type I Employment'!LX25*VLOOKUP('Equation 4 Type I FTE'!$B25,'Equation 3 FTE Conversion'!$B$10:$E$32,4,FALSE)</f>
        <v>0.45963821329343879</v>
      </c>
      <c r="LY25" s="20">
        <f>'RIMS II Type I Employment'!LY25*VLOOKUP('Equation 4 Type I FTE'!$B25,'Equation 3 FTE Conversion'!$B$10:$E$32,4,FALSE)</f>
        <v>0.35518339388758285</v>
      </c>
      <c r="LZ25" s="20">
        <f>'RIMS II Type I Employment'!LZ25*VLOOKUP('Equation 4 Type I FTE'!$B25,'Equation 3 FTE Conversion'!$B$10:$E$32,4,FALSE)</f>
        <v>0.41439604616371023</v>
      </c>
      <c r="MA25" s="20">
        <f>'RIMS II Type I Employment'!MA25*VLOOKUP('Equation 4 Type I FTE'!$B25,'Equation 3 FTE Conversion'!$B$10:$E$32,4,FALSE)</f>
        <v>0.47795712759136566</v>
      </c>
      <c r="MB25" s="20">
        <f>'RIMS II Type I Employment'!MB25*VLOOKUP('Equation 4 Type I FTE'!$B25,'Equation 3 FTE Conversion'!$B$10:$E$32,4,FALSE)</f>
        <v>0.40199839709339602</v>
      </c>
      <c r="MC25" s="20">
        <f>'RIMS II Type I Employment'!MC25*VLOOKUP('Equation 4 Type I FTE'!$B25,'Equation 3 FTE Conversion'!$B$10:$E$32,4,FALSE)</f>
        <v>0.77920149604616373</v>
      </c>
      <c r="MD25" s="20">
        <f>'RIMS II Type I Employment'!MD25*VLOOKUP('Equation 4 Type I FTE'!$B25,'Equation 3 FTE Conversion'!$B$10:$E$32,4,FALSE)</f>
        <v>0.33362628766830515</v>
      </c>
      <c r="ME25" s="20">
        <f>'RIMS II Type I Employment'!ME25*VLOOKUP('Equation 4 Type I FTE'!$B25,'Equation 3 FTE Conversion'!$B$10:$E$32,4,FALSE)</f>
        <v>0.70389040393246427</v>
      </c>
      <c r="MF25" s="20">
        <f>'RIMS II Type I Employment'!MF25*VLOOKUP('Equation 4 Type I FTE'!$B25,'Equation 3 FTE Conversion'!$B$10:$E$32,4,FALSE)</f>
        <v>0.52893552041034408</v>
      </c>
      <c r="MG25" s="20">
        <f>'RIMS II Type I Employment'!MG25*VLOOKUP('Equation 4 Type I FTE'!$B25,'Equation 3 FTE Conversion'!$B$10:$E$32,4,FALSE)</f>
        <v>0.41809683693096816</v>
      </c>
      <c r="MH25" s="20">
        <f>'RIMS II Type I Employment'!MH25*VLOOKUP('Equation 4 Type I FTE'!$B25,'Equation 3 FTE Conversion'!$B$10:$E$32,4,FALSE)</f>
        <v>0.56936665954263732</v>
      </c>
      <c r="MI25" s="20">
        <f>'RIMS II Type I Employment'!MI25*VLOOKUP('Equation 4 Type I FTE'!$B25,'Equation 3 FTE Conversion'!$B$10:$E$32,4,FALSE)</f>
        <v>0.19503167343449454</v>
      </c>
      <c r="MJ25" s="20">
        <f>'RIMS II Type I Employment'!MJ25*VLOOKUP('Equation 4 Type I FTE'!$B25,'Equation 3 FTE Conversion'!$B$10:$E$32,4,FALSE)</f>
        <v>0.37303970933960251</v>
      </c>
      <c r="MK25" s="20">
        <f>'RIMS II Type I Employment'!MK25*VLOOKUP('Equation 4 Type I FTE'!$B25,'Equation 3 FTE Conversion'!$B$10:$E$32,4,FALSE)</f>
        <v>0.36295505449882454</v>
      </c>
      <c r="ML25" s="20">
        <f>'RIMS II Type I Employment'!ML25*VLOOKUP('Equation 4 Type I FTE'!$B25,'Equation 3 FTE Conversion'!$B$10:$E$32,4,FALSE)</f>
        <v>0.22315768326565505</v>
      </c>
      <c r="MM25" s="20">
        <f>'RIMS II Type I Employment'!MM25*VLOOKUP('Equation 4 Type I FTE'!$B25,'Equation 3 FTE Conversion'!$B$10:$E$32,4,FALSE)</f>
        <v>0.10463985894421886</v>
      </c>
      <c r="MN25" s="20">
        <f>'RIMS II Type I Employment'!MN25*VLOOKUP('Equation 4 Type I FTE'!$B25,'Equation 3 FTE Conversion'!$B$10:$E$32,4,FALSE)</f>
        <v>0.43502795469117334</v>
      </c>
      <c r="MO25" s="20">
        <f>'RIMS II Type I Employment'!MO25*VLOOKUP('Equation 4 Type I FTE'!$B25,'Equation 3 FTE Conversion'!$B$10:$E$32,4,FALSE)</f>
        <v>0.39135862363752938</v>
      </c>
      <c r="MP25" s="20">
        <f>'RIMS II Type I Employment'!MP25*VLOOKUP('Equation 4 Type I FTE'!$B25,'Equation 3 FTE Conversion'!$B$10:$E$32,4,FALSE)</f>
        <v>0.26386638170549265</v>
      </c>
      <c r="MQ25" s="20">
        <f>'RIMS II Type I Employment'!MQ25*VLOOKUP('Equation 4 Type I FTE'!$B25,'Equation 3 FTE Conversion'!$B$10:$E$32,4,FALSE)</f>
        <v>0.34852197050651845</v>
      </c>
      <c r="MR25" s="20">
        <f>'RIMS II Type I Employment'!MR25*VLOOKUP('Equation 4 Type I FTE'!$B25,'Equation 3 FTE Conversion'!$B$10:$E$32,4,FALSE)</f>
        <v>0.36415781149818338</v>
      </c>
      <c r="MS25" s="20">
        <f>'RIMS II Type I Employment'!MS25*VLOOKUP('Equation 4 Type I FTE'!$B25,'Equation 3 FTE Conversion'!$B$10:$E$32,4,FALSE)</f>
        <v>0.41874447531523828</v>
      </c>
      <c r="MT25" s="20">
        <f>'RIMS II Type I Employment'!MT25*VLOOKUP('Equation 4 Type I FTE'!$B25,'Equation 3 FTE Conversion'!$B$10:$E$32,4,FALSE)</f>
        <v>0.28061245992733491</v>
      </c>
      <c r="MU25" s="20">
        <f>'RIMS II Type I Employment'!MU25*VLOOKUP('Equation 4 Type I FTE'!$B25,'Equation 3 FTE Conversion'!$B$10:$E$32,4,FALSE)</f>
        <v>0.35240780081213935</v>
      </c>
      <c r="MV25" s="20">
        <f>'RIMS II Type I Employment'!MV25*VLOOKUP('Equation 4 Type I FTE'!$B25,'Equation 3 FTE Conversion'!$B$10:$E$32,4,FALSE)</f>
        <v>0.35999442188501818</v>
      </c>
      <c r="MW25" s="20">
        <f>'RIMS II Type I Employment'!MW25*VLOOKUP('Equation 4 Type I FTE'!$B25,'Equation 3 FTE Conversion'!$B$10:$E$32,4,FALSE)</f>
        <v>0.14858674930540713</v>
      </c>
      <c r="MX25" s="20">
        <f>'RIMS II Type I Employment'!MX25*VLOOKUP('Equation 4 Type I FTE'!$B25,'Equation 3 FTE Conversion'!$B$10:$E$32,4,FALSE)</f>
        <v>0.37711057918358626</v>
      </c>
      <c r="MY25" s="20">
        <f>'RIMS II Type I Employment'!MY25*VLOOKUP('Equation 4 Type I FTE'!$B25,'Equation 3 FTE Conversion'!$B$10:$E$32,4,FALSE)</f>
        <v>0.31900816413763627</v>
      </c>
      <c r="MZ25" s="20">
        <f>'RIMS II Type I Employment'!MZ25*VLOOKUP('Equation 4 Type I FTE'!$B25,'Equation 3 FTE Conversion'!$B$10:$E$32,4,FALSE)</f>
        <v>0.10787805086556956</v>
      </c>
      <c r="NA25" s="20">
        <f>'RIMS II Type I Employment'!NA25*VLOOKUP('Equation 4 Type I FTE'!$B25,'Equation 3 FTE Conversion'!$B$10:$E$32,4,FALSE)</f>
        <v>0.23555533233596923</v>
      </c>
      <c r="NB25" s="20">
        <f>'RIMS II Type I Employment'!NB25*VLOOKUP('Equation 4 Type I FTE'!$B25,'Equation 3 FTE Conversion'!$B$10:$E$32,4,FALSE)</f>
        <v>2.3500021372088054E-2</v>
      </c>
      <c r="NC25" s="20">
        <f>'RIMS II Type I Employment'!NC25*VLOOKUP('Equation 4 Type I FTE'!$B25,'Equation 3 FTE Conversion'!$B$10:$E$32,4,FALSE)</f>
        <v>0.21390570634751013</v>
      </c>
      <c r="ND25" s="20">
        <f>'RIMS II Type I Employment'!ND25*VLOOKUP('Equation 4 Type I FTE'!$B25,'Equation 3 FTE Conversion'!$B$10:$E$32,4,FALSE)</f>
        <v>0.33917747381919211</v>
      </c>
      <c r="NE25" s="20">
        <f>'RIMS II Type I Employment'!NE25*VLOOKUP('Equation 4 Type I FTE'!$B25,'Equation 3 FTE Conversion'!$B$10:$E$32,4,FALSE)</f>
        <v>0.6436600341953409</v>
      </c>
      <c r="NF25" s="20">
        <f>'RIMS II Type I Employment'!NF25*VLOOKUP('Equation 4 Type I FTE'!$B25,'Equation 3 FTE Conversion'!$B$10:$E$32,4,FALSE)</f>
        <v>0.44150433853387477</v>
      </c>
      <c r="NG25" s="20">
        <f>'RIMS II Type I Employment'!NG25*VLOOKUP('Equation 4 Type I FTE'!$B25,'Equation 3 FTE Conversion'!$B$10:$E$32,4,FALSE)</f>
        <v>0.34306330412481301</v>
      </c>
      <c r="NH25" s="20">
        <f>'RIMS II Type I Employment'!NH25*VLOOKUP('Equation 4 Type I FTE'!$B25,'Equation 3 FTE Conversion'!$B$10:$E$32,4,FALSE)</f>
        <v>0.53365402863859801</v>
      </c>
      <c r="NI25" s="20">
        <f>'RIMS II Type I Employment'!NI25*VLOOKUP('Equation 4 Type I FTE'!$B25,'Equation 3 FTE Conversion'!$B$10:$E$32,4,FALSE)</f>
        <v>0.36989403718743319</v>
      </c>
      <c r="NJ25" s="23">
        <f>'RIMS II Type I Employment'!NJ25*VLOOKUP('Equation 4 Type I FTE'!$B25,'Equation 3 FTE Conversion'!$B$10:$E$32,4,FALSE)</f>
        <v>0</v>
      </c>
    </row>
    <row r="26" spans="2:374" x14ac:dyDescent="0.3">
      <c r="B26" s="18" t="s">
        <v>837</v>
      </c>
      <c r="C26" s="20">
        <f>'RIMS II Type I Employment'!C26*VLOOKUP('Equation 4 Type I FTE'!$B26,'Equation 3 FTE Conversion'!$B$10:$E$32,4,FALSE)</f>
        <v>4.1114719190843757E-3</v>
      </c>
      <c r="D26" s="20">
        <f>'RIMS II Type I Employment'!D26*VLOOKUP('Equation 4 Type I FTE'!$B26,'Equation 3 FTE Conversion'!$B$10:$E$32,4,FALSE)</f>
        <v>3.307053500133085E-3</v>
      </c>
      <c r="E26" s="20">
        <f>'RIMS II Type I Employment'!E26*VLOOKUP('Equation 4 Type I FTE'!$B26,'Equation 3 FTE Conversion'!$B$10:$E$32,4,FALSE)</f>
        <v>2.0557359595421878E-3</v>
      </c>
      <c r="F26" s="20">
        <f>'RIMS II Type I Employment'!F26*VLOOKUP('Equation 4 Type I FTE'!$B26,'Equation 3 FTE Conversion'!$B$10:$E$32,4,FALSE)</f>
        <v>3.2176736758051635E-3</v>
      </c>
      <c r="G26" s="20">
        <f>'RIMS II Type I Employment'!G26*VLOOKUP('Equation 4 Type I FTE'!$B26,'Equation 3 FTE Conversion'!$B$10:$E$32,4,FALSE)</f>
        <v>3.0389140271493208E-3</v>
      </c>
      <c r="H26" s="20">
        <f>'RIMS II Type I Employment'!H26*VLOOKUP('Equation 4 Type I FTE'!$B26,'Equation 3 FTE Conversion'!$B$10:$E$32,4,FALSE)</f>
        <v>5.1840298110194302E-3</v>
      </c>
      <c r="I26" s="20">
        <f>'RIMS II Type I Employment'!I26*VLOOKUP('Equation 4 Type I FTE'!$B26,'Equation 3 FTE Conversion'!$B$10:$E$32,4,FALSE)</f>
        <v>2.5920149055097151E-3</v>
      </c>
      <c r="J26" s="20">
        <f>'RIMS II Type I Employment'!J26*VLOOKUP('Equation 4 Type I FTE'!$B26,'Equation 3 FTE Conversion'!$B$10:$E$32,4,FALSE)</f>
        <v>5.0946499866915095E-3</v>
      </c>
      <c r="K26" s="20">
        <f>'RIMS II Type I Employment'!K26*VLOOKUP('Equation 4 Type I FTE'!$B26,'Equation 3 FTE Conversion'!$B$10:$E$32,4,FALSE)</f>
        <v>1.7875964865584242E-3</v>
      </c>
      <c r="L26" s="20">
        <f>'RIMS II Type I Employment'!L26*VLOOKUP('Equation 4 Type I FTE'!$B26,'Equation 3 FTE Conversion'!$B$10:$E$32,4,FALSE)</f>
        <v>2.2344956081980301E-3</v>
      </c>
      <c r="M26" s="20">
        <f>'RIMS II Type I Employment'!M26*VLOOKUP('Equation 4 Type I FTE'!$B26,'Equation 3 FTE Conversion'!$B$10:$E$32,4,FALSE)</f>
        <v>2.8601543784934789E-3</v>
      </c>
      <c r="N26" s="20">
        <f>'RIMS II Type I Employment'!N26*VLOOKUP('Equation 4 Type I FTE'!$B26,'Equation 3 FTE Conversion'!$B$10:$E$32,4,FALSE)</f>
        <v>2.5026350811817939E-3</v>
      </c>
      <c r="O26" s="20">
        <f>'RIMS II Type I Employment'!O26*VLOOKUP('Equation 4 Type I FTE'!$B26,'Equation 3 FTE Conversion'!$B$10:$E$32,4,FALSE)</f>
        <v>2.9495342028214E-3</v>
      </c>
      <c r="P26" s="20">
        <f>'RIMS II Type I Employment'!P26*VLOOKUP('Equation 4 Type I FTE'!$B26,'Equation 3 FTE Conversion'!$B$10:$E$32,4,FALSE)</f>
        <v>2.6813947298376362E-3</v>
      </c>
      <c r="Q26" s="20">
        <f>'RIMS II Type I Employment'!Q26*VLOOKUP('Equation 4 Type I FTE'!$B26,'Equation 3 FTE Conversion'!$B$10:$E$32,4,FALSE)</f>
        <v>0</v>
      </c>
      <c r="R26" s="20">
        <f>'RIMS II Type I Employment'!R26*VLOOKUP('Equation 4 Type I FTE'!$B26,'Equation 3 FTE Conversion'!$B$10:$E$32,4,FALSE)</f>
        <v>2.8601543784934789E-3</v>
      </c>
      <c r="S26" s="20">
        <f>'RIMS II Type I Employment'!S26*VLOOKUP('Equation 4 Type I FTE'!$B26,'Equation 3 FTE Conversion'!$B$10:$E$32,4,FALSE)</f>
        <v>4.5583710407239818E-3</v>
      </c>
      <c r="T26" s="20">
        <f>'RIMS II Type I Employment'!T26*VLOOKUP('Equation 4 Type I FTE'!$B26,'Equation 3 FTE Conversion'!$B$10:$E$32,4,FALSE)</f>
        <v>3.7539526217726907E-3</v>
      </c>
      <c r="U26" s="20">
        <f>'RIMS II Type I Employment'!U26*VLOOKUP('Equation 4 Type I FTE'!$B26,'Equation 3 FTE Conversion'!$B$10:$E$32,4,FALSE)</f>
        <v>4.9158903380356663E-3</v>
      </c>
      <c r="V26" s="20">
        <f>'RIMS II Type I Employment'!V26*VLOOKUP('Equation 4 Type I FTE'!$B26,'Equation 3 FTE Conversion'!$B$10:$E$32,4,FALSE)</f>
        <v>9.6530210274154912E-3</v>
      </c>
      <c r="W26" s="20">
        <f>'RIMS II Type I Employment'!W26*VLOOKUP('Equation 4 Type I FTE'!$B26,'Equation 3 FTE Conversion'!$B$10:$E$32,4,FALSE)</f>
        <v>1.1351237689645993E-2</v>
      </c>
      <c r="X26" s="20">
        <f>'RIMS II Type I Employment'!X26*VLOOKUP('Equation 4 Type I FTE'!$B26,'Equation 3 FTE Conversion'!$B$10:$E$32,4,FALSE)</f>
        <v>1.2960074527548576E-2</v>
      </c>
      <c r="Y26" s="20">
        <f>'RIMS II Type I Employment'!Y26*VLOOKUP('Equation 4 Type I FTE'!$B26,'Equation 3 FTE Conversion'!$B$10:$E$32,4,FALSE)</f>
        <v>3.5751929731168484E-3</v>
      </c>
      <c r="Z26" s="20">
        <f>'RIMS II Type I Employment'!Z26*VLOOKUP('Equation 4 Type I FTE'!$B26,'Equation 3 FTE Conversion'!$B$10:$E$32,4,FALSE)</f>
        <v>3.7539526217726907E-3</v>
      </c>
      <c r="AA26" s="20">
        <f>'RIMS II Type I Employment'!AA26*VLOOKUP('Equation 4 Type I FTE'!$B26,'Equation 3 FTE Conversion'!$B$10:$E$32,4,FALSE)</f>
        <v>8.9379824327921204E-3</v>
      </c>
      <c r="AB26" s="20">
        <f>'RIMS II Type I Employment'!AB26*VLOOKUP('Equation 4 Type I FTE'!$B26,'Equation 3 FTE Conversion'!$B$10:$E$32,4,FALSE)</f>
        <v>6.4353473516103269E-3</v>
      </c>
      <c r="AC26" s="20">
        <f>'RIMS II Type I Employment'!AC26*VLOOKUP('Equation 4 Type I FTE'!$B26,'Equation 3 FTE Conversion'!$B$10:$E$32,4,FALSE)</f>
        <v>3.4858131487889269E-3</v>
      </c>
      <c r="AD26" s="20">
        <f>'RIMS II Type I Employment'!AD26*VLOOKUP('Equation 4 Type I FTE'!$B26,'Equation 3 FTE Conversion'!$B$10:$E$32,4,FALSE)</f>
        <v>5.0052701623635879E-3</v>
      </c>
      <c r="AE26" s="20">
        <f>'RIMS II Type I Employment'!AE26*VLOOKUP('Equation 4 Type I FTE'!$B26,'Equation 3 FTE Conversion'!$B$10:$E$32,4,FALSE)</f>
        <v>4.3796113920681395E-3</v>
      </c>
      <c r="AF26" s="20">
        <f>'RIMS II Type I Employment'!AF26*VLOOKUP('Equation 4 Type I FTE'!$B26,'Equation 3 FTE Conversion'!$B$10:$E$32,4,FALSE)</f>
        <v>6.4353473516103269E-3</v>
      </c>
      <c r="AG26" s="20">
        <f>'RIMS II Type I Employment'!AG26*VLOOKUP('Equation 4 Type I FTE'!$B26,'Equation 3 FTE Conversion'!$B$10:$E$32,4,FALSE)</f>
        <v>6.7034868245940907E-3</v>
      </c>
      <c r="AH26" s="20">
        <f>'RIMS II Type I Employment'!AH26*VLOOKUP('Equation 4 Type I FTE'!$B26,'Equation 3 FTE Conversion'!$B$10:$E$32,4,FALSE)</f>
        <v>4.9158903380356663E-3</v>
      </c>
      <c r="AI26" s="20">
        <f>'RIMS II Type I Employment'!AI26*VLOOKUP('Equation 4 Type I FTE'!$B26,'Equation 3 FTE Conversion'!$B$10:$E$32,4,FALSE)</f>
        <v>5.7203087569869578E-3</v>
      </c>
      <c r="AJ26" s="20">
        <f>'RIMS II Type I Employment'!AJ26*VLOOKUP('Equation 4 Type I FTE'!$B26,'Equation 3 FTE Conversion'!$B$10:$E$32,4,FALSE)</f>
        <v>5.8990684056428001E-3</v>
      </c>
      <c r="AK26" s="20">
        <f>'RIMS II Type I Employment'!AK26*VLOOKUP('Equation 4 Type I FTE'!$B26,'Equation 3 FTE Conversion'!$B$10:$E$32,4,FALSE)</f>
        <v>8.4910833111525152E-3</v>
      </c>
      <c r="AL26" s="20">
        <f>'RIMS II Type I Employment'!AL26*VLOOKUP('Equation 4 Type I FTE'!$B26,'Equation 3 FTE Conversion'!$B$10:$E$32,4,FALSE)</f>
        <v>7.8654245408570668E-3</v>
      </c>
      <c r="AM26" s="20">
        <f>'RIMS II Type I Employment'!AM26*VLOOKUP('Equation 4 Type I FTE'!$B26,'Equation 3 FTE Conversion'!$B$10:$E$32,4,FALSE)</f>
        <v>8.759222784136279E-3</v>
      </c>
      <c r="AN26" s="20">
        <f>'RIMS II Type I Employment'!AN26*VLOOKUP('Equation 4 Type I FTE'!$B26,'Equation 3 FTE Conversion'!$B$10:$E$32,4,FALSE)</f>
        <v>3.4858131487889269E-3</v>
      </c>
      <c r="AO26" s="20">
        <f>'RIMS II Type I Employment'!AO26*VLOOKUP('Equation 4 Type I FTE'!$B26,'Equation 3 FTE Conversion'!$B$10:$E$32,4,FALSE)</f>
        <v>3.66457279744477E-3</v>
      </c>
      <c r="AP26" s="20">
        <f>'RIMS II Type I Employment'!AP26*VLOOKUP('Equation 4 Type I FTE'!$B26,'Equation 3 FTE Conversion'!$B$10:$E$32,4,FALSE)</f>
        <v>7.0610061219057762E-3</v>
      </c>
      <c r="AQ26" s="20">
        <f>'RIMS II Type I Employment'!AQ26*VLOOKUP('Equation 4 Type I FTE'!$B26,'Equation 3 FTE Conversion'!$B$10:$E$32,4,FALSE)</f>
        <v>5.8096885813148785E-3</v>
      </c>
      <c r="AR26" s="20">
        <f>'RIMS II Type I Employment'!AR26*VLOOKUP('Equation 4 Type I FTE'!$B26,'Equation 3 FTE Conversion'!$B$10:$E$32,4,FALSE)</f>
        <v>4.9158903380356663E-3</v>
      </c>
      <c r="AS26" s="20">
        <f>'RIMS II Type I Employment'!AS26*VLOOKUP('Equation 4 Type I FTE'!$B26,'Equation 3 FTE Conversion'!$B$10:$E$32,4,FALSE)</f>
        <v>5.9884482299707208E-3</v>
      </c>
      <c r="AT26" s="20">
        <f>'RIMS II Type I Employment'!AT26*VLOOKUP('Equation 4 Type I FTE'!$B26,'Equation 3 FTE Conversion'!$B$10:$E$32,4,FALSE)</f>
        <v>5.0946499866915095E-3</v>
      </c>
      <c r="AU26" s="20">
        <f>'RIMS II Type I Employment'!AU26*VLOOKUP('Equation 4 Type I FTE'!$B26,'Equation 3 FTE Conversion'!$B$10:$E$32,4,FALSE)</f>
        <v>3.9327122704285334E-3</v>
      </c>
      <c r="AV26" s="20">
        <f>'RIMS II Type I Employment'!AV26*VLOOKUP('Equation 4 Type I FTE'!$B26,'Equation 3 FTE Conversion'!$B$10:$E$32,4,FALSE)</f>
        <v>5.8096885813148785E-3</v>
      </c>
      <c r="AW26" s="20">
        <f>'RIMS II Type I Employment'!AW26*VLOOKUP('Equation 4 Type I FTE'!$B26,'Equation 3 FTE Conversion'!$B$10:$E$32,4,FALSE)</f>
        <v>3.7539526217726907E-3</v>
      </c>
      <c r="AX26" s="20">
        <f>'RIMS II Type I Employment'!AX26*VLOOKUP('Equation 4 Type I FTE'!$B26,'Equation 3 FTE Conversion'!$B$10:$E$32,4,FALSE)</f>
        <v>3.8433324461006118E-3</v>
      </c>
      <c r="AY26" s="20">
        <f>'RIMS II Type I Employment'!AY26*VLOOKUP('Equation 4 Type I FTE'!$B26,'Equation 3 FTE Conversion'!$B$10:$E$32,4,FALSE)</f>
        <v>2.2344956081980301E-3</v>
      </c>
      <c r="AZ26" s="20">
        <f>'RIMS II Type I Employment'!AZ26*VLOOKUP('Equation 4 Type I FTE'!$B26,'Equation 3 FTE Conversion'!$B$10:$E$32,4,FALSE)</f>
        <v>3.0389140271493208E-3</v>
      </c>
      <c r="BA26" s="20">
        <f>'RIMS II Type I Employment'!BA26*VLOOKUP('Equation 4 Type I FTE'!$B26,'Equation 3 FTE Conversion'!$B$10:$E$32,4,FALSE)</f>
        <v>2.9495342028214E-3</v>
      </c>
      <c r="BB26" s="20">
        <f>'RIMS II Type I Employment'!BB26*VLOOKUP('Equation 4 Type I FTE'!$B26,'Equation 3 FTE Conversion'!$B$10:$E$32,4,FALSE)</f>
        <v>4.0220920947564541E-3</v>
      </c>
      <c r="BC26" s="20">
        <f>'RIMS II Type I Employment'!BC26*VLOOKUP('Equation 4 Type I FTE'!$B26,'Equation 3 FTE Conversion'!$B$10:$E$32,4,FALSE)</f>
        <v>7.2397657705616176E-3</v>
      </c>
      <c r="BD26" s="20">
        <f>'RIMS II Type I Employment'!BD26*VLOOKUP('Equation 4 Type I FTE'!$B26,'Equation 3 FTE Conversion'!$B$10:$E$32,4,FALSE)</f>
        <v>4.1114719190843757E-3</v>
      </c>
      <c r="BE26" s="20">
        <f>'RIMS II Type I Employment'!BE26*VLOOKUP('Equation 4 Type I FTE'!$B26,'Equation 3 FTE Conversion'!$B$10:$E$32,4,FALSE)</f>
        <v>5.8990684056428001E-3</v>
      </c>
      <c r="BF26" s="20">
        <f>'RIMS II Type I Employment'!BF26*VLOOKUP('Equation 4 Type I FTE'!$B26,'Equation 3 FTE Conversion'!$B$10:$E$32,4,FALSE)</f>
        <v>5.0052701623635879E-3</v>
      </c>
      <c r="BG26" s="20">
        <f>'RIMS II Type I Employment'!BG26*VLOOKUP('Equation 4 Type I FTE'!$B26,'Equation 3 FTE Conversion'!$B$10:$E$32,4,FALSE)</f>
        <v>4.8265105137077456E-3</v>
      </c>
      <c r="BH26" s="20">
        <f>'RIMS II Type I Employment'!BH26*VLOOKUP('Equation 4 Type I FTE'!$B26,'Equation 3 FTE Conversion'!$B$10:$E$32,4,FALSE)</f>
        <v>5.9884482299707208E-3</v>
      </c>
      <c r="BI26" s="20">
        <f>'RIMS II Type I Employment'!BI26*VLOOKUP('Equation 4 Type I FTE'!$B26,'Equation 3 FTE Conversion'!$B$10:$E$32,4,FALSE)</f>
        <v>6.2565877029544846E-3</v>
      </c>
      <c r="BJ26" s="20">
        <f>'RIMS II Type I Employment'!BJ26*VLOOKUP('Equation 4 Type I FTE'!$B26,'Equation 3 FTE Conversion'!$B$10:$E$32,4,FALSE)</f>
        <v>3.66457279744477E-3</v>
      </c>
      <c r="BK26" s="20">
        <f>'RIMS II Type I Employment'!BK26*VLOOKUP('Equation 4 Type I FTE'!$B26,'Equation 3 FTE Conversion'!$B$10:$E$32,4,FALSE)</f>
        <v>5.5415491083311147E-3</v>
      </c>
      <c r="BL26" s="20">
        <f>'RIMS II Type I Employment'!BL26*VLOOKUP('Equation 4 Type I FTE'!$B26,'Equation 3 FTE Conversion'!$B$10:$E$32,4,FALSE)</f>
        <v>3.1282938514772423E-3</v>
      </c>
      <c r="BM26" s="20">
        <f>'RIMS II Type I Employment'!BM26*VLOOKUP('Equation 4 Type I FTE'!$B26,'Equation 3 FTE Conversion'!$B$10:$E$32,4,FALSE)</f>
        <v>7.597285067873303E-3</v>
      </c>
      <c r="BN26" s="20">
        <f>'RIMS II Type I Employment'!BN26*VLOOKUP('Equation 4 Type I FTE'!$B26,'Equation 3 FTE Conversion'!$B$10:$E$32,4,FALSE)</f>
        <v>5.0946499866915095E-3</v>
      </c>
      <c r="BO26" s="20">
        <f>'RIMS II Type I Employment'!BO26*VLOOKUP('Equation 4 Type I FTE'!$B26,'Equation 3 FTE Conversion'!$B$10:$E$32,4,FALSE)</f>
        <v>8.2229438381687513E-3</v>
      </c>
      <c r="BP26" s="20">
        <f>'RIMS II Type I Employment'!BP26*VLOOKUP('Equation 4 Type I FTE'!$B26,'Equation 3 FTE Conversion'!$B$10:$E$32,4,FALSE)</f>
        <v>5.9884482299707208E-3</v>
      </c>
      <c r="BQ26" s="20">
        <f>'RIMS II Type I Employment'!BQ26*VLOOKUP('Equation 4 Type I FTE'!$B26,'Equation 3 FTE Conversion'!$B$10:$E$32,4,FALSE)</f>
        <v>5.2734096353473509E-3</v>
      </c>
      <c r="BR26" s="20">
        <f>'RIMS II Type I Employment'!BR26*VLOOKUP('Equation 4 Type I FTE'!$B26,'Equation 3 FTE Conversion'!$B$10:$E$32,4,FALSE)</f>
        <v>3.3964333244610057E-3</v>
      </c>
      <c r="BS26" s="20">
        <f>'RIMS II Type I Employment'!BS26*VLOOKUP('Equation 4 Type I FTE'!$B26,'Equation 3 FTE Conversion'!$B$10:$E$32,4,FALSE)</f>
        <v>4.737130689379824E-3</v>
      </c>
      <c r="BT26" s="20">
        <f>'RIMS II Type I Employment'!BT26*VLOOKUP('Equation 4 Type I FTE'!$B26,'Equation 3 FTE Conversion'!$B$10:$E$32,4,FALSE)</f>
        <v>3.7539526217726907E-3</v>
      </c>
      <c r="BU26" s="20">
        <f>'RIMS II Type I Employment'!BU26*VLOOKUP('Equation 4 Type I FTE'!$B26,'Equation 3 FTE Conversion'!$B$10:$E$32,4,FALSE)</f>
        <v>4.4689912163960602E-3</v>
      </c>
      <c r="BV26" s="20">
        <f>'RIMS II Type I Employment'!BV26*VLOOKUP('Equation 4 Type I FTE'!$B26,'Equation 3 FTE Conversion'!$B$10:$E$32,4,FALSE)</f>
        <v>3.2176736758051635E-3</v>
      </c>
      <c r="BW26" s="20">
        <f>'RIMS II Type I Employment'!BW26*VLOOKUP('Equation 4 Type I FTE'!$B26,'Equation 3 FTE Conversion'!$B$10:$E$32,4,FALSE)</f>
        <v>5.0052701623635879E-3</v>
      </c>
      <c r="BX26" s="20">
        <f>'RIMS II Type I Employment'!BX26*VLOOKUP('Equation 4 Type I FTE'!$B26,'Equation 3 FTE Conversion'!$B$10:$E$32,4,FALSE)</f>
        <v>4.2008517434122972E-3</v>
      </c>
      <c r="BY26" s="20">
        <f>'RIMS II Type I Employment'!BY26*VLOOKUP('Equation 4 Type I FTE'!$B26,'Equation 3 FTE Conversion'!$B$10:$E$32,4,FALSE)</f>
        <v>2.9495342028214E-3</v>
      </c>
      <c r="BZ26" s="20">
        <f>'RIMS II Type I Employment'!BZ26*VLOOKUP('Equation 4 Type I FTE'!$B26,'Equation 3 FTE Conversion'!$B$10:$E$32,4,FALSE)</f>
        <v>3.2176736758051635E-3</v>
      </c>
      <c r="CA26" s="20">
        <f>'RIMS II Type I Employment'!CA26*VLOOKUP('Equation 4 Type I FTE'!$B26,'Equation 3 FTE Conversion'!$B$10:$E$32,4,FALSE)</f>
        <v>7.32914559488954E-3</v>
      </c>
      <c r="CB26" s="20">
        <f>'RIMS II Type I Employment'!CB26*VLOOKUP('Equation 4 Type I FTE'!$B26,'Equation 3 FTE Conversion'!$B$10:$E$32,4,FALSE)</f>
        <v>4.4689912163960602E-3</v>
      </c>
      <c r="CC26" s="20">
        <f>'RIMS II Type I Employment'!CC26*VLOOKUP('Equation 4 Type I FTE'!$B26,'Equation 3 FTE Conversion'!$B$10:$E$32,4,FALSE)</f>
        <v>6.7928666489220114E-3</v>
      </c>
      <c r="CD26" s="20">
        <f>'RIMS II Type I Employment'!CD26*VLOOKUP('Equation 4 Type I FTE'!$B26,'Equation 3 FTE Conversion'!$B$10:$E$32,4,FALSE)</f>
        <v>8.759222784136279E-3</v>
      </c>
      <c r="CE26" s="20">
        <f>'RIMS II Type I Employment'!CE26*VLOOKUP('Equation 4 Type I FTE'!$B26,'Equation 3 FTE Conversion'!$B$10:$E$32,4,FALSE)</f>
        <v>3.9327122704285334E-3</v>
      </c>
      <c r="CF26" s="20">
        <f>'RIMS II Type I Employment'!CF26*VLOOKUP('Equation 4 Type I FTE'!$B26,'Equation 3 FTE Conversion'!$B$10:$E$32,4,FALSE)</f>
        <v>4.737130689379824E-3</v>
      </c>
      <c r="CG26" s="20">
        <f>'RIMS II Type I Employment'!CG26*VLOOKUP('Equation 4 Type I FTE'!$B26,'Equation 3 FTE Conversion'!$B$10:$E$32,4,FALSE)</f>
        <v>5.9884482299707208E-3</v>
      </c>
      <c r="CH26" s="20">
        <f>'RIMS II Type I Employment'!CH26*VLOOKUP('Equation 4 Type I FTE'!$B26,'Equation 3 FTE Conversion'!$B$10:$E$32,4,FALSE)</f>
        <v>3.3964333244610057E-3</v>
      </c>
      <c r="CI26" s="20">
        <f>'RIMS II Type I Employment'!CI26*VLOOKUP('Equation 4 Type I FTE'!$B26,'Equation 3 FTE Conversion'!$B$10:$E$32,4,FALSE)</f>
        <v>3.9327122704285334E-3</v>
      </c>
      <c r="CJ26" s="20">
        <f>'RIMS II Type I Employment'!CJ26*VLOOKUP('Equation 4 Type I FTE'!$B26,'Equation 3 FTE Conversion'!$B$10:$E$32,4,FALSE)</f>
        <v>4.8265105137077456E-3</v>
      </c>
      <c r="CK26" s="20">
        <f>'RIMS II Type I Employment'!CK26*VLOOKUP('Equation 4 Type I FTE'!$B26,'Equation 3 FTE Conversion'!$B$10:$E$32,4,FALSE)</f>
        <v>5.1840298110194302E-3</v>
      </c>
      <c r="CL26" s="20">
        <f>'RIMS II Type I Employment'!CL26*VLOOKUP('Equation 4 Type I FTE'!$B26,'Equation 3 FTE Conversion'!$B$10:$E$32,4,FALSE)</f>
        <v>8.1335640138408306E-3</v>
      </c>
      <c r="CM26" s="20">
        <f>'RIMS II Type I Employment'!CM26*VLOOKUP('Equation 4 Type I FTE'!$B26,'Equation 3 FTE Conversion'!$B$10:$E$32,4,FALSE)</f>
        <v>4.9158903380356663E-3</v>
      </c>
      <c r="CN26" s="20">
        <f>'RIMS II Type I Employment'!CN26*VLOOKUP('Equation 4 Type I FTE'!$B26,'Equation 3 FTE Conversion'!$B$10:$E$32,4,FALSE)</f>
        <v>2.8601543784934789E-3</v>
      </c>
      <c r="CO26" s="20">
        <f>'RIMS II Type I Employment'!CO26*VLOOKUP('Equation 4 Type I FTE'!$B26,'Equation 3 FTE Conversion'!$B$10:$E$32,4,FALSE)</f>
        <v>4.0220920947564541E-3</v>
      </c>
      <c r="CP26" s="20">
        <f>'RIMS II Type I Employment'!CP26*VLOOKUP('Equation 4 Type I FTE'!$B26,'Equation 3 FTE Conversion'!$B$10:$E$32,4,FALSE)</f>
        <v>4.2902315677402179E-3</v>
      </c>
      <c r="CQ26" s="20">
        <f>'RIMS II Type I Employment'!CQ26*VLOOKUP('Equation 4 Type I FTE'!$B26,'Equation 3 FTE Conversion'!$B$10:$E$32,4,FALSE)</f>
        <v>4.2902315677402179E-3</v>
      </c>
      <c r="CR26" s="20">
        <f>'RIMS II Type I Employment'!CR26*VLOOKUP('Equation 4 Type I FTE'!$B26,'Equation 3 FTE Conversion'!$B$10:$E$32,4,FALSE)</f>
        <v>4.0220920947564541E-3</v>
      </c>
      <c r="CS26" s="20">
        <f>'RIMS II Type I Employment'!CS26*VLOOKUP('Equation 4 Type I FTE'!$B26,'Equation 3 FTE Conversion'!$B$10:$E$32,4,FALSE)</f>
        <v>4.2902315677402179E-3</v>
      </c>
      <c r="CT26" s="20">
        <f>'RIMS II Type I Employment'!CT26*VLOOKUP('Equation 4 Type I FTE'!$B26,'Equation 3 FTE Conversion'!$B$10:$E$32,4,FALSE)</f>
        <v>3.3964333244610057E-3</v>
      </c>
      <c r="CU26" s="20">
        <f>'RIMS II Type I Employment'!CU26*VLOOKUP('Equation 4 Type I FTE'!$B26,'Equation 3 FTE Conversion'!$B$10:$E$32,4,FALSE)</f>
        <v>2.7707745541655573E-3</v>
      </c>
      <c r="CV26" s="20">
        <f>'RIMS II Type I Employment'!CV26*VLOOKUP('Equation 4 Type I FTE'!$B26,'Equation 3 FTE Conversion'!$B$10:$E$32,4,FALSE)</f>
        <v>5.6309289326590363E-3</v>
      </c>
      <c r="CW26" s="20">
        <f>'RIMS II Type I Employment'!CW26*VLOOKUP('Equation 4 Type I FTE'!$B26,'Equation 3 FTE Conversion'!$B$10:$E$32,4,FALSE)</f>
        <v>3.9327122704285334E-3</v>
      </c>
      <c r="CX26" s="20">
        <f>'RIMS II Type I Employment'!CX26*VLOOKUP('Equation 4 Type I FTE'!$B26,'Equation 3 FTE Conversion'!$B$10:$E$32,4,FALSE)</f>
        <v>5.5415491083311147E-3</v>
      </c>
      <c r="CY26" s="20">
        <f>'RIMS II Type I Employment'!CY26*VLOOKUP('Equation 4 Type I FTE'!$B26,'Equation 3 FTE Conversion'!$B$10:$E$32,4,FALSE)</f>
        <v>4.4689912163960602E-3</v>
      </c>
      <c r="CZ26" s="20">
        <f>'RIMS II Type I Employment'!CZ26*VLOOKUP('Equation 4 Type I FTE'!$B26,'Equation 3 FTE Conversion'!$B$10:$E$32,4,FALSE)</f>
        <v>1.5194570135746604E-3</v>
      </c>
      <c r="DA26" s="20">
        <f>'RIMS II Type I Employment'!DA26*VLOOKUP('Equation 4 Type I FTE'!$B26,'Equation 3 FTE Conversion'!$B$10:$E$32,4,FALSE)</f>
        <v>3.3964333244610057E-3</v>
      </c>
      <c r="DB26" s="20">
        <f>'RIMS II Type I Employment'!DB26*VLOOKUP('Equation 4 Type I FTE'!$B26,'Equation 3 FTE Conversion'!$B$10:$E$32,4,FALSE)</f>
        <v>1.8769763108863453E-3</v>
      </c>
      <c r="DC26" s="20">
        <f>'RIMS II Type I Employment'!DC26*VLOOKUP('Equation 4 Type I FTE'!$B26,'Equation 3 FTE Conversion'!$B$10:$E$32,4,FALSE)</f>
        <v>2.7707745541655573E-3</v>
      </c>
      <c r="DD26" s="20">
        <f>'RIMS II Type I Employment'!DD26*VLOOKUP('Equation 4 Type I FTE'!$B26,'Equation 3 FTE Conversion'!$B$10:$E$32,4,FALSE)</f>
        <v>2.5920149055097151E-3</v>
      </c>
      <c r="DE26" s="20">
        <f>'RIMS II Type I Employment'!DE26*VLOOKUP('Equation 4 Type I FTE'!$B26,'Equation 3 FTE Conversion'!$B$10:$E$32,4,FALSE)</f>
        <v>2.9495342028214E-3</v>
      </c>
      <c r="DF26" s="20">
        <f>'RIMS II Type I Employment'!DF26*VLOOKUP('Equation 4 Type I FTE'!$B26,'Equation 3 FTE Conversion'!$B$10:$E$32,4,FALSE)</f>
        <v>2.2344956081980301E-3</v>
      </c>
      <c r="DG26" s="20">
        <f>'RIMS II Type I Employment'!DG26*VLOOKUP('Equation 4 Type I FTE'!$B26,'Equation 3 FTE Conversion'!$B$10:$E$32,4,FALSE)</f>
        <v>2.9495342028214E-3</v>
      </c>
      <c r="DH26" s="20">
        <f>'RIMS II Type I Employment'!DH26*VLOOKUP('Equation 4 Type I FTE'!$B26,'Equation 3 FTE Conversion'!$B$10:$E$32,4,FALSE)</f>
        <v>3.2176736758051635E-3</v>
      </c>
      <c r="DI26" s="20">
        <f>'RIMS II Type I Employment'!DI26*VLOOKUP('Equation 4 Type I FTE'!$B26,'Equation 3 FTE Conversion'!$B$10:$E$32,4,FALSE)</f>
        <v>1.8769763108863453E-3</v>
      </c>
      <c r="DJ26" s="20">
        <f>'RIMS II Type I Employment'!DJ26*VLOOKUP('Equation 4 Type I FTE'!$B26,'Equation 3 FTE Conversion'!$B$10:$E$32,4,FALSE)</f>
        <v>1.8769763108863453E-3</v>
      </c>
      <c r="DK26" s="20">
        <f>'RIMS II Type I Employment'!DK26*VLOOKUP('Equation 4 Type I FTE'!$B26,'Equation 3 FTE Conversion'!$B$10:$E$32,4,FALSE)</f>
        <v>2.4132552568538728E-3</v>
      </c>
      <c r="DL26" s="20">
        <f>'RIMS II Type I Employment'!DL26*VLOOKUP('Equation 4 Type I FTE'!$B26,'Equation 3 FTE Conversion'!$B$10:$E$32,4,FALSE)</f>
        <v>3.8433324461006118E-3</v>
      </c>
      <c r="DM26" s="20">
        <f>'RIMS II Type I Employment'!DM26*VLOOKUP('Equation 4 Type I FTE'!$B26,'Equation 3 FTE Conversion'!$B$10:$E$32,4,FALSE)</f>
        <v>1.251317540590897E-3</v>
      </c>
      <c r="DN26" s="20">
        <f>'RIMS II Type I Employment'!DN26*VLOOKUP('Equation 4 Type I FTE'!$B26,'Equation 3 FTE Conversion'!$B$10:$E$32,4,FALSE)</f>
        <v>5.0052701623635879E-3</v>
      </c>
      <c r="DO26" s="20">
        <f>'RIMS II Type I Employment'!DO26*VLOOKUP('Equation 4 Type I FTE'!$B26,'Equation 3 FTE Conversion'!$B$10:$E$32,4,FALSE)</f>
        <v>2.5920149055097151E-3</v>
      </c>
      <c r="DP26" s="20">
        <f>'RIMS II Type I Employment'!DP26*VLOOKUP('Equation 4 Type I FTE'!$B26,'Equation 3 FTE Conversion'!$B$10:$E$32,4,FALSE)</f>
        <v>2.0557359595421878E-3</v>
      </c>
      <c r="DQ26" s="20">
        <f>'RIMS II Type I Employment'!DQ26*VLOOKUP('Equation 4 Type I FTE'!$B26,'Equation 3 FTE Conversion'!$B$10:$E$32,4,FALSE)</f>
        <v>2.2344956081980301E-3</v>
      </c>
      <c r="DR26" s="20">
        <f>'RIMS II Type I Employment'!DR26*VLOOKUP('Equation 4 Type I FTE'!$B26,'Equation 3 FTE Conversion'!$B$10:$E$32,4,FALSE)</f>
        <v>2.9495342028214E-3</v>
      </c>
      <c r="DS26" s="20">
        <f>'RIMS II Type I Employment'!DS26*VLOOKUP('Equation 4 Type I FTE'!$B26,'Equation 3 FTE Conversion'!$B$10:$E$32,4,FALSE)</f>
        <v>2.4132552568538728E-3</v>
      </c>
      <c r="DT26" s="20">
        <f>'RIMS II Type I Employment'!DT26*VLOOKUP('Equation 4 Type I FTE'!$B26,'Equation 3 FTE Conversion'!$B$10:$E$32,4,FALSE)</f>
        <v>3.66457279744477E-3</v>
      </c>
      <c r="DU26" s="20">
        <f>'RIMS II Type I Employment'!DU26*VLOOKUP('Equation 4 Type I FTE'!$B26,'Equation 3 FTE Conversion'!$B$10:$E$32,4,FALSE)</f>
        <v>4.2902315677402179E-3</v>
      </c>
      <c r="DV26" s="20">
        <f>'RIMS II Type I Employment'!DV26*VLOOKUP('Equation 4 Type I FTE'!$B26,'Equation 3 FTE Conversion'!$B$10:$E$32,4,FALSE)</f>
        <v>3.3964333244610057E-3</v>
      </c>
      <c r="DW26" s="20">
        <f>'RIMS II Type I Employment'!DW26*VLOOKUP('Equation 4 Type I FTE'!$B26,'Equation 3 FTE Conversion'!$B$10:$E$32,4,FALSE)</f>
        <v>2.145115783870109E-3</v>
      </c>
      <c r="DX26" s="20">
        <f>'RIMS II Type I Employment'!DX26*VLOOKUP('Equation 4 Type I FTE'!$B26,'Equation 3 FTE Conversion'!$B$10:$E$32,4,FALSE)</f>
        <v>2.6813947298376362E-3</v>
      </c>
      <c r="DY26" s="20">
        <f>'RIMS II Type I Employment'!DY26*VLOOKUP('Equation 4 Type I FTE'!$B26,'Equation 3 FTE Conversion'!$B$10:$E$32,4,FALSE)</f>
        <v>2.2344956081980301E-3</v>
      </c>
      <c r="DZ26" s="20">
        <f>'RIMS II Type I Employment'!DZ26*VLOOKUP('Equation 4 Type I FTE'!$B26,'Equation 3 FTE Conversion'!$B$10:$E$32,4,FALSE)</f>
        <v>3.2176736758051635E-3</v>
      </c>
      <c r="EA26" s="20">
        <f>'RIMS II Type I Employment'!EA26*VLOOKUP('Equation 4 Type I FTE'!$B26,'Equation 3 FTE Conversion'!$B$10:$E$32,4,FALSE)</f>
        <v>2.3238754325259512E-3</v>
      </c>
      <c r="EB26" s="20">
        <f>'RIMS II Type I Employment'!EB26*VLOOKUP('Equation 4 Type I FTE'!$B26,'Equation 3 FTE Conversion'!$B$10:$E$32,4,FALSE)</f>
        <v>2.4132552568538728E-3</v>
      </c>
      <c r="EC26" s="20">
        <f>'RIMS II Type I Employment'!EC26*VLOOKUP('Equation 4 Type I FTE'!$B26,'Equation 3 FTE Conversion'!$B$10:$E$32,4,FALSE)</f>
        <v>1.8769763108863453E-3</v>
      </c>
      <c r="ED26" s="20">
        <f>'RIMS II Type I Employment'!ED26*VLOOKUP('Equation 4 Type I FTE'!$B26,'Equation 3 FTE Conversion'!$B$10:$E$32,4,FALSE)</f>
        <v>3.0389140271493208E-3</v>
      </c>
      <c r="EE26" s="20">
        <f>'RIMS II Type I Employment'!EE26*VLOOKUP('Equation 4 Type I FTE'!$B26,'Equation 3 FTE Conversion'!$B$10:$E$32,4,FALSE)</f>
        <v>2.8601543784934789E-3</v>
      </c>
      <c r="EF26" s="20">
        <f>'RIMS II Type I Employment'!EF26*VLOOKUP('Equation 4 Type I FTE'!$B26,'Equation 3 FTE Conversion'!$B$10:$E$32,4,FALSE)</f>
        <v>2.6813947298376362E-3</v>
      </c>
      <c r="EG26" s="20">
        <f>'RIMS II Type I Employment'!EG26*VLOOKUP('Equation 4 Type I FTE'!$B26,'Equation 3 FTE Conversion'!$B$10:$E$32,4,FALSE)</f>
        <v>5.8096885813148785E-3</v>
      </c>
      <c r="EH26" s="20">
        <f>'RIMS II Type I Employment'!EH26*VLOOKUP('Equation 4 Type I FTE'!$B26,'Equation 3 FTE Conversion'!$B$10:$E$32,4,FALSE)</f>
        <v>2.2344956081980301E-3</v>
      </c>
      <c r="EI26" s="20">
        <f>'RIMS II Type I Employment'!EI26*VLOOKUP('Equation 4 Type I FTE'!$B26,'Equation 3 FTE Conversion'!$B$10:$E$32,4,FALSE)</f>
        <v>2.0557359595421878E-3</v>
      </c>
      <c r="EJ26" s="20">
        <f>'RIMS II Type I Employment'!EJ26*VLOOKUP('Equation 4 Type I FTE'!$B26,'Equation 3 FTE Conversion'!$B$10:$E$32,4,FALSE)</f>
        <v>2.5026350811817939E-3</v>
      </c>
      <c r="EK26" s="20">
        <f>'RIMS II Type I Employment'!EK26*VLOOKUP('Equation 4 Type I FTE'!$B26,'Equation 3 FTE Conversion'!$B$10:$E$32,4,FALSE)</f>
        <v>3.8433324461006118E-3</v>
      </c>
      <c r="EL26" s="20">
        <f>'RIMS II Type I Employment'!EL26*VLOOKUP('Equation 4 Type I FTE'!$B26,'Equation 3 FTE Conversion'!$B$10:$E$32,4,FALSE)</f>
        <v>3.7539526217726907E-3</v>
      </c>
      <c r="EM26" s="20">
        <f>'RIMS II Type I Employment'!EM26*VLOOKUP('Equation 4 Type I FTE'!$B26,'Equation 3 FTE Conversion'!$B$10:$E$32,4,FALSE)</f>
        <v>1.8769763108863453E-3</v>
      </c>
      <c r="EN26" s="20">
        <f>'RIMS II Type I Employment'!EN26*VLOOKUP('Equation 4 Type I FTE'!$B26,'Equation 3 FTE Conversion'!$B$10:$E$32,4,FALSE)</f>
        <v>4.1114719190843757E-3</v>
      </c>
      <c r="EO26" s="20">
        <f>'RIMS II Type I Employment'!EO26*VLOOKUP('Equation 4 Type I FTE'!$B26,'Equation 3 FTE Conversion'!$B$10:$E$32,4,FALSE)</f>
        <v>4.2008517434122972E-3</v>
      </c>
      <c r="EP26" s="20">
        <f>'RIMS II Type I Employment'!EP26*VLOOKUP('Equation 4 Type I FTE'!$B26,'Equation 3 FTE Conversion'!$B$10:$E$32,4,FALSE)</f>
        <v>4.1114719190843757E-3</v>
      </c>
      <c r="EQ26" s="20">
        <f>'RIMS II Type I Employment'!EQ26*VLOOKUP('Equation 4 Type I FTE'!$B26,'Equation 3 FTE Conversion'!$B$10:$E$32,4,FALSE)</f>
        <v>3.7539526217726907E-3</v>
      </c>
      <c r="ER26" s="20">
        <f>'RIMS II Type I Employment'!ER26*VLOOKUP('Equation 4 Type I FTE'!$B26,'Equation 3 FTE Conversion'!$B$10:$E$32,4,FALSE)</f>
        <v>3.8433324461006118E-3</v>
      </c>
      <c r="ES26" s="20">
        <f>'RIMS II Type I Employment'!ES26*VLOOKUP('Equation 4 Type I FTE'!$B26,'Equation 3 FTE Conversion'!$B$10:$E$32,4,FALSE)</f>
        <v>5.8096885813148785E-3</v>
      </c>
      <c r="ET26" s="20">
        <f>'RIMS II Type I Employment'!ET26*VLOOKUP('Equation 4 Type I FTE'!$B26,'Equation 3 FTE Conversion'!$B$10:$E$32,4,FALSE)</f>
        <v>5.0946499866915095E-3</v>
      </c>
      <c r="EU26" s="20">
        <f>'RIMS II Type I Employment'!EU26*VLOOKUP('Equation 4 Type I FTE'!$B26,'Equation 3 FTE Conversion'!$B$10:$E$32,4,FALSE)</f>
        <v>4.1114719190843757E-3</v>
      </c>
      <c r="EV26" s="20">
        <f>'RIMS II Type I Employment'!EV26*VLOOKUP('Equation 4 Type I FTE'!$B26,'Equation 3 FTE Conversion'!$B$10:$E$32,4,FALSE)</f>
        <v>2.6813947298376362E-3</v>
      </c>
      <c r="EW26" s="20">
        <f>'RIMS II Type I Employment'!EW26*VLOOKUP('Equation 4 Type I FTE'!$B26,'Equation 3 FTE Conversion'!$B$10:$E$32,4,FALSE)</f>
        <v>2.145115783870109E-3</v>
      </c>
      <c r="EX26" s="20">
        <f>'RIMS II Type I Employment'!EX26*VLOOKUP('Equation 4 Type I FTE'!$B26,'Equation 3 FTE Conversion'!$B$10:$E$32,4,FALSE)</f>
        <v>3.3964333244610057E-3</v>
      </c>
      <c r="EY26" s="20">
        <f>'RIMS II Type I Employment'!EY26*VLOOKUP('Equation 4 Type I FTE'!$B26,'Equation 3 FTE Conversion'!$B$10:$E$32,4,FALSE)</f>
        <v>3.1282938514772423E-3</v>
      </c>
      <c r="EZ26" s="20">
        <f>'RIMS II Type I Employment'!EZ26*VLOOKUP('Equation 4 Type I FTE'!$B26,'Equation 3 FTE Conversion'!$B$10:$E$32,4,FALSE)</f>
        <v>3.5751929731168484E-3</v>
      </c>
      <c r="FA26" s="20">
        <f>'RIMS II Type I Employment'!FA26*VLOOKUP('Equation 4 Type I FTE'!$B26,'Equation 3 FTE Conversion'!$B$10:$E$32,4,FALSE)</f>
        <v>4.5583710407239818E-3</v>
      </c>
      <c r="FB26" s="20">
        <f>'RIMS II Type I Employment'!FB26*VLOOKUP('Equation 4 Type I FTE'!$B26,'Equation 3 FTE Conversion'!$B$10:$E$32,4,FALSE)</f>
        <v>8.8486026084641997E-3</v>
      </c>
      <c r="FC26" s="20">
        <f>'RIMS II Type I Employment'!FC26*VLOOKUP('Equation 4 Type I FTE'!$B26,'Equation 3 FTE Conversion'!$B$10:$E$32,4,FALSE)</f>
        <v>4.737130689379824E-3</v>
      </c>
      <c r="FD26" s="20">
        <f>'RIMS II Type I Employment'!FD26*VLOOKUP('Equation 4 Type I FTE'!$B26,'Equation 3 FTE Conversion'!$B$10:$E$32,4,FALSE)</f>
        <v>3.0389140271493208E-3</v>
      </c>
      <c r="FE26" s="20">
        <f>'RIMS II Type I Employment'!FE26*VLOOKUP('Equation 4 Type I FTE'!$B26,'Equation 3 FTE Conversion'!$B$10:$E$32,4,FALSE)</f>
        <v>1.7875964865584242E-3</v>
      </c>
      <c r="FF26" s="20">
        <f>'RIMS II Type I Employment'!FF26*VLOOKUP('Equation 4 Type I FTE'!$B26,'Equation 3 FTE Conversion'!$B$10:$E$32,4,FALSE)</f>
        <v>2.4132552568538728E-3</v>
      </c>
      <c r="FG26" s="20">
        <f>'RIMS II Type I Employment'!FG26*VLOOKUP('Equation 4 Type I FTE'!$B26,'Equation 3 FTE Conversion'!$B$10:$E$32,4,FALSE)</f>
        <v>8.9379824327921204E-3</v>
      </c>
      <c r="FH26" s="20">
        <f>'RIMS II Type I Employment'!FH26*VLOOKUP('Equation 4 Type I FTE'!$B26,'Equation 3 FTE Conversion'!$B$10:$E$32,4,FALSE)</f>
        <v>4.0220920947564541E-3</v>
      </c>
      <c r="FI26" s="20">
        <f>'RIMS II Type I Employment'!FI26*VLOOKUP('Equation 4 Type I FTE'!$B26,'Equation 3 FTE Conversion'!$B$10:$E$32,4,FALSE)</f>
        <v>5.2734096353473509E-3</v>
      </c>
      <c r="FJ26" s="20">
        <f>'RIMS II Type I Employment'!FJ26*VLOOKUP('Equation 4 Type I FTE'!$B26,'Equation 3 FTE Conversion'!$B$10:$E$32,4,FALSE)</f>
        <v>1.0189299973383019E-2</v>
      </c>
      <c r="FK26" s="20">
        <f>'RIMS II Type I Employment'!FK26*VLOOKUP('Equation 4 Type I FTE'!$B26,'Equation 3 FTE Conversion'!$B$10:$E$32,4,FALSE)</f>
        <v>8.1335640138408306E-3</v>
      </c>
      <c r="FL26" s="20">
        <f>'RIMS II Type I Employment'!FL26*VLOOKUP('Equation 4 Type I FTE'!$B26,'Equation 3 FTE Conversion'!$B$10:$E$32,4,FALSE)</f>
        <v>4.6477508650519025E-3</v>
      </c>
      <c r="FM26" s="20">
        <f>'RIMS II Type I Employment'!FM26*VLOOKUP('Equation 4 Type I FTE'!$B26,'Equation 3 FTE Conversion'!$B$10:$E$32,4,FALSE)</f>
        <v>6.9716262975778537E-3</v>
      </c>
      <c r="FN26" s="20">
        <f>'RIMS II Type I Employment'!FN26*VLOOKUP('Equation 4 Type I FTE'!$B26,'Equation 3 FTE Conversion'!$B$10:$E$32,4,FALSE)</f>
        <v>9.1167420814479636E-3</v>
      </c>
      <c r="FO26" s="20">
        <f>'RIMS II Type I Employment'!FO26*VLOOKUP('Equation 4 Type I FTE'!$B26,'Equation 3 FTE Conversion'!$B$10:$E$32,4,FALSE)</f>
        <v>4.2902315677402179E-3</v>
      </c>
      <c r="FP26" s="20">
        <f>'RIMS II Type I Employment'!FP26*VLOOKUP('Equation 4 Type I FTE'!$B26,'Equation 3 FTE Conversion'!$B$10:$E$32,4,FALSE)</f>
        <v>8.312323662496672E-3</v>
      </c>
      <c r="FQ26" s="20">
        <f>'RIMS II Type I Employment'!FQ26*VLOOKUP('Equation 4 Type I FTE'!$B26,'Equation 3 FTE Conversion'!$B$10:$E$32,4,FALSE)</f>
        <v>4.1114719190843757E-3</v>
      </c>
      <c r="FR26" s="20">
        <f>'RIMS II Type I Employment'!FR26*VLOOKUP('Equation 4 Type I FTE'!$B26,'Equation 3 FTE Conversion'!$B$10:$E$32,4,FALSE)</f>
        <v>4.8265105137077456E-3</v>
      </c>
      <c r="FS26" s="20">
        <f>'RIMS II Type I Employment'!FS26*VLOOKUP('Equation 4 Type I FTE'!$B26,'Equation 3 FTE Conversion'!$B$10:$E$32,4,FALSE)</f>
        <v>6.1672078786265631E-3</v>
      </c>
      <c r="FT26" s="20">
        <f>'RIMS II Type I Employment'!FT26*VLOOKUP('Equation 4 Type I FTE'!$B26,'Equation 3 FTE Conversion'!$B$10:$E$32,4,FALSE)</f>
        <v>4.9158903380356663E-3</v>
      </c>
      <c r="FU26" s="20">
        <f>'RIMS II Type I Employment'!FU26*VLOOKUP('Equation 4 Type I FTE'!$B26,'Equation 3 FTE Conversion'!$B$10:$E$32,4,FALSE)</f>
        <v>8.9379824327921204E-3</v>
      </c>
      <c r="FV26" s="20">
        <f>'RIMS II Type I Employment'!FV26*VLOOKUP('Equation 4 Type I FTE'!$B26,'Equation 3 FTE Conversion'!$B$10:$E$32,4,FALSE)</f>
        <v>4.0220920947564541E-3</v>
      </c>
      <c r="FW26" s="20">
        <f>'RIMS II Type I Employment'!FW26*VLOOKUP('Equation 4 Type I FTE'!$B26,'Equation 3 FTE Conversion'!$B$10:$E$32,4,FALSE)</f>
        <v>4.737130689379824E-3</v>
      </c>
      <c r="FX26" s="20">
        <f>'RIMS II Type I Employment'!FX26*VLOOKUP('Equation 4 Type I FTE'!$B26,'Equation 3 FTE Conversion'!$B$10:$E$32,4,FALSE)</f>
        <v>4.5583710407239818E-3</v>
      </c>
      <c r="FY26" s="20">
        <f>'RIMS II Type I Employment'!FY26*VLOOKUP('Equation 4 Type I FTE'!$B26,'Equation 3 FTE Conversion'!$B$10:$E$32,4,FALSE)</f>
        <v>5.7203087569869578E-3</v>
      </c>
      <c r="FZ26" s="20">
        <f>'RIMS II Type I Employment'!FZ26*VLOOKUP('Equation 4 Type I FTE'!$B26,'Equation 3 FTE Conversion'!$B$10:$E$32,4,FALSE)</f>
        <v>2.7707745541655573E-3</v>
      </c>
      <c r="GA26" s="20">
        <f>'RIMS II Type I Employment'!GA26*VLOOKUP('Equation 4 Type I FTE'!$B26,'Equation 3 FTE Conversion'!$B$10:$E$32,4,FALSE)</f>
        <v>3.0389140271493208E-3</v>
      </c>
      <c r="GB26" s="20">
        <f>'RIMS II Type I Employment'!GB26*VLOOKUP('Equation 4 Type I FTE'!$B26,'Equation 3 FTE Conversion'!$B$10:$E$32,4,FALSE)</f>
        <v>2.5026350811817939E-3</v>
      </c>
      <c r="GC26" s="20">
        <f>'RIMS II Type I Employment'!GC26*VLOOKUP('Equation 4 Type I FTE'!$B26,'Equation 3 FTE Conversion'!$B$10:$E$32,4,FALSE)</f>
        <v>2.5920149055097151E-3</v>
      </c>
      <c r="GD26" s="20">
        <f>'RIMS II Type I Employment'!GD26*VLOOKUP('Equation 4 Type I FTE'!$B26,'Equation 3 FTE Conversion'!$B$10:$E$32,4,FALSE)</f>
        <v>2.8601543784934789E-3</v>
      </c>
      <c r="GE26" s="20">
        <f>'RIMS II Type I Employment'!GE26*VLOOKUP('Equation 4 Type I FTE'!$B26,'Equation 3 FTE Conversion'!$B$10:$E$32,4,FALSE)</f>
        <v>1.4300771892467395E-3</v>
      </c>
      <c r="GF26" s="20">
        <f>'RIMS II Type I Employment'!GF26*VLOOKUP('Equation 4 Type I FTE'!$B26,'Equation 3 FTE Conversion'!$B$10:$E$32,4,FALSE)</f>
        <v>2.8601543784934789E-3</v>
      </c>
      <c r="GG26" s="20">
        <f>'RIMS II Type I Employment'!GG26*VLOOKUP('Equation 4 Type I FTE'!$B26,'Equation 3 FTE Conversion'!$B$10:$E$32,4,FALSE)</f>
        <v>4.5583710407239818E-3</v>
      </c>
      <c r="GH26" s="20">
        <f>'RIMS II Type I Employment'!GH26*VLOOKUP('Equation 4 Type I FTE'!$B26,'Equation 3 FTE Conversion'!$B$10:$E$32,4,FALSE)</f>
        <v>3.1282938514772423E-3</v>
      </c>
      <c r="GI26" s="20">
        <f>'RIMS II Type I Employment'!GI26*VLOOKUP('Equation 4 Type I FTE'!$B26,'Equation 3 FTE Conversion'!$B$10:$E$32,4,FALSE)</f>
        <v>4.1114719190843757E-3</v>
      </c>
      <c r="GJ26" s="20">
        <f>'RIMS II Type I Employment'!GJ26*VLOOKUP('Equation 4 Type I FTE'!$B26,'Equation 3 FTE Conversion'!$B$10:$E$32,4,FALSE)</f>
        <v>5.5415491083311147E-3</v>
      </c>
      <c r="GK26" s="20">
        <f>'RIMS II Type I Employment'!GK26*VLOOKUP('Equation 4 Type I FTE'!$B26,'Equation 3 FTE Conversion'!$B$10:$E$32,4,FALSE)</f>
        <v>4.737130689379824E-3</v>
      </c>
      <c r="GL26" s="20">
        <f>'RIMS II Type I Employment'!GL26*VLOOKUP('Equation 4 Type I FTE'!$B26,'Equation 3 FTE Conversion'!$B$10:$E$32,4,FALSE)</f>
        <v>6.3459675272824062E-3</v>
      </c>
      <c r="GM26" s="20">
        <f>'RIMS II Type I Employment'!GM26*VLOOKUP('Equation 4 Type I FTE'!$B26,'Equation 3 FTE Conversion'!$B$10:$E$32,4,FALSE)</f>
        <v>4.5583710407239818E-3</v>
      </c>
      <c r="GN26" s="20">
        <f>'RIMS II Type I Employment'!GN26*VLOOKUP('Equation 4 Type I FTE'!$B26,'Equation 3 FTE Conversion'!$B$10:$E$32,4,FALSE)</f>
        <v>3.1282938514772423E-3</v>
      </c>
      <c r="GO26" s="20">
        <f>'RIMS II Type I Employment'!GO26*VLOOKUP('Equation 4 Type I FTE'!$B26,'Equation 3 FTE Conversion'!$B$10:$E$32,4,FALSE)</f>
        <v>2.5026350811817939E-3</v>
      </c>
      <c r="GP26" s="20">
        <f>'RIMS II Type I Employment'!GP26*VLOOKUP('Equation 4 Type I FTE'!$B26,'Equation 3 FTE Conversion'!$B$10:$E$32,4,FALSE)</f>
        <v>3.3964333244610057E-3</v>
      </c>
      <c r="GQ26" s="20">
        <f>'RIMS II Type I Employment'!GQ26*VLOOKUP('Equation 4 Type I FTE'!$B26,'Equation 3 FTE Conversion'!$B$10:$E$32,4,FALSE)</f>
        <v>7.4185254192174607E-3</v>
      </c>
      <c r="GR26" s="20">
        <f>'RIMS II Type I Employment'!GR26*VLOOKUP('Equation 4 Type I FTE'!$B26,'Equation 3 FTE Conversion'!$B$10:$E$32,4,FALSE)</f>
        <v>5.3627894596752724E-3</v>
      </c>
      <c r="GS26" s="20">
        <f>'RIMS II Type I Employment'!GS26*VLOOKUP('Equation 4 Type I FTE'!$B26,'Equation 3 FTE Conversion'!$B$10:$E$32,4,FALSE)</f>
        <v>3.5751929731168484E-3</v>
      </c>
      <c r="GT26" s="20">
        <f>'RIMS II Type I Employment'!GT26*VLOOKUP('Equation 4 Type I FTE'!$B26,'Equation 3 FTE Conversion'!$B$10:$E$32,4,FALSE)</f>
        <v>3.9327122704285334E-3</v>
      </c>
      <c r="GU26" s="20">
        <f>'RIMS II Type I Employment'!GU26*VLOOKUP('Equation 4 Type I FTE'!$B26,'Equation 3 FTE Conversion'!$B$10:$E$32,4,FALSE)</f>
        <v>4.2008517434122972E-3</v>
      </c>
      <c r="GV26" s="20">
        <f>'RIMS II Type I Employment'!GV26*VLOOKUP('Equation 4 Type I FTE'!$B26,'Equation 3 FTE Conversion'!$B$10:$E$32,4,FALSE)</f>
        <v>4.9158903380356663E-3</v>
      </c>
      <c r="GW26" s="20">
        <f>'RIMS II Type I Employment'!GW26*VLOOKUP('Equation 4 Type I FTE'!$B26,'Equation 3 FTE Conversion'!$B$10:$E$32,4,FALSE)</f>
        <v>5.0946499866915095E-3</v>
      </c>
      <c r="GX26" s="20">
        <f>'RIMS II Type I Employment'!GX26*VLOOKUP('Equation 4 Type I FTE'!$B26,'Equation 3 FTE Conversion'!$B$10:$E$32,4,FALSE)</f>
        <v>5.1840298110194302E-3</v>
      </c>
      <c r="GY26" s="20">
        <f>'RIMS II Type I Employment'!GY26*VLOOKUP('Equation 4 Type I FTE'!$B26,'Equation 3 FTE Conversion'!$B$10:$E$32,4,FALSE)</f>
        <v>3.2176736758051635E-3</v>
      </c>
      <c r="GZ26" s="20">
        <f>'RIMS II Type I Employment'!GZ26*VLOOKUP('Equation 4 Type I FTE'!$B26,'Equation 3 FTE Conversion'!$B$10:$E$32,4,FALSE)</f>
        <v>4.8265105137077456E-3</v>
      </c>
      <c r="HA26" s="20">
        <f>'RIMS II Type I Employment'!HA26*VLOOKUP('Equation 4 Type I FTE'!$B26,'Equation 3 FTE Conversion'!$B$10:$E$32,4,FALSE)</f>
        <v>2.5920149055097151E-3</v>
      </c>
      <c r="HB26" s="20">
        <f>'RIMS II Type I Employment'!HB26*VLOOKUP('Equation 4 Type I FTE'!$B26,'Equation 3 FTE Conversion'!$B$10:$E$32,4,FALSE)</f>
        <v>1.9663561352142667E-3</v>
      </c>
      <c r="HC26" s="20">
        <f>'RIMS II Type I Employment'!HC26*VLOOKUP('Equation 4 Type I FTE'!$B26,'Equation 3 FTE Conversion'!$B$10:$E$32,4,FALSE)</f>
        <v>2.4132552568538728E-3</v>
      </c>
      <c r="HD26" s="20">
        <f>'RIMS II Type I Employment'!HD26*VLOOKUP('Equation 4 Type I FTE'!$B26,'Equation 3 FTE Conversion'!$B$10:$E$32,4,FALSE)</f>
        <v>3.3964333244610057E-3</v>
      </c>
      <c r="HE26" s="20">
        <f>'RIMS II Type I Employment'!HE26*VLOOKUP('Equation 4 Type I FTE'!$B26,'Equation 3 FTE Conversion'!$B$10:$E$32,4,FALSE)</f>
        <v>4.4689912163960602E-3</v>
      </c>
      <c r="HF26" s="20">
        <f>'RIMS II Type I Employment'!HF26*VLOOKUP('Equation 4 Type I FTE'!$B26,'Equation 3 FTE Conversion'!$B$10:$E$32,4,FALSE)</f>
        <v>2.7707745541655573E-3</v>
      </c>
      <c r="HG26" s="20">
        <f>'RIMS II Type I Employment'!HG26*VLOOKUP('Equation 4 Type I FTE'!$B26,'Equation 3 FTE Conversion'!$B$10:$E$32,4,FALSE)</f>
        <v>3.4858131487889269E-3</v>
      </c>
      <c r="HH26" s="20">
        <f>'RIMS II Type I Employment'!HH26*VLOOKUP('Equation 4 Type I FTE'!$B26,'Equation 3 FTE Conversion'!$B$10:$E$32,4,FALSE)</f>
        <v>6.0778280542986415E-3</v>
      </c>
      <c r="HI26" s="20">
        <f>'RIMS II Type I Employment'!HI26*VLOOKUP('Equation 4 Type I FTE'!$B26,'Equation 3 FTE Conversion'!$B$10:$E$32,4,FALSE)</f>
        <v>3.8433324461006118E-3</v>
      </c>
      <c r="HJ26" s="20">
        <f>'RIMS II Type I Employment'!HJ26*VLOOKUP('Equation 4 Type I FTE'!$B26,'Equation 3 FTE Conversion'!$B$10:$E$32,4,FALSE)</f>
        <v>5.452169284003194E-3</v>
      </c>
      <c r="HK26" s="20">
        <f>'RIMS II Type I Employment'!HK26*VLOOKUP('Equation 4 Type I FTE'!$B26,'Equation 3 FTE Conversion'!$B$10:$E$32,4,FALSE)</f>
        <v>0</v>
      </c>
      <c r="HL26" s="20">
        <f>'RIMS II Type I Employment'!HL26*VLOOKUP('Equation 4 Type I FTE'!$B26,'Equation 3 FTE Conversion'!$B$10:$E$32,4,FALSE)</f>
        <v>3.9327122704285334E-3</v>
      </c>
      <c r="HM26" s="20">
        <f>'RIMS II Type I Employment'!HM26*VLOOKUP('Equation 4 Type I FTE'!$B26,'Equation 3 FTE Conversion'!$B$10:$E$32,4,FALSE)</f>
        <v>4.2008517434122972E-3</v>
      </c>
      <c r="HN26" s="20">
        <f>'RIMS II Type I Employment'!HN26*VLOOKUP('Equation 4 Type I FTE'!$B26,'Equation 3 FTE Conversion'!$B$10:$E$32,4,FALSE)</f>
        <v>5.0946499866915095E-3</v>
      </c>
      <c r="HO26" s="20">
        <f>'RIMS II Type I Employment'!HO26*VLOOKUP('Equation 4 Type I FTE'!$B26,'Equation 3 FTE Conversion'!$B$10:$E$32,4,FALSE)</f>
        <v>3.307053500133085E-3</v>
      </c>
      <c r="HP26" s="20">
        <f>'RIMS II Type I Employment'!HP26*VLOOKUP('Equation 4 Type I FTE'!$B26,'Equation 3 FTE Conversion'!$B$10:$E$32,4,FALSE)</f>
        <v>4.9158903380356663E-3</v>
      </c>
      <c r="HQ26" s="20">
        <f>'RIMS II Type I Employment'!HQ26*VLOOKUP('Equation 4 Type I FTE'!$B26,'Equation 3 FTE Conversion'!$B$10:$E$32,4,FALSE)</f>
        <v>3.3964333244610057E-3</v>
      </c>
      <c r="HR26" s="20">
        <f>'RIMS II Type I Employment'!HR26*VLOOKUP('Equation 4 Type I FTE'!$B26,'Equation 3 FTE Conversion'!$B$10:$E$32,4,FALSE)</f>
        <v>4.737130689379824E-3</v>
      </c>
      <c r="HS26" s="20">
        <f>'RIMS II Type I Employment'!HS26*VLOOKUP('Equation 4 Type I FTE'!$B26,'Equation 3 FTE Conversion'!$B$10:$E$32,4,FALSE)</f>
        <v>1.8859142933191377E-2</v>
      </c>
      <c r="HT26" s="20">
        <f>'RIMS II Type I Employment'!HT26*VLOOKUP('Equation 4 Type I FTE'!$B26,'Equation 3 FTE Conversion'!$B$10:$E$32,4,FALSE)</f>
        <v>9.4742613787596481E-3</v>
      </c>
      <c r="HU26" s="20">
        <f>'RIMS II Type I Employment'!HU26*VLOOKUP('Equation 4 Type I FTE'!$B26,'Equation 3 FTE Conversion'!$B$10:$E$32,4,FALSE)</f>
        <v>1.6088368379025817E-3</v>
      </c>
      <c r="HV26" s="20">
        <f>'RIMS II Type I Employment'!HV26*VLOOKUP('Equation 4 Type I FTE'!$B26,'Equation 3 FTE Conversion'!$B$10:$E$32,4,FALSE)</f>
        <v>3.8433324461006118E-3</v>
      </c>
      <c r="HW26" s="20">
        <f>'RIMS II Type I Employment'!HW26*VLOOKUP('Equation 4 Type I FTE'!$B26,'Equation 3 FTE Conversion'!$B$10:$E$32,4,FALSE)</f>
        <v>3.7539526217726907E-3</v>
      </c>
      <c r="HX26" s="20">
        <f>'RIMS II Type I Employment'!HX26*VLOOKUP('Equation 4 Type I FTE'!$B26,'Equation 3 FTE Conversion'!$B$10:$E$32,4,FALSE)</f>
        <v>3.3964333244610057E-3</v>
      </c>
      <c r="HY26" s="20">
        <f>'RIMS II Type I Employment'!HY26*VLOOKUP('Equation 4 Type I FTE'!$B26,'Equation 3 FTE Conversion'!$B$10:$E$32,4,FALSE)</f>
        <v>1.7875964865584242E-3</v>
      </c>
      <c r="HZ26" s="20">
        <f>'RIMS II Type I Employment'!HZ26*VLOOKUP('Equation 4 Type I FTE'!$B26,'Equation 3 FTE Conversion'!$B$10:$E$32,4,FALSE)</f>
        <v>3.7539526217726907E-3</v>
      </c>
      <c r="IA26" s="20">
        <f>'RIMS II Type I Employment'!IA26*VLOOKUP('Equation 4 Type I FTE'!$B26,'Equation 3 FTE Conversion'!$B$10:$E$32,4,FALSE)</f>
        <v>2.5920149055097151E-3</v>
      </c>
      <c r="IB26" s="20">
        <f>'RIMS II Type I Employment'!IB26*VLOOKUP('Equation 4 Type I FTE'!$B26,'Equation 3 FTE Conversion'!$B$10:$E$32,4,FALSE)</f>
        <v>4.0220920947564541E-3</v>
      </c>
      <c r="IC26" s="20">
        <f>'RIMS II Type I Employment'!IC26*VLOOKUP('Equation 4 Type I FTE'!$B26,'Equation 3 FTE Conversion'!$B$10:$E$32,4,FALSE)</f>
        <v>3.66457279744477E-3</v>
      </c>
      <c r="ID26" s="20">
        <f>'RIMS II Type I Employment'!ID26*VLOOKUP('Equation 4 Type I FTE'!$B26,'Equation 3 FTE Conversion'!$B$10:$E$32,4,FALSE)</f>
        <v>3.0389140271493208E-3</v>
      </c>
      <c r="IE26" s="20">
        <f>'RIMS II Type I Employment'!IE26*VLOOKUP('Equation 4 Type I FTE'!$B26,'Equation 3 FTE Conversion'!$B$10:$E$32,4,FALSE)</f>
        <v>2.9495342028214E-3</v>
      </c>
      <c r="IF26" s="20">
        <f>'RIMS II Type I Employment'!IF26*VLOOKUP('Equation 4 Type I FTE'!$B26,'Equation 3 FTE Conversion'!$B$10:$E$32,4,FALSE)</f>
        <v>3.4858131487889269E-3</v>
      </c>
      <c r="IG26" s="20">
        <f>'RIMS II Type I Employment'!IG26*VLOOKUP('Equation 4 Type I FTE'!$B26,'Equation 3 FTE Conversion'!$B$10:$E$32,4,FALSE)</f>
        <v>2.9495342028214E-3</v>
      </c>
      <c r="IH26" s="20">
        <f>'RIMS II Type I Employment'!IH26*VLOOKUP('Equation 4 Type I FTE'!$B26,'Equation 3 FTE Conversion'!$B$10:$E$32,4,FALSE)</f>
        <v>3.5751929731168484E-3</v>
      </c>
      <c r="II26" s="20">
        <f>'RIMS II Type I Employment'!II26*VLOOKUP('Equation 4 Type I FTE'!$B26,'Equation 3 FTE Conversion'!$B$10:$E$32,4,FALSE)</f>
        <v>1.8769763108863453E-3</v>
      </c>
      <c r="IJ26" s="20">
        <f>'RIMS II Type I Employment'!IJ26*VLOOKUP('Equation 4 Type I FTE'!$B26,'Equation 3 FTE Conversion'!$B$10:$E$32,4,FALSE)</f>
        <v>4.0220920947564541E-3</v>
      </c>
      <c r="IK26" s="20">
        <f>'RIMS II Type I Employment'!IK26*VLOOKUP('Equation 4 Type I FTE'!$B26,'Equation 3 FTE Conversion'!$B$10:$E$32,4,FALSE)</f>
        <v>2.4132552568538728E-3</v>
      </c>
      <c r="IL26" s="20">
        <f>'RIMS II Type I Employment'!IL26*VLOOKUP('Equation 4 Type I FTE'!$B26,'Equation 3 FTE Conversion'!$B$10:$E$32,4,FALSE)</f>
        <v>2.8601543784934789E-3</v>
      </c>
      <c r="IM26" s="20">
        <f>'RIMS II Type I Employment'!IM26*VLOOKUP('Equation 4 Type I FTE'!$B26,'Equation 3 FTE Conversion'!$B$10:$E$32,4,FALSE)</f>
        <v>3.307053500133085E-3</v>
      </c>
      <c r="IN26" s="20">
        <f>'RIMS II Type I Employment'!IN26*VLOOKUP('Equation 4 Type I FTE'!$B26,'Equation 3 FTE Conversion'!$B$10:$E$32,4,FALSE)</f>
        <v>3.307053500133085E-3</v>
      </c>
      <c r="IO26" s="20">
        <f>'RIMS II Type I Employment'!IO26*VLOOKUP('Equation 4 Type I FTE'!$B26,'Equation 3 FTE Conversion'!$B$10:$E$32,4,FALSE)</f>
        <v>3.5751929731168484E-3</v>
      </c>
      <c r="IP26" s="20">
        <f>'RIMS II Type I Employment'!IP26*VLOOKUP('Equation 4 Type I FTE'!$B26,'Equation 3 FTE Conversion'!$B$10:$E$32,4,FALSE)</f>
        <v>2.9495342028214E-3</v>
      </c>
      <c r="IQ26" s="20">
        <f>'RIMS II Type I Employment'!IQ26*VLOOKUP('Equation 4 Type I FTE'!$B26,'Equation 3 FTE Conversion'!$B$10:$E$32,4,FALSE)</f>
        <v>3.7539526217726907E-3</v>
      </c>
      <c r="IR26" s="20">
        <f>'RIMS II Type I Employment'!IR26*VLOOKUP('Equation 4 Type I FTE'!$B26,'Equation 3 FTE Conversion'!$B$10:$E$32,4,FALSE)</f>
        <v>5.1840298110194302E-3</v>
      </c>
      <c r="IS26" s="20">
        <f>'RIMS II Type I Employment'!IS26*VLOOKUP('Equation 4 Type I FTE'!$B26,'Equation 3 FTE Conversion'!$B$10:$E$32,4,FALSE)</f>
        <v>2.5920149055097151E-3</v>
      </c>
      <c r="IT26" s="20">
        <f>'RIMS II Type I Employment'!IT26*VLOOKUP('Equation 4 Type I FTE'!$B26,'Equation 3 FTE Conversion'!$B$10:$E$32,4,FALSE)</f>
        <v>2.3238754325259512E-3</v>
      </c>
      <c r="IU26" s="20">
        <f>'RIMS II Type I Employment'!IU26*VLOOKUP('Equation 4 Type I FTE'!$B26,'Equation 3 FTE Conversion'!$B$10:$E$32,4,FALSE)</f>
        <v>2.2791855203619905E-2</v>
      </c>
      <c r="IV26" s="20">
        <f>'RIMS II Type I Employment'!IV26*VLOOKUP('Equation 4 Type I FTE'!$B26,'Equation 3 FTE Conversion'!$B$10:$E$32,4,FALSE)</f>
        <v>5.5415491083311147E-3</v>
      </c>
      <c r="IW26" s="20">
        <f>'RIMS II Type I Employment'!IW26*VLOOKUP('Equation 4 Type I FTE'!$B26,'Equation 3 FTE Conversion'!$B$10:$E$32,4,FALSE)</f>
        <v>3.307053500133085E-3</v>
      </c>
      <c r="IX26" s="20">
        <f>'RIMS II Type I Employment'!IX26*VLOOKUP('Equation 4 Type I FTE'!$B26,'Equation 3 FTE Conversion'!$B$10:$E$32,4,FALSE)</f>
        <v>5.7203087569869578E-3</v>
      </c>
      <c r="IY26" s="20">
        <f>'RIMS II Type I Employment'!IY26*VLOOKUP('Equation 4 Type I FTE'!$B26,'Equation 3 FTE Conversion'!$B$10:$E$32,4,FALSE)</f>
        <v>3.8433324461006118E-3</v>
      </c>
      <c r="IZ26" s="20">
        <f>'RIMS II Type I Employment'!IZ26*VLOOKUP('Equation 4 Type I FTE'!$B26,'Equation 3 FTE Conversion'!$B$10:$E$32,4,FALSE)</f>
        <v>4.1114719190843757E-3</v>
      </c>
      <c r="JA26" s="20">
        <f>'RIMS II Type I Employment'!JA26*VLOOKUP('Equation 4 Type I FTE'!$B26,'Equation 3 FTE Conversion'!$B$10:$E$32,4,FALSE)</f>
        <v>4.2008517434122972E-3</v>
      </c>
      <c r="JB26" s="20">
        <f>'RIMS II Type I Employment'!JB26*VLOOKUP('Equation 4 Type I FTE'!$B26,'Equation 3 FTE Conversion'!$B$10:$E$32,4,FALSE)</f>
        <v>1.6177748203353739E-2</v>
      </c>
      <c r="JC26" s="20">
        <f>'RIMS II Type I Employment'!JC26*VLOOKUP('Equation 4 Type I FTE'!$B26,'Equation 3 FTE Conversion'!$B$10:$E$32,4,FALSE)</f>
        <v>5.8990684056428001E-3</v>
      </c>
      <c r="JD26" s="20">
        <f>'RIMS II Type I Employment'!JD26*VLOOKUP('Equation 4 Type I FTE'!$B26,'Equation 3 FTE Conversion'!$B$10:$E$32,4,FALSE)</f>
        <v>4.4421772690976843E-2</v>
      </c>
      <c r="JE26" s="20">
        <f>'RIMS II Type I Employment'!JE26*VLOOKUP('Equation 4 Type I FTE'!$B26,'Equation 3 FTE Conversion'!$B$10:$E$32,4,FALSE)</f>
        <v>5.1840298110194302E-3</v>
      </c>
      <c r="JF26" s="20">
        <f>'RIMS II Type I Employment'!JF26*VLOOKUP('Equation 4 Type I FTE'!$B26,'Equation 3 FTE Conversion'!$B$10:$E$32,4,FALSE)</f>
        <v>5.4164173542720254E-2</v>
      </c>
      <c r="JG26" s="20">
        <f>'RIMS II Type I Employment'!JG26*VLOOKUP('Equation 4 Type I FTE'!$B26,'Equation 3 FTE Conversion'!$B$10:$E$32,4,FALSE)</f>
        <v>4.8265105137077456E-3</v>
      </c>
      <c r="JH26" s="20">
        <f>'RIMS II Type I Employment'!JH26*VLOOKUP('Equation 4 Type I FTE'!$B26,'Equation 3 FTE Conversion'!$B$10:$E$32,4,FALSE)</f>
        <v>0.10082044184189512</v>
      </c>
      <c r="JI26" s="20">
        <f>'RIMS II Type I Employment'!JI26*VLOOKUP('Equation 4 Type I FTE'!$B26,'Equation 3 FTE Conversion'!$B$10:$E$32,4,FALSE)</f>
        <v>5.7203087569869578E-3</v>
      </c>
      <c r="JJ26" s="20">
        <f>'RIMS II Type I Employment'!JJ26*VLOOKUP('Equation 4 Type I FTE'!$B26,'Equation 3 FTE Conversion'!$B$10:$E$32,4,FALSE)</f>
        <v>5.3717274421080645E-2</v>
      </c>
      <c r="JK26" s="20">
        <f>'RIMS II Type I Employment'!JK26*VLOOKUP('Equation 4 Type I FTE'!$B26,'Equation 3 FTE Conversion'!$B$10:$E$32,4,FALSE)</f>
        <v>2.3685653446899119E-2</v>
      </c>
      <c r="JL26" s="20">
        <f>'RIMS II Type I Employment'!JL26*VLOOKUP('Equation 4 Type I FTE'!$B26,'Equation 3 FTE Conversion'!$B$10:$E$32,4,FALSE)</f>
        <v>3.9595262177269094E-2</v>
      </c>
      <c r="JM26" s="20">
        <f>'RIMS II Type I Employment'!JM26*VLOOKUP('Equation 4 Type I FTE'!$B26,'Equation 3 FTE Conversion'!$B$10:$E$32,4,FALSE)</f>
        <v>9.7424008517434119E-3</v>
      </c>
      <c r="JN26" s="20">
        <f>'RIMS II Type I Employment'!JN26*VLOOKUP('Equation 4 Type I FTE'!$B26,'Equation 3 FTE Conversion'!$B$10:$E$32,4,FALSE)</f>
        <v>6.882246473249933E-3</v>
      </c>
      <c r="JO26" s="20">
        <f>'RIMS II Type I Employment'!JO26*VLOOKUP('Equation 4 Type I FTE'!$B26,'Equation 3 FTE Conversion'!$B$10:$E$32,4,FALSE)</f>
        <v>6.1672078786265631E-3</v>
      </c>
      <c r="JP26" s="20">
        <f>'RIMS II Type I Employment'!JP26*VLOOKUP('Equation 4 Type I FTE'!$B26,'Equation 3 FTE Conversion'!$B$10:$E$32,4,FALSE)</f>
        <v>5.0946499866915095E-3</v>
      </c>
      <c r="JQ26" s="20">
        <f>'RIMS II Type I Employment'!JQ26*VLOOKUP('Equation 4 Type I FTE'!$B26,'Equation 3 FTE Conversion'!$B$10:$E$32,4,FALSE)</f>
        <v>6.0778280542986415E-3</v>
      </c>
      <c r="JR26" s="20">
        <f>'RIMS II Type I Employment'!JR26*VLOOKUP('Equation 4 Type I FTE'!$B26,'Equation 3 FTE Conversion'!$B$10:$E$32,4,FALSE)</f>
        <v>1.2691935054564812E-2</v>
      </c>
      <c r="JS26" s="20">
        <f>'RIMS II Type I Employment'!JS26*VLOOKUP('Equation 4 Type I FTE'!$B26,'Equation 3 FTE Conversion'!$B$10:$E$32,4,FALSE)</f>
        <v>9.1167420814479636E-3</v>
      </c>
      <c r="JT26" s="20">
        <f>'RIMS II Type I Employment'!JT26*VLOOKUP('Equation 4 Type I FTE'!$B26,'Equation 3 FTE Conversion'!$B$10:$E$32,4,FALSE)</f>
        <v>7.0610061219057762E-3</v>
      </c>
      <c r="JU26" s="20">
        <f>'RIMS II Type I Employment'!JU26*VLOOKUP('Equation 4 Type I FTE'!$B26,'Equation 3 FTE Conversion'!$B$10:$E$32,4,FALSE)</f>
        <v>5.9884482299707208E-3</v>
      </c>
      <c r="JV26" s="20">
        <f>'RIMS II Type I Employment'!JV26*VLOOKUP('Equation 4 Type I FTE'!$B26,'Equation 3 FTE Conversion'!$B$10:$E$32,4,FALSE)</f>
        <v>1.0725578919350545E-2</v>
      </c>
      <c r="JW26" s="20">
        <f>'RIMS II Type I Employment'!JW26*VLOOKUP('Equation 4 Type I FTE'!$B26,'Equation 3 FTE Conversion'!$B$10:$E$32,4,FALSE)</f>
        <v>1.2781314878892733E-2</v>
      </c>
      <c r="JX26" s="20">
        <f>'RIMS II Type I Employment'!JX26*VLOOKUP('Equation 4 Type I FTE'!$B26,'Equation 3 FTE Conversion'!$B$10:$E$32,4,FALSE)</f>
        <v>9.295501730103805E-3</v>
      </c>
      <c r="JY26" s="20">
        <f>'RIMS II Type I Employment'!JY26*VLOOKUP('Equation 4 Type I FTE'!$B26,'Equation 3 FTE Conversion'!$B$10:$E$32,4,FALSE)</f>
        <v>5.452169284003194E-3</v>
      </c>
      <c r="JZ26" s="20">
        <f>'RIMS II Type I Employment'!JZ26*VLOOKUP('Equation 4 Type I FTE'!$B26,'Equation 3 FTE Conversion'!$B$10:$E$32,4,FALSE)</f>
        <v>1.2513175405908969E-2</v>
      </c>
      <c r="KA26" s="20">
        <f>'RIMS II Type I Employment'!KA26*VLOOKUP('Equation 4 Type I FTE'!$B26,'Equation 3 FTE Conversion'!$B$10:$E$32,4,FALSE)</f>
        <v>5.9884482299707208E-3</v>
      </c>
      <c r="KB26" s="20">
        <f>'RIMS II Type I Employment'!KB26*VLOOKUP('Equation 4 Type I FTE'!$B26,'Equation 3 FTE Conversion'!$B$10:$E$32,4,FALSE)</f>
        <v>5.076774021825925E-2</v>
      </c>
      <c r="KC26" s="20">
        <f>'RIMS II Type I Employment'!KC26*VLOOKUP('Equation 4 Type I FTE'!$B26,'Equation 3 FTE Conversion'!$B$10:$E$32,4,FALSE)</f>
        <v>2.4132552568538725E-2</v>
      </c>
      <c r="KD26" s="20">
        <f>'RIMS II Type I Employment'!KD26*VLOOKUP('Equation 4 Type I FTE'!$B26,'Equation 3 FTE Conversion'!$B$10:$E$32,4,FALSE)</f>
        <v>7.7760447165291444E-3</v>
      </c>
      <c r="KE26" s="20">
        <f>'RIMS II Type I Employment'!KE26*VLOOKUP('Equation 4 Type I FTE'!$B26,'Equation 3 FTE Conversion'!$B$10:$E$32,4,FALSE)</f>
        <v>1.17981368112856E-2</v>
      </c>
      <c r="KF26" s="20">
        <f>'RIMS II Type I Employment'!KF26*VLOOKUP('Equation 4 Type I FTE'!$B26,'Equation 3 FTE Conversion'!$B$10:$E$32,4,FALSE)</f>
        <v>1.4479531541123235E-2</v>
      </c>
      <c r="KG26" s="20">
        <f>'RIMS II Type I Employment'!KG26*VLOOKUP('Equation 4 Type I FTE'!$B26,'Equation 3 FTE Conversion'!$B$10:$E$32,4,FALSE)</f>
        <v>3.9863401650252858E-2</v>
      </c>
      <c r="KH26" s="20">
        <f>'RIMS II Type I Employment'!KH26*VLOOKUP('Equation 4 Type I FTE'!$B26,'Equation 3 FTE Conversion'!$B$10:$E$32,4,FALSE)</f>
        <v>1.3764492946499866E-2</v>
      </c>
      <c r="KI26" s="20">
        <f>'RIMS II Type I Employment'!KI26*VLOOKUP('Equation 4 Type I FTE'!$B26,'Equation 3 FTE Conversion'!$B$10:$E$32,4,FALSE)</f>
        <v>6.4353473516103269E-3</v>
      </c>
      <c r="KJ26" s="20">
        <f>'RIMS II Type I Employment'!KJ26*VLOOKUP('Equation 4 Type I FTE'!$B26,'Equation 3 FTE Conversion'!$B$10:$E$32,4,FALSE)</f>
        <v>1.4837050838434921E-2</v>
      </c>
      <c r="KK26" s="20">
        <f>'RIMS II Type I Employment'!KK26*VLOOKUP('Equation 4 Type I FTE'!$B26,'Equation 3 FTE Conversion'!$B$10:$E$32,4,FALSE)</f>
        <v>1.0904338568006388E-2</v>
      </c>
      <c r="KL26" s="20">
        <f>'RIMS II Type I Employment'!KL26*VLOOKUP('Equation 4 Type I FTE'!$B26,'Equation 3 FTE Conversion'!$B$10:$E$32,4,FALSE)</f>
        <v>1.7965344689912163E-2</v>
      </c>
      <c r="KM26" s="20">
        <f>'RIMS II Type I Employment'!KM26*VLOOKUP('Equation 4 Type I FTE'!$B26,'Equation 3 FTE Conversion'!$B$10:$E$32,4,FALSE)</f>
        <v>1.0457439446366781E-2</v>
      </c>
      <c r="KN26" s="20">
        <f>'RIMS II Type I Employment'!KN26*VLOOKUP('Equation 4 Type I FTE'!$B26,'Equation 3 FTE Conversion'!$B$10:$E$32,4,FALSE)</f>
        <v>3.8433324461006118E-3</v>
      </c>
      <c r="KO26" s="20">
        <f>'RIMS II Type I Employment'!KO26*VLOOKUP('Equation 4 Type I FTE'!$B26,'Equation 3 FTE Conversion'!$B$10:$E$32,4,FALSE)</f>
        <v>4.3796113920681395E-3</v>
      </c>
      <c r="KP26" s="20">
        <f>'RIMS II Type I Employment'!KP26*VLOOKUP('Equation 4 Type I FTE'!$B26,'Equation 3 FTE Conversion'!$B$10:$E$32,4,FALSE)</f>
        <v>6.3459675272824062E-3</v>
      </c>
      <c r="KQ26" s="20">
        <f>'RIMS II Type I Employment'!KQ26*VLOOKUP('Equation 4 Type I FTE'!$B26,'Equation 3 FTE Conversion'!$B$10:$E$32,4,FALSE)</f>
        <v>1.4926430662762842E-2</v>
      </c>
      <c r="KR26" s="20">
        <f>'RIMS II Type I Employment'!KR26*VLOOKUP('Equation 4 Type I FTE'!$B26,'Equation 3 FTE Conversion'!$B$10:$E$32,4,FALSE)</f>
        <v>6.3459675272824062E-3</v>
      </c>
      <c r="KS26" s="20">
        <f>'RIMS II Type I Employment'!KS26*VLOOKUP('Equation 4 Type I FTE'!$B26,'Equation 3 FTE Conversion'!$B$10:$E$32,4,FALSE)</f>
        <v>1.3138834176204418E-2</v>
      </c>
      <c r="KT26" s="20">
        <f>'RIMS II Type I Employment'!KT26*VLOOKUP('Equation 4 Type I FTE'!$B26,'Equation 3 FTE Conversion'!$B$10:$E$32,4,FALSE)</f>
        <v>1.2781314878892733E-2</v>
      </c>
      <c r="KU26" s="20">
        <f>'RIMS II Type I Employment'!KU26*VLOOKUP('Equation 4 Type I FTE'!$B26,'Equation 3 FTE Conversion'!$B$10:$E$32,4,FALSE)</f>
        <v>1.2155656108597283E-2</v>
      </c>
      <c r="KV26" s="20">
        <f>'RIMS II Type I Employment'!KV26*VLOOKUP('Equation 4 Type I FTE'!$B26,'Equation 3 FTE Conversion'!$B$10:$E$32,4,FALSE)</f>
        <v>9.3848815544317274E-3</v>
      </c>
      <c r="KW26" s="20">
        <f>'RIMS II Type I Employment'!KW26*VLOOKUP('Equation 4 Type I FTE'!$B26,'Equation 3 FTE Conversion'!$B$10:$E$32,4,FALSE)</f>
        <v>1.260255523023689E-2</v>
      </c>
      <c r="KX26" s="20">
        <f>'RIMS II Type I Employment'!KX26*VLOOKUP('Equation 4 Type I FTE'!$B26,'Equation 3 FTE Conversion'!$B$10:$E$32,4,FALSE)</f>
        <v>7.4185254192174607E-3</v>
      </c>
      <c r="KY26" s="20">
        <f>'RIMS II Type I Employment'!KY26*VLOOKUP('Equation 4 Type I FTE'!$B26,'Equation 3 FTE Conversion'!$B$10:$E$32,4,FALSE)</f>
        <v>1.5194570135746606E-2</v>
      </c>
      <c r="KZ26" s="20">
        <f>'RIMS II Type I Employment'!KZ26*VLOOKUP('Equation 4 Type I FTE'!$B26,'Equation 3 FTE Conversion'!$B$10:$E$32,4,FALSE)</f>
        <v>3.0031620974181526E-2</v>
      </c>
      <c r="LA26" s="20">
        <f>'RIMS II Type I Employment'!LA26*VLOOKUP('Equation 4 Type I FTE'!$B26,'Equation 3 FTE Conversion'!$B$10:$E$32,4,FALSE)</f>
        <v>1.1440617513973916E-2</v>
      </c>
      <c r="LB26" s="20">
        <f>'RIMS II Type I Employment'!LB26*VLOOKUP('Equation 4 Type I FTE'!$B26,'Equation 3 FTE Conversion'!$B$10:$E$32,4,FALSE)</f>
        <v>1.4926430662762842E-2</v>
      </c>
      <c r="LC26" s="20">
        <f>'RIMS II Type I Employment'!LC26*VLOOKUP('Equation 4 Type I FTE'!$B26,'Equation 3 FTE Conversion'!$B$10:$E$32,4,FALSE)</f>
        <v>1.8859142933191377E-2</v>
      </c>
      <c r="LD26" s="20">
        <f>'RIMS II Type I Employment'!LD26*VLOOKUP('Equation 4 Type I FTE'!$B26,'Equation 3 FTE Conversion'!$B$10:$E$32,4,FALSE)</f>
        <v>1.1261857865318073E-2</v>
      </c>
      <c r="LE26" s="20">
        <f>'RIMS II Type I Employment'!LE26*VLOOKUP('Equation 4 Type I FTE'!$B26,'Equation 3 FTE Conversion'!$B$10:$E$32,4,FALSE)</f>
        <v>2.5830769230769227E-2</v>
      </c>
      <c r="LF26" s="20">
        <f>'RIMS II Type I Employment'!LF26*VLOOKUP('Equation 4 Type I FTE'!$B26,'Equation 3 FTE Conversion'!$B$10:$E$32,4,FALSE)</f>
        <v>1.1708756986957679E-2</v>
      </c>
      <c r="LG26" s="20">
        <f>'RIMS II Type I Employment'!LG26*VLOOKUP('Equation 4 Type I FTE'!$B26,'Equation 3 FTE Conversion'!$B$10:$E$32,4,FALSE)</f>
        <v>6.882246473249933E-3</v>
      </c>
      <c r="LH26" s="20">
        <f>'RIMS II Type I Employment'!LH26*VLOOKUP('Equation 4 Type I FTE'!$B26,'Equation 3 FTE Conversion'!$B$10:$E$32,4,FALSE)</f>
        <v>1.036805962203886E-2</v>
      </c>
      <c r="LI26" s="20">
        <f>'RIMS II Type I Employment'!LI26*VLOOKUP('Equation 4 Type I FTE'!$B26,'Equation 3 FTE Conversion'!$B$10:$E$32,4,FALSE)</f>
        <v>3.307053500133085E-3</v>
      </c>
      <c r="LJ26" s="20">
        <f>'RIMS II Type I Employment'!LJ26*VLOOKUP('Equation 4 Type I FTE'!$B26,'Equation 3 FTE Conversion'!$B$10:$E$32,4,FALSE)</f>
        <v>1.0010540324727176E-2</v>
      </c>
      <c r="LK26" s="20">
        <f>'RIMS II Type I Employment'!LK26*VLOOKUP('Equation 4 Type I FTE'!$B26,'Equation 3 FTE Conversion'!$B$10:$E$32,4,FALSE)</f>
        <v>9.7424008517434119E-3</v>
      </c>
      <c r="LL26" s="20">
        <f>'RIMS II Type I Employment'!LL26*VLOOKUP('Equation 4 Type I FTE'!$B26,'Equation 3 FTE Conversion'!$B$10:$E$32,4,FALSE)</f>
        <v>1.8412243811551769E-2</v>
      </c>
      <c r="LM26" s="20">
        <f>'RIMS II Type I Employment'!LM26*VLOOKUP('Equation 4 Type I FTE'!$B26,'Equation 3 FTE Conversion'!$B$10:$E$32,4,FALSE)</f>
        <v>4.7996965664093685E-2</v>
      </c>
      <c r="LN26" s="20">
        <f>'RIMS II Type I Employment'!LN26*VLOOKUP('Equation 4 Type I FTE'!$B26,'Equation 3 FTE Conversion'!$B$10:$E$32,4,FALSE)</f>
        <v>2.3059994676603673E-2</v>
      </c>
      <c r="LO26" s="20">
        <f>'RIMS II Type I Employment'!LO26*VLOOKUP('Equation 4 Type I FTE'!$B26,'Equation 3 FTE Conversion'!$B$10:$E$32,4,FALSE)</f>
        <v>1.2960074527548576E-2</v>
      </c>
      <c r="LP26" s="20">
        <f>'RIMS II Type I Employment'!LP26*VLOOKUP('Equation 4 Type I FTE'!$B26,'Equation 3 FTE Conversion'!$B$10:$E$32,4,FALSE)</f>
        <v>4.5583710407239811E-2</v>
      </c>
      <c r="LQ26" s="20">
        <f>'RIMS II Type I Employment'!LQ26*VLOOKUP('Equation 4 Type I FTE'!$B26,'Equation 3 FTE Conversion'!$B$10:$E$32,4,FALSE)</f>
        <v>3.2266116582379559E-2</v>
      </c>
      <c r="LR26" s="20">
        <f>'RIMS II Type I Employment'!LR26*VLOOKUP('Equation 4 Type I FTE'!$B26,'Equation 3 FTE Conversion'!$B$10:$E$32,4,FALSE)</f>
        <v>1.5998988554697897E-2</v>
      </c>
      <c r="LS26" s="20">
        <f>'RIMS II Type I Employment'!LS26*VLOOKUP('Equation 4 Type I FTE'!$B26,'Equation 3 FTE Conversion'!$B$10:$E$32,4,FALSE)</f>
        <v>8.2944476976310882E-2</v>
      </c>
      <c r="LT26" s="20">
        <f>'RIMS II Type I Employment'!LT26*VLOOKUP('Equation 4 Type I FTE'!$B26,'Equation 3 FTE Conversion'!$B$10:$E$32,4,FALSE)</f>
        <v>1.1619377162629757E-2</v>
      </c>
      <c r="LU26" s="20">
        <f>'RIMS II Type I Employment'!LU26*VLOOKUP('Equation 4 Type I FTE'!$B26,'Equation 3 FTE Conversion'!$B$10:$E$32,4,FALSE)</f>
        <v>15.014291030077189</v>
      </c>
      <c r="LV26" s="20">
        <f>'RIMS II Type I Employment'!LV26*VLOOKUP('Equation 4 Type I FTE'!$B26,'Equation 3 FTE Conversion'!$B$10:$E$32,4,FALSE)</f>
        <v>9.2955017301038065</v>
      </c>
      <c r="LW26" s="20">
        <f>'RIMS II Type I Employment'!LW26*VLOOKUP('Equation 4 Type I FTE'!$B26,'Equation 3 FTE Conversion'!$B$10:$E$32,4,FALSE)</f>
        <v>15.332304445035932</v>
      </c>
      <c r="LX26" s="20">
        <f>'RIMS II Type I Employment'!LX26*VLOOKUP('Equation 4 Type I FTE'!$B26,'Equation 3 FTE Conversion'!$B$10:$E$32,4,FALSE)</f>
        <v>1.4122012243811552E-2</v>
      </c>
      <c r="LY26" s="20">
        <f>'RIMS II Type I Employment'!LY26*VLOOKUP('Equation 4 Type I FTE'!$B26,'Equation 3 FTE Conversion'!$B$10:$E$32,4,FALSE)</f>
        <v>6.7034868245940907E-3</v>
      </c>
      <c r="LZ26" s="20">
        <f>'RIMS II Type I Employment'!LZ26*VLOOKUP('Equation 4 Type I FTE'!$B26,'Equation 3 FTE Conversion'!$B$10:$E$32,4,FALSE)</f>
        <v>8.6698429598083583E-3</v>
      </c>
      <c r="MA26" s="20">
        <f>'RIMS II Type I Employment'!MA26*VLOOKUP('Equation 4 Type I FTE'!$B26,'Equation 3 FTE Conversion'!$B$10:$E$32,4,FALSE)</f>
        <v>3.6824487623103537E-2</v>
      </c>
      <c r="MB26" s="20">
        <f>'RIMS II Type I Employment'!MB26*VLOOKUP('Equation 4 Type I FTE'!$B26,'Equation 3 FTE Conversion'!$B$10:$E$32,4,FALSE)</f>
        <v>4.9158903380356663E-3</v>
      </c>
      <c r="MC26" s="20">
        <f>'RIMS II Type I Employment'!MC26*VLOOKUP('Equation 4 Type I FTE'!$B26,'Equation 3 FTE Conversion'!$B$10:$E$32,4,FALSE)</f>
        <v>6.0778280542986415E-3</v>
      </c>
      <c r="MD26" s="20">
        <f>'RIMS II Type I Employment'!MD26*VLOOKUP('Equation 4 Type I FTE'!$B26,'Equation 3 FTE Conversion'!$B$10:$E$32,4,FALSE)</f>
        <v>5.7203087569869578E-3</v>
      </c>
      <c r="ME26" s="20">
        <f>'RIMS II Type I Employment'!ME26*VLOOKUP('Equation 4 Type I FTE'!$B26,'Equation 3 FTE Conversion'!$B$10:$E$32,4,FALSE)</f>
        <v>7.6866648922012237E-3</v>
      </c>
      <c r="MF26" s="20">
        <f>'RIMS II Type I Employment'!MF26*VLOOKUP('Equation 4 Type I FTE'!$B26,'Equation 3 FTE Conversion'!$B$10:$E$32,4,FALSE)</f>
        <v>2.7439606068671813E-2</v>
      </c>
      <c r="MG26" s="20">
        <f>'RIMS II Type I Employment'!MG26*VLOOKUP('Equation 4 Type I FTE'!$B26,'Equation 3 FTE Conversion'!$B$10:$E$32,4,FALSE)</f>
        <v>1.1887516635613521E-2</v>
      </c>
      <c r="MH26" s="20">
        <f>'RIMS II Type I Employment'!MH26*VLOOKUP('Equation 4 Type I FTE'!$B26,'Equation 3 FTE Conversion'!$B$10:$E$32,4,FALSE)</f>
        <v>7.5079052435453814E-3</v>
      </c>
      <c r="MI26" s="20">
        <f>'RIMS II Type I Employment'!MI26*VLOOKUP('Equation 4 Type I FTE'!$B26,'Equation 3 FTE Conversion'!$B$10:$E$32,4,FALSE)</f>
        <v>7.32914559488954E-3</v>
      </c>
      <c r="MJ26" s="20">
        <f>'RIMS II Type I Employment'!MJ26*VLOOKUP('Equation 4 Type I FTE'!$B26,'Equation 3 FTE Conversion'!$B$10:$E$32,4,FALSE)</f>
        <v>1.0814958743678466E-2</v>
      </c>
      <c r="MK26" s="20">
        <f>'RIMS II Type I Employment'!MK26*VLOOKUP('Equation 4 Type I FTE'!$B26,'Equation 3 FTE Conversion'!$B$10:$E$32,4,FALSE)</f>
        <v>0.13710865051903115</v>
      </c>
      <c r="ML26" s="20">
        <f>'RIMS II Type I Employment'!ML26*VLOOKUP('Equation 4 Type I FTE'!$B26,'Equation 3 FTE Conversion'!$B$10:$E$32,4,FALSE)</f>
        <v>7.6598509449028476E-2</v>
      </c>
      <c r="MM26" s="20">
        <f>'RIMS II Type I Employment'!MM26*VLOOKUP('Equation 4 Type I FTE'!$B26,'Equation 3 FTE Conversion'!$B$10:$E$32,4,FALSE)</f>
        <v>2.7528985892999732E-2</v>
      </c>
      <c r="MN26" s="20">
        <f>'RIMS II Type I Employment'!MN26*VLOOKUP('Equation 4 Type I FTE'!$B26,'Equation 3 FTE Conversion'!$B$10:$E$32,4,FALSE)</f>
        <v>0.46084237423476171</v>
      </c>
      <c r="MO26" s="20">
        <f>'RIMS II Type I Employment'!MO26*VLOOKUP('Equation 4 Type I FTE'!$B26,'Equation 3 FTE Conversion'!$B$10:$E$32,4,FALSE)</f>
        <v>5.4253553367048173E-2</v>
      </c>
      <c r="MP26" s="20">
        <f>'RIMS II Type I Employment'!MP26*VLOOKUP('Equation 4 Type I FTE'!$B26,'Equation 3 FTE Conversion'!$B$10:$E$32,4,FALSE)</f>
        <v>6.61410700026617E-3</v>
      </c>
      <c r="MQ26" s="20">
        <f>'RIMS II Type I Employment'!MQ26*VLOOKUP('Equation 4 Type I FTE'!$B26,'Equation 3 FTE Conversion'!$B$10:$E$32,4,FALSE)</f>
        <v>1.9574181527814743E-2</v>
      </c>
      <c r="MR26" s="20">
        <f>'RIMS II Type I Employment'!MR26*VLOOKUP('Equation 4 Type I FTE'!$B26,'Equation 3 FTE Conversion'!$B$10:$E$32,4,FALSE)</f>
        <v>4.9516422677668349E-2</v>
      </c>
      <c r="MS26" s="20">
        <f>'RIMS II Type I Employment'!MS26*VLOOKUP('Equation 4 Type I FTE'!$B26,'Equation 3 FTE Conversion'!$B$10:$E$32,4,FALSE)</f>
        <v>1.9752941176470588E-2</v>
      </c>
      <c r="MT26" s="20">
        <f>'RIMS II Type I Employment'!MT26*VLOOKUP('Equation 4 Type I FTE'!$B26,'Equation 3 FTE Conversion'!$B$10:$E$32,4,FALSE)</f>
        <v>7.2397657705616176E-3</v>
      </c>
      <c r="MU26" s="20">
        <f>'RIMS II Type I Employment'!MU26*VLOOKUP('Equation 4 Type I FTE'!$B26,'Equation 3 FTE Conversion'!$B$10:$E$32,4,FALSE)</f>
        <v>1.1172478040990152E-2</v>
      </c>
      <c r="MV26" s="20">
        <f>'RIMS II Type I Employment'!MV26*VLOOKUP('Equation 4 Type I FTE'!$B26,'Equation 3 FTE Conversion'!$B$10:$E$32,4,FALSE)</f>
        <v>6.7928666489220114E-3</v>
      </c>
      <c r="MW26" s="20">
        <f>'RIMS II Type I Employment'!MW26*VLOOKUP('Equation 4 Type I FTE'!$B26,'Equation 3 FTE Conversion'!$B$10:$E$32,4,FALSE)</f>
        <v>3.3964333244610057E-3</v>
      </c>
      <c r="MX26" s="20">
        <f>'RIMS II Type I Employment'!MX26*VLOOKUP('Equation 4 Type I FTE'!$B26,'Equation 3 FTE Conversion'!$B$10:$E$32,4,FALSE)</f>
        <v>3.0389140271493208E-3</v>
      </c>
      <c r="MY26" s="20">
        <f>'RIMS II Type I Employment'!MY26*VLOOKUP('Equation 4 Type I FTE'!$B26,'Equation 3 FTE Conversion'!$B$10:$E$32,4,FALSE)</f>
        <v>6.1672078786265631E-3</v>
      </c>
      <c r="MZ26" s="20">
        <f>'RIMS II Type I Employment'!MZ26*VLOOKUP('Equation 4 Type I FTE'!$B26,'Equation 3 FTE Conversion'!$B$10:$E$32,4,FALSE)</f>
        <v>1.8769763108863453E-3</v>
      </c>
      <c r="NA26" s="20">
        <f>'RIMS II Type I Employment'!NA26*VLOOKUP('Equation 4 Type I FTE'!$B26,'Equation 3 FTE Conversion'!$B$10:$E$32,4,FALSE)</f>
        <v>1.3496353473516104E-2</v>
      </c>
      <c r="NB26" s="20">
        <f>'RIMS II Type I Employment'!NB26*VLOOKUP('Equation 4 Type I FTE'!$B26,'Equation 3 FTE Conversion'!$B$10:$E$32,4,FALSE)</f>
        <v>6.2565877029544849E-4</v>
      </c>
      <c r="NC26" s="20">
        <f>'RIMS II Type I Employment'!NC26*VLOOKUP('Equation 4 Type I FTE'!$B26,'Equation 3 FTE Conversion'!$B$10:$E$32,4,FALSE)</f>
        <v>4.2902315677402179E-3</v>
      </c>
      <c r="ND26" s="20">
        <f>'RIMS II Type I Employment'!ND26*VLOOKUP('Equation 4 Type I FTE'!$B26,'Equation 3 FTE Conversion'!$B$10:$E$32,4,FALSE)</f>
        <v>7.4185254192174607E-3</v>
      </c>
      <c r="NE26" s="20">
        <f>'RIMS II Type I Employment'!NE26*VLOOKUP('Equation 4 Type I FTE'!$B26,'Equation 3 FTE Conversion'!$B$10:$E$32,4,FALSE)</f>
        <v>0.11252919882885282</v>
      </c>
      <c r="NF26" s="20">
        <f>'RIMS II Type I Employment'!NF26*VLOOKUP('Equation 4 Type I FTE'!$B26,'Equation 3 FTE Conversion'!$B$10:$E$32,4,FALSE)</f>
        <v>0.29852861325525687</v>
      </c>
      <c r="NG26" s="20">
        <f>'RIMS II Type I Employment'!NG26*VLOOKUP('Equation 4 Type I FTE'!$B26,'Equation 3 FTE Conversion'!$B$10:$E$32,4,FALSE)</f>
        <v>0.23801847218525415</v>
      </c>
      <c r="NH26" s="20">
        <f>'RIMS II Type I Employment'!NH26*VLOOKUP('Equation 4 Type I FTE'!$B26,'Equation 3 FTE Conversion'!$B$10:$E$32,4,FALSE)</f>
        <v>6.4353473516103269E-3</v>
      </c>
      <c r="NI26" s="20">
        <f>'RIMS II Type I Employment'!NI26*VLOOKUP('Equation 4 Type I FTE'!$B26,'Equation 3 FTE Conversion'!$B$10:$E$32,4,FALSE)</f>
        <v>6.9716262975778537E-3</v>
      </c>
      <c r="NJ26" s="23">
        <f>'RIMS II Type I Employment'!NJ26*VLOOKUP('Equation 4 Type I FTE'!$B26,'Equation 3 FTE Conversion'!$B$10:$E$32,4,FALSE)</f>
        <v>0</v>
      </c>
    </row>
    <row r="27" spans="2:374" x14ac:dyDescent="0.3">
      <c r="B27" s="18" t="s">
        <v>838</v>
      </c>
      <c r="C27" s="20">
        <f>'RIMS II Type I Employment'!C27*VLOOKUP('Equation 4 Type I FTE'!$B27,'Equation 3 FTE Conversion'!$B$10:$E$32,4,FALSE)</f>
        <v>1.0924874138520944E-3</v>
      </c>
      <c r="D27" s="20">
        <f>'RIMS II Type I Employment'!D27*VLOOKUP('Equation 4 Type I FTE'!$B27,'Equation 3 FTE Conversion'!$B$10:$E$32,4,FALSE)</f>
        <v>1.1835280316731024E-3</v>
      </c>
      <c r="E27" s="20">
        <f>'RIMS II Type I Employment'!E27*VLOOKUP('Equation 4 Type I FTE'!$B27,'Equation 3 FTE Conversion'!$B$10:$E$32,4,FALSE)</f>
        <v>6.372843247470551E-4</v>
      </c>
      <c r="F27" s="20">
        <f>'RIMS II Type I Employment'!F27*VLOOKUP('Equation 4 Type I FTE'!$B27,'Equation 3 FTE Conversion'!$B$10:$E$32,4,FALSE)</f>
        <v>1.7297717385991497E-3</v>
      </c>
      <c r="G27" s="20">
        <f>'RIMS II Type I Employment'!G27*VLOOKUP('Equation 4 Type I FTE'!$B27,'Equation 3 FTE Conversion'!$B$10:$E$32,4,FALSE)</f>
        <v>1.1835280316731024E-3</v>
      </c>
      <c r="H27" s="20">
        <f>'RIMS II Type I Employment'!H27*VLOOKUP('Equation 4 Type I FTE'!$B27,'Equation 3 FTE Conversion'!$B$10:$E$32,4,FALSE)</f>
        <v>1.0924874138520944E-3</v>
      </c>
      <c r="I27" s="20">
        <f>'RIMS II Type I Employment'!I27*VLOOKUP('Equation 4 Type I FTE'!$B27,'Equation 3 FTE Conversion'!$B$10:$E$32,4,FALSE)</f>
        <v>5.4624370692604718E-4</v>
      </c>
      <c r="J27" s="20">
        <f>'RIMS II Type I Employment'!J27*VLOOKUP('Equation 4 Type I FTE'!$B27,'Equation 3 FTE Conversion'!$B$10:$E$32,4,FALSE)</f>
        <v>7.2832494256806302E-4</v>
      </c>
      <c r="K27" s="20">
        <f>'RIMS II Type I Employment'!K27*VLOOKUP('Equation 4 Type I FTE'!$B27,'Equation 3 FTE Conversion'!$B$10:$E$32,4,FALSE)</f>
        <v>2.7312185346302359E-4</v>
      </c>
      <c r="L27" s="20">
        <f>'RIMS II Type I Employment'!L27*VLOOKUP('Equation 4 Type I FTE'!$B27,'Equation 3 FTE Conversion'!$B$10:$E$32,4,FALSE)</f>
        <v>1.0924874138520944E-3</v>
      </c>
      <c r="M27" s="20">
        <f>'RIMS II Type I Employment'!M27*VLOOKUP('Equation 4 Type I FTE'!$B27,'Equation 3 FTE Conversion'!$B$10:$E$32,4,FALSE)</f>
        <v>1.8208123564201575E-4</v>
      </c>
      <c r="N27" s="20">
        <f>'RIMS II Type I Employment'!N27*VLOOKUP('Equation 4 Type I FTE'!$B27,'Equation 3 FTE Conversion'!$B$10:$E$32,4,FALSE)</f>
        <v>3.6416247128403151E-4</v>
      </c>
      <c r="O27" s="20">
        <f>'RIMS II Type I Employment'!O27*VLOOKUP('Equation 4 Type I FTE'!$B27,'Equation 3 FTE Conversion'!$B$10:$E$32,4,FALSE)</f>
        <v>1.6387311207781417E-3</v>
      </c>
      <c r="P27" s="20">
        <f>'RIMS II Type I Employment'!P27*VLOOKUP('Equation 4 Type I FTE'!$B27,'Equation 3 FTE Conversion'!$B$10:$E$32,4,FALSE)</f>
        <v>1.6387311207781417E-3</v>
      </c>
      <c r="Q27" s="20">
        <f>'RIMS II Type I Employment'!Q27*VLOOKUP('Equation 4 Type I FTE'!$B27,'Equation 3 FTE Conversion'!$B$10:$E$32,4,FALSE)</f>
        <v>0</v>
      </c>
      <c r="R27" s="20">
        <f>'RIMS II Type I Employment'!R27*VLOOKUP('Equation 4 Type I FTE'!$B27,'Equation 3 FTE Conversion'!$B$10:$E$32,4,FALSE)</f>
        <v>7.2832494256806302E-4</v>
      </c>
      <c r="S27" s="20">
        <f>'RIMS II Type I Employment'!S27*VLOOKUP('Equation 4 Type I FTE'!$B27,'Equation 3 FTE Conversion'!$B$10:$E$32,4,FALSE)</f>
        <v>1.7297717385991497E-3</v>
      </c>
      <c r="T27" s="20">
        <f>'RIMS II Type I Employment'!T27*VLOOKUP('Equation 4 Type I FTE'!$B27,'Equation 3 FTE Conversion'!$B$10:$E$32,4,FALSE)</f>
        <v>2.0028935920621735E-3</v>
      </c>
      <c r="U27" s="20">
        <f>'RIMS II Type I Employment'!U27*VLOOKUP('Equation 4 Type I FTE'!$B27,'Equation 3 FTE Conversion'!$B$10:$E$32,4,FALSE)</f>
        <v>4.8251527445134171E-3</v>
      </c>
      <c r="V27" s="20">
        <f>'RIMS II Type I Employment'!V27*VLOOKUP('Equation 4 Type I FTE'!$B27,'Equation 3 FTE Conversion'!$B$10:$E$32,4,FALSE)</f>
        <v>2.4580966811672128E-3</v>
      </c>
      <c r="W27" s="20">
        <f>'RIMS II Type I Employment'!W27*VLOOKUP('Equation 4 Type I FTE'!$B27,'Equation 3 FTE Conversion'!$B$10:$E$32,4,FALSE)</f>
        <v>3.6416247128403151E-4</v>
      </c>
      <c r="X27" s="20">
        <f>'RIMS II Type I Employment'!X27*VLOOKUP('Equation 4 Type I FTE'!$B27,'Equation 3 FTE Conversion'!$B$10:$E$32,4,FALSE)</f>
        <v>4.5520308910503937E-4</v>
      </c>
      <c r="Y27" s="20">
        <f>'RIMS II Type I Employment'!Y27*VLOOKUP('Equation 4 Type I FTE'!$B27,'Equation 3 FTE Conversion'!$B$10:$E$32,4,FALSE)</f>
        <v>3.6416247128403151E-4</v>
      </c>
      <c r="Z27" s="20">
        <f>'RIMS II Type I Employment'!Z27*VLOOKUP('Equation 4 Type I FTE'!$B27,'Equation 3 FTE Conversion'!$B$10:$E$32,4,FALSE)</f>
        <v>2.0028935920621735E-3</v>
      </c>
      <c r="AA27" s="20">
        <f>'RIMS II Type I Employment'!AA27*VLOOKUP('Equation 4 Type I FTE'!$B27,'Equation 3 FTE Conversion'!$B$10:$E$32,4,FALSE)</f>
        <v>2.3670560633462048E-3</v>
      </c>
      <c r="AB27" s="20">
        <f>'RIMS II Type I Employment'!AB27*VLOOKUP('Equation 4 Type I FTE'!$B27,'Equation 3 FTE Conversion'!$B$10:$E$32,4,FALSE)</f>
        <v>1.6387311207781417E-3</v>
      </c>
      <c r="AC27" s="20">
        <f>'RIMS II Type I Employment'!AC27*VLOOKUP('Equation 4 Type I FTE'!$B27,'Equation 3 FTE Conversion'!$B$10:$E$32,4,FALSE)</f>
        <v>2.822259152451244E-3</v>
      </c>
      <c r="AD27" s="20">
        <f>'RIMS II Type I Employment'!AD27*VLOOKUP('Equation 4 Type I FTE'!$B27,'Equation 3 FTE Conversion'!$B$10:$E$32,4,FALSE)</f>
        <v>5.4624370692604718E-4</v>
      </c>
      <c r="AE27" s="20">
        <f>'RIMS II Type I Employment'!AE27*VLOOKUP('Equation 4 Type I FTE'!$B27,'Equation 3 FTE Conversion'!$B$10:$E$32,4,FALSE)</f>
        <v>4.5520308910503937E-4</v>
      </c>
      <c r="AF27" s="20">
        <f>'RIMS II Type I Employment'!AF27*VLOOKUP('Equation 4 Type I FTE'!$B27,'Equation 3 FTE Conversion'!$B$10:$E$32,4,FALSE)</f>
        <v>5.4624370692604718E-4</v>
      </c>
      <c r="AG27" s="20">
        <f>'RIMS II Type I Employment'!AG27*VLOOKUP('Equation 4 Type I FTE'!$B27,'Equation 3 FTE Conversion'!$B$10:$E$32,4,FALSE)</f>
        <v>5.4624370692604718E-4</v>
      </c>
      <c r="AH27" s="20">
        <f>'RIMS II Type I Employment'!AH27*VLOOKUP('Equation 4 Type I FTE'!$B27,'Equation 3 FTE Conversion'!$B$10:$E$32,4,FALSE)</f>
        <v>6.372843247470551E-4</v>
      </c>
      <c r="AI27" s="20">
        <f>'RIMS II Type I Employment'!AI27*VLOOKUP('Equation 4 Type I FTE'!$B27,'Equation 3 FTE Conversion'!$B$10:$E$32,4,FALSE)</f>
        <v>6.372843247470551E-4</v>
      </c>
      <c r="AJ27" s="20">
        <f>'RIMS II Type I Employment'!AJ27*VLOOKUP('Equation 4 Type I FTE'!$B27,'Equation 3 FTE Conversion'!$B$10:$E$32,4,FALSE)</f>
        <v>1.0014467960310868E-3</v>
      </c>
      <c r="AK27" s="20">
        <f>'RIMS II Type I Employment'!AK27*VLOOKUP('Equation 4 Type I FTE'!$B27,'Equation 3 FTE Conversion'!$B$10:$E$32,4,FALSE)</f>
        <v>1.0924874138520944E-3</v>
      </c>
      <c r="AL27" s="20">
        <f>'RIMS II Type I Employment'!AL27*VLOOKUP('Equation 4 Type I FTE'!$B27,'Equation 3 FTE Conversion'!$B$10:$E$32,4,FALSE)</f>
        <v>9.1040617821007874E-4</v>
      </c>
      <c r="AM27" s="20">
        <f>'RIMS II Type I Employment'!AM27*VLOOKUP('Equation 4 Type I FTE'!$B27,'Equation 3 FTE Conversion'!$B$10:$E$32,4,FALSE)</f>
        <v>9.1040617821007874E-4</v>
      </c>
      <c r="AN27" s="20">
        <f>'RIMS II Type I Employment'!AN27*VLOOKUP('Equation 4 Type I FTE'!$B27,'Equation 3 FTE Conversion'!$B$10:$E$32,4,FALSE)</f>
        <v>8.1936556038907083E-4</v>
      </c>
      <c r="AO27" s="20">
        <f>'RIMS II Type I Employment'!AO27*VLOOKUP('Equation 4 Type I FTE'!$B27,'Equation 3 FTE Conversion'!$B$10:$E$32,4,FALSE)</f>
        <v>2.7312185346302359E-4</v>
      </c>
      <c r="AP27" s="20">
        <f>'RIMS II Type I Employment'!AP27*VLOOKUP('Equation 4 Type I FTE'!$B27,'Equation 3 FTE Conversion'!$B$10:$E$32,4,FALSE)</f>
        <v>7.2832494256806302E-4</v>
      </c>
      <c r="AQ27" s="20">
        <f>'RIMS II Type I Employment'!AQ27*VLOOKUP('Equation 4 Type I FTE'!$B27,'Equation 3 FTE Conversion'!$B$10:$E$32,4,FALSE)</f>
        <v>6.372843247470551E-4</v>
      </c>
      <c r="AR27" s="20">
        <f>'RIMS II Type I Employment'!AR27*VLOOKUP('Equation 4 Type I FTE'!$B27,'Equation 3 FTE Conversion'!$B$10:$E$32,4,FALSE)</f>
        <v>4.5520308910503937E-4</v>
      </c>
      <c r="AS27" s="20">
        <f>'RIMS II Type I Employment'!AS27*VLOOKUP('Equation 4 Type I FTE'!$B27,'Equation 3 FTE Conversion'!$B$10:$E$32,4,FALSE)</f>
        <v>9.1040617821007874E-4</v>
      </c>
      <c r="AT27" s="20">
        <f>'RIMS II Type I Employment'!AT27*VLOOKUP('Equation 4 Type I FTE'!$B27,'Equation 3 FTE Conversion'!$B$10:$E$32,4,FALSE)</f>
        <v>5.4624370692604718E-4</v>
      </c>
      <c r="AU27" s="20">
        <f>'RIMS II Type I Employment'!AU27*VLOOKUP('Equation 4 Type I FTE'!$B27,'Equation 3 FTE Conversion'!$B$10:$E$32,4,FALSE)</f>
        <v>3.6416247128403151E-4</v>
      </c>
      <c r="AV27" s="20">
        <f>'RIMS II Type I Employment'!AV27*VLOOKUP('Equation 4 Type I FTE'!$B27,'Equation 3 FTE Conversion'!$B$10:$E$32,4,FALSE)</f>
        <v>5.4624370692604718E-4</v>
      </c>
      <c r="AW27" s="20">
        <f>'RIMS II Type I Employment'!AW27*VLOOKUP('Equation 4 Type I FTE'!$B27,'Equation 3 FTE Conversion'!$B$10:$E$32,4,FALSE)</f>
        <v>4.5520308910503937E-4</v>
      </c>
      <c r="AX27" s="20">
        <f>'RIMS II Type I Employment'!AX27*VLOOKUP('Equation 4 Type I FTE'!$B27,'Equation 3 FTE Conversion'!$B$10:$E$32,4,FALSE)</f>
        <v>4.5520308910503937E-4</v>
      </c>
      <c r="AY27" s="20">
        <f>'RIMS II Type I Employment'!AY27*VLOOKUP('Equation 4 Type I FTE'!$B27,'Equation 3 FTE Conversion'!$B$10:$E$32,4,FALSE)</f>
        <v>2.7312185346302359E-4</v>
      </c>
      <c r="AZ27" s="20">
        <f>'RIMS II Type I Employment'!AZ27*VLOOKUP('Equation 4 Type I FTE'!$B27,'Equation 3 FTE Conversion'!$B$10:$E$32,4,FALSE)</f>
        <v>2.7312185346302359E-4</v>
      </c>
      <c r="BA27" s="20">
        <f>'RIMS II Type I Employment'!BA27*VLOOKUP('Equation 4 Type I FTE'!$B27,'Equation 3 FTE Conversion'!$B$10:$E$32,4,FALSE)</f>
        <v>3.6416247128403151E-4</v>
      </c>
      <c r="BB27" s="20">
        <f>'RIMS II Type I Employment'!BB27*VLOOKUP('Equation 4 Type I FTE'!$B27,'Equation 3 FTE Conversion'!$B$10:$E$32,4,FALSE)</f>
        <v>4.5520308910503937E-4</v>
      </c>
      <c r="BC27" s="20">
        <f>'RIMS II Type I Employment'!BC27*VLOOKUP('Equation 4 Type I FTE'!$B27,'Equation 3 FTE Conversion'!$B$10:$E$32,4,FALSE)</f>
        <v>5.4624370692604718E-4</v>
      </c>
      <c r="BD27" s="20">
        <f>'RIMS II Type I Employment'!BD27*VLOOKUP('Equation 4 Type I FTE'!$B27,'Equation 3 FTE Conversion'!$B$10:$E$32,4,FALSE)</f>
        <v>4.5520308910503937E-4</v>
      </c>
      <c r="BE27" s="20">
        <f>'RIMS II Type I Employment'!BE27*VLOOKUP('Equation 4 Type I FTE'!$B27,'Equation 3 FTE Conversion'!$B$10:$E$32,4,FALSE)</f>
        <v>4.5520308910503937E-4</v>
      </c>
      <c r="BF27" s="20">
        <f>'RIMS II Type I Employment'!BF27*VLOOKUP('Equation 4 Type I FTE'!$B27,'Equation 3 FTE Conversion'!$B$10:$E$32,4,FALSE)</f>
        <v>4.5520308910503937E-4</v>
      </c>
      <c r="BG27" s="20">
        <f>'RIMS II Type I Employment'!BG27*VLOOKUP('Equation 4 Type I FTE'!$B27,'Equation 3 FTE Conversion'!$B$10:$E$32,4,FALSE)</f>
        <v>4.5520308910503937E-4</v>
      </c>
      <c r="BH27" s="20">
        <f>'RIMS II Type I Employment'!BH27*VLOOKUP('Equation 4 Type I FTE'!$B27,'Equation 3 FTE Conversion'!$B$10:$E$32,4,FALSE)</f>
        <v>5.4624370692604718E-4</v>
      </c>
      <c r="BI27" s="20">
        <f>'RIMS II Type I Employment'!BI27*VLOOKUP('Equation 4 Type I FTE'!$B27,'Equation 3 FTE Conversion'!$B$10:$E$32,4,FALSE)</f>
        <v>5.4624370692604718E-4</v>
      </c>
      <c r="BJ27" s="20">
        <f>'RIMS II Type I Employment'!BJ27*VLOOKUP('Equation 4 Type I FTE'!$B27,'Equation 3 FTE Conversion'!$B$10:$E$32,4,FALSE)</f>
        <v>3.6416247128403151E-4</v>
      </c>
      <c r="BK27" s="20">
        <f>'RIMS II Type I Employment'!BK27*VLOOKUP('Equation 4 Type I FTE'!$B27,'Equation 3 FTE Conversion'!$B$10:$E$32,4,FALSE)</f>
        <v>5.4624370692604718E-4</v>
      </c>
      <c r="BL27" s="20">
        <f>'RIMS II Type I Employment'!BL27*VLOOKUP('Equation 4 Type I FTE'!$B27,'Equation 3 FTE Conversion'!$B$10:$E$32,4,FALSE)</f>
        <v>3.6416247128403151E-4</v>
      </c>
      <c r="BM27" s="20">
        <f>'RIMS II Type I Employment'!BM27*VLOOKUP('Equation 4 Type I FTE'!$B27,'Equation 3 FTE Conversion'!$B$10:$E$32,4,FALSE)</f>
        <v>4.5520308910503937E-4</v>
      </c>
      <c r="BN27" s="20">
        <f>'RIMS II Type I Employment'!BN27*VLOOKUP('Equation 4 Type I FTE'!$B27,'Equation 3 FTE Conversion'!$B$10:$E$32,4,FALSE)</f>
        <v>4.5520308910503937E-4</v>
      </c>
      <c r="BO27" s="20">
        <f>'RIMS II Type I Employment'!BO27*VLOOKUP('Equation 4 Type I FTE'!$B27,'Equation 3 FTE Conversion'!$B$10:$E$32,4,FALSE)</f>
        <v>1.0014467960310868E-3</v>
      </c>
      <c r="BP27" s="20">
        <f>'RIMS II Type I Employment'!BP27*VLOOKUP('Equation 4 Type I FTE'!$B27,'Equation 3 FTE Conversion'!$B$10:$E$32,4,FALSE)</f>
        <v>5.4624370692604718E-4</v>
      </c>
      <c r="BQ27" s="20">
        <f>'RIMS II Type I Employment'!BQ27*VLOOKUP('Equation 4 Type I FTE'!$B27,'Equation 3 FTE Conversion'!$B$10:$E$32,4,FALSE)</f>
        <v>5.4624370692604718E-4</v>
      </c>
      <c r="BR27" s="20">
        <f>'RIMS II Type I Employment'!BR27*VLOOKUP('Equation 4 Type I FTE'!$B27,'Equation 3 FTE Conversion'!$B$10:$E$32,4,FALSE)</f>
        <v>3.6416247128403151E-4</v>
      </c>
      <c r="BS27" s="20">
        <f>'RIMS II Type I Employment'!BS27*VLOOKUP('Equation 4 Type I FTE'!$B27,'Equation 3 FTE Conversion'!$B$10:$E$32,4,FALSE)</f>
        <v>3.6416247128403151E-4</v>
      </c>
      <c r="BT27" s="20">
        <f>'RIMS II Type I Employment'!BT27*VLOOKUP('Equation 4 Type I FTE'!$B27,'Equation 3 FTE Conversion'!$B$10:$E$32,4,FALSE)</f>
        <v>3.6416247128403151E-4</v>
      </c>
      <c r="BU27" s="20">
        <f>'RIMS II Type I Employment'!BU27*VLOOKUP('Equation 4 Type I FTE'!$B27,'Equation 3 FTE Conversion'!$B$10:$E$32,4,FALSE)</f>
        <v>4.5520308910503937E-4</v>
      </c>
      <c r="BV27" s="20">
        <f>'RIMS II Type I Employment'!BV27*VLOOKUP('Equation 4 Type I FTE'!$B27,'Equation 3 FTE Conversion'!$B$10:$E$32,4,FALSE)</f>
        <v>4.5520308910503937E-4</v>
      </c>
      <c r="BW27" s="20">
        <f>'RIMS II Type I Employment'!BW27*VLOOKUP('Equation 4 Type I FTE'!$B27,'Equation 3 FTE Conversion'!$B$10:$E$32,4,FALSE)</f>
        <v>5.4624370692604718E-4</v>
      </c>
      <c r="BX27" s="20">
        <f>'RIMS II Type I Employment'!BX27*VLOOKUP('Equation 4 Type I FTE'!$B27,'Equation 3 FTE Conversion'!$B$10:$E$32,4,FALSE)</f>
        <v>3.6416247128403151E-4</v>
      </c>
      <c r="BY27" s="20">
        <f>'RIMS II Type I Employment'!BY27*VLOOKUP('Equation 4 Type I FTE'!$B27,'Equation 3 FTE Conversion'!$B$10:$E$32,4,FALSE)</f>
        <v>2.7312185346302359E-4</v>
      </c>
      <c r="BZ27" s="20">
        <f>'RIMS II Type I Employment'!BZ27*VLOOKUP('Equation 4 Type I FTE'!$B27,'Equation 3 FTE Conversion'!$B$10:$E$32,4,FALSE)</f>
        <v>2.7312185346302359E-4</v>
      </c>
      <c r="CA27" s="20">
        <f>'RIMS II Type I Employment'!CA27*VLOOKUP('Equation 4 Type I FTE'!$B27,'Equation 3 FTE Conversion'!$B$10:$E$32,4,FALSE)</f>
        <v>5.4624370692604718E-4</v>
      </c>
      <c r="CB27" s="20">
        <f>'RIMS II Type I Employment'!CB27*VLOOKUP('Equation 4 Type I FTE'!$B27,'Equation 3 FTE Conversion'!$B$10:$E$32,4,FALSE)</f>
        <v>4.5520308910503937E-4</v>
      </c>
      <c r="CC27" s="20">
        <f>'RIMS II Type I Employment'!CC27*VLOOKUP('Equation 4 Type I FTE'!$B27,'Equation 3 FTE Conversion'!$B$10:$E$32,4,FALSE)</f>
        <v>9.1040617821007874E-4</v>
      </c>
      <c r="CD27" s="20">
        <f>'RIMS II Type I Employment'!CD27*VLOOKUP('Equation 4 Type I FTE'!$B27,'Equation 3 FTE Conversion'!$B$10:$E$32,4,FALSE)</f>
        <v>7.2832494256806302E-4</v>
      </c>
      <c r="CE27" s="20">
        <f>'RIMS II Type I Employment'!CE27*VLOOKUP('Equation 4 Type I FTE'!$B27,'Equation 3 FTE Conversion'!$B$10:$E$32,4,FALSE)</f>
        <v>3.6416247128403151E-4</v>
      </c>
      <c r="CF27" s="20">
        <f>'RIMS II Type I Employment'!CF27*VLOOKUP('Equation 4 Type I FTE'!$B27,'Equation 3 FTE Conversion'!$B$10:$E$32,4,FALSE)</f>
        <v>4.5520308910503937E-4</v>
      </c>
      <c r="CG27" s="20">
        <f>'RIMS II Type I Employment'!CG27*VLOOKUP('Equation 4 Type I FTE'!$B27,'Equation 3 FTE Conversion'!$B$10:$E$32,4,FALSE)</f>
        <v>4.5520308910503937E-4</v>
      </c>
      <c r="CH27" s="20">
        <f>'RIMS II Type I Employment'!CH27*VLOOKUP('Equation 4 Type I FTE'!$B27,'Equation 3 FTE Conversion'!$B$10:$E$32,4,FALSE)</f>
        <v>2.7312185346302359E-4</v>
      </c>
      <c r="CI27" s="20">
        <f>'RIMS II Type I Employment'!CI27*VLOOKUP('Equation 4 Type I FTE'!$B27,'Equation 3 FTE Conversion'!$B$10:$E$32,4,FALSE)</f>
        <v>3.6416247128403151E-4</v>
      </c>
      <c r="CJ27" s="20">
        <f>'RIMS II Type I Employment'!CJ27*VLOOKUP('Equation 4 Type I FTE'!$B27,'Equation 3 FTE Conversion'!$B$10:$E$32,4,FALSE)</f>
        <v>6.372843247470551E-4</v>
      </c>
      <c r="CK27" s="20">
        <f>'RIMS II Type I Employment'!CK27*VLOOKUP('Equation 4 Type I FTE'!$B27,'Equation 3 FTE Conversion'!$B$10:$E$32,4,FALSE)</f>
        <v>6.372843247470551E-4</v>
      </c>
      <c r="CL27" s="20">
        <f>'RIMS II Type I Employment'!CL27*VLOOKUP('Equation 4 Type I FTE'!$B27,'Equation 3 FTE Conversion'!$B$10:$E$32,4,FALSE)</f>
        <v>1.1835280316731024E-3</v>
      </c>
      <c r="CM27" s="20">
        <f>'RIMS II Type I Employment'!CM27*VLOOKUP('Equation 4 Type I FTE'!$B27,'Equation 3 FTE Conversion'!$B$10:$E$32,4,FALSE)</f>
        <v>7.2832494256806302E-4</v>
      </c>
      <c r="CN27" s="20">
        <f>'RIMS II Type I Employment'!CN27*VLOOKUP('Equation 4 Type I FTE'!$B27,'Equation 3 FTE Conversion'!$B$10:$E$32,4,FALSE)</f>
        <v>3.6416247128403151E-4</v>
      </c>
      <c r="CO27" s="20">
        <f>'RIMS II Type I Employment'!CO27*VLOOKUP('Equation 4 Type I FTE'!$B27,'Equation 3 FTE Conversion'!$B$10:$E$32,4,FALSE)</f>
        <v>4.5520308910503937E-4</v>
      </c>
      <c r="CP27" s="20">
        <f>'RIMS II Type I Employment'!CP27*VLOOKUP('Equation 4 Type I FTE'!$B27,'Equation 3 FTE Conversion'!$B$10:$E$32,4,FALSE)</f>
        <v>3.6416247128403151E-4</v>
      </c>
      <c r="CQ27" s="20">
        <f>'RIMS II Type I Employment'!CQ27*VLOOKUP('Equation 4 Type I FTE'!$B27,'Equation 3 FTE Conversion'!$B$10:$E$32,4,FALSE)</f>
        <v>3.6416247128403151E-4</v>
      </c>
      <c r="CR27" s="20">
        <f>'RIMS II Type I Employment'!CR27*VLOOKUP('Equation 4 Type I FTE'!$B27,'Equation 3 FTE Conversion'!$B$10:$E$32,4,FALSE)</f>
        <v>3.6416247128403151E-4</v>
      </c>
      <c r="CS27" s="20">
        <f>'RIMS II Type I Employment'!CS27*VLOOKUP('Equation 4 Type I FTE'!$B27,'Equation 3 FTE Conversion'!$B$10:$E$32,4,FALSE)</f>
        <v>4.5520308910503937E-4</v>
      </c>
      <c r="CT27" s="20">
        <f>'RIMS II Type I Employment'!CT27*VLOOKUP('Equation 4 Type I FTE'!$B27,'Equation 3 FTE Conversion'!$B$10:$E$32,4,FALSE)</f>
        <v>3.6416247128403151E-4</v>
      </c>
      <c r="CU27" s="20">
        <f>'RIMS II Type I Employment'!CU27*VLOOKUP('Equation 4 Type I FTE'!$B27,'Equation 3 FTE Conversion'!$B$10:$E$32,4,FALSE)</f>
        <v>4.5520308910503937E-4</v>
      </c>
      <c r="CV27" s="20">
        <f>'RIMS II Type I Employment'!CV27*VLOOKUP('Equation 4 Type I FTE'!$B27,'Equation 3 FTE Conversion'!$B$10:$E$32,4,FALSE)</f>
        <v>4.5520308910503937E-4</v>
      </c>
      <c r="CW27" s="20">
        <f>'RIMS II Type I Employment'!CW27*VLOOKUP('Equation 4 Type I FTE'!$B27,'Equation 3 FTE Conversion'!$B$10:$E$32,4,FALSE)</f>
        <v>3.6416247128403151E-4</v>
      </c>
      <c r="CX27" s="20">
        <f>'RIMS II Type I Employment'!CX27*VLOOKUP('Equation 4 Type I FTE'!$B27,'Equation 3 FTE Conversion'!$B$10:$E$32,4,FALSE)</f>
        <v>5.4624370692604718E-4</v>
      </c>
      <c r="CY27" s="20">
        <f>'RIMS II Type I Employment'!CY27*VLOOKUP('Equation 4 Type I FTE'!$B27,'Equation 3 FTE Conversion'!$B$10:$E$32,4,FALSE)</f>
        <v>6.372843247470551E-4</v>
      </c>
      <c r="CZ27" s="20">
        <f>'RIMS II Type I Employment'!CZ27*VLOOKUP('Equation 4 Type I FTE'!$B27,'Equation 3 FTE Conversion'!$B$10:$E$32,4,FALSE)</f>
        <v>1.8208123564201575E-4</v>
      </c>
      <c r="DA27" s="20">
        <f>'RIMS II Type I Employment'!DA27*VLOOKUP('Equation 4 Type I FTE'!$B27,'Equation 3 FTE Conversion'!$B$10:$E$32,4,FALSE)</f>
        <v>3.6416247128403151E-4</v>
      </c>
      <c r="DB27" s="20">
        <f>'RIMS II Type I Employment'!DB27*VLOOKUP('Equation 4 Type I FTE'!$B27,'Equation 3 FTE Conversion'!$B$10:$E$32,4,FALSE)</f>
        <v>1.8208123564201575E-4</v>
      </c>
      <c r="DC27" s="20">
        <f>'RIMS II Type I Employment'!DC27*VLOOKUP('Equation 4 Type I FTE'!$B27,'Equation 3 FTE Conversion'!$B$10:$E$32,4,FALSE)</f>
        <v>2.7312185346302359E-4</v>
      </c>
      <c r="DD27" s="20">
        <f>'RIMS II Type I Employment'!DD27*VLOOKUP('Equation 4 Type I FTE'!$B27,'Equation 3 FTE Conversion'!$B$10:$E$32,4,FALSE)</f>
        <v>2.7312185346302359E-4</v>
      </c>
      <c r="DE27" s="20">
        <f>'RIMS II Type I Employment'!DE27*VLOOKUP('Equation 4 Type I FTE'!$B27,'Equation 3 FTE Conversion'!$B$10:$E$32,4,FALSE)</f>
        <v>2.7312185346302359E-4</v>
      </c>
      <c r="DF27" s="20">
        <f>'RIMS II Type I Employment'!DF27*VLOOKUP('Equation 4 Type I FTE'!$B27,'Equation 3 FTE Conversion'!$B$10:$E$32,4,FALSE)</f>
        <v>2.7312185346302359E-4</v>
      </c>
      <c r="DG27" s="20">
        <f>'RIMS II Type I Employment'!DG27*VLOOKUP('Equation 4 Type I FTE'!$B27,'Equation 3 FTE Conversion'!$B$10:$E$32,4,FALSE)</f>
        <v>3.6416247128403151E-4</v>
      </c>
      <c r="DH27" s="20">
        <f>'RIMS II Type I Employment'!DH27*VLOOKUP('Equation 4 Type I FTE'!$B27,'Equation 3 FTE Conversion'!$B$10:$E$32,4,FALSE)</f>
        <v>3.6416247128403151E-4</v>
      </c>
      <c r="DI27" s="20">
        <f>'RIMS II Type I Employment'!DI27*VLOOKUP('Equation 4 Type I FTE'!$B27,'Equation 3 FTE Conversion'!$B$10:$E$32,4,FALSE)</f>
        <v>1.8208123564201575E-4</v>
      </c>
      <c r="DJ27" s="20">
        <f>'RIMS II Type I Employment'!DJ27*VLOOKUP('Equation 4 Type I FTE'!$B27,'Equation 3 FTE Conversion'!$B$10:$E$32,4,FALSE)</f>
        <v>1.8208123564201575E-4</v>
      </c>
      <c r="DK27" s="20">
        <f>'RIMS II Type I Employment'!DK27*VLOOKUP('Equation 4 Type I FTE'!$B27,'Equation 3 FTE Conversion'!$B$10:$E$32,4,FALSE)</f>
        <v>2.7312185346302359E-4</v>
      </c>
      <c r="DL27" s="20">
        <f>'RIMS II Type I Employment'!DL27*VLOOKUP('Equation 4 Type I FTE'!$B27,'Equation 3 FTE Conversion'!$B$10:$E$32,4,FALSE)</f>
        <v>4.5520308910503937E-4</v>
      </c>
      <c r="DM27" s="20">
        <f>'RIMS II Type I Employment'!DM27*VLOOKUP('Equation 4 Type I FTE'!$B27,'Equation 3 FTE Conversion'!$B$10:$E$32,4,FALSE)</f>
        <v>1.8208123564201575E-4</v>
      </c>
      <c r="DN27" s="20">
        <f>'RIMS II Type I Employment'!DN27*VLOOKUP('Equation 4 Type I FTE'!$B27,'Equation 3 FTE Conversion'!$B$10:$E$32,4,FALSE)</f>
        <v>4.5520308910503937E-4</v>
      </c>
      <c r="DO27" s="20">
        <f>'RIMS II Type I Employment'!DO27*VLOOKUP('Equation 4 Type I FTE'!$B27,'Equation 3 FTE Conversion'!$B$10:$E$32,4,FALSE)</f>
        <v>2.7312185346302359E-4</v>
      </c>
      <c r="DP27" s="20">
        <f>'RIMS II Type I Employment'!DP27*VLOOKUP('Equation 4 Type I FTE'!$B27,'Equation 3 FTE Conversion'!$B$10:$E$32,4,FALSE)</f>
        <v>1.8208123564201575E-4</v>
      </c>
      <c r="DQ27" s="20">
        <f>'RIMS II Type I Employment'!DQ27*VLOOKUP('Equation 4 Type I FTE'!$B27,'Equation 3 FTE Conversion'!$B$10:$E$32,4,FALSE)</f>
        <v>2.7312185346302359E-4</v>
      </c>
      <c r="DR27" s="20">
        <f>'RIMS II Type I Employment'!DR27*VLOOKUP('Equation 4 Type I FTE'!$B27,'Equation 3 FTE Conversion'!$B$10:$E$32,4,FALSE)</f>
        <v>3.6416247128403151E-4</v>
      </c>
      <c r="DS27" s="20">
        <f>'RIMS II Type I Employment'!DS27*VLOOKUP('Equation 4 Type I FTE'!$B27,'Equation 3 FTE Conversion'!$B$10:$E$32,4,FALSE)</f>
        <v>2.7312185346302359E-4</v>
      </c>
      <c r="DT27" s="20">
        <f>'RIMS II Type I Employment'!DT27*VLOOKUP('Equation 4 Type I FTE'!$B27,'Equation 3 FTE Conversion'!$B$10:$E$32,4,FALSE)</f>
        <v>3.6416247128403151E-4</v>
      </c>
      <c r="DU27" s="20">
        <f>'RIMS II Type I Employment'!DU27*VLOOKUP('Equation 4 Type I FTE'!$B27,'Equation 3 FTE Conversion'!$B$10:$E$32,4,FALSE)</f>
        <v>3.6416247128403151E-4</v>
      </c>
      <c r="DV27" s="20">
        <f>'RIMS II Type I Employment'!DV27*VLOOKUP('Equation 4 Type I FTE'!$B27,'Equation 3 FTE Conversion'!$B$10:$E$32,4,FALSE)</f>
        <v>2.7312185346302359E-4</v>
      </c>
      <c r="DW27" s="20">
        <f>'RIMS II Type I Employment'!DW27*VLOOKUP('Equation 4 Type I FTE'!$B27,'Equation 3 FTE Conversion'!$B$10:$E$32,4,FALSE)</f>
        <v>2.7312185346302359E-4</v>
      </c>
      <c r="DX27" s="20">
        <f>'RIMS II Type I Employment'!DX27*VLOOKUP('Equation 4 Type I FTE'!$B27,'Equation 3 FTE Conversion'!$B$10:$E$32,4,FALSE)</f>
        <v>3.6416247128403151E-4</v>
      </c>
      <c r="DY27" s="20">
        <f>'RIMS II Type I Employment'!DY27*VLOOKUP('Equation 4 Type I FTE'!$B27,'Equation 3 FTE Conversion'!$B$10:$E$32,4,FALSE)</f>
        <v>2.7312185346302359E-4</v>
      </c>
      <c r="DZ27" s="20">
        <f>'RIMS II Type I Employment'!DZ27*VLOOKUP('Equation 4 Type I FTE'!$B27,'Equation 3 FTE Conversion'!$B$10:$E$32,4,FALSE)</f>
        <v>3.6416247128403151E-4</v>
      </c>
      <c r="EA27" s="20">
        <f>'RIMS II Type I Employment'!EA27*VLOOKUP('Equation 4 Type I FTE'!$B27,'Equation 3 FTE Conversion'!$B$10:$E$32,4,FALSE)</f>
        <v>2.7312185346302359E-4</v>
      </c>
      <c r="EB27" s="20">
        <f>'RIMS II Type I Employment'!EB27*VLOOKUP('Equation 4 Type I FTE'!$B27,'Equation 3 FTE Conversion'!$B$10:$E$32,4,FALSE)</f>
        <v>3.6416247128403151E-4</v>
      </c>
      <c r="EC27" s="20">
        <f>'RIMS II Type I Employment'!EC27*VLOOKUP('Equation 4 Type I FTE'!$B27,'Equation 3 FTE Conversion'!$B$10:$E$32,4,FALSE)</f>
        <v>1.8208123564201575E-4</v>
      </c>
      <c r="ED27" s="20">
        <f>'RIMS II Type I Employment'!ED27*VLOOKUP('Equation 4 Type I FTE'!$B27,'Equation 3 FTE Conversion'!$B$10:$E$32,4,FALSE)</f>
        <v>2.7312185346302359E-4</v>
      </c>
      <c r="EE27" s="20">
        <f>'RIMS II Type I Employment'!EE27*VLOOKUP('Equation 4 Type I FTE'!$B27,'Equation 3 FTE Conversion'!$B$10:$E$32,4,FALSE)</f>
        <v>2.7312185346302359E-4</v>
      </c>
      <c r="EF27" s="20">
        <f>'RIMS II Type I Employment'!EF27*VLOOKUP('Equation 4 Type I FTE'!$B27,'Equation 3 FTE Conversion'!$B$10:$E$32,4,FALSE)</f>
        <v>4.5520308910503937E-4</v>
      </c>
      <c r="EG27" s="20">
        <f>'RIMS II Type I Employment'!EG27*VLOOKUP('Equation 4 Type I FTE'!$B27,'Equation 3 FTE Conversion'!$B$10:$E$32,4,FALSE)</f>
        <v>4.5520308910503937E-4</v>
      </c>
      <c r="EH27" s="20">
        <f>'RIMS II Type I Employment'!EH27*VLOOKUP('Equation 4 Type I FTE'!$B27,'Equation 3 FTE Conversion'!$B$10:$E$32,4,FALSE)</f>
        <v>1.8208123564201575E-4</v>
      </c>
      <c r="EI27" s="20">
        <f>'RIMS II Type I Employment'!EI27*VLOOKUP('Equation 4 Type I FTE'!$B27,'Equation 3 FTE Conversion'!$B$10:$E$32,4,FALSE)</f>
        <v>1.8208123564201575E-4</v>
      </c>
      <c r="EJ27" s="20">
        <f>'RIMS II Type I Employment'!EJ27*VLOOKUP('Equation 4 Type I FTE'!$B27,'Equation 3 FTE Conversion'!$B$10:$E$32,4,FALSE)</f>
        <v>1.8208123564201575E-4</v>
      </c>
      <c r="EK27" s="20">
        <f>'RIMS II Type I Employment'!EK27*VLOOKUP('Equation 4 Type I FTE'!$B27,'Equation 3 FTE Conversion'!$B$10:$E$32,4,FALSE)</f>
        <v>3.6416247128403151E-4</v>
      </c>
      <c r="EL27" s="20">
        <f>'RIMS II Type I Employment'!EL27*VLOOKUP('Equation 4 Type I FTE'!$B27,'Equation 3 FTE Conversion'!$B$10:$E$32,4,FALSE)</f>
        <v>3.6416247128403151E-4</v>
      </c>
      <c r="EM27" s="20">
        <f>'RIMS II Type I Employment'!EM27*VLOOKUP('Equation 4 Type I FTE'!$B27,'Equation 3 FTE Conversion'!$B$10:$E$32,4,FALSE)</f>
        <v>1.8208123564201575E-4</v>
      </c>
      <c r="EN27" s="20">
        <f>'RIMS II Type I Employment'!EN27*VLOOKUP('Equation 4 Type I FTE'!$B27,'Equation 3 FTE Conversion'!$B$10:$E$32,4,FALSE)</f>
        <v>3.6416247128403151E-4</v>
      </c>
      <c r="EO27" s="20">
        <f>'RIMS II Type I Employment'!EO27*VLOOKUP('Equation 4 Type I FTE'!$B27,'Equation 3 FTE Conversion'!$B$10:$E$32,4,FALSE)</f>
        <v>4.5520308910503937E-4</v>
      </c>
      <c r="EP27" s="20">
        <f>'RIMS II Type I Employment'!EP27*VLOOKUP('Equation 4 Type I FTE'!$B27,'Equation 3 FTE Conversion'!$B$10:$E$32,4,FALSE)</f>
        <v>4.5520308910503937E-4</v>
      </c>
      <c r="EQ27" s="20">
        <f>'RIMS II Type I Employment'!EQ27*VLOOKUP('Equation 4 Type I FTE'!$B27,'Equation 3 FTE Conversion'!$B$10:$E$32,4,FALSE)</f>
        <v>3.6416247128403151E-4</v>
      </c>
      <c r="ER27" s="20">
        <f>'RIMS II Type I Employment'!ER27*VLOOKUP('Equation 4 Type I FTE'!$B27,'Equation 3 FTE Conversion'!$B$10:$E$32,4,FALSE)</f>
        <v>3.6416247128403151E-4</v>
      </c>
      <c r="ES27" s="20">
        <f>'RIMS II Type I Employment'!ES27*VLOOKUP('Equation 4 Type I FTE'!$B27,'Equation 3 FTE Conversion'!$B$10:$E$32,4,FALSE)</f>
        <v>4.5520308910503937E-4</v>
      </c>
      <c r="ET27" s="20">
        <f>'RIMS II Type I Employment'!ET27*VLOOKUP('Equation 4 Type I FTE'!$B27,'Equation 3 FTE Conversion'!$B$10:$E$32,4,FALSE)</f>
        <v>4.5520308910503937E-4</v>
      </c>
      <c r="EU27" s="20">
        <f>'RIMS II Type I Employment'!EU27*VLOOKUP('Equation 4 Type I FTE'!$B27,'Equation 3 FTE Conversion'!$B$10:$E$32,4,FALSE)</f>
        <v>4.5520308910503937E-4</v>
      </c>
      <c r="EV27" s="20">
        <f>'RIMS II Type I Employment'!EV27*VLOOKUP('Equation 4 Type I FTE'!$B27,'Equation 3 FTE Conversion'!$B$10:$E$32,4,FALSE)</f>
        <v>2.7312185346302359E-4</v>
      </c>
      <c r="EW27" s="20">
        <f>'RIMS II Type I Employment'!EW27*VLOOKUP('Equation 4 Type I FTE'!$B27,'Equation 3 FTE Conversion'!$B$10:$E$32,4,FALSE)</f>
        <v>1.8208123564201575E-4</v>
      </c>
      <c r="EX27" s="20">
        <f>'RIMS II Type I Employment'!EX27*VLOOKUP('Equation 4 Type I FTE'!$B27,'Equation 3 FTE Conversion'!$B$10:$E$32,4,FALSE)</f>
        <v>3.6416247128403151E-4</v>
      </c>
      <c r="EY27" s="20">
        <f>'RIMS II Type I Employment'!EY27*VLOOKUP('Equation 4 Type I FTE'!$B27,'Equation 3 FTE Conversion'!$B$10:$E$32,4,FALSE)</f>
        <v>3.6416247128403151E-4</v>
      </c>
      <c r="EZ27" s="20">
        <f>'RIMS II Type I Employment'!EZ27*VLOOKUP('Equation 4 Type I FTE'!$B27,'Equation 3 FTE Conversion'!$B$10:$E$32,4,FALSE)</f>
        <v>4.5520308910503937E-4</v>
      </c>
      <c r="FA27" s="20">
        <f>'RIMS II Type I Employment'!FA27*VLOOKUP('Equation 4 Type I FTE'!$B27,'Equation 3 FTE Conversion'!$B$10:$E$32,4,FALSE)</f>
        <v>3.6416247128403151E-4</v>
      </c>
      <c r="FB27" s="20">
        <f>'RIMS II Type I Employment'!FB27*VLOOKUP('Equation 4 Type I FTE'!$B27,'Equation 3 FTE Conversion'!$B$10:$E$32,4,FALSE)</f>
        <v>7.2832494256806302E-4</v>
      </c>
      <c r="FC27" s="20">
        <f>'RIMS II Type I Employment'!FC27*VLOOKUP('Equation 4 Type I FTE'!$B27,'Equation 3 FTE Conversion'!$B$10:$E$32,4,FALSE)</f>
        <v>5.4624370692604718E-4</v>
      </c>
      <c r="FD27" s="20">
        <f>'RIMS II Type I Employment'!FD27*VLOOKUP('Equation 4 Type I FTE'!$B27,'Equation 3 FTE Conversion'!$B$10:$E$32,4,FALSE)</f>
        <v>2.7312185346302359E-4</v>
      </c>
      <c r="FE27" s="20">
        <f>'RIMS II Type I Employment'!FE27*VLOOKUP('Equation 4 Type I FTE'!$B27,'Equation 3 FTE Conversion'!$B$10:$E$32,4,FALSE)</f>
        <v>1.8208123564201575E-4</v>
      </c>
      <c r="FF27" s="20">
        <f>'RIMS II Type I Employment'!FF27*VLOOKUP('Equation 4 Type I FTE'!$B27,'Equation 3 FTE Conversion'!$B$10:$E$32,4,FALSE)</f>
        <v>2.7312185346302359E-4</v>
      </c>
      <c r="FG27" s="20">
        <f>'RIMS II Type I Employment'!FG27*VLOOKUP('Equation 4 Type I FTE'!$B27,'Equation 3 FTE Conversion'!$B$10:$E$32,4,FALSE)</f>
        <v>6.372843247470551E-4</v>
      </c>
      <c r="FH27" s="20">
        <f>'RIMS II Type I Employment'!FH27*VLOOKUP('Equation 4 Type I FTE'!$B27,'Equation 3 FTE Conversion'!$B$10:$E$32,4,FALSE)</f>
        <v>3.6416247128403151E-4</v>
      </c>
      <c r="FI27" s="20">
        <f>'RIMS II Type I Employment'!FI27*VLOOKUP('Equation 4 Type I FTE'!$B27,'Equation 3 FTE Conversion'!$B$10:$E$32,4,FALSE)</f>
        <v>5.4624370692604718E-4</v>
      </c>
      <c r="FJ27" s="20">
        <f>'RIMS II Type I Employment'!FJ27*VLOOKUP('Equation 4 Type I FTE'!$B27,'Equation 3 FTE Conversion'!$B$10:$E$32,4,FALSE)</f>
        <v>7.2832494256806302E-4</v>
      </c>
      <c r="FK27" s="20">
        <f>'RIMS II Type I Employment'!FK27*VLOOKUP('Equation 4 Type I FTE'!$B27,'Equation 3 FTE Conversion'!$B$10:$E$32,4,FALSE)</f>
        <v>5.4624370692604718E-4</v>
      </c>
      <c r="FL27" s="20">
        <f>'RIMS II Type I Employment'!FL27*VLOOKUP('Equation 4 Type I FTE'!$B27,'Equation 3 FTE Conversion'!$B$10:$E$32,4,FALSE)</f>
        <v>4.5520308910503937E-4</v>
      </c>
      <c r="FM27" s="20">
        <f>'RIMS II Type I Employment'!FM27*VLOOKUP('Equation 4 Type I FTE'!$B27,'Equation 3 FTE Conversion'!$B$10:$E$32,4,FALSE)</f>
        <v>6.372843247470551E-4</v>
      </c>
      <c r="FN27" s="20">
        <f>'RIMS II Type I Employment'!FN27*VLOOKUP('Equation 4 Type I FTE'!$B27,'Equation 3 FTE Conversion'!$B$10:$E$32,4,FALSE)</f>
        <v>8.1936556038907083E-4</v>
      </c>
      <c r="FO27" s="20">
        <f>'RIMS II Type I Employment'!FO27*VLOOKUP('Equation 4 Type I FTE'!$B27,'Equation 3 FTE Conversion'!$B$10:$E$32,4,FALSE)</f>
        <v>3.6416247128403151E-4</v>
      </c>
      <c r="FP27" s="20">
        <f>'RIMS II Type I Employment'!FP27*VLOOKUP('Equation 4 Type I FTE'!$B27,'Equation 3 FTE Conversion'!$B$10:$E$32,4,FALSE)</f>
        <v>3.6416247128403151E-4</v>
      </c>
      <c r="FQ27" s="20">
        <f>'RIMS II Type I Employment'!FQ27*VLOOKUP('Equation 4 Type I FTE'!$B27,'Equation 3 FTE Conversion'!$B$10:$E$32,4,FALSE)</f>
        <v>2.7312185346302359E-4</v>
      </c>
      <c r="FR27" s="20">
        <f>'RIMS II Type I Employment'!FR27*VLOOKUP('Equation 4 Type I FTE'!$B27,'Equation 3 FTE Conversion'!$B$10:$E$32,4,FALSE)</f>
        <v>5.4624370692604718E-4</v>
      </c>
      <c r="FS27" s="20">
        <f>'RIMS II Type I Employment'!FS27*VLOOKUP('Equation 4 Type I FTE'!$B27,'Equation 3 FTE Conversion'!$B$10:$E$32,4,FALSE)</f>
        <v>5.4624370692604718E-4</v>
      </c>
      <c r="FT27" s="20">
        <f>'RIMS II Type I Employment'!FT27*VLOOKUP('Equation 4 Type I FTE'!$B27,'Equation 3 FTE Conversion'!$B$10:$E$32,4,FALSE)</f>
        <v>3.6416247128403151E-4</v>
      </c>
      <c r="FU27" s="20">
        <f>'RIMS II Type I Employment'!FU27*VLOOKUP('Equation 4 Type I FTE'!$B27,'Equation 3 FTE Conversion'!$B$10:$E$32,4,FALSE)</f>
        <v>5.4624370692604718E-4</v>
      </c>
      <c r="FV27" s="20">
        <f>'RIMS II Type I Employment'!FV27*VLOOKUP('Equation 4 Type I FTE'!$B27,'Equation 3 FTE Conversion'!$B$10:$E$32,4,FALSE)</f>
        <v>3.6416247128403151E-4</v>
      </c>
      <c r="FW27" s="20">
        <f>'RIMS II Type I Employment'!FW27*VLOOKUP('Equation 4 Type I FTE'!$B27,'Equation 3 FTE Conversion'!$B$10:$E$32,4,FALSE)</f>
        <v>3.6416247128403151E-4</v>
      </c>
      <c r="FX27" s="20">
        <f>'RIMS II Type I Employment'!FX27*VLOOKUP('Equation 4 Type I FTE'!$B27,'Equation 3 FTE Conversion'!$B$10:$E$32,4,FALSE)</f>
        <v>5.4624370692604718E-4</v>
      </c>
      <c r="FY27" s="20">
        <f>'RIMS II Type I Employment'!FY27*VLOOKUP('Equation 4 Type I FTE'!$B27,'Equation 3 FTE Conversion'!$B$10:$E$32,4,FALSE)</f>
        <v>4.5520308910503937E-4</v>
      </c>
      <c r="FZ27" s="20">
        <f>'RIMS II Type I Employment'!FZ27*VLOOKUP('Equation 4 Type I FTE'!$B27,'Equation 3 FTE Conversion'!$B$10:$E$32,4,FALSE)</f>
        <v>3.6416247128403151E-4</v>
      </c>
      <c r="GA27" s="20">
        <f>'RIMS II Type I Employment'!GA27*VLOOKUP('Equation 4 Type I FTE'!$B27,'Equation 3 FTE Conversion'!$B$10:$E$32,4,FALSE)</f>
        <v>3.6416247128403151E-4</v>
      </c>
      <c r="GB27" s="20">
        <f>'RIMS II Type I Employment'!GB27*VLOOKUP('Equation 4 Type I FTE'!$B27,'Equation 3 FTE Conversion'!$B$10:$E$32,4,FALSE)</f>
        <v>5.4624370692604718E-4</v>
      </c>
      <c r="GC27" s="20">
        <f>'RIMS II Type I Employment'!GC27*VLOOKUP('Equation 4 Type I FTE'!$B27,'Equation 3 FTE Conversion'!$B$10:$E$32,4,FALSE)</f>
        <v>4.5520308910503937E-4</v>
      </c>
      <c r="GD27" s="20">
        <f>'RIMS II Type I Employment'!GD27*VLOOKUP('Equation 4 Type I FTE'!$B27,'Equation 3 FTE Conversion'!$B$10:$E$32,4,FALSE)</f>
        <v>3.6416247128403151E-4</v>
      </c>
      <c r="GE27" s="20">
        <f>'RIMS II Type I Employment'!GE27*VLOOKUP('Equation 4 Type I FTE'!$B27,'Equation 3 FTE Conversion'!$B$10:$E$32,4,FALSE)</f>
        <v>2.7312185346302359E-4</v>
      </c>
      <c r="GF27" s="20">
        <f>'RIMS II Type I Employment'!GF27*VLOOKUP('Equation 4 Type I FTE'!$B27,'Equation 3 FTE Conversion'!$B$10:$E$32,4,FALSE)</f>
        <v>3.6416247128403151E-4</v>
      </c>
      <c r="GG27" s="20">
        <f>'RIMS II Type I Employment'!GG27*VLOOKUP('Equation 4 Type I FTE'!$B27,'Equation 3 FTE Conversion'!$B$10:$E$32,4,FALSE)</f>
        <v>5.4624370692604718E-4</v>
      </c>
      <c r="GH27" s="20">
        <f>'RIMS II Type I Employment'!GH27*VLOOKUP('Equation 4 Type I FTE'!$B27,'Equation 3 FTE Conversion'!$B$10:$E$32,4,FALSE)</f>
        <v>4.5520308910503937E-4</v>
      </c>
      <c r="GI27" s="20">
        <f>'RIMS II Type I Employment'!GI27*VLOOKUP('Equation 4 Type I FTE'!$B27,'Equation 3 FTE Conversion'!$B$10:$E$32,4,FALSE)</f>
        <v>5.4624370692604718E-4</v>
      </c>
      <c r="GJ27" s="20">
        <f>'RIMS II Type I Employment'!GJ27*VLOOKUP('Equation 4 Type I FTE'!$B27,'Equation 3 FTE Conversion'!$B$10:$E$32,4,FALSE)</f>
        <v>9.1040617821007874E-4</v>
      </c>
      <c r="GK27" s="20">
        <f>'RIMS II Type I Employment'!GK27*VLOOKUP('Equation 4 Type I FTE'!$B27,'Equation 3 FTE Conversion'!$B$10:$E$32,4,FALSE)</f>
        <v>7.2832494256806302E-4</v>
      </c>
      <c r="GL27" s="20">
        <f>'RIMS II Type I Employment'!GL27*VLOOKUP('Equation 4 Type I FTE'!$B27,'Equation 3 FTE Conversion'!$B$10:$E$32,4,FALSE)</f>
        <v>1.0014467960310868E-3</v>
      </c>
      <c r="GM27" s="20">
        <f>'RIMS II Type I Employment'!GM27*VLOOKUP('Equation 4 Type I FTE'!$B27,'Equation 3 FTE Conversion'!$B$10:$E$32,4,FALSE)</f>
        <v>6.372843247470551E-4</v>
      </c>
      <c r="GN27" s="20">
        <f>'RIMS II Type I Employment'!GN27*VLOOKUP('Equation 4 Type I FTE'!$B27,'Equation 3 FTE Conversion'!$B$10:$E$32,4,FALSE)</f>
        <v>3.6416247128403151E-4</v>
      </c>
      <c r="GO27" s="20">
        <f>'RIMS II Type I Employment'!GO27*VLOOKUP('Equation 4 Type I FTE'!$B27,'Equation 3 FTE Conversion'!$B$10:$E$32,4,FALSE)</f>
        <v>2.7312185346302359E-4</v>
      </c>
      <c r="GP27" s="20">
        <f>'RIMS II Type I Employment'!GP27*VLOOKUP('Equation 4 Type I FTE'!$B27,'Equation 3 FTE Conversion'!$B$10:$E$32,4,FALSE)</f>
        <v>3.6416247128403151E-4</v>
      </c>
      <c r="GQ27" s="20">
        <f>'RIMS II Type I Employment'!GQ27*VLOOKUP('Equation 4 Type I FTE'!$B27,'Equation 3 FTE Conversion'!$B$10:$E$32,4,FALSE)</f>
        <v>7.2832494256806302E-4</v>
      </c>
      <c r="GR27" s="20">
        <f>'RIMS II Type I Employment'!GR27*VLOOKUP('Equation 4 Type I FTE'!$B27,'Equation 3 FTE Conversion'!$B$10:$E$32,4,FALSE)</f>
        <v>6.372843247470551E-4</v>
      </c>
      <c r="GS27" s="20">
        <f>'RIMS II Type I Employment'!GS27*VLOOKUP('Equation 4 Type I FTE'!$B27,'Equation 3 FTE Conversion'!$B$10:$E$32,4,FALSE)</f>
        <v>5.4624370692604718E-4</v>
      </c>
      <c r="GT27" s="20">
        <f>'RIMS II Type I Employment'!GT27*VLOOKUP('Equation 4 Type I FTE'!$B27,'Equation 3 FTE Conversion'!$B$10:$E$32,4,FALSE)</f>
        <v>4.5520308910503937E-4</v>
      </c>
      <c r="GU27" s="20">
        <f>'RIMS II Type I Employment'!GU27*VLOOKUP('Equation 4 Type I FTE'!$B27,'Equation 3 FTE Conversion'!$B$10:$E$32,4,FALSE)</f>
        <v>4.5520308910503937E-4</v>
      </c>
      <c r="GV27" s="20">
        <f>'RIMS II Type I Employment'!GV27*VLOOKUP('Equation 4 Type I FTE'!$B27,'Equation 3 FTE Conversion'!$B$10:$E$32,4,FALSE)</f>
        <v>6.372843247470551E-4</v>
      </c>
      <c r="GW27" s="20">
        <f>'RIMS II Type I Employment'!GW27*VLOOKUP('Equation 4 Type I FTE'!$B27,'Equation 3 FTE Conversion'!$B$10:$E$32,4,FALSE)</f>
        <v>6.372843247470551E-4</v>
      </c>
      <c r="GX27" s="20">
        <f>'RIMS II Type I Employment'!GX27*VLOOKUP('Equation 4 Type I FTE'!$B27,'Equation 3 FTE Conversion'!$B$10:$E$32,4,FALSE)</f>
        <v>5.4624370692604718E-4</v>
      </c>
      <c r="GY27" s="20">
        <f>'RIMS II Type I Employment'!GY27*VLOOKUP('Equation 4 Type I FTE'!$B27,'Equation 3 FTE Conversion'!$B$10:$E$32,4,FALSE)</f>
        <v>3.6416247128403151E-4</v>
      </c>
      <c r="GZ27" s="20">
        <f>'RIMS II Type I Employment'!GZ27*VLOOKUP('Equation 4 Type I FTE'!$B27,'Equation 3 FTE Conversion'!$B$10:$E$32,4,FALSE)</f>
        <v>5.4624370692604718E-4</v>
      </c>
      <c r="HA27" s="20">
        <f>'RIMS II Type I Employment'!HA27*VLOOKUP('Equation 4 Type I FTE'!$B27,'Equation 3 FTE Conversion'!$B$10:$E$32,4,FALSE)</f>
        <v>2.7312185346302359E-4</v>
      </c>
      <c r="HB27" s="20">
        <f>'RIMS II Type I Employment'!HB27*VLOOKUP('Equation 4 Type I FTE'!$B27,'Equation 3 FTE Conversion'!$B$10:$E$32,4,FALSE)</f>
        <v>2.7312185346302359E-4</v>
      </c>
      <c r="HC27" s="20">
        <f>'RIMS II Type I Employment'!HC27*VLOOKUP('Equation 4 Type I FTE'!$B27,'Equation 3 FTE Conversion'!$B$10:$E$32,4,FALSE)</f>
        <v>3.6416247128403151E-4</v>
      </c>
      <c r="HD27" s="20">
        <f>'RIMS II Type I Employment'!HD27*VLOOKUP('Equation 4 Type I FTE'!$B27,'Equation 3 FTE Conversion'!$B$10:$E$32,4,FALSE)</f>
        <v>3.6416247128403151E-4</v>
      </c>
      <c r="HE27" s="20">
        <f>'RIMS II Type I Employment'!HE27*VLOOKUP('Equation 4 Type I FTE'!$B27,'Equation 3 FTE Conversion'!$B$10:$E$32,4,FALSE)</f>
        <v>3.6416247128403151E-4</v>
      </c>
      <c r="HF27" s="20">
        <f>'RIMS II Type I Employment'!HF27*VLOOKUP('Equation 4 Type I FTE'!$B27,'Equation 3 FTE Conversion'!$B$10:$E$32,4,FALSE)</f>
        <v>2.7312185346302359E-4</v>
      </c>
      <c r="HG27" s="20">
        <f>'RIMS II Type I Employment'!HG27*VLOOKUP('Equation 4 Type I FTE'!$B27,'Equation 3 FTE Conversion'!$B$10:$E$32,4,FALSE)</f>
        <v>3.6416247128403151E-4</v>
      </c>
      <c r="HH27" s="20">
        <f>'RIMS II Type I Employment'!HH27*VLOOKUP('Equation 4 Type I FTE'!$B27,'Equation 3 FTE Conversion'!$B$10:$E$32,4,FALSE)</f>
        <v>2.4580966811672128E-3</v>
      </c>
      <c r="HI27" s="20">
        <f>'RIMS II Type I Employment'!HI27*VLOOKUP('Equation 4 Type I FTE'!$B27,'Equation 3 FTE Conversion'!$B$10:$E$32,4,FALSE)</f>
        <v>3.6416247128403151E-4</v>
      </c>
      <c r="HJ27" s="20">
        <f>'RIMS II Type I Employment'!HJ27*VLOOKUP('Equation 4 Type I FTE'!$B27,'Equation 3 FTE Conversion'!$B$10:$E$32,4,FALSE)</f>
        <v>3.6416247128403151E-4</v>
      </c>
      <c r="HK27" s="20">
        <f>'RIMS II Type I Employment'!HK27*VLOOKUP('Equation 4 Type I FTE'!$B27,'Equation 3 FTE Conversion'!$B$10:$E$32,4,FALSE)</f>
        <v>0</v>
      </c>
      <c r="HL27" s="20">
        <f>'RIMS II Type I Employment'!HL27*VLOOKUP('Equation 4 Type I FTE'!$B27,'Equation 3 FTE Conversion'!$B$10:$E$32,4,FALSE)</f>
        <v>4.5520308910503937E-4</v>
      </c>
      <c r="HM27" s="20">
        <f>'RIMS II Type I Employment'!HM27*VLOOKUP('Equation 4 Type I FTE'!$B27,'Equation 3 FTE Conversion'!$B$10:$E$32,4,FALSE)</f>
        <v>5.4624370692604718E-4</v>
      </c>
      <c r="HN27" s="20">
        <f>'RIMS II Type I Employment'!HN27*VLOOKUP('Equation 4 Type I FTE'!$B27,'Equation 3 FTE Conversion'!$B$10:$E$32,4,FALSE)</f>
        <v>5.4624370692604718E-4</v>
      </c>
      <c r="HO27" s="20">
        <f>'RIMS II Type I Employment'!HO27*VLOOKUP('Equation 4 Type I FTE'!$B27,'Equation 3 FTE Conversion'!$B$10:$E$32,4,FALSE)</f>
        <v>3.6416247128403151E-4</v>
      </c>
      <c r="HP27" s="20">
        <f>'RIMS II Type I Employment'!HP27*VLOOKUP('Equation 4 Type I FTE'!$B27,'Equation 3 FTE Conversion'!$B$10:$E$32,4,FALSE)</f>
        <v>4.5520308910503937E-4</v>
      </c>
      <c r="HQ27" s="20">
        <f>'RIMS II Type I Employment'!HQ27*VLOOKUP('Equation 4 Type I FTE'!$B27,'Equation 3 FTE Conversion'!$B$10:$E$32,4,FALSE)</f>
        <v>3.6416247128403151E-4</v>
      </c>
      <c r="HR27" s="20">
        <f>'RIMS II Type I Employment'!HR27*VLOOKUP('Equation 4 Type I FTE'!$B27,'Equation 3 FTE Conversion'!$B$10:$E$32,4,FALSE)</f>
        <v>5.4624370692604718E-4</v>
      </c>
      <c r="HS27" s="20">
        <f>'RIMS II Type I Employment'!HS27*VLOOKUP('Equation 4 Type I FTE'!$B27,'Equation 3 FTE Conversion'!$B$10:$E$32,4,FALSE)</f>
        <v>1.2745686494941102E-3</v>
      </c>
      <c r="HT27" s="20">
        <f>'RIMS II Type I Employment'!HT27*VLOOKUP('Equation 4 Type I FTE'!$B27,'Equation 3 FTE Conversion'!$B$10:$E$32,4,FALSE)</f>
        <v>1.7297717385991497E-3</v>
      </c>
      <c r="HU27" s="20">
        <f>'RIMS II Type I Employment'!HU27*VLOOKUP('Equation 4 Type I FTE'!$B27,'Equation 3 FTE Conversion'!$B$10:$E$32,4,FALSE)</f>
        <v>2.7312185346302359E-4</v>
      </c>
      <c r="HV27" s="20">
        <f>'RIMS II Type I Employment'!HV27*VLOOKUP('Equation 4 Type I FTE'!$B27,'Equation 3 FTE Conversion'!$B$10:$E$32,4,FALSE)</f>
        <v>8.1936556038907083E-4</v>
      </c>
      <c r="HW27" s="20">
        <f>'RIMS II Type I Employment'!HW27*VLOOKUP('Equation 4 Type I FTE'!$B27,'Equation 3 FTE Conversion'!$B$10:$E$32,4,FALSE)</f>
        <v>5.4624370692604718E-4</v>
      </c>
      <c r="HX27" s="20">
        <f>'RIMS II Type I Employment'!HX27*VLOOKUP('Equation 4 Type I FTE'!$B27,'Equation 3 FTE Conversion'!$B$10:$E$32,4,FALSE)</f>
        <v>7.2832494256806302E-4</v>
      </c>
      <c r="HY27" s="20">
        <f>'RIMS II Type I Employment'!HY27*VLOOKUP('Equation 4 Type I FTE'!$B27,'Equation 3 FTE Conversion'!$B$10:$E$32,4,FALSE)</f>
        <v>2.7312185346302359E-4</v>
      </c>
      <c r="HZ27" s="20">
        <f>'RIMS II Type I Employment'!HZ27*VLOOKUP('Equation 4 Type I FTE'!$B27,'Equation 3 FTE Conversion'!$B$10:$E$32,4,FALSE)</f>
        <v>6.372843247470551E-4</v>
      </c>
      <c r="IA27" s="20">
        <f>'RIMS II Type I Employment'!IA27*VLOOKUP('Equation 4 Type I FTE'!$B27,'Equation 3 FTE Conversion'!$B$10:$E$32,4,FALSE)</f>
        <v>3.6416247128403151E-4</v>
      </c>
      <c r="IB27" s="20">
        <f>'RIMS II Type I Employment'!IB27*VLOOKUP('Equation 4 Type I FTE'!$B27,'Equation 3 FTE Conversion'!$B$10:$E$32,4,FALSE)</f>
        <v>5.4624370692604718E-4</v>
      </c>
      <c r="IC27" s="20">
        <f>'RIMS II Type I Employment'!IC27*VLOOKUP('Equation 4 Type I FTE'!$B27,'Equation 3 FTE Conversion'!$B$10:$E$32,4,FALSE)</f>
        <v>4.5520308910503937E-4</v>
      </c>
      <c r="ID27" s="20">
        <f>'RIMS II Type I Employment'!ID27*VLOOKUP('Equation 4 Type I FTE'!$B27,'Equation 3 FTE Conversion'!$B$10:$E$32,4,FALSE)</f>
        <v>3.6416247128403151E-4</v>
      </c>
      <c r="IE27" s="20">
        <f>'RIMS II Type I Employment'!IE27*VLOOKUP('Equation 4 Type I FTE'!$B27,'Equation 3 FTE Conversion'!$B$10:$E$32,4,FALSE)</f>
        <v>3.6416247128403151E-4</v>
      </c>
      <c r="IF27" s="20">
        <f>'RIMS II Type I Employment'!IF27*VLOOKUP('Equation 4 Type I FTE'!$B27,'Equation 3 FTE Conversion'!$B$10:$E$32,4,FALSE)</f>
        <v>3.6416247128403151E-4</v>
      </c>
      <c r="IG27" s="20">
        <f>'RIMS II Type I Employment'!IG27*VLOOKUP('Equation 4 Type I FTE'!$B27,'Equation 3 FTE Conversion'!$B$10:$E$32,4,FALSE)</f>
        <v>2.7312185346302359E-4</v>
      </c>
      <c r="IH27" s="20">
        <f>'RIMS II Type I Employment'!IH27*VLOOKUP('Equation 4 Type I FTE'!$B27,'Equation 3 FTE Conversion'!$B$10:$E$32,4,FALSE)</f>
        <v>2.7312185346302359E-4</v>
      </c>
      <c r="II27" s="20">
        <f>'RIMS II Type I Employment'!II27*VLOOKUP('Equation 4 Type I FTE'!$B27,'Equation 3 FTE Conversion'!$B$10:$E$32,4,FALSE)</f>
        <v>1.8208123564201575E-4</v>
      </c>
      <c r="IJ27" s="20">
        <f>'RIMS II Type I Employment'!IJ27*VLOOKUP('Equation 4 Type I FTE'!$B27,'Equation 3 FTE Conversion'!$B$10:$E$32,4,FALSE)</f>
        <v>4.5520308910503937E-4</v>
      </c>
      <c r="IK27" s="20">
        <f>'RIMS II Type I Employment'!IK27*VLOOKUP('Equation 4 Type I FTE'!$B27,'Equation 3 FTE Conversion'!$B$10:$E$32,4,FALSE)</f>
        <v>3.6416247128403151E-4</v>
      </c>
      <c r="IL27" s="20">
        <f>'RIMS II Type I Employment'!IL27*VLOOKUP('Equation 4 Type I FTE'!$B27,'Equation 3 FTE Conversion'!$B$10:$E$32,4,FALSE)</f>
        <v>3.6416247128403151E-4</v>
      </c>
      <c r="IM27" s="20">
        <f>'RIMS II Type I Employment'!IM27*VLOOKUP('Equation 4 Type I FTE'!$B27,'Equation 3 FTE Conversion'!$B$10:$E$32,4,FALSE)</f>
        <v>4.5520308910503937E-4</v>
      </c>
      <c r="IN27" s="20">
        <f>'RIMS II Type I Employment'!IN27*VLOOKUP('Equation 4 Type I FTE'!$B27,'Equation 3 FTE Conversion'!$B$10:$E$32,4,FALSE)</f>
        <v>4.5520308910503937E-4</v>
      </c>
      <c r="IO27" s="20">
        <f>'RIMS II Type I Employment'!IO27*VLOOKUP('Equation 4 Type I FTE'!$B27,'Equation 3 FTE Conversion'!$B$10:$E$32,4,FALSE)</f>
        <v>4.5520308910503937E-4</v>
      </c>
      <c r="IP27" s="20">
        <f>'RIMS II Type I Employment'!IP27*VLOOKUP('Equation 4 Type I FTE'!$B27,'Equation 3 FTE Conversion'!$B$10:$E$32,4,FALSE)</f>
        <v>4.5520308910503937E-4</v>
      </c>
      <c r="IQ27" s="20">
        <f>'RIMS II Type I Employment'!IQ27*VLOOKUP('Equation 4 Type I FTE'!$B27,'Equation 3 FTE Conversion'!$B$10:$E$32,4,FALSE)</f>
        <v>5.4624370692604718E-4</v>
      </c>
      <c r="IR27" s="20">
        <f>'RIMS II Type I Employment'!IR27*VLOOKUP('Equation 4 Type I FTE'!$B27,'Equation 3 FTE Conversion'!$B$10:$E$32,4,FALSE)</f>
        <v>4.5520308910503937E-4</v>
      </c>
      <c r="IS27" s="20">
        <f>'RIMS II Type I Employment'!IS27*VLOOKUP('Equation 4 Type I FTE'!$B27,'Equation 3 FTE Conversion'!$B$10:$E$32,4,FALSE)</f>
        <v>4.5520308910503937E-4</v>
      </c>
      <c r="IT27" s="20">
        <f>'RIMS II Type I Employment'!IT27*VLOOKUP('Equation 4 Type I FTE'!$B27,'Equation 3 FTE Conversion'!$B$10:$E$32,4,FALSE)</f>
        <v>3.6416247128403151E-4</v>
      </c>
      <c r="IU27" s="20">
        <f>'RIMS II Type I Employment'!IU27*VLOOKUP('Equation 4 Type I FTE'!$B27,'Equation 3 FTE Conversion'!$B$10:$E$32,4,FALSE)</f>
        <v>4.5520308910503937E-4</v>
      </c>
      <c r="IV27" s="20">
        <f>'RIMS II Type I Employment'!IV27*VLOOKUP('Equation 4 Type I FTE'!$B27,'Equation 3 FTE Conversion'!$B$10:$E$32,4,FALSE)</f>
        <v>5.4624370692604718E-4</v>
      </c>
      <c r="IW27" s="20">
        <f>'RIMS II Type I Employment'!IW27*VLOOKUP('Equation 4 Type I FTE'!$B27,'Equation 3 FTE Conversion'!$B$10:$E$32,4,FALSE)</f>
        <v>3.6416247128403151E-4</v>
      </c>
      <c r="IX27" s="20">
        <f>'RIMS II Type I Employment'!IX27*VLOOKUP('Equation 4 Type I FTE'!$B27,'Equation 3 FTE Conversion'!$B$10:$E$32,4,FALSE)</f>
        <v>4.5520308910503937E-4</v>
      </c>
      <c r="IY27" s="20">
        <f>'RIMS II Type I Employment'!IY27*VLOOKUP('Equation 4 Type I FTE'!$B27,'Equation 3 FTE Conversion'!$B$10:$E$32,4,FALSE)</f>
        <v>4.5520308910503937E-4</v>
      </c>
      <c r="IZ27" s="20">
        <f>'RIMS II Type I Employment'!IZ27*VLOOKUP('Equation 4 Type I FTE'!$B27,'Equation 3 FTE Conversion'!$B$10:$E$32,4,FALSE)</f>
        <v>3.6416247128403151E-4</v>
      </c>
      <c r="JA27" s="20">
        <f>'RIMS II Type I Employment'!JA27*VLOOKUP('Equation 4 Type I FTE'!$B27,'Equation 3 FTE Conversion'!$B$10:$E$32,4,FALSE)</f>
        <v>4.5520308910503937E-4</v>
      </c>
      <c r="JB27" s="20">
        <f>'RIMS II Type I Employment'!JB27*VLOOKUP('Equation 4 Type I FTE'!$B27,'Equation 3 FTE Conversion'!$B$10:$E$32,4,FALSE)</f>
        <v>1.0014467960310868E-3</v>
      </c>
      <c r="JC27" s="20">
        <f>'RIMS II Type I Employment'!JC27*VLOOKUP('Equation 4 Type I FTE'!$B27,'Equation 3 FTE Conversion'!$B$10:$E$32,4,FALSE)</f>
        <v>4.5520308910503937E-4</v>
      </c>
      <c r="JD27" s="20">
        <f>'RIMS II Type I Employment'!JD27*VLOOKUP('Equation 4 Type I FTE'!$B27,'Equation 3 FTE Conversion'!$B$10:$E$32,4,FALSE)</f>
        <v>4.5520308910503937E-4</v>
      </c>
      <c r="JE27" s="20">
        <f>'RIMS II Type I Employment'!JE27*VLOOKUP('Equation 4 Type I FTE'!$B27,'Equation 3 FTE Conversion'!$B$10:$E$32,4,FALSE)</f>
        <v>4.5520308910503937E-4</v>
      </c>
      <c r="JF27" s="20">
        <f>'RIMS II Type I Employment'!JF27*VLOOKUP('Equation 4 Type I FTE'!$B27,'Equation 3 FTE Conversion'!$B$10:$E$32,4,FALSE)</f>
        <v>6.372843247470551E-4</v>
      </c>
      <c r="JG27" s="20">
        <f>'RIMS II Type I Employment'!JG27*VLOOKUP('Equation 4 Type I FTE'!$B27,'Equation 3 FTE Conversion'!$B$10:$E$32,4,FALSE)</f>
        <v>7.2832494256806302E-4</v>
      </c>
      <c r="JH27" s="20">
        <f>'RIMS II Type I Employment'!JH27*VLOOKUP('Equation 4 Type I FTE'!$B27,'Equation 3 FTE Conversion'!$B$10:$E$32,4,FALSE)</f>
        <v>6.372843247470551E-4</v>
      </c>
      <c r="JI27" s="20">
        <f>'RIMS II Type I Employment'!JI27*VLOOKUP('Equation 4 Type I FTE'!$B27,'Equation 3 FTE Conversion'!$B$10:$E$32,4,FALSE)</f>
        <v>5.4624370692604718E-4</v>
      </c>
      <c r="JJ27" s="20">
        <f>'RIMS II Type I Employment'!JJ27*VLOOKUP('Equation 4 Type I FTE'!$B27,'Equation 3 FTE Conversion'!$B$10:$E$32,4,FALSE)</f>
        <v>5.4624370692604718E-4</v>
      </c>
      <c r="JK27" s="20">
        <f>'RIMS II Type I Employment'!JK27*VLOOKUP('Equation 4 Type I FTE'!$B27,'Equation 3 FTE Conversion'!$B$10:$E$32,4,FALSE)</f>
        <v>5.4624370692604718E-4</v>
      </c>
      <c r="JL27" s="20">
        <f>'RIMS II Type I Employment'!JL27*VLOOKUP('Equation 4 Type I FTE'!$B27,'Equation 3 FTE Conversion'!$B$10:$E$32,4,FALSE)</f>
        <v>5.4624370692604729E-3</v>
      </c>
      <c r="JM27" s="20">
        <f>'RIMS II Type I Employment'!JM27*VLOOKUP('Equation 4 Type I FTE'!$B27,'Equation 3 FTE Conversion'!$B$10:$E$32,4,FALSE)</f>
        <v>6.0086807761865193E-3</v>
      </c>
      <c r="JN27" s="20">
        <f>'RIMS II Type I Employment'!JN27*VLOOKUP('Equation 4 Type I FTE'!$B27,'Equation 3 FTE Conversion'!$B$10:$E$32,4,FALSE)</f>
        <v>1.0924874138520944E-3</v>
      </c>
      <c r="JO27" s="20">
        <f>'RIMS II Type I Employment'!JO27*VLOOKUP('Equation 4 Type I FTE'!$B27,'Equation 3 FTE Conversion'!$B$10:$E$32,4,FALSE)</f>
        <v>2.640177916809228E-3</v>
      </c>
      <c r="JP27" s="20">
        <f>'RIMS II Type I Employment'!JP27*VLOOKUP('Equation 4 Type I FTE'!$B27,'Equation 3 FTE Conversion'!$B$10:$E$32,4,FALSE)</f>
        <v>7.2832494256806302E-4</v>
      </c>
      <c r="JQ27" s="20">
        <f>'RIMS II Type I Employment'!JQ27*VLOOKUP('Equation 4 Type I FTE'!$B27,'Equation 3 FTE Conversion'!$B$10:$E$32,4,FALSE)</f>
        <v>7.2832494256806302E-4</v>
      </c>
      <c r="JR27" s="20">
        <f>'RIMS II Type I Employment'!JR27*VLOOKUP('Equation 4 Type I FTE'!$B27,'Equation 3 FTE Conversion'!$B$10:$E$32,4,FALSE)</f>
        <v>1.8208123564201575E-3</v>
      </c>
      <c r="JS27" s="20">
        <f>'RIMS II Type I Employment'!JS27*VLOOKUP('Equation 4 Type I FTE'!$B27,'Equation 3 FTE Conversion'!$B$10:$E$32,4,FALSE)</f>
        <v>2.640177916809228E-3</v>
      </c>
      <c r="JT27" s="20">
        <f>'RIMS II Type I Employment'!JT27*VLOOKUP('Equation 4 Type I FTE'!$B27,'Equation 3 FTE Conversion'!$B$10:$E$32,4,FALSE)</f>
        <v>1.0924874138520944E-3</v>
      </c>
      <c r="JU27" s="20">
        <f>'RIMS II Type I Employment'!JU27*VLOOKUP('Equation 4 Type I FTE'!$B27,'Equation 3 FTE Conversion'!$B$10:$E$32,4,FALSE)</f>
        <v>7.2832494256806302E-4</v>
      </c>
      <c r="JV27" s="20">
        <f>'RIMS II Type I Employment'!JV27*VLOOKUP('Equation 4 Type I FTE'!$B27,'Equation 3 FTE Conversion'!$B$10:$E$32,4,FALSE)</f>
        <v>1.0924874138520944E-3</v>
      </c>
      <c r="JW27" s="20">
        <f>'RIMS II Type I Employment'!JW27*VLOOKUP('Equation 4 Type I FTE'!$B27,'Equation 3 FTE Conversion'!$B$10:$E$32,4,FALSE)</f>
        <v>1.6387311207781417E-3</v>
      </c>
      <c r="JX27" s="20">
        <f>'RIMS II Type I Employment'!JX27*VLOOKUP('Equation 4 Type I FTE'!$B27,'Equation 3 FTE Conversion'!$B$10:$E$32,4,FALSE)</f>
        <v>4.5520308910503937E-4</v>
      </c>
      <c r="JY27" s="20">
        <f>'RIMS II Type I Employment'!JY27*VLOOKUP('Equation 4 Type I FTE'!$B27,'Equation 3 FTE Conversion'!$B$10:$E$32,4,FALSE)</f>
        <v>2.7312185346302359E-4</v>
      </c>
      <c r="JZ27" s="20">
        <f>'RIMS II Type I Employment'!JZ27*VLOOKUP('Equation 4 Type I FTE'!$B27,'Equation 3 FTE Conversion'!$B$10:$E$32,4,FALSE)</f>
        <v>2.640177916809228E-3</v>
      </c>
      <c r="KA27" s="20">
        <f>'RIMS II Type I Employment'!KA27*VLOOKUP('Equation 4 Type I FTE'!$B27,'Equation 3 FTE Conversion'!$B$10:$E$32,4,FALSE)</f>
        <v>2.7312185346302359E-4</v>
      </c>
      <c r="KB27" s="20">
        <f>'RIMS II Type I Employment'!KB27*VLOOKUP('Equation 4 Type I FTE'!$B27,'Equation 3 FTE Conversion'!$B$10:$E$32,4,FALSE)</f>
        <v>1.6387311207781417E-3</v>
      </c>
      <c r="KC27" s="20">
        <f>'RIMS II Type I Employment'!KC27*VLOOKUP('Equation 4 Type I FTE'!$B27,'Equation 3 FTE Conversion'!$B$10:$E$32,4,FALSE)</f>
        <v>2.0028935920621735E-3</v>
      </c>
      <c r="KD27" s="20">
        <f>'RIMS II Type I Employment'!KD27*VLOOKUP('Equation 4 Type I FTE'!$B27,'Equation 3 FTE Conversion'!$B$10:$E$32,4,FALSE)</f>
        <v>1.0924874138520944E-3</v>
      </c>
      <c r="KE27" s="20">
        <f>'RIMS II Type I Employment'!KE27*VLOOKUP('Equation 4 Type I FTE'!$B27,'Equation 3 FTE Conversion'!$B$10:$E$32,4,FALSE)</f>
        <v>1.456649885136126E-3</v>
      </c>
      <c r="KF27" s="20">
        <f>'RIMS II Type I Employment'!KF27*VLOOKUP('Equation 4 Type I FTE'!$B27,'Equation 3 FTE Conversion'!$B$10:$E$32,4,FALSE)</f>
        <v>1.0924874138520944E-3</v>
      </c>
      <c r="KG27" s="20">
        <f>'RIMS II Type I Employment'!KG27*VLOOKUP('Equation 4 Type I FTE'!$B27,'Equation 3 FTE Conversion'!$B$10:$E$32,4,FALSE)</f>
        <v>1.0924874138520944E-3</v>
      </c>
      <c r="KH27" s="20">
        <f>'RIMS II Type I Employment'!KH27*VLOOKUP('Equation 4 Type I FTE'!$B27,'Equation 3 FTE Conversion'!$B$10:$E$32,4,FALSE)</f>
        <v>2.7312185346302364E-3</v>
      </c>
      <c r="KI27" s="20">
        <f>'RIMS II Type I Employment'!KI27*VLOOKUP('Equation 4 Type I FTE'!$B27,'Equation 3 FTE Conversion'!$B$10:$E$32,4,FALSE)</f>
        <v>2.7312185346302359E-4</v>
      </c>
      <c r="KJ27" s="20">
        <f>'RIMS II Type I Employment'!KJ27*VLOOKUP('Equation 4 Type I FTE'!$B27,'Equation 3 FTE Conversion'!$B$10:$E$32,4,FALSE)</f>
        <v>6.372843247470551E-4</v>
      </c>
      <c r="KK27" s="20">
        <f>'RIMS II Type I Employment'!KK27*VLOOKUP('Equation 4 Type I FTE'!$B27,'Equation 3 FTE Conversion'!$B$10:$E$32,4,FALSE)</f>
        <v>7.2832494256806302E-4</v>
      </c>
      <c r="KL27" s="20">
        <f>'RIMS II Type I Employment'!KL27*VLOOKUP('Equation 4 Type I FTE'!$B27,'Equation 3 FTE Conversion'!$B$10:$E$32,4,FALSE)</f>
        <v>7.2832494256806302E-4</v>
      </c>
      <c r="KM27" s="20">
        <f>'RIMS II Type I Employment'!KM27*VLOOKUP('Equation 4 Type I FTE'!$B27,'Equation 3 FTE Conversion'!$B$10:$E$32,4,FALSE)</f>
        <v>5.4624370692604718E-4</v>
      </c>
      <c r="KN27" s="20">
        <f>'RIMS II Type I Employment'!KN27*VLOOKUP('Equation 4 Type I FTE'!$B27,'Equation 3 FTE Conversion'!$B$10:$E$32,4,FALSE)</f>
        <v>9.1040617821007877E-5</v>
      </c>
      <c r="KO27" s="20">
        <f>'RIMS II Type I Employment'!KO27*VLOOKUP('Equation 4 Type I FTE'!$B27,'Equation 3 FTE Conversion'!$B$10:$E$32,4,FALSE)</f>
        <v>1.1835280316731024E-3</v>
      </c>
      <c r="KP27" s="20">
        <f>'RIMS II Type I Employment'!KP27*VLOOKUP('Equation 4 Type I FTE'!$B27,'Equation 3 FTE Conversion'!$B$10:$E$32,4,FALSE)</f>
        <v>1.8208123564201575E-4</v>
      </c>
      <c r="KQ27" s="20">
        <f>'RIMS II Type I Employment'!KQ27*VLOOKUP('Equation 4 Type I FTE'!$B27,'Equation 3 FTE Conversion'!$B$10:$E$32,4,FALSE)</f>
        <v>6.372843247470551E-4</v>
      </c>
      <c r="KR27" s="20">
        <f>'RIMS II Type I Employment'!KR27*VLOOKUP('Equation 4 Type I FTE'!$B27,'Equation 3 FTE Conversion'!$B$10:$E$32,4,FALSE)</f>
        <v>3.6416247128403151E-4</v>
      </c>
      <c r="KS27" s="20">
        <f>'RIMS II Type I Employment'!KS27*VLOOKUP('Equation 4 Type I FTE'!$B27,'Equation 3 FTE Conversion'!$B$10:$E$32,4,FALSE)</f>
        <v>9.1040617821007874E-4</v>
      </c>
      <c r="KT27" s="20">
        <f>'RIMS II Type I Employment'!KT27*VLOOKUP('Equation 4 Type I FTE'!$B27,'Equation 3 FTE Conversion'!$B$10:$E$32,4,FALSE)</f>
        <v>3.550584095019307E-3</v>
      </c>
      <c r="KU27" s="20">
        <f>'RIMS II Type I Employment'!KU27*VLOOKUP('Equation 4 Type I FTE'!$B27,'Equation 3 FTE Conversion'!$B$10:$E$32,4,FALSE)</f>
        <v>1.2745686494941102E-3</v>
      </c>
      <c r="KV27" s="20">
        <f>'RIMS II Type I Employment'!KV27*VLOOKUP('Equation 4 Type I FTE'!$B27,'Equation 3 FTE Conversion'!$B$10:$E$32,4,FALSE)</f>
        <v>8.1936556038907083E-4</v>
      </c>
      <c r="KW27" s="20">
        <f>'RIMS II Type I Employment'!KW27*VLOOKUP('Equation 4 Type I FTE'!$B27,'Equation 3 FTE Conversion'!$B$10:$E$32,4,FALSE)</f>
        <v>8.1936556038907083E-4</v>
      </c>
      <c r="KX27" s="20">
        <f>'RIMS II Type I Employment'!KX27*VLOOKUP('Equation 4 Type I FTE'!$B27,'Equation 3 FTE Conversion'!$B$10:$E$32,4,FALSE)</f>
        <v>2.7312185346302359E-4</v>
      </c>
      <c r="KY27" s="20">
        <f>'RIMS II Type I Employment'!KY27*VLOOKUP('Equation 4 Type I FTE'!$B27,'Equation 3 FTE Conversion'!$B$10:$E$32,4,FALSE)</f>
        <v>3.6416247128403151E-4</v>
      </c>
      <c r="KZ27" s="20">
        <f>'RIMS II Type I Employment'!KZ27*VLOOKUP('Equation 4 Type I FTE'!$B27,'Equation 3 FTE Conversion'!$B$10:$E$32,4,FALSE)</f>
        <v>1.0924874138520944E-3</v>
      </c>
      <c r="LA27" s="20">
        <f>'RIMS II Type I Employment'!LA27*VLOOKUP('Equation 4 Type I FTE'!$B27,'Equation 3 FTE Conversion'!$B$10:$E$32,4,FALSE)</f>
        <v>5.4624370692604718E-4</v>
      </c>
      <c r="LB27" s="20">
        <f>'RIMS II Type I Employment'!LB27*VLOOKUP('Equation 4 Type I FTE'!$B27,'Equation 3 FTE Conversion'!$B$10:$E$32,4,FALSE)</f>
        <v>7.2832494256806302E-4</v>
      </c>
      <c r="LC27" s="20">
        <f>'RIMS II Type I Employment'!LC27*VLOOKUP('Equation 4 Type I FTE'!$B27,'Equation 3 FTE Conversion'!$B$10:$E$32,4,FALSE)</f>
        <v>8.1936556038907083E-4</v>
      </c>
      <c r="LD27" s="20">
        <f>'RIMS II Type I Employment'!LD27*VLOOKUP('Equation 4 Type I FTE'!$B27,'Equation 3 FTE Conversion'!$B$10:$E$32,4,FALSE)</f>
        <v>7.2832494256806302E-4</v>
      </c>
      <c r="LE27" s="20">
        <f>'RIMS II Type I Employment'!LE27*VLOOKUP('Equation 4 Type I FTE'!$B27,'Equation 3 FTE Conversion'!$B$10:$E$32,4,FALSE)</f>
        <v>2.2760154455251968E-3</v>
      </c>
      <c r="LF27" s="20">
        <f>'RIMS II Type I Employment'!LF27*VLOOKUP('Equation 4 Type I FTE'!$B27,'Equation 3 FTE Conversion'!$B$10:$E$32,4,FALSE)</f>
        <v>2.0028935920621735E-3</v>
      </c>
      <c r="LG27" s="20">
        <f>'RIMS II Type I Employment'!LG27*VLOOKUP('Equation 4 Type I FTE'!$B27,'Equation 3 FTE Conversion'!$B$10:$E$32,4,FALSE)</f>
        <v>1.3656092673151182E-3</v>
      </c>
      <c r="LH27" s="20">
        <f>'RIMS II Type I Employment'!LH27*VLOOKUP('Equation 4 Type I FTE'!$B27,'Equation 3 FTE Conversion'!$B$10:$E$32,4,FALSE)</f>
        <v>6.372843247470551E-4</v>
      </c>
      <c r="LI27" s="20">
        <f>'RIMS II Type I Employment'!LI27*VLOOKUP('Equation 4 Type I FTE'!$B27,'Equation 3 FTE Conversion'!$B$10:$E$32,4,FALSE)</f>
        <v>5.7355589227234965E-3</v>
      </c>
      <c r="LJ27" s="20">
        <f>'RIMS II Type I Employment'!LJ27*VLOOKUP('Equation 4 Type I FTE'!$B27,'Equation 3 FTE Conversion'!$B$10:$E$32,4,FALSE)</f>
        <v>6.372843247470551E-4</v>
      </c>
      <c r="LK27" s="20">
        <f>'RIMS II Type I Employment'!LK27*VLOOKUP('Equation 4 Type I FTE'!$B27,'Equation 3 FTE Conversion'!$B$10:$E$32,4,FALSE)</f>
        <v>1.456649885136126E-3</v>
      </c>
      <c r="LL27" s="20">
        <f>'RIMS II Type I Employment'!LL27*VLOOKUP('Equation 4 Type I FTE'!$B27,'Equation 3 FTE Conversion'!$B$10:$E$32,4,FALSE)</f>
        <v>3.6416247128403151E-4</v>
      </c>
      <c r="LM27" s="20">
        <f>'RIMS II Type I Employment'!LM27*VLOOKUP('Equation 4 Type I FTE'!$B27,'Equation 3 FTE Conversion'!$B$10:$E$32,4,FALSE)</f>
        <v>7.2832494256806302E-4</v>
      </c>
      <c r="LN27" s="20">
        <f>'RIMS II Type I Employment'!LN27*VLOOKUP('Equation 4 Type I FTE'!$B27,'Equation 3 FTE Conversion'!$B$10:$E$32,4,FALSE)</f>
        <v>1.1835280316731024E-3</v>
      </c>
      <c r="LO27" s="20">
        <f>'RIMS II Type I Employment'!LO27*VLOOKUP('Equation 4 Type I FTE'!$B27,'Equation 3 FTE Conversion'!$B$10:$E$32,4,FALSE)</f>
        <v>6.372843247470551E-4</v>
      </c>
      <c r="LP27" s="20">
        <f>'RIMS II Type I Employment'!LP27*VLOOKUP('Equation 4 Type I FTE'!$B27,'Equation 3 FTE Conversion'!$B$10:$E$32,4,FALSE)</f>
        <v>8.1936556038907083E-4</v>
      </c>
      <c r="LQ27" s="20">
        <f>'RIMS II Type I Employment'!LQ27*VLOOKUP('Equation 4 Type I FTE'!$B27,'Equation 3 FTE Conversion'!$B$10:$E$32,4,FALSE)</f>
        <v>1.456649885136126E-3</v>
      </c>
      <c r="LR27" s="20">
        <f>'RIMS II Type I Employment'!LR27*VLOOKUP('Equation 4 Type I FTE'!$B27,'Equation 3 FTE Conversion'!$B$10:$E$32,4,FALSE)</f>
        <v>7.2832494256806302E-4</v>
      </c>
      <c r="LS27" s="20">
        <f>'RIMS II Type I Employment'!LS27*VLOOKUP('Equation 4 Type I FTE'!$B27,'Equation 3 FTE Conversion'!$B$10:$E$32,4,FALSE)</f>
        <v>8.2846962217117178E-3</v>
      </c>
      <c r="LT27" s="20">
        <f>'RIMS II Type I Employment'!LT27*VLOOKUP('Equation 4 Type I FTE'!$B27,'Equation 3 FTE Conversion'!$B$10:$E$32,4,FALSE)</f>
        <v>1.2745686494941102E-3</v>
      </c>
      <c r="LU27" s="20">
        <f>'RIMS II Type I Employment'!LU27*VLOOKUP('Equation 4 Type I FTE'!$B27,'Equation 3 FTE Conversion'!$B$10:$E$32,4,FALSE)</f>
        <v>1.9118529742411653E-3</v>
      </c>
      <c r="LV27" s="20">
        <f>'RIMS II Type I Employment'!LV27*VLOOKUP('Equation 4 Type I FTE'!$B27,'Equation 3 FTE Conversion'!$B$10:$E$32,4,FALSE)</f>
        <v>7.2832494256806302E-4</v>
      </c>
      <c r="LW27" s="20">
        <f>'RIMS II Type I Employment'!LW27*VLOOKUP('Equation 4 Type I FTE'!$B27,'Equation 3 FTE Conversion'!$B$10:$E$32,4,FALSE)</f>
        <v>1.0924874138520944E-3</v>
      </c>
      <c r="LX27" s="20">
        <f>'RIMS II Type I Employment'!LX27*VLOOKUP('Equation 4 Type I FTE'!$B27,'Equation 3 FTE Conversion'!$B$10:$E$32,4,FALSE)</f>
        <v>5.9040751063101817</v>
      </c>
      <c r="LY27" s="20">
        <f>'RIMS II Type I Employment'!LY27*VLOOKUP('Equation 4 Type I FTE'!$B27,'Equation 3 FTE Conversion'!$B$10:$E$32,4,FALSE)</f>
        <v>9.1336499828926154</v>
      </c>
      <c r="LZ27" s="20">
        <f>'RIMS II Type I Employment'!LZ27*VLOOKUP('Equation 4 Type I FTE'!$B27,'Equation 3 FTE Conversion'!$B$10:$E$32,4,FALSE)</f>
        <v>9.6540381543574973</v>
      </c>
      <c r="MA27" s="20">
        <f>'RIMS II Type I Employment'!MA27*VLOOKUP('Equation 4 Type I FTE'!$B27,'Equation 3 FTE Conversion'!$B$10:$E$32,4,FALSE)</f>
        <v>3.1682135001710741</v>
      </c>
      <c r="MB27" s="20">
        <f>'RIMS II Type I Employment'!MB27*VLOOKUP('Equation 4 Type I FTE'!$B27,'Equation 3 FTE Conversion'!$B$10:$E$32,4,FALSE)</f>
        <v>5.211256004692312</v>
      </c>
      <c r="MC27" s="20">
        <f>'RIMS II Type I Employment'!MC27*VLOOKUP('Equation 4 Type I FTE'!$B27,'Equation 3 FTE Conversion'!$B$10:$E$32,4,FALSE)</f>
        <v>14.196418739918863</v>
      </c>
      <c r="MD27" s="20">
        <f>'RIMS II Type I Employment'!MD27*VLOOKUP('Equation 4 Type I FTE'!$B27,'Equation 3 FTE Conversion'!$B$10:$E$32,4,FALSE)</f>
        <v>8.2120458086905526</v>
      </c>
      <c r="ME27" s="20">
        <f>'RIMS II Type I Employment'!ME27*VLOOKUP('Equation 4 Type I FTE'!$B27,'Equation 3 FTE Conversion'!$B$10:$E$32,4,FALSE)</f>
        <v>5.259234410283983</v>
      </c>
      <c r="MF27" s="20">
        <f>'RIMS II Type I Employment'!MF27*VLOOKUP('Equation 4 Type I FTE'!$B27,'Equation 3 FTE Conversion'!$B$10:$E$32,4,FALSE)</f>
        <v>11.417859084021702</v>
      </c>
      <c r="MG27" s="20">
        <f>'RIMS II Type I Employment'!MG27*VLOOKUP('Equation 4 Type I FTE'!$B27,'Equation 3 FTE Conversion'!$B$10:$E$32,4,FALSE)</f>
        <v>11.793947876240285</v>
      </c>
      <c r="MH27" s="20">
        <f>'RIMS II Type I Employment'!MH27*VLOOKUP('Equation 4 Type I FTE'!$B27,'Equation 3 FTE Conversion'!$B$10:$E$32,4,FALSE)</f>
        <v>19.845580116330222</v>
      </c>
      <c r="MI27" s="20">
        <f>'RIMS II Type I Employment'!MI27*VLOOKUP('Equation 4 Type I FTE'!$B27,'Equation 3 FTE Conversion'!$B$10:$E$32,4,FALSE)</f>
        <v>17.322480434038809</v>
      </c>
      <c r="MJ27" s="20">
        <f>'RIMS II Type I Employment'!MJ27*VLOOKUP('Equation 4 Type I FTE'!$B27,'Equation 3 FTE Conversion'!$B$10:$E$32,4,FALSE)</f>
        <v>8.8964891734688898</v>
      </c>
      <c r="MK27" s="20">
        <f>'RIMS II Type I Employment'!MK27*VLOOKUP('Equation 4 Type I FTE'!$B27,'Equation 3 FTE Conversion'!$B$10:$E$32,4,FALSE)</f>
        <v>1.0924874138520944E-3</v>
      </c>
      <c r="ML27" s="20">
        <f>'RIMS II Type I Employment'!ML27*VLOOKUP('Equation 4 Type I FTE'!$B27,'Equation 3 FTE Conversion'!$B$10:$E$32,4,FALSE)</f>
        <v>6.3728432474705514E-3</v>
      </c>
      <c r="MM27" s="20">
        <f>'RIMS II Type I Employment'!MM27*VLOOKUP('Equation 4 Type I FTE'!$B27,'Equation 3 FTE Conversion'!$B$10:$E$32,4,FALSE)</f>
        <v>4.5520308910503937E-4</v>
      </c>
      <c r="MN27" s="20">
        <f>'RIMS II Type I Employment'!MN27*VLOOKUP('Equation 4 Type I FTE'!$B27,'Equation 3 FTE Conversion'!$B$10:$E$32,4,FALSE)</f>
        <v>4.8251527445134171E-3</v>
      </c>
      <c r="MO27" s="20">
        <f>'RIMS II Type I Employment'!MO27*VLOOKUP('Equation 4 Type I FTE'!$B27,'Equation 3 FTE Conversion'!$B$10:$E$32,4,FALSE)</f>
        <v>6.372843247470551E-4</v>
      </c>
      <c r="MP27" s="20">
        <f>'RIMS II Type I Employment'!MP27*VLOOKUP('Equation 4 Type I FTE'!$B27,'Equation 3 FTE Conversion'!$B$10:$E$32,4,FALSE)</f>
        <v>6.372843247470551E-4</v>
      </c>
      <c r="MQ27" s="20">
        <f>'RIMS II Type I Employment'!MQ27*VLOOKUP('Equation 4 Type I FTE'!$B27,'Equation 3 FTE Conversion'!$B$10:$E$32,4,FALSE)</f>
        <v>1.0924874138520944E-3</v>
      </c>
      <c r="MR27" s="20">
        <f>'RIMS II Type I Employment'!MR27*VLOOKUP('Equation 4 Type I FTE'!$B27,'Equation 3 FTE Conversion'!$B$10:$E$32,4,FALSE)</f>
        <v>1.0014467960310868E-3</v>
      </c>
      <c r="MS27" s="20">
        <f>'RIMS II Type I Employment'!MS27*VLOOKUP('Equation 4 Type I FTE'!$B27,'Equation 3 FTE Conversion'!$B$10:$E$32,4,FALSE)</f>
        <v>6.372843247470551E-4</v>
      </c>
      <c r="MT27" s="20">
        <f>'RIMS II Type I Employment'!MT27*VLOOKUP('Equation 4 Type I FTE'!$B27,'Equation 3 FTE Conversion'!$B$10:$E$32,4,FALSE)</f>
        <v>5.4624370692604718E-4</v>
      </c>
      <c r="MU27" s="20">
        <f>'RIMS II Type I Employment'!MU27*VLOOKUP('Equation 4 Type I FTE'!$B27,'Equation 3 FTE Conversion'!$B$10:$E$32,4,FALSE)</f>
        <v>7.2832494256806302E-4</v>
      </c>
      <c r="MV27" s="20">
        <f>'RIMS II Type I Employment'!MV27*VLOOKUP('Equation 4 Type I FTE'!$B27,'Equation 3 FTE Conversion'!$B$10:$E$32,4,FALSE)</f>
        <v>5.4624370692604718E-4</v>
      </c>
      <c r="MW27" s="20">
        <f>'RIMS II Type I Employment'!MW27*VLOOKUP('Equation 4 Type I FTE'!$B27,'Equation 3 FTE Conversion'!$B$10:$E$32,4,FALSE)</f>
        <v>3.6416247128403151E-4</v>
      </c>
      <c r="MX27" s="20">
        <f>'RIMS II Type I Employment'!MX27*VLOOKUP('Equation 4 Type I FTE'!$B27,'Equation 3 FTE Conversion'!$B$10:$E$32,4,FALSE)</f>
        <v>4.5520308910503937E-4</v>
      </c>
      <c r="MY27" s="20">
        <f>'RIMS II Type I Employment'!MY27*VLOOKUP('Equation 4 Type I FTE'!$B27,'Equation 3 FTE Conversion'!$B$10:$E$32,4,FALSE)</f>
        <v>5.4624370692604718E-4</v>
      </c>
      <c r="MZ27" s="20">
        <f>'RIMS II Type I Employment'!MZ27*VLOOKUP('Equation 4 Type I FTE'!$B27,'Equation 3 FTE Conversion'!$B$10:$E$32,4,FALSE)</f>
        <v>1.8208123564201575E-4</v>
      </c>
      <c r="NA27" s="20">
        <f>'RIMS II Type I Employment'!NA27*VLOOKUP('Equation 4 Type I FTE'!$B27,'Equation 3 FTE Conversion'!$B$10:$E$32,4,FALSE)</f>
        <v>5.4624370692604718E-4</v>
      </c>
      <c r="NB27" s="20">
        <f>'RIMS II Type I Employment'!NB27*VLOOKUP('Equation 4 Type I FTE'!$B27,'Equation 3 FTE Conversion'!$B$10:$E$32,4,FALSE)</f>
        <v>9.1040617821007877E-5</v>
      </c>
      <c r="NC27" s="20">
        <f>'RIMS II Type I Employment'!NC27*VLOOKUP('Equation 4 Type I FTE'!$B27,'Equation 3 FTE Conversion'!$B$10:$E$32,4,FALSE)</f>
        <v>8.1936556038907083E-4</v>
      </c>
      <c r="ND27" s="20">
        <f>'RIMS II Type I Employment'!ND27*VLOOKUP('Equation 4 Type I FTE'!$B27,'Equation 3 FTE Conversion'!$B$10:$E$32,4,FALSE)</f>
        <v>1.0924874138520944E-3</v>
      </c>
      <c r="NE27" s="20">
        <f>'RIMS II Type I Employment'!NE27*VLOOKUP('Equation 4 Type I FTE'!$B27,'Equation 3 FTE Conversion'!$B$10:$E$32,4,FALSE)</f>
        <v>2.4580966811672128E-3</v>
      </c>
      <c r="NF27" s="20">
        <f>'RIMS II Type I Employment'!NF27*VLOOKUP('Equation 4 Type I FTE'!$B27,'Equation 3 FTE Conversion'!$B$10:$E$32,4,FALSE)</f>
        <v>2.640177916809228E-3</v>
      </c>
      <c r="NG27" s="20">
        <f>'RIMS II Type I Employment'!NG27*VLOOKUP('Equation 4 Type I FTE'!$B27,'Equation 3 FTE Conversion'!$B$10:$E$32,4,FALSE)</f>
        <v>1.6387311207781417E-3</v>
      </c>
      <c r="NH27" s="20">
        <f>'RIMS II Type I Employment'!NH27*VLOOKUP('Equation 4 Type I FTE'!$B27,'Equation 3 FTE Conversion'!$B$10:$E$32,4,FALSE)</f>
        <v>7.2832494256806302E-4</v>
      </c>
      <c r="NI27" s="20">
        <f>'RIMS II Type I Employment'!NI27*VLOOKUP('Equation 4 Type I FTE'!$B27,'Equation 3 FTE Conversion'!$B$10:$E$32,4,FALSE)</f>
        <v>8.1936556038907083E-4</v>
      </c>
      <c r="NJ27" s="23">
        <f>'RIMS II Type I Employment'!NJ27*VLOOKUP('Equation 4 Type I FTE'!$B27,'Equation 3 FTE Conversion'!$B$10:$E$32,4,FALSE)</f>
        <v>0</v>
      </c>
    </row>
    <row r="28" spans="2:374" x14ac:dyDescent="0.3">
      <c r="B28" s="18" t="s">
        <v>839</v>
      </c>
      <c r="C28" s="20">
        <f>'RIMS II Type I Employment'!C28*VLOOKUP('Equation 4 Type I FTE'!$B28,'Equation 3 FTE Conversion'!$B$10:$E$32,4,FALSE)</f>
        <v>1.0899229833806243E-2</v>
      </c>
      <c r="D28" s="20">
        <f>'RIMS II Type I Employment'!D28*VLOOKUP('Equation 4 Type I FTE'!$B28,'Equation 3 FTE Conversion'!$B$10:$E$32,4,FALSE)</f>
        <v>8.5047020672882057E-3</v>
      </c>
      <c r="E28" s="20">
        <f>'RIMS II Type I Employment'!E28*VLOOKUP('Equation 4 Type I FTE'!$B28,'Equation 3 FTE Conversion'!$B$10:$E$32,4,FALSE)</f>
        <v>5.0367653019862185E-3</v>
      </c>
      <c r="F28" s="20">
        <f>'RIMS II Type I Employment'!F28*VLOOKUP('Equation 4 Type I FTE'!$B28,'Equation 3 FTE Conversion'!$B$10:$E$32,4,FALSE)</f>
        <v>7.9267126064045401E-3</v>
      </c>
      <c r="G28" s="20">
        <f>'RIMS II Type I Employment'!G28*VLOOKUP('Equation 4 Type I FTE'!$B28,'Equation 3 FTE Conversion'!$B$10:$E$32,4,FALSE)</f>
        <v>7.5964329144710173E-3</v>
      </c>
      <c r="H28" s="20">
        <f>'RIMS II Type I Employment'!H28*VLOOKUP('Equation 4 Type I FTE'!$B28,'Equation 3 FTE Conversion'!$B$10:$E$32,4,FALSE)</f>
        <v>1.6596554519659506E-2</v>
      </c>
      <c r="I28" s="20">
        <f>'RIMS II Type I Employment'!I28*VLOOKUP('Equation 4 Type I FTE'!$B28,'Equation 3 FTE Conversion'!$B$10:$E$32,4,FALSE)</f>
        <v>6.192744223753547E-3</v>
      </c>
      <c r="J28" s="20">
        <f>'RIMS II Type I Employment'!J28*VLOOKUP('Equation 4 Type I FTE'!$B28,'Equation 3 FTE Conversion'!$B$10:$E$32,4,FALSE)</f>
        <v>1.3541467369274423E-2</v>
      </c>
      <c r="K28" s="20">
        <f>'RIMS II Type I Employment'!K28*VLOOKUP('Equation 4 Type I FTE'!$B28,'Equation 3 FTE Conversion'!$B$10:$E$32,4,FALSE)</f>
        <v>5.3670449939197404E-3</v>
      </c>
      <c r="L28" s="20">
        <f>'RIMS II Type I Employment'!L28*VLOOKUP('Equation 4 Type I FTE'!$B28,'Equation 3 FTE Conversion'!$B$10:$E$32,4,FALSE)</f>
        <v>5.6973246858532632E-3</v>
      </c>
      <c r="M28" s="20">
        <f>'RIMS II Type I Employment'!M28*VLOOKUP('Equation 4 Type I FTE'!$B28,'Equation 3 FTE Conversion'!$B$10:$E$32,4,FALSE)</f>
        <v>3.8807863802188896E-3</v>
      </c>
      <c r="N28" s="20">
        <f>'RIMS II Type I Employment'!N28*VLOOKUP('Equation 4 Type I FTE'!$B28,'Equation 3 FTE Conversion'!$B$10:$E$32,4,FALSE)</f>
        <v>4.2936359951357929E-3</v>
      </c>
      <c r="O28" s="20">
        <f>'RIMS II Type I Employment'!O28*VLOOKUP('Equation 4 Type I FTE'!$B28,'Equation 3 FTE Conversion'!$B$10:$E$32,4,FALSE)</f>
        <v>8.7524118362383458E-3</v>
      </c>
      <c r="P28" s="20">
        <f>'RIMS II Type I Employment'!P28*VLOOKUP('Equation 4 Type I FTE'!$B28,'Equation 3 FTE Conversion'!$B$10:$E$32,4,FALSE)</f>
        <v>8.0092825293879219E-3</v>
      </c>
      <c r="Q28" s="20">
        <f>'RIMS II Type I Employment'!Q28*VLOOKUP('Equation 4 Type I FTE'!$B28,'Equation 3 FTE Conversion'!$B$10:$E$32,4,FALSE)</f>
        <v>0</v>
      </c>
      <c r="R28" s="20">
        <f>'RIMS II Type I Employment'!R28*VLOOKUP('Equation 4 Type I FTE'!$B28,'Equation 3 FTE Conversion'!$B$10:$E$32,4,FALSE)</f>
        <v>7.6790028374543974E-3</v>
      </c>
      <c r="S28" s="20">
        <f>'RIMS II Type I Employment'!S28*VLOOKUP('Equation 4 Type I FTE'!$B28,'Equation 3 FTE Conversion'!$B$10:$E$32,4,FALSE)</f>
        <v>1.2550628293473856E-2</v>
      </c>
      <c r="T28" s="20">
        <f>'RIMS II Type I Employment'!T28*VLOOKUP('Equation 4 Type I FTE'!$B28,'Equation 3 FTE Conversion'!$B$10:$E$32,4,FALSE)</f>
        <v>1.0486380218889339E-2</v>
      </c>
      <c r="U28" s="20">
        <f>'RIMS II Type I Employment'!U28*VLOOKUP('Equation 4 Type I FTE'!$B28,'Equation 3 FTE Conversion'!$B$10:$E$32,4,FALSE)</f>
        <v>1.2633198216457236E-2</v>
      </c>
      <c r="V28" s="20">
        <f>'RIMS II Type I Employment'!V28*VLOOKUP('Equation 4 Type I FTE'!$B28,'Equation 3 FTE Conversion'!$B$10:$E$32,4,FALSE)</f>
        <v>2.0725050668828539E-2</v>
      </c>
      <c r="W28" s="20">
        <f>'RIMS II Type I Employment'!W28*VLOOKUP('Equation 4 Type I FTE'!$B28,'Equation 3 FTE Conversion'!$B$10:$E$32,4,FALSE)</f>
        <v>1.1312079448723146E-2</v>
      </c>
      <c r="X28" s="20">
        <f>'RIMS II Type I Employment'!X28*VLOOKUP('Equation 4 Type I FTE'!$B28,'Equation 3 FTE Conversion'!$B$10:$E$32,4,FALSE)</f>
        <v>1.0734089987839481E-2</v>
      </c>
      <c r="Y28" s="20">
        <f>'RIMS II Type I Employment'!Y28*VLOOKUP('Equation 4 Type I FTE'!$B28,'Equation 3 FTE Conversion'!$B$10:$E$32,4,FALSE)</f>
        <v>1.8082813133360357E-2</v>
      </c>
      <c r="Z28" s="20">
        <f>'RIMS II Type I Employment'!Z28*VLOOKUP('Equation 4 Type I FTE'!$B28,'Equation 3 FTE Conversion'!$B$10:$E$32,4,FALSE)</f>
        <v>9.7432509120389133E-3</v>
      </c>
      <c r="AA28" s="20">
        <f>'RIMS II Type I Employment'!AA28*VLOOKUP('Equation 4 Type I FTE'!$B28,'Equation 3 FTE Conversion'!$B$10:$E$32,4,FALSE)</f>
        <v>1.3789177138224565E-2</v>
      </c>
      <c r="AB28" s="20">
        <f>'RIMS II Type I Employment'!AB28*VLOOKUP('Equation 4 Type I FTE'!$B28,'Equation 3 FTE Conversion'!$B$10:$E$32,4,FALSE)</f>
        <v>1.1064369679773004E-2</v>
      </c>
      <c r="AC28" s="20">
        <f>'RIMS II Type I Employment'!AC28*VLOOKUP('Equation 4 Type I FTE'!$B28,'Equation 3 FTE Conversion'!$B$10:$E$32,4,FALSE)</f>
        <v>9.3304012971220096E-3</v>
      </c>
      <c r="AD28" s="20">
        <f>'RIMS II Type I Employment'!AD28*VLOOKUP('Equation 4 Type I FTE'!$B28,'Equation 3 FTE Conversion'!$B$10:$E$32,4,FALSE)</f>
        <v>1.4202026753141469E-2</v>
      </c>
      <c r="AE28" s="20">
        <f>'RIMS II Type I Employment'!AE28*VLOOKUP('Equation 4 Type I FTE'!$B28,'Equation 3 FTE Conversion'!$B$10:$E$32,4,FALSE)</f>
        <v>1.0734089987839481E-2</v>
      </c>
      <c r="AF28" s="20">
        <f>'RIMS II Type I Employment'!AF28*VLOOKUP('Equation 4 Type I FTE'!$B28,'Equation 3 FTE Conversion'!$B$10:$E$32,4,FALSE)</f>
        <v>1.6348844750709364E-2</v>
      </c>
      <c r="AG28" s="20">
        <f>'RIMS II Type I Employment'!AG28*VLOOKUP('Equation 4 Type I FTE'!$B28,'Equation 3 FTE Conversion'!$B$10:$E$32,4,FALSE)</f>
        <v>1.6348844750709364E-2</v>
      </c>
      <c r="AH28" s="20">
        <f>'RIMS II Type I Employment'!AH28*VLOOKUP('Equation 4 Type I FTE'!$B28,'Equation 3 FTE Conversion'!$B$10:$E$32,4,FALSE)</f>
        <v>1.3706607215241185E-2</v>
      </c>
      <c r="AI28" s="20">
        <f>'RIMS II Type I Employment'!AI28*VLOOKUP('Equation 4 Type I FTE'!$B28,'Equation 3 FTE Conversion'!$B$10:$E$32,4,FALSE)</f>
        <v>1.4697446291041751E-2</v>
      </c>
      <c r="AJ28" s="20">
        <f>'RIMS II Type I Employment'!AJ28*VLOOKUP('Equation 4 Type I FTE'!$B28,'Equation 3 FTE Conversion'!$B$10:$E$32,4,FALSE)</f>
        <v>1.2302918524523714E-2</v>
      </c>
      <c r="AK28" s="20">
        <f>'RIMS II Type I Employment'!AK28*VLOOKUP('Equation 4 Type I FTE'!$B28,'Equation 3 FTE Conversion'!$B$10:$E$32,4,FALSE)</f>
        <v>2.0229631130928256E-2</v>
      </c>
      <c r="AL28" s="20">
        <f>'RIMS II Type I Employment'!AL28*VLOOKUP('Equation 4 Type I FTE'!$B28,'Equation 3 FTE Conversion'!$B$10:$E$32,4,FALSE)</f>
        <v>1.9899351438994732E-2</v>
      </c>
      <c r="AM28" s="20">
        <f>'RIMS II Type I Employment'!AM28*VLOOKUP('Equation 4 Type I FTE'!$B28,'Equation 3 FTE Conversion'!$B$10:$E$32,4,FALSE)</f>
        <v>2.105533036076206E-2</v>
      </c>
      <c r="AN28" s="20">
        <f>'RIMS II Type I Employment'!AN28*VLOOKUP('Equation 4 Type I FTE'!$B28,'Equation 3 FTE Conversion'!$B$10:$E$32,4,FALSE)</f>
        <v>8.6698419132549658E-3</v>
      </c>
      <c r="AO28" s="20">
        <f>'RIMS II Type I Employment'!AO28*VLOOKUP('Equation 4 Type I FTE'!$B28,'Equation 3 FTE Conversion'!$B$10:$E$32,4,FALSE)</f>
        <v>9.5781110660721515E-3</v>
      </c>
      <c r="AP28" s="20">
        <f>'RIMS II Type I Employment'!AP28*VLOOKUP('Equation 4 Type I FTE'!$B28,'Equation 3 FTE Conversion'!$B$10:$E$32,4,FALSE)</f>
        <v>1.4697446291041751E-2</v>
      </c>
      <c r="AQ28" s="20">
        <f>'RIMS II Type I Employment'!AQ28*VLOOKUP('Equation 4 Type I FTE'!$B28,'Equation 3 FTE Conversion'!$B$10:$E$32,4,FALSE)</f>
        <v>1.2633198216457236E-2</v>
      </c>
      <c r="AR28" s="20">
        <f>'RIMS II Type I Employment'!AR28*VLOOKUP('Equation 4 Type I FTE'!$B28,'Equation 3 FTE Conversion'!$B$10:$E$32,4,FALSE)</f>
        <v>1.0734089987839481E-2</v>
      </c>
      <c r="AS28" s="20">
        <f>'RIMS II Type I Employment'!AS28*VLOOKUP('Equation 4 Type I FTE'!$B28,'Equation 3 FTE Conversion'!$B$10:$E$32,4,FALSE)</f>
        <v>1.4202026753141469E-2</v>
      </c>
      <c r="AT28" s="20">
        <f>'RIMS II Type I Employment'!AT28*VLOOKUP('Equation 4 Type I FTE'!$B28,'Equation 3 FTE Conversion'!$B$10:$E$32,4,FALSE)</f>
        <v>1.2055208755573572E-2</v>
      </c>
      <c r="AU28" s="20">
        <f>'RIMS II Type I Employment'!AU28*VLOOKUP('Equation 4 Type I FTE'!$B28,'Equation 3 FTE Conversion'!$B$10:$E$32,4,FALSE)</f>
        <v>9.7432509120389133E-3</v>
      </c>
      <c r="AV28" s="20">
        <f>'RIMS II Type I Employment'!AV28*VLOOKUP('Equation 4 Type I FTE'!$B28,'Equation 3 FTE Conversion'!$B$10:$E$32,4,FALSE)</f>
        <v>1.3871747061207945E-2</v>
      </c>
      <c r="AW28" s="20">
        <f>'RIMS II Type I Employment'!AW28*VLOOKUP('Equation 4 Type I FTE'!$B28,'Equation 3 FTE Conversion'!$B$10:$E$32,4,FALSE)</f>
        <v>6.6881637616538307E-3</v>
      </c>
      <c r="AX28" s="20">
        <f>'RIMS II Type I Employment'!AX28*VLOOKUP('Equation 4 Type I FTE'!$B28,'Equation 3 FTE Conversion'!$B$10:$E$32,4,FALSE)</f>
        <v>9.0001216051884877E-3</v>
      </c>
      <c r="AY28" s="20">
        <f>'RIMS II Type I Employment'!AY28*VLOOKUP('Equation 4 Type I FTE'!$B28,'Equation 3 FTE Conversion'!$B$10:$E$32,4,FALSE)</f>
        <v>5.0367653019862185E-3</v>
      </c>
      <c r="AZ28" s="20">
        <f>'RIMS II Type I Employment'!AZ28*VLOOKUP('Equation 4 Type I FTE'!$B28,'Equation 3 FTE Conversion'!$B$10:$E$32,4,FALSE)</f>
        <v>7.2661532225374954E-3</v>
      </c>
      <c r="BA28" s="20">
        <f>'RIMS II Type I Employment'!BA28*VLOOKUP('Equation 4 Type I FTE'!$B28,'Equation 3 FTE Conversion'!$B$10:$E$32,4,FALSE)</f>
        <v>7.9267126064045401E-3</v>
      </c>
      <c r="BB28" s="20">
        <f>'RIMS II Type I Employment'!BB28*VLOOKUP('Equation 4 Type I FTE'!$B28,'Equation 3 FTE Conversion'!$B$10:$E$32,4,FALSE)</f>
        <v>9.9083907580056751E-3</v>
      </c>
      <c r="BC28" s="20">
        <f>'RIMS II Type I Employment'!BC28*VLOOKUP('Equation 4 Type I FTE'!$B28,'Equation 3 FTE Conversion'!$B$10:$E$32,4,FALSE)</f>
        <v>1.7174543980543171E-2</v>
      </c>
      <c r="BD28" s="20">
        <f>'RIMS II Type I Employment'!BD28*VLOOKUP('Equation 4 Type I FTE'!$B28,'Equation 3 FTE Conversion'!$B$10:$E$32,4,FALSE)</f>
        <v>8.9175516822051076E-3</v>
      </c>
      <c r="BE28" s="20">
        <f>'RIMS II Type I Employment'!BE28*VLOOKUP('Equation 4 Type I FTE'!$B28,'Equation 3 FTE Conversion'!$B$10:$E$32,4,FALSE)</f>
        <v>1.2550628293473856E-2</v>
      </c>
      <c r="BF28" s="20">
        <f>'RIMS II Type I Employment'!BF28*VLOOKUP('Equation 4 Type I FTE'!$B28,'Equation 3 FTE Conversion'!$B$10:$E$32,4,FALSE)</f>
        <v>1.3541467369274423E-2</v>
      </c>
      <c r="BG28" s="20">
        <f>'RIMS II Type I Employment'!BG28*VLOOKUP('Equation 4 Type I FTE'!$B28,'Equation 3 FTE Conversion'!$B$10:$E$32,4,FALSE)</f>
        <v>2.0394770976895016E-2</v>
      </c>
      <c r="BH28" s="20">
        <f>'RIMS II Type I Employment'!BH28*VLOOKUP('Equation 4 Type I FTE'!$B28,'Equation 3 FTE Conversion'!$B$10:$E$32,4,FALSE)</f>
        <v>1.4119456830158087E-2</v>
      </c>
      <c r="BI28" s="20">
        <f>'RIMS II Type I Employment'!BI28*VLOOKUP('Equation 4 Type I FTE'!$B28,'Equation 3 FTE Conversion'!$B$10:$E$32,4,FALSE)</f>
        <v>1.7339683826509932E-2</v>
      </c>
      <c r="BJ28" s="20">
        <f>'RIMS II Type I Employment'!BJ28*VLOOKUP('Equation 4 Type I FTE'!$B28,'Equation 3 FTE Conversion'!$B$10:$E$32,4,FALSE)</f>
        <v>1.0486380218889339E-2</v>
      </c>
      <c r="BK28" s="20">
        <f>'RIMS II Type I Employment'!BK28*VLOOKUP('Equation 4 Type I FTE'!$B28,'Equation 3 FTE Conversion'!$B$10:$E$32,4,FALSE)</f>
        <v>1.4036886907174707E-2</v>
      </c>
      <c r="BL28" s="20">
        <f>'RIMS II Type I Employment'!BL28*VLOOKUP('Equation 4 Type I FTE'!$B28,'Equation 3 FTE Conversion'!$B$10:$E$32,4,FALSE)</f>
        <v>8.174422375354682E-3</v>
      </c>
      <c r="BM28" s="20">
        <f>'RIMS II Type I Employment'!BM28*VLOOKUP('Equation 4 Type I FTE'!$B28,'Equation 3 FTE Conversion'!$B$10:$E$32,4,FALSE)</f>
        <v>2.1881029590595867E-2</v>
      </c>
      <c r="BN28" s="20">
        <f>'RIMS II Type I Employment'!BN28*VLOOKUP('Equation 4 Type I FTE'!$B28,'Equation 3 FTE Conversion'!$B$10:$E$32,4,FALSE)</f>
        <v>1.4202026753141469E-2</v>
      </c>
      <c r="BO28" s="20">
        <f>'RIMS II Type I Employment'!BO28*VLOOKUP('Equation 4 Type I FTE'!$B28,'Equation 3 FTE Conversion'!$B$10:$E$32,4,FALSE)</f>
        <v>1.9321361978111067E-2</v>
      </c>
      <c r="BP28" s="20">
        <f>'RIMS II Type I Employment'!BP28*VLOOKUP('Equation 4 Type I FTE'!$B28,'Equation 3 FTE Conversion'!$B$10:$E$32,4,FALSE)</f>
        <v>1.6183704904742604E-2</v>
      </c>
      <c r="BQ28" s="20">
        <f>'RIMS II Type I Employment'!BQ28*VLOOKUP('Equation 4 Type I FTE'!$B28,'Equation 3 FTE Conversion'!$B$10:$E$32,4,FALSE)</f>
        <v>1.2880907985407378E-2</v>
      </c>
      <c r="BR28" s="20">
        <f>'RIMS II Type I Employment'!BR28*VLOOKUP('Equation 4 Type I FTE'!$B28,'Equation 3 FTE Conversion'!$B$10:$E$32,4,FALSE)</f>
        <v>1.172492906364005E-2</v>
      </c>
      <c r="BS28" s="20">
        <f>'RIMS II Type I Employment'!BS28*VLOOKUP('Equation 4 Type I FTE'!$B28,'Equation 3 FTE Conversion'!$B$10:$E$32,4,FALSE)</f>
        <v>1.3128617754357521E-2</v>
      </c>
      <c r="BT28" s="20">
        <f>'RIMS II Type I Employment'!BT28*VLOOKUP('Equation 4 Type I FTE'!$B28,'Equation 3 FTE Conversion'!$B$10:$E$32,4,FALSE)</f>
        <v>1.0899229833806243E-2</v>
      </c>
      <c r="BU28" s="20">
        <f>'RIMS II Type I Employment'!BU28*VLOOKUP('Equation 4 Type I FTE'!$B28,'Equation 3 FTE Conversion'!$B$10:$E$32,4,FALSE)</f>
        <v>1.1642359140656668E-2</v>
      </c>
      <c r="BV28" s="20">
        <f>'RIMS II Type I Employment'!BV28*VLOOKUP('Equation 4 Type I FTE'!$B28,'Equation 3 FTE Conversion'!$B$10:$E$32,4,FALSE)</f>
        <v>9.8258208350222951E-3</v>
      </c>
      <c r="BW28" s="20">
        <f>'RIMS II Type I Employment'!BW28*VLOOKUP('Equation 4 Type I FTE'!$B28,'Equation 3 FTE Conversion'!$B$10:$E$32,4,FALSE)</f>
        <v>1.5523145520875558E-2</v>
      </c>
      <c r="BX28" s="20">
        <f>'RIMS II Type I Employment'!BX28*VLOOKUP('Equation 4 Type I FTE'!$B28,'Equation 3 FTE Conversion'!$B$10:$E$32,4,FALSE)</f>
        <v>1.1972638832590192E-2</v>
      </c>
      <c r="BY28" s="20">
        <f>'RIMS II Type I Employment'!BY28*VLOOKUP('Equation 4 Type I FTE'!$B28,'Equation 3 FTE Conversion'!$B$10:$E$32,4,FALSE)</f>
        <v>9.0826915281718677E-3</v>
      </c>
      <c r="BZ28" s="20">
        <f>'RIMS II Type I Employment'!BZ28*VLOOKUP('Equation 4 Type I FTE'!$B28,'Equation 3 FTE Conversion'!$B$10:$E$32,4,FALSE)</f>
        <v>9.9909606809890552E-3</v>
      </c>
      <c r="CA28" s="20">
        <f>'RIMS II Type I Employment'!CA28*VLOOKUP('Equation 4 Type I FTE'!$B28,'Equation 3 FTE Conversion'!$B$10:$E$32,4,FALSE)</f>
        <v>1.5110295905958655E-2</v>
      </c>
      <c r="CB28" s="20">
        <f>'RIMS II Type I Employment'!CB28*VLOOKUP('Equation 4 Type I FTE'!$B28,'Equation 3 FTE Conversion'!$B$10:$E$32,4,FALSE)</f>
        <v>1.5275435751925415E-2</v>
      </c>
      <c r="CC28" s="20">
        <f>'RIMS II Type I Employment'!CC28*VLOOKUP('Equation 4 Type I FTE'!$B28,'Equation 3 FTE Conversion'!$B$10:$E$32,4,FALSE)</f>
        <v>1.8660802594244019E-2</v>
      </c>
      <c r="CD28" s="20">
        <f>'RIMS II Type I Employment'!CD28*VLOOKUP('Equation 4 Type I FTE'!$B28,'Equation 3 FTE Conversion'!$B$10:$E$32,4,FALSE)</f>
        <v>2.4853546817997566E-2</v>
      </c>
      <c r="CE28" s="20">
        <f>'RIMS II Type I Employment'!CE28*VLOOKUP('Equation 4 Type I FTE'!$B28,'Equation 3 FTE Conversion'!$B$10:$E$32,4,FALSE)</f>
        <v>2.2128739359546009E-2</v>
      </c>
      <c r="CF28" s="20">
        <f>'RIMS II Type I Employment'!CF28*VLOOKUP('Equation 4 Type I FTE'!$B28,'Equation 3 FTE Conversion'!$B$10:$E$32,4,FALSE)</f>
        <v>1.5110295905958655E-2</v>
      </c>
      <c r="CG28" s="20">
        <f>'RIMS II Type I Employment'!CG28*VLOOKUP('Equation 4 Type I FTE'!$B28,'Equation 3 FTE Conversion'!$B$10:$E$32,4,FALSE)</f>
        <v>1.8908512363194165E-2</v>
      </c>
      <c r="CH28" s="20">
        <f>'RIMS II Type I Employment'!CH28*VLOOKUP('Equation 4 Type I FTE'!$B28,'Equation 3 FTE Conversion'!$B$10:$E$32,4,FALSE)</f>
        <v>1.0816659910822863E-2</v>
      </c>
      <c r="CI28" s="20">
        <f>'RIMS II Type I Employment'!CI28*VLOOKUP('Equation 4 Type I FTE'!$B28,'Equation 3 FTE Conversion'!$B$10:$E$32,4,FALSE)</f>
        <v>1.172492906364005E-2</v>
      </c>
      <c r="CJ28" s="20">
        <f>'RIMS II Type I Employment'!CJ28*VLOOKUP('Equation 4 Type I FTE'!$B28,'Equation 3 FTE Conversion'!$B$10:$E$32,4,FALSE)</f>
        <v>1.6431414673692746E-2</v>
      </c>
      <c r="CK28" s="20">
        <f>'RIMS II Type I Employment'!CK28*VLOOKUP('Equation 4 Type I FTE'!$B28,'Equation 3 FTE Conversion'!$B$10:$E$32,4,FALSE)</f>
        <v>1.6101134981759222E-2</v>
      </c>
      <c r="CL28" s="20">
        <f>'RIMS II Type I Employment'!CL28*VLOOKUP('Equation 4 Type I FTE'!$B28,'Equation 3 FTE Conversion'!$B$10:$E$32,4,FALSE)</f>
        <v>1.8413092825293881E-2</v>
      </c>
      <c r="CM28" s="20">
        <f>'RIMS II Type I Employment'!CM28*VLOOKUP('Equation 4 Type I FTE'!$B28,'Equation 3 FTE Conversion'!$B$10:$E$32,4,FALSE)</f>
        <v>1.585342521280908E-2</v>
      </c>
      <c r="CN28" s="20">
        <f>'RIMS II Type I Employment'!CN28*VLOOKUP('Equation 4 Type I FTE'!$B28,'Equation 3 FTE Conversion'!$B$10:$E$32,4,FALSE)</f>
        <v>9.0001216051884877E-3</v>
      </c>
      <c r="CO28" s="20">
        <f>'RIMS II Type I Employment'!CO28*VLOOKUP('Equation 4 Type I FTE'!$B28,'Equation 3 FTE Conversion'!$B$10:$E$32,4,FALSE)</f>
        <v>1.0981799756789623E-2</v>
      </c>
      <c r="CP28" s="20">
        <f>'RIMS II Type I Employment'!CP28*VLOOKUP('Equation 4 Type I FTE'!$B28,'Equation 3 FTE Conversion'!$B$10:$E$32,4,FALSE)</f>
        <v>1.2385488447507094E-2</v>
      </c>
      <c r="CQ28" s="20">
        <f>'RIMS II Type I Employment'!CQ28*VLOOKUP('Equation 4 Type I FTE'!$B28,'Equation 3 FTE Conversion'!$B$10:$E$32,4,FALSE)</f>
        <v>1.1312079448723146E-2</v>
      </c>
      <c r="CR28" s="20">
        <f>'RIMS II Type I Employment'!CR28*VLOOKUP('Equation 4 Type I FTE'!$B28,'Equation 3 FTE Conversion'!$B$10:$E$32,4,FALSE)</f>
        <v>1.180749898662343E-2</v>
      </c>
      <c r="CS28" s="20">
        <f>'RIMS II Type I Employment'!CS28*VLOOKUP('Equation 4 Type I FTE'!$B28,'Equation 3 FTE Conversion'!$B$10:$E$32,4,FALSE)</f>
        <v>1.3871747061207945E-2</v>
      </c>
      <c r="CT28" s="20">
        <f>'RIMS II Type I Employment'!CT28*VLOOKUP('Equation 4 Type I FTE'!$B28,'Equation 3 FTE Conversion'!$B$10:$E$32,4,FALSE)</f>
        <v>1.0981799756789623E-2</v>
      </c>
      <c r="CU28" s="20">
        <f>'RIMS II Type I Employment'!CU28*VLOOKUP('Equation 4 Type I FTE'!$B28,'Equation 3 FTE Conversion'!$B$10:$E$32,4,FALSE)</f>
        <v>1.3128617754357521E-2</v>
      </c>
      <c r="CV28" s="20">
        <f>'RIMS II Type I Employment'!CV28*VLOOKUP('Equation 4 Type I FTE'!$B28,'Equation 3 FTE Conversion'!$B$10:$E$32,4,FALSE)</f>
        <v>1.8743372517227404E-2</v>
      </c>
      <c r="CW28" s="20">
        <f>'RIMS II Type I Employment'!CW28*VLOOKUP('Equation 4 Type I FTE'!$B28,'Equation 3 FTE Conversion'!$B$10:$E$32,4,FALSE)</f>
        <v>1.2963477908390758E-2</v>
      </c>
      <c r="CX28" s="20">
        <f>'RIMS II Type I Employment'!CX28*VLOOKUP('Equation 4 Type I FTE'!$B28,'Equation 3 FTE Conversion'!$B$10:$E$32,4,FALSE)</f>
        <v>1.5027725982975275E-2</v>
      </c>
      <c r="CY28" s="20">
        <f>'RIMS II Type I Employment'!CY28*VLOOKUP('Equation 4 Type I FTE'!$B28,'Equation 3 FTE Conversion'!$B$10:$E$32,4,FALSE)</f>
        <v>1.0816659910822863E-2</v>
      </c>
      <c r="CZ28" s="20">
        <f>'RIMS II Type I Employment'!CZ28*VLOOKUP('Equation 4 Type I FTE'!$B28,'Equation 3 FTE Conversion'!$B$10:$E$32,4,FALSE)</f>
        <v>8.5872719902715857E-3</v>
      </c>
      <c r="DA28" s="20">
        <f>'RIMS II Type I Employment'!DA28*VLOOKUP('Equation 4 Type I FTE'!$B28,'Equation 3 FTE Conversion'!$B$10:$E$32,4,FALSE)</f>
        <v>2.865176327523308E-2</v>
      </c>
      <c r="DB28" s="20">
        <f>'RIMS II Type I Employment'!DB28*VLOOKUP('Equation 4 Type I FTE'!$B28,'Equation 3 FTE Conversion'!$B$10:$E$32,4,FALSE)</f>
        <v>6.5230239156870706E-3</v>
      </c>
      <c r="DC28" s="20">
        <f>'RIMS II Type I Employment'!DC28*VLOOKUP('Equation 4 Type I FTE'!$B28,'Equation 3 FTE Conversion'!$B$10:$E$32,4,FALSE)</f>
        <v>1.6596554519659506E-2</v>
      </c>
      <c r="DD28" s="20">
        <f>'RIMS II Type I Employment'!DD28*VLOOKUP('Equation 4 Type I FTE'!$B28,'Equation 3 FTE Conversion'!$B$10:$E$32,4,FALSE)</f>
        <v>1.0899229833806243E-2</v>
      </c>
      <c r="DE28" s="20">
        <f>'RIMS II Type I Employment'!DE28*VLOOKUP('Equation 4 Type I FTE'!$B28,'Equation 3 FTE Conversion'!$B$10:$E$32,4,FALSE)</f>
        <v>1.6266274827725982E-2</v>
      </c>
      <c r="DF28" s="20">
        <f>'RIMS II Type I Employment'!DF28*VLOOKUP('Equation 4 Type I FTE'!$B28,'Equation 3 FTE Conversion'!$B$10:$E$32,4,FALSE)</f>
        <v>1.1972638832590192E-2</v>
      </c>
      <c r="DG28" s="20">
        <f>'RIMS II Type I Employment'!DG28*VLOOKUP('Equation 4 Type I FTE'!$B28,'Equation 3 FTE Conversion'!$B$10:$E$32,4,FALSE)</f>
        <v>1.8495662748277259E-2</v>
      </c>
      <c r="DH28" s="20">
        <f>'RIMS II Type I Employment'!DH28*VLOOKUP('Equation 4 Type I FTE'!$B28,'Equation 3 FTE Conversion'!$B$10:$E$32,4,FALSE)</f>
        <v>1.6018565058775844E-2</v>
      </c>
      <c r="DI28" s="20">
        <f>'RIMS II Type I Employment'!DI28*VLOOKUP('Equation 4 Type I FTE'!$B28,'Equation 3 FTE Conversion'!$B$10:$E$32,4,FALSE)</f>
        <v>9.2478313741386296E-3</v>
      </c>
      <c r="DJ28" s="20">
        <f>'RIMS II Type I Employment'!DJ28*VLOOKUP('Equation 4 Type I FTE'!$B28,'Equation 3 FTE Conversion'!$B$10:$E$32,4,FALSE)</f>
        <v>1.0816659910822863E-2</v>
      </c>
      <c r="DK28" s="20">
        <f>'RIMS II Type I Employment'!DK28*VLOOKUP('Equation 4 Type I FTE'!$B28,'Equation 3 FTE Conversion'!$B$10:$E$32,4,FALSE)</f>
        <v>1.6018565058775844E-2</v>
      </c>
      <c r="DL28" s="20">
        <f>'RIMS II Type I Employment'!DL28*VLOOKUP('Equation 4 Type I FTE'!$B28,'Equation 3 FTE Conversion'!$B$10:$E$32,4,FALSE)</f>
        <v>1.6018565058775844E-2</v>
      </c>
      <c r="DM28" s="20">
        <f>'RIMS II Type I Employment'!DM28*VLOOKUP('Equation 4 Type I FTE'!$B28,'Equation 3 FTE Conversion'!$B$10:$E$32,4,FALSE)</f>
        <v>5.2019051479529795E-3</v>
      </c>
      <c r="DN28" s="20">
        <f>'RIMS II Type I Employment'!DN28*VLOOKUP('Equation 4 Type I FTE'!$B28,'Equation 3 FTE Conversion'!$B$10:$E$32,4,FALSE)</f>
        <v>3.8973003648155653E-2</v>
      </c>
      <c r="DO28" s="20">
        <f>'RIMS II Type I Employment'!DO28*VLOOKUP('Equation 4 Type I FTE'!$B28,'Equation 3 FTE Conversion'!$B$10:$E$32,4,FALSE)</f>
        <v>1.2385488447507094E-2</v>
      </c>
      <c r="DP28" s="20">
        <f>'RIMS II Type I Employment'!DP28*VLOOKUP('Equation 4 Type I FTE'!$B28,'Equation 3 FTE Conversion'!$B$10:$E$32,4,FALSE)</f>
        <v>1.1064369679773004E-2</v>
      </c>
      <c r="DQ28" s="20">
        <f>'RIMS II Type I Employment'!DQ28*VLOOKUP('Equation 4 Type I FTE'!$B28,'Equation 3 FTE Conversion'!$B$10:$E$32,4,FALSE)</f>
        <v>1.0238670449939197E-2</v>
      </c>
      <c r="DR28" s="20">
        <f>'RIMS II Type I Employment'!DR28*VLOOKUP('Equation 4 Type I FTE'!$B28,'Equation 3 FTE Conversion'!$B$10:$E$32,4,FALSE)</f>
        <v>1.9486501824077827E-2</v>
      </c>
      <c r="DS28" s="20">
        <f>'RIMS II Type I Employment'!DS28*VLOOKUP('Equation 4 Type I FTE'!$B28,'Equation 3 FTE Conversion'!$B$10:$E$32,4,FALSE)</f>
        <v>1.5770855289825698E-2</v>
      </c>
      <c r="DT28" s="20">
        <f>'RIMS II Type I Employment'!DT28*VLOOKUP('Equation 4 Type I FTE'!$B28,'Equation 3 FTE Conversion'!$B$10:$E$32,4,FALSE)</f>
        <v>1.0734089987839481E-2</v>
      </c>
      <c r="DU28" s="20">
        <f>'RIMS II Type I Employment'!DU28*VLOOKUP('Equation 4 Type I FTE'!$B28,'Equation 3 FTE Conversion'!$B$10:$E$32,4,FALSE)</f>
        <v>1.3541467369274423E-2</v>
      </c>
      <c r="DV28" s="20">
        <f>'RIMS II Type I Employment'!DV28*VLOOKUP('Equation 4 Type I FTE'!$B28,'Equation 3 FTE Conversion'!$B$10:$E$32,4,FALSE)</f>
        <v>1.0403810295905959E-2</v>
      </c>
      <c r="DW28" s="20">
        <f>'RIMS II Type I Employment'!DW28*VLOOKUP('Equation 4 Type I FTE'!$B28,'Equation 3 FTE Conversion'!$B$10:$E$32,4,FALSE)</f>
        <v>6.3578840697203088E-3</v>
      </c>
      <c r="DX28" s="20">
        <f>'RIMS II Type I Employment'!DX28*VLOOKUP('Equation 4 Type I FTE'!$B28,'Equation 3 FTE Conversion'!$B$10:$E$32,4,FALSE)</f>
        <v>7.0184434535873535E-3</v>
      </c>
      <c r="DY28" s="20">
        <f>'RIMS II Type I Employment'!DY28*VLOOKUP('Equation 4 Type I FTE'!$B28,'Equation 3 FTE Conversion'!$B$10:$E$32,4,FALSE)</f>
        <v>6.5230239156870706E-3</v>
      </c>
      <c r="DZ28" s="20">
        <f>'RIMS II Type I Employment'!DZ28*VLOOKUP('Equation 4 Type I FTE'!$B28,'Equation 3 FTE Conversion'!$B$10:$E$32,4,FALSE)</f>
        <v>9.2478313741386296E-3</v>
      </c>
      <c r="EA28" s="20">
        <f>'RIMS II Type I Employment'!EA28*VLOOKUP('Equation 4 Type I FTE'!$B28,'Equation 3 FTE Conversion'!$B$10:$E$32,4,FALSE)</f>
        <v>7.5964329144710173E-3</v>
      </c>
      <c r="EB28" s="20">
        <f>'RIMS II Type I Employment'!EB28*VLOOKUP('Equation 4 Type I FTE'!$B28,'Equation 3 FTE Conversion'!$B$10:$E$32,4,FALSE)</f>
        <v>6.027604377786786E-3</v>
      </c>
      <c r="EC28" s="20">
        <f>'RIMS II Type I Employment'!EC28*VLOOKUP('Equation 4 Type I FTE'!$B28,'Equation 3 FTE Conversion'!$B$10:$E$32,4,FALSE)</f>
        <v>4.7890555330360757E-3</v>
      </c>
      <c r="ED28" s="20">
        <f>'RIMS II Type I Employment'!ED28*VLOOKUP('Equation 4 Type I FTE'!$B28,'Equation 3 FTE Conversion'!$B$10:$E$32,4,FALSE)</f>
        <v>8.0092825293879219E-3</v>
      </c>
      <c r="EE28" s="20">
        <f>'RIMS II Type I Employment'!EE28*VLOOKUP('Equation 4 Type I FTE'!$B28,'Equation 3 FTE Conversion'!$B$10:$E$32,4,FALSE)</f>
        <v>8.174422375354682E-3</v>
      </c>
      <c r="EF28" s="20">
        <f>'RIMS II Type I Employment'!EF28*VLOOKUP('Equation 4 Type I FTE'!$B28,'Equation 3 FTE Conversion'!$B$10:$E$32,4,FALSE)</f>
        <v>6.7707336846372116E-3</v>
      </c>
      <c r="EG28" s="20">
        <f>'RIMS II Type I Employment'!EG28*VLOOKUP('Equation 4 Type I FTE'!$B28,'Equation 3 FTE Conversion'!$B$10:$E$32,4,FALSE)</f>
        <v>1.8165383056343735E-2</v>
      </c>
      <c r="EH28" s="20">
        <f>'RIMS II Type I Employment'!EH28*VLOOKUP('Equation 4 Type I FTE'!$B28,'Equation 3 FTE Conversion'!$B$10:$E$32,4,FALSE)</f>
        <v>5.6973246858532632E-3</v>
      </c>
      <c r="EI28" s="20">
        <f>'RIMS II Type I Employment'!EI28*VLOOKUP('Equation 4 Type I FTE'!$B28,'Equation 3 FTE Conversion'!$B$10:$E$32,4,FALSE)</f>
        <v>5.9450344548034051E-3</v>
      </c>
      <c r="EJ28" s="20">
        <f>'RIMS II Type I Employment'!EJ28*VLOOKUP('Equation 4 Type I FTE'!$B28,'Equation 3 FTE Conversion'!$B$10:$E$32,4,FALSE)</f>
        <v>6.2753141467369279E-3</v>
      </c>
      <c r="EK28" s="20">
        <f>'RIMS II Type I Employment'!EK28*VLOOKUP('Equation 4 Type I FTE'!$B28,'Equation 3 FTE Conversion'!$B$10:$E$32,4,FALSE)</f>
        <v>1.189006890960681E-2</v>
      </c>
      <c r="EL28" s="20">
        <f>'RIMS II Type I Employment'!EL28*VLOOKUP('Equation 4 Type I FTE'!$B28,'Equation 3 FTE Conversion'!$B$10:$E$32,4,FALSE)</f>
        <v>1.1972638832590192E-2</v>
      </c>
      <c r="EM28" s="20">
        <f>'RIMS II Type I Employment'!EM28*VLOOKUP('Equation 4 Type I FTE'!$B28,'Equation 3 FTE Conversion'!$B$10:$E$32,4,FALSE)</f>
        <v>8.5872719902715857E-3</v>
      </c>
      <c r="EN28" s="20">
        <f>'RIMS II Type I Employment'!EN28*VLOOKUP('Equation 4 Type I FTE'!$B28,'Equation 3 FTE Conversion'!$B$10:$E$32,4,FALSE)</f>
        <v>1.1559789217673288E-2</v>
      </c>
      <c r="EO28" s="20">
        <f>'RIMS II Type I Employment'!EO28*VLOOKUP('Equation 4 Type I FTE'!$B28,'Equation 3 FTE Conversion'!$B$10:$E$32,4,FALSE)</f>
        <v>1.1394649371706526E-2</v>
      </c>
      <c r="EP28" s="20">
        <f>'RIMS II Type I Employment'!EP28*VLOOKUP('Equation 4 Type I FTE'!$B28,'Equation 3 FTE Conversion'!$B$10:$E$32,4,FALSE)</f>
        <v>1.2220348601540334E-2</v>
      </c>
      <c r="EQ28" s="20">
        <f>'RIMS II Type I Employment'!EQ28*VLOOKUP('Equation 4 Type I FTE'!$B28,'Equation 3 FTE Conversion'!$B$10:$E$32,4,FALSE)</f>
        <v>1.0899229833806243E-2</v>
      </c>
      <c r="ER28" s="20">
        <f>'RIMS II Type I Employment'!ER28*VLOOKUP('Equation 4 Type I FTE'!$B28,'Equation 3 FTE Conversion'!$B$10:$E$32,4,FALSE)</f>
        <v>1.0486380218889339E-2</v>
      </c>
      <c r="ES28" s="20">
        <f>'RIMS II Type I Employment'!ES28*VLOOKUP('Equation 4 Type I FTE'!$B28,'Equation 3 FTE Conversion'!$B$10:$E$32,4,FALSE)</f>
        <v>1.3376327523307661E-2</v>
      </c>
      <c r="ET28" s="20">
        <f>'RIMS II Type I Employment'!ET28*VLOOKUP('Equation 4 Type I FTE'!$B28,'Equation 3 FTE Conversion'!$B$10:$E$32,4,FALSE)</f>
        <v>1.3458897446291041E-2</v>
      </c>
      <c r="EU28" s="20">
        <f>'RIMS II Type I Employment'!EU28*VLOOKUP('Equation 4 Type I FTE'!$B28,'Equation 3 FTE Conversion'!$B$10:$E$32,4,FALSE)</f>
        <v>1.1642359140656668E-2</v>
      </c>
      <c r="EV28" s="20">
        <f>'RIMS II Type I Employment'!EV28*VLOOKUP('Equation 4 Type I FTE'!$B28,'Equation 3 FTE Conversion'!$B$10:$E$32,4,FALSE)</f>
        <v>9.0001216051884877E-3</v>
      </c>
      <c r="EW28" s="20">
        <f>'RIMS II Type I Employment'!EW28*VLOOKUP('Equation 4 Type I FTE'!$B28,'Equation 3 FTE Conversion'!$B$10:$E$32,4,FALSE)</f>
        <v>5.2844750709363604E-3</v>
      </c>
      <c r="EX28" s="20">
        <f>'RIMS II Type I Employment'!EX28*VLOOKUP('Equation 4 Type I FTE'!$B28,'Equation 3 FTE Conversion'!$B$10:$E$32,4,FALSE)</f>
        <v>8.7524118362383458E-3</v>
      </c>
      <c r="EY28" s="20">
        <f>'RIMS II Type I Employment'!EY28*VLOOKUP('Equation 4 Type I FTE'!$B28,'Equation 3 FTE Conversion'!$B$10:$E$32,4,FALSE)</f>
        <v>1.0651520064856101E-2</v>
      </c>
      <c r="EZ28" s="20">
        <f>'RIMS II Type I Employment'!EZ28*VLOOKUP('Equation 4 Type I FTE'!$B28,'Equation 3 FTE Conversion'!$B$10:$E$32,4,FALSE)</f>
        <v>1.2963477908390758E-2</v>
      </c>
      <c r="FA28" s="20">
        <f>'RIMS II Type I Employment'!FA28*VLOOKUP('Equation 4 Type I FTE'!$B28,'Equation 3 FTE Conversion'!$B$10:$E$32,4,FALSE)</f>
        <v>1.1642359140656668E-2</v>
      </c>
      <c r="FB28" s="20">
        <f>'RIMS II Type I Employment'!FB28*VLOOKUP('Equation 4 Type I FTE'!$B28,'Equation 3 FTE Conversion'!$B$10:$E$32,4,FALSE)</f>
        <v>1.8825942440210783E-2</v>
      </c>
      <c r="FC28" s="20">
        <f>'RIMS II Type I Employment'!FC28*VLOOKUP('Equation 4 Type I FTE'!$B28,'Equation 3 FTE Conversion'!$B$10:$E$32,4,FALSE)</f>
        <v>1.8082813133360357E-2</v>
      </c>
      <c r="FD28" s="20">
        <f>'RIMS II Type I Employment'!FD28*VLOOKUP('Equation 4 Type I FTE'!$B28,'Equation 3 FTE Conversion'!$B$10:$E$32,4,FALSE)</f>
        <v>8.5872719902715857E-3</v>
      </c>
      <c r="FE28" s="20">
        <f>'RIMS II Type I Employment'!FE28*VLOOKUP('Equation 4 Type I FTE'!$B28,'Equation 3 FTE Conversion'!$B$10:$E$32,4,FALSE)</f>
        <v>5.5321848398865022E-3</v>
      </c>
      <c r="FF28" s="20">
        <f>'RIMS II Type I Employment'!FF28*VLOOKUP('Equation 4 Type I FTE'!$B28,'Equation 3 FTE Conversion'!$B$10:$E$32,4,FALSE)</f>
        <v>8.3395622213214438E-3</v>
      </c>
      <c r="FG28" s="20">
        <f>'RIMS II Type I Employment'!FG28*VLOOKUP('Equation 4 Type I FTE'!$B28,'Equation 3 FTE Conversion'!$B$10:$E$32,4,FALSE)</f>
        <v>1.7752533441426833E-2</v>
      </c>
      <c r="FH28" s="20">
        <f>'RIMS II Type I Employment'!FH28*VLOOKUP('Equation 4 Type I FTE'!$B28,'Equation 3 FTE Conversion'!$B$10:$E$32,4,FALSE)</f>
        <v>1.189006890960681E-2</v>
      </c>
      <c r="FI28" s="20">
        <f>'RIMS II Type I Employment'!FI28*VLOOKUP('Equation 4 Type I FTE'!$B28,'Equation 3 FTE Conversion'!$B$10:$E$32,4,FALSE)</f>
        <v>1.568828536684232E-2</v>
      </c>
      <c r="FJ28" s="20">
        <f>'RIMS II Type I Employment'!FJ28*VLOOKUP('Equation 4 Type I FTE'!$B28,'Equation 3 FTE Conversion'!$B$10:$E$32,4,FALSE)</f>
        <v>2.0312201053911634E-2</v>
      </c>
      <c r="FK28" s="20">
        <f>'RIMS II Type I Employment'!FK28*VLOOKUP('Equation 4 Type I FTE'!$B28,'Equation 3 FTE Conversion'!$B$10:$E$32,4,FALSE)</f>
        <v>2.0972760437778678E-2</v>
      </c>
      <c r="FL28" s="20">
        <f>'RIMS II Type I Employment'!FL28*VLOOKUP('Equation 4 Type I FTE'!$B28,'Equation 3 FTE Conversion'!$B$10:$E$32,4,FALSE)</f>
        <v>1.172492906364005E-2</v>
      </c>
      <c r="FM28" s="20">
        <f>'RIMS II Type I Employment'!FM28*VLOOKUP('Equation 4 Type I FTE'!$B28,'Equation 3 FTE Conversion'!$B$10:$E$32,4,FALSE)</f>
        <v>1.6596554519659506E-2</v>
      </c>
      <c r="FN28" s="20">
        <f>'RIMS II Type I Employment'!FN28*VLOOKUP('Equation 4 Type I FTE'!$B28,'Equation 3 FTE Conversion'!$B$10:$E$32,4,FALSE)</f>
        <v>3.1046291041751117E-2</v>
      </c>
      <c r="FO28" s="20">
        <f>'RIMS II Type I Employment'!FO28*VLOOKUP('Equation 4 Type I FTE'!$B28,'Equation 3 FTE Conversion'!$B$10:$E$32,4,FALSE)</f>
        <v>1.2468058370490476E-2</v>
      </c>
      <c r="FP28" s="20">
        <f>'RIMS II Type I Employment'!FP28*VLOOKUP('Equation 4 Type I FTE'!$B28,'Equation 3 FTE Conversion'!$B$10:$E$32,4,FALSE)</f>
        <v>1.9238792055127688E-2</v>
      </c>
      <c r="FQ28" s="20">
        <f>'RIMS II Type I Employment'!FQ28*VLOOKUP('Equation 4 Type I FTE'!$B28,'Equation 3 FTE Conversion'!$B$10:$E$32,4,FALSE)</f>
        <v>1.4202026753141469E-2</v>
      </c>
      <c r="FR28" s="20">
        <f>'RIMS II Type I Employment'!FR28*VLOOKUP('Equation 4 Type I FTE'!$B28,'Equation 3 FTE Conversion'!$B$10:$E$32,4,FALSE)</f>
        <v>1.981678151601135E-2</v>
      </c>
      <c r="FS28" s="20">
        <f>'RIMS II Type I Employment'!FS28*VLOOKUP('Equation 4 Type I FTE'!$B28,'Equation 3 FTE Conversion'!$B$10:$E$32,4,FALSE)</f>
        <v>2.1468179975678962E-2</v>
      </c>
      <c r="FT28" s="20">
        <f>'RIMS II Type I Employment'!FT28*VLOOKUP('Equation 4 Type I FTE'!$B28,'Equation 3 FTE Conversion'!$B$10:$E$32,4,FALSE)</f>
        <v>1.6018565058775844E-2</v>
      </c>
      <c r="FU28" s="20">
        <f>'RIMS II Type I Employment'!FU28*VLOOKUP('Equation 4 Type I FTE'!$B28,'Equation 3 FTE Conversion'!$B$10:$E$32,4,FALSE)</f>
        <v>3.5009647344953383E-2</v>
      </c>
      <c r="FV28" s="20">
        <f>'RIMS II Type I Employment'!FV28*VLOOKUP('Equation 4 Type I FTE'!$B28,'Equation 3 FTE Conversion'!$B$10:$E$32,4,FALSE)</f>
        <v>2.2789298743413053E-2</v>
      </c>
      <c r="FW28" s="20">
        <f>'RIMS II Type I Employment'!FW28*VLOOKUP('Equation 4 Type I FTE'!$B28,'Equation 3 FTE Conversion'!$B$10:$E$32,4,FALSE)</f>
        <v>2.7330644507498985E-2</v>
      </c>
      <c r="FX28" s="20">
        <f>'RIMS II Type I Employment'!FX28*VLOOKUP('Equation 4 Type I FTE'!$B28,'Equation 3 FTE Conversion'!$B$10:$E$32,4,FALSE)</f>
        <v>1.7669963518443455E-2</v>
      </c>
      <c r="FY28" s="20">
        <f>'RIMS II Type I Employment'!FY28*VLOOKUP('Equation 4 Type I FTE'!$B28,'Equation 3 FTE Conversion'!$B$10:$E$32,4,FALSE)</f>
        <v>2.0807620591811918E-2</v>
      </c>
      <c r="FZ28" s="20">
        <f>'RIMS II Type I Employment'!FZ28*VLOOKUP('Equation 4 Type I FTE'!$B28,'Equation 3 FTE Conversion'!$B$10:$E$32,4,FALSE)</f>
        <v>9.6606809890555333E-3</v>
      </c>
      <c r="GA28" s="20">
        <f>'RIMS II Type I Employment'!GA28*VLOOKUP('Equation 4 Type I FTE'!$B28,'Equation 3 FTE Conversion'!$B$10:$E$32,4,FALSE)</f>
        <v>8.2569922983380638E-3</v>
      </c>
      <c r="GB28" s="20">
        <f>'RIMS II Type I Employment'!GB28*VLOOKUP('Equation 4 Type I FTE'!$B28,'Equation 3 FTE Conversion'!$B$10:$E$32,4,FALSE)</f>
        <v>8.4221321443048239E-3</v>
      </c>
      <c r="GC28" s="20">
        <f>'RIMS II Type I Employment'!GC28*VLOOKUP('Equation 4 Type I FTE'!$B28,'Equation 3 FTE Conversion'!$B$10:$E$32,4,FALSE)</f>
        <v>5.7798946088366441E-3</v>
      </c>
      <c r="GD28" s="20">
        <f>'RIMS II Type I Employment'!GD28*VLOOKUP('Equation 4 Type I FTE'!$B28,'Equation 3 FTE Conversion'!$B$10:$E$32,4,FALSE)</f>
        <v>8.0092825293879219E-3</v>
      </c>
      <c r="GE28" s="20">
        <f>'RIMS II Type I Employment'!GE28*VLOOKUP('Equation 4 Type I FTE'!$B28,'Equation 3 FTE Conversion'!$B$10:$E$32,4,FALSE)</f>
        <v>3.7156465342521282E-3</v>
      </c>
      <c r="GF28" s="20">
        <f>'RIMS II Type I Employment'!GF28*VLOOKUP('Equation 4 Type I FTE'!$B28,'Equation 3 FTE Conversion'!$B$10:$E$32,4,FALSE)</f>
        <v>1.1559789217673288E-2</v>
      </c>
      <c r="GG28" s="20">
        <f>'RIMS II Type I Employment'!GG28*VLOOKUP('Equation 4 Type I FTE'!$B28,'Equation 3 FTE Conversion'!$B$10:$E$32,4,FALSE)</f>
        <v>1.9486501824077827E-2</v>
      </c>
      <c r="GH28" s="20">
        <f>'RIMS II Type I Employment'!GH28*VLOOKUP('Equation 4 Type I FTE'!$B28,'Equation 3 FTE Conversion'!$B$10:$E$32,4,FALSE)</f>
        <v>9.7432509120389133E-3</v>
      </c>
      <c r="GI28" s="20">
        <f>'RIMS II Type I Employment'!GI28*VLOOKUP('Equation 4 Type I FTE'!$B28,'Equation 3 FTE Conversion'!$B$10:$E$32,4,FALSE)</f>
        <v>1.3541467369274423E-2</v>
      </c>
      <c r="GJ28" s="20">
        <f>'RIMS II Type I Employment'!GJ28*VLOOKUP('Equation 4 Type I FTE'!$B28,'Equation 3 FTE Conversion'!$B$10:$E$32,4,FALSE)</f>
        <v>1.6761694365626266E-2</v>
      </c>
      <c r="GK28" s="20">
        <f>'RIMS II Type I Employment'!GK28*VLOOKUP('Equation 4 Type I FTE'!$B28,'Equation 3 FTE Conversion'!$B$10:$E$32,4,FALSE)</f>
        <v>1.585342521280908E-2</v>
      </c>
      <c r="GL28" s="20">
        <f>'RIMS II Type I Employment'!GL28*VLOOKUP('Equation 4 Type I FTE'!$B28,'Equation 3 FTE Conversion'!$B$10:$E$32,4,FALSE)</f>
        <v>1.8495662748277259E-2</v>
      </c>
      <c r="GM28" s="20">
        <f>'RIMS II Type I Employment'!GM28*VLOOKUP('Equation 4 Type I FTE'!$B28,'Equation 3 FTE Conversion'!$B$10:$E$32,4,FALSE)</f>
        <v>1.725711390352655E-2</v>
      </c>
      <c r="GN28" s="20">
        <f>'RIMS II Type I Employment'!GN28*VLOOKUP('Equation 4 Type I FTE'!$B28,'Equation 3 FTE Conversion'!$B$10:$E$32,4,FALSE)</f>
        <v>9.9909606809890552E-3</v>
      </c>
      <c r="GO28" s="20">
        <f>'RIMS II Type I Employment'!GO28*VLOOKUP('Equation 4 Type I FTE'!$B28,'Equation 3 FTE Conversion'!$B$10:$E$32,4,FALSE)</f>
        <v>6.6881637616538307E-3</v>
      </c>
      <c r="GP28" s="20">
        <f>'RIMS II Type I Employment'!GP28*VLOOKUP('Equation 4 Type I FTE'!$B28,'Equation 3 FTE Conversion'!$B$10:$E$32,4,FALSE)</f>
        <v>1.1559789217673288E-2</v>
      </c>
      <c r="GQ28" s="20">
        <f>'RIMS II Type I Employment'!GQ28*VLOOKUP('Equation 4 Type I FTE'!$B28,'Equation 3 FTE Conversion'!$B$10:$E$32,4,FALSE)</f>
        <v>2.2954438589379813E-2</v>
      </c>
      <c r="GR28" s="20">
        <f>'RIMS II Type I Employment'!GR28*VLOOKUP('Equation 4 Type I FTE'!$B28,'Equation 3 FTE Conversion'!$B$10:$E$32,4,FALSE)</f>
        <v>1.6348844750709364E-2</v>
      </c>
      <c r="GS28" s="20">
        <f>'RIMS II Type I Employment'!GS28*VLOOKUP('Equation 4 Type I FTE'!$B28,'Equation 3 FTE Conversion'!$B$10:$E$32,4,FALSE)</f>
        <v>1.2550628293473856E-2</v>
      </c>
      <c r="GT28" s="20">
        <f>'RIMS II Type I Employment'!GT28*VLOOKUP('Equation 4 Type I FTE'!$B28,'Equation 3 FTE Conversion'!$B$10:$E$32,4,FALSE)</f>
        <v>1.2220348601540334E-2</v>
      </c>
      <c r="GU28" s="20">
        <f>'RIMS II Type I Employment'!GU28*VLOOKUP('Equation 4 Type I FTE'!$B28,'Equation 3 FTE Conversion'!$B$10:$E$32,4,FALSE)</f>
        <v>9.2478313741386296E-3</v>
      </c>
      <c r="GV28" s="20">
        <f>'RIMS II Type I Employment'!GV28*VLOOKUP('Equation 4 Type I FTE'!$B28,'Equation 3 FTE Conversion'!$B$10:$E$32,4,FALSE)</f>
        <v>1.6761694365626266E-2</v>
      </c>
      <c r="GW28" s="20">
        <f>'RIMS II Type I Employment'!GW28*VLOOKUP('Equation 4 Type I FTE'!$B28,'Equation 3 FTE Conversion'!$B$10:$E$32,4,FALSE)</f>
        <v>1.4449736522091611E-2</v>
      </c>
      <c r="GX28" s="20">
        <f>'RIMS II Type I Employment'!GX28*VLOOKUP('Equation 4 Type I FTE'!$B28,'Equation 3 FTE Conversion'!$B$10:$E$32,4,FALSE)</f>
        <v>1.2468058370490476E-2</v>
      </c>
      <c r="GY28" s="20">
        <f>'RIMS II Type I Employment'!GY28*VLOOKUP('Equation 4 Type I FTE'!$B28,'Equation 3 FTE Conversion'!$B$10:$E$32,4,FALSE)</f>
        <v>9.8258208350222951E-3</v>
      </c>
      <c r="GZ28" s="20">
        <f>'RIMS II Type I Employment'!GZ28*VLOOKUP('Equation 4 Type I FTE'!$B28,'Equation 3 FTE Conversion'!$B$10:$E$32,4,FALSE)</f>
        <v>1.4697446291041751E-2</v>
      </c>
      <c r="HA28" s="20">
        <f>'RIMS II Type I Employment'!HA28*VLOOKUP('Equation 4 Type I FTE'!$B28,'Equation 3 FTE Conversion'!$B$10:$E$32,4,FALSE)</f>
        <v>9.9083907580056751E-3</v>
      </c>
      <c r="HB28" s="20">
        <f>'RIMS II Type I Employment'!HB28*VLOOKUP('Equation 4 Type I FTE'!$B28,'Equation 3 FTE Conversion'!$B$10:$E$32,4,FALSE)</f>
        <v>4.3762059181191729E-3</v>
      </c>
      <c r="HC28" s="20">
        <f>'RIMS II Type I Employment'!HC28*VLOOKUP('Equation 4 Type I FTE'!$B28,'Equation 3 FTE Conversion'!$B$10:$E$32,4,FALSE)</f>
        <v>6.3578840697203088E-3</v>
      </c>
      <c r="HD28" s="20">
        <f>'RIMS II Type I Employment'!HD28*VLOOKUP('Equation 4 Type I FTE'!$B28,'Equation 3 FTE Conversion'!$B$10:$E$32,4,FALSE)</f>
        <v>9.4129712201053914E-3</v>
      </c>
      <c r="HE28" s="20">
        <f>'RIMS II Type I Employment'!HE28*VLOOKUP('Equation 4 Type I FTE'!$B28,'Equation 3 FTE Conversion'!$B$10:$E$32,4,FALSE)</f>
        <v>1.585342521280908E-2</v>
      </c>
      <c r="HF28" s="20">
        <f>'RIMS II Type I Employment'!HF28*VLOOKUP('Equation 4 Type I FTE'!$B28,'Equation 3 FTE Conversion'!$B$10:$E$32,4,FALSE)</f>
        <v>7.4312930685042564E-3</v>
      </c>
      <c r="HG28" s="20">
        <f>'RIMS II Type I Employment'!HG28*VLOOKUP('Equation 4 Type I FTE'!$B28,'Equation 3 FTE Conversion'!$B$10:$E$32,4,FALSE)</f>
        <v>1.709197405755979E-2</v>
      </c>
      <c r="HH28" s="20">
        <f>'RIMS II Type I Employment'!HH28*VLOOKUP('Equation 4 Type I FTE'!$B28,'Equation 3 FTE Conversion'!$B$10:$E$32,4,FALSE)</f>
        <v>1.7835103364410215E-2</v>
      </c>
      <c r="HI28" s="20">
        <f>'RIMS II Type I Employment'!HI28*VLOOKUP('Equation 4 Type I FTE'!$B28,'Equation 3 FTE Conversion'!$B$10:$E$32,4,FALSE)</f>
        <v>1.3376327523307661E-2</v>
      </c>
      <c r="HJ28" s="20">
        <f>'RIMS II Type I Employment'!HJ28*VLOOKUP('Equation 4 Type I FTE'!$B28,'Equation 3 FTE Conversion'!$B$10:$E$32,4,FALSE)</f>
        <v>1.7752533441426833E-2</v>
      </c>
      <c r="HK28" s="20">
        <f>'RIMS II Type I Employment'!HK28*VLOOKUP('Equation 4 Type I FTE'!$B28,'Equation 3 FTE Conversion'!$B$10:$E$32,4,FALSE)</f>
        <v>0</v>
      </c>
      <c r="HL28" s="20">
        <f>'RIMS II Type I Employment'!HL28*VLOOKUP('Equation 4 Type I FTE'!$B28,'Equation 3 FTE Conversion'!$B$10:$E$32,4,FALSE)</f>
        <v>1.0568950141872721E-2</v>
      </c>
      <c r="HM28" s="20">
        <f>'RIMS II Type I Employment'!HM28*VLOOKUP('Equation 4 Type I FTE'!$B28,'Equation 3 FTE Conversion'!$B$10:$E$32,4,FALSE)</f>
        <v>1.0816659910822863E-2</v>
      </c>
      <c r="HN28" s="20">
        <f>'RIMS II Type I Employment'!HN28*VLOOKUP('Equation 4 Type I FTE'!$B28,'Equation 3 FTE Conversion'!$B$10:$E$32,4,FALSE)</f>
        <v>1.2137778678556952E-2</v>
      </c>
      <c r="HO28" s="20">
        <f>'RIMS II Type I Employment'!HO28*VLOOKUP('Equation 4 Type I FTE'!$B28,'Equation 3 FTE Conversion'!$B$10:$E$32,4,FALSE)</f>
        <v>9.4955411430887714E-3</v>
      </c>
      <c r="HP28" s="20">
        <f>'RIMS II Type I Employment'!HP28*VLOOKUP('Equation 4 Type I FTE'!$B28,'Equation 3 FTE Conversion'!$B$10:$E$32,4,FALSE)</f>
        <v>1.4532306445074991E-2</v>
      </c>
      <c r="HQ28" s="20">
        <f>'RIMS II Type I Employment'!HQ28*VLOOKUP('Equation 4 Type I FTE'!$B28,'Equation 3 FTE Conversion'!$B$10:$E$32,4,FALSE)</f>
        <v>1.1312079448723146E-2</v>
      </c>
      <c r="HR28" s="20">
        <f>'RIMS II Type I Employment'!HR28*VLOOKUP('Equation 4 Type I FTE'!$B28,'Equation 3 FTE Conversion'!$B$10:$E$32,4,FALSE)</f>
        <v>1.5523145520875558E-2</v>
      </c>
      <c r="HS28" s="20">
        <f>'RIMS II Type I Employment'!HS28*VLOOKUP('Equation 4 Type I FTE'!$B28,'Equation 3 FTE Conversion'!$B$10:$E$32,4,FALSE)</f>
        <v>2.0559910822861776E-2</v>
      </c>
      <c r="HT28" s="20">
        <f>'RIMS II Type I Employment'!HT28*VLOOKUP('Equation 4 Type I FTE'!$B28,'Equation 3 FTE Conversion'!$B$10:$E$32,4,FALSE)</f>
        <v>1.3293757600324281E-2</v>
      </c>
      <c r="HU28" s="20">
        <f>'RIMS II Type I Employment'!HU28*VLOOKUP('Equation 4 Type I FTE'!$B28,'Equation 3 FTE Conversion'!$B$10:$E$32,4,FALSE)</f>
        <v>3.6330766112687477E-3</v>
      </c>
      <c r="HV28" s="20">
        <f>'RIMS II Type I Employment'!HV28*VLOOKUP('Equation 4 Type I FTE'!$B28,'Equation 3 FTE Conversion'!$B$10:$E$32,4,FALSE)</f>
        <v>9.9083907580056751E-3</v>
      </c>
      <c r="HW28" s="20">
        <f>'RIMS II Type I Employment'!HW28*VLOOKUP('Equation 4 Type I FTE'!$B28,'Equation 3 FTE Conversion'!$B$10:$E$32,4,FALSE)</f>
        <v>1.1146939602756385E-2</v>
      </c>
      <c r="HX28" s="20">
        <f>'RIMS II Type I Employment'!HX28*VLOOKUP('Equation 4 Type I FTE'!$B28,'Equation 3 FTE Conversion'!$B$10:$E$32,4,FALSE)</f>
        <v>6.027604377786786E-3</v>
      </c>
      <c r="HY28" s="20">
        <f>'RIMS II Type I Employment'!HY28*VLOOKUP('Equation 4 Type I FTE'!$B28,'Equation 3 FTE Conversion'!$B$10:$E$32,4,FALSE)</f>
        <v>3.5505066882853672E-3</v>
      </c>
      <c r="HZ28" s="20">
        <f>'RIMS II Type I Employment'!HZ28*VLOOKUP('Equation 4 Type I FTE'!$B28,'Equation 3 FTE Conversion'!$B$10:$E$32,4,FALSE)</f>
        <v>8.2569922983380638E-3</v>
      </c>
      <c r="IA28" s="20">
        <f>'RIMS II Type I Employment'!IA28*VLOOKUP('Equation 4 Type I FTE'!$B28,'Equation 3 FTE Conversion'!$B$10:$E$32,4,FALSE)</f>
        <v>7.2661532225374954E-3</v>
      </c>
      <c r="IB28" s="20">
        <f>'RIMS II Type I Employment'!IB28*VLOOKUP('Equation 4 Type I FTE'!$B28,'Equation 3 FTE Conversion'!$B$10:$E$32,4,FALSE)</f>
        <v>1.0073530603972437E-2</v>
      </c>
      <c r="IC28" s="20">
        <f>'RIMS II Type I Employment'!IC28*VLOOKUP('Equation 4 Type I FTE'!$B28,'Equation 3 FTE Conversion'!$B$10:$E$32,4,FALSE)</f>
        <v>7.9267126064045401E-3</v>
      </c>
      <c r="ID28" s="20">
        <f>'RIMS II Type I Employment'!ID28*VLOOKUP('Equation 4 Type I FTE'!$B28,'Equation 3 FTE Conversion'!$B$10:$E$32,4,FALSE)</f>
        <v>8.0918524523713019E-3</v>
      </c>
      <c r="IE28" s="20">
        <f>'RIMS II Type I Employment'!IE28*VLOOKUP('Equation 4 Type I FTE'!$B28,'Equation 3 FTE Conversion'!$B$10:$E$32,4,FALSE)</f>
        <v>8.9175516822051076E-3</v>
      </c>
      <c r="IF28" s="20">
        <f>'RIMS II Type I Employment'!IF28*VLOOKUP('Equation 4 Type I FTE'!$B28,'Equation 3 FTE Conversion'!$B$10:$E$32,4,FALSE)</f>
        <v>1.9569071747061208E-2</v>
      </c>
      <c r="IG28" s="20">
        <f>'RIMS II Type I Employment'!IG28*VLOOKUP('Equation 4 Type I FTE'!$B28,'Equation 3 FTE Conversion'!$B$10:$E$32,4,FALSE)</f>
        <v>1.6761694365626266E-2</v>
      </c>
      <c r="IH28" s="20">
        <f>'RIMS II Type I Employment'!IH28*VLOOKUP('Equation 4 Type I FTE'!$B28,'Equation 3 FTE Conversion'!$B$10:$E$32,4,FALSE)</f>
        <v>1.4119456830158087E-2</v>
      </c>
      <c r="II28" s="20">
        <f>'RIMS II Type I Employment'!II28*VLOOKUP('Equation 4 Type I FTE'!$B28,'Equation 3 FTE Conversion'!$B$10:$E$32,4,FALSE)</f>
        <v>5.9450344548034051E-3</v>
      </c>
      <c r="IJ28" s="20">
        <f>'RIMS II Type I Employment'!IJ28*VLOOKUP('Equation 4 Type I FTE'!$B28,'Equation 3 FTE Conversion'!$B$10:$E$32,4,FALSE)</f>
        <v>8.8349817592217276E-3</v>
      </c>
      <c r="IK28" s="20">
        <f>'RIMS II Type I Employment'!IK28*VLOOKUP('Equation 4 Type I FTE'!$B28,'Equation 3 FTE Conversion'!$B$10:$E$32,4,FALSE)</f>
        <v>8.8349817592217276E-3</v>
      </c>
      <c r="IL28" s="20">
        <f>'RIMS II Type I Employment'!IL28*VLOOKUP('Equation 4 Type I FTE'!$B28,'Equation 3 FTE Conversion'!$B$10:$E$32,4,FALSE)</f>
        <v>9.4129712201053914E-3</v>
      </c>
      <c r="IM28" s="20">
        <f>'RIMS II Type I Employment'!IM28*VLOOKUP('Equation 4 Type I FTE'!$B28,'Equation 3 FTE Conversion'!$B$10:$E$32,4,FALSE)</f>
        <v>1.0734089987839481E-2</v>
      </c>
      <c r="IN28" s="20">
        <f>'RIMS II Type I Employment'!IN28*VLOOKUP('Equation 4 Type I FTE'!$B28,'Equation 3 FTE Conversion'!$B$10:$E$32,4,FALSE)</f>
        <v>8.2569922983380638E-3</v>
      </c>
      <c r="IO28" s="20">
        <f>'RIMS II Type I Employment'!IO28*VLOOKUP('Equation 4 Type I FTE'!$B28,'Equation 3 FTE Conversion'!$B$10:$E$32,4,FALSE)</f>
        <v>1.7174543980543171E-2</v>
      </c>
      <c r="IP28" s="20">
        <f>'RIMS II Type I Employment'!IP28*VLOOKUP('Equation 4 Type I FTE'!$B28,'Equation 3 FTE Conversion'!$B$10:$E$32,4,FALSE)</f>
        <v>1.0734089987839481E-2</v>
      </c>
      <c r="IQ28" s="20">
        <f>'RIMS II Type I Employment'!IQ28*VLOOKUP('Equation 4 Type I FTE'!$B28,'Equation 3 FTE Conversion'!$B$10:$E$32,4,FALSE)</f>
        <v>1.0568950141872721E-2</v>
      </c>
      <c r="IR28" s="20">
        <f>'RIMS II Type I Employment'!IR28*VLOOKUP('Equation 4 Type I FTE'!$B28,'Equation 3 FTE Conversion'!$B$10:$E$32,4,FALSE)</f>
        <v>1.172492906364005E-2</v>
      </c>
      <c r="IS28" s="20">
        <f>'RIMS II Type I Employment'!IS28*VLOOKUP('Equation 4 Type I FTE'!$B28,'Equation 3 FTE Conversion'!$B$10:$E$32,4,FALSE)</f>
        <v>7.5138629914876373E-3</v>
      </c>
      <c r="IT28" s="20">
        <f>'RIMS II Type I Employment'!IT28*VLOOKUP('Equation 4 Type I FTE'!$B28,'Equation 3 FTE Conversion'!$B$10:$E$32,4,FALSE)</f>
        <v>6.6055938386704507E-3</v>
      </c>
      <c r="IU28" s="20">
        <f>'RIMS II Type I Employment'!IU28*VLOOKUP('Equation 4 Type I FTE'!$B28,'Equation 3 FTE Conversion'!$B$10:$E$32,4,FALSE)</f>
        <v>3.8560154033238751E-2</v>
      </c>
      <c r="IV28" s="20">
        <f>'RIMS II Type I Employment'!IV28*VLOOKUP('Equation 4 Type I FTE'!$B28,'Equation 3 FTE Conversion'!$B$10:$E$32,4,FALSE)</f>
        <v>1.3789177138224565E-2</v>
      </c>
      <c r="IW28" s="20">
        <f>'RIMS II Type I Employment'!IW28*VLOOKUP('Equation 4 Type I FTE'!$B28,'Equation 3 FTE Conversion'!$B$10:$E$32,4,FALSE)</f>
        <v>8.5047020672882057E-3</v>
      </c>
      <c r="IX28" s="20">
        <f>'RIMS II Type I Employment'!IX28*VLOOKUP('Equation 4 Type I FTE'!$B28,'Equation 3 FTE Conversion'!$B$10:$E$32,4,FALSE)</f>
        <v>1.5440575597892178E-2</v>
      </c>
      <c r="IY28" s="20">
        <f>'RIMS II Type I Employment'!IY28*VLOOKUP('Equation 4 Type I FTE'!$B28,'Equation 3 FTE Conversion'!$B$10:$E$32,4,FALSE)</f>
        <v>9.6606809890555333E-3</v>
      </c>
      <c r="IZ28" s="20">
        <f>'RIMS II Type I Employment'!IZ28*VLOOKUP('Equation 4 Type I FTE'!$B28,'Equation 3 FTE Conversion'!$B$10:$E$32,4,FALSE)</f>
        <v>1.0321240372922579E-2</v>
      </c>
      <c r="JA28" s="20">
        <f>'RIMS II Type I Employment'!JA28*VLOOKUP('Equation 4 Type I FTE'!$B28,'Equation 3 FTE Conversion'!$B$10:$E$32,4,FALSE)</f>
        <v>1.0899229833806243E-2</v>
      </c>
      <c r="JB28" s="20">
        <f>'RIMS II Type I Employment'!JB28*VLOOKUP('Equation 4 Type I FTE'!$B28,'Equation 3 FTE Conversion'!$B$10:$E$32,4,FALSE)</f>
        <v>3.8312444264288606E-2</v>
      </c>
      <c r="JC28" s="20">
        <f>'RIMS II Type I Employment'!JC28*VLOOKUP('Equation 4 Type I FTE'!$B28,'Equation 3 FTE Conversion'!$B$10:$E$32,4,FALSE)</f>
        <v>4.2110660721524119E-2</v>
      </c>
      <c r="JD28" s="20">
        <f>'RIMS II Type I Employment'!JD28*VLOOKUP('Equation 4 Type I FTE'!$B28,'Equation 3 FTE Conversion'!$B$10:$E$32,4,FALSE)</f>
        <v>4.8551114714227808E-2</v>
      </c>
      <c r="JE28" s="20">
        <f>'RIMS II Type I Employment'!JE28*VLOOKUP('Equation 4 Type I FTE'!$B28,'Equation 3 FTE Conversion'!$B$10:$E$32,4,FALSE)</f>
        <v>2.724807458451561E-2</v>
      </c>
      <c r="JF28" s="20">
        <f>'RIMS II Type I Employment'!JF28*VLOOKUP('Equation 4 Type I FTE'!$B28,'Equation 3 FTE Conversion'!$B$10:$E$32,4,FALSE)</f>
        <v>2.6092095662748283E-2</v>
      </c>
      <c r="JG28" s="20">
        <f>'RIMS II Type I Employment'!JG28*VLOOKUP('Equation 4 Type I FTE'!$B28,'Equation 3 FTE Conversion'!$B$10:$E$32,4,FALSE)</f>
        <v>2.5596676124847995E-2</v>
      </c>
      <c r="JH28" s="20">
        <f>'RIMS II Type I Employment'!JH28*VLOOKUP('Equation 4 Type I FTE'!$B28,'Equation 3 FTE Conversion'!$B$10:$E$32,4,FALSE)</f>
        <v>2.7330644507498985E-2</v>
      </c>
      <c r="JI28" s="20">
        <f>'RIMS II Type I Employment'!JI28*VLOOKUP('Equation 4 Type I FTE'!$B28,'Equation 3 FTE Conversion'!$B$10:$E$32,4,FALSE)</f>
        <v>3.6330766112687471E-2</v>
      </c>
      <c r="JJ28" s="20">
        <f>'RIMS II Type I Employment'!JJ28*VLOOKUP('Equation 4 Type I FTE'!$B28,'Equation 3 FTE Conversion'!$B$10:$E$32,4,FALSE)</f>
        <v>4.467032833400892E-2</v>
      </c>
      <c r="JK28" s="20">
        <f>'RIMS II Type I Employment'!JK28*VLOOKUP('Equation 4 Type I FTE'!$B28,'Equation 3 FTE Conversion'!$B$10:$E$32,4,FALSE)</f>
        <v>3.9220713417105799E-2</v>
      </c>
      <c r="JL28" s="20">
        <f>'RIMS II Type I Employment'!JL28*VLOOKUP('Equation 4 Type I FTE'!$B28,'Equation 3 FTE Conversion'!$B$10:$E$32,4,FALSE)</f>
        <v>1.5358005674908795E-2</v>
      </c>
      <c r="JM28" s="20">
        <f>'RIMS II Type I Employment'!JM28*VLOOKUP('Equation 4 Type I FTE'!$B28,'Equation 3 FTE Conversion'!$B$10:$E$32,4,FALSE)</f>
        <v>5.8707215241183622E-2</v>
      </c>
      <c r="JN28" s="20">
        <f>'RIMS II Type I Employment'!JN28*VLOOKUP('Equation 4 Type I FTE'!$B28,'Equation 3 FTE Conversion'!$B$10:$E$32,4,FALSE)</f>
        <v>2.6752655046615323E-2</v>
      </c>
      <c r="JO28" s="20">
        <f>'RIMS II Type I Employment'!JO28*VLOOKUP('Equation 4 Type I FTE'!$B28,'Equation 3 FTE Conversion'!$B$10:$E$32,4,FALSE)</f>
        <v>1.4367166599108229E-2</v>
      </c>
      <c r="JP28" s="20">
        <f>'RIMS II Type I Employment'!JP28*VLOOKUP('Equation 4 Type I FTE'!$B28,'Equation 3 FTE Conversion'!$B$10:$E$32,4,FALSE)</f>
        <v>1.3541467369274423E-2</v>
      </c>
      <c r="JQ28" s="20">
        <f>'RIMS II Type I Employment'!JQ28*VLOOKUP('Equation 4 Type I FTE'!$B28,'Equation 3 FTE Conversion'!$B$10:$E$32,4,FALSE)</f>
        <v>9.9909606809890552E-3</v>
      </c>
      <c r="JR28" s="20">
        <f>'RIMS II Type I Employment'!JR28*VLOOKUP('Equation 4 Type I FTE'!$B28,'Equation 3 FTE Conversion'!$B$10:$E$32,4,FALSE)</f>
        <v>4.2275800567490883E-2</v>
      </c>
      <c r="JS28" s="20">
        <f>'RIMS II Type I Employment'!JS28*VLOOKUP('Equation 4 Type I FTE'!$B28,'Equation 3 FTE Conversion'!$B$10:$E$32,4,FALSE)</f>
        <v>1.2302918524523714E-2</v>
      </c>
      <c r="JT28" s="20">
        <f>'RIMS II Type I Employment'!JT28*VLOOKUP('Equation 4 Type I FTE'!$B28,'Equation 3 FTE Conversion'!$B$10:$E$32,4,FALSE)</f>
        <v>2.0312201053911634E-2</v>
      </c>
      <c r="JU28" s="20">
        <f>'RIMS II Type I Employment'!JU28*VLOOKUP('Equation 4 Type I FTE'!$B28,'Equation 3 FTE Conversion'!$B$10:$E$32,4,FALSE)</f>
        <v>2.5266396432914472E-2</v>
      </c>
      <c r="JV28" s="20">
        <f>'RIMS II Type I Employment'!JV28*VLOOKUP('Equation 4 Type I FTE'!$B28,'Equation 3 FTE Conversion'!$B$10:$E$32,4,FALSE)</f>
        <v>5.0450222942845568E-2</v>
      </c>
      <c r="JW28" s="20">
        <f>'RIMS II Type I Employment'!JW28*VLOOKUP('Equation 4 Type I FTE'!$B28,'Equation 3 FTE Conversion'!$B$10:$E$32,4,FALSE)</f>
        <v>3.4761937576003245E-2</v>
      </c>
      <c r="JX28" s="20">
        <f>'RIMS II Type I Employment'!JX28*VLOOKUP('Equation 4 Type I FTE'!$B28,'Equation 3 FTE Conversion'!$B$10:$E$32,4,FALSE)</f>
        <v>3.3275678962302394E-2</v>
      </c>
      <c r="JY28" s="20">
        <f>'RIMS II Type I Employment'!JY28*VLOOKUP('Equation 4 Type I FTE'!$B28,'Equation 3 FTE Conversion'!$B$10:$E$32,4,FALSE)</f>
        <v>3.3027969193352255E-2</v>
      </c>
      <c r="JZ28" s="20">
        <f>'RIMS II Type I Employment'!JZ28*VLOOKUP('Equation 4 Type I FTE'!$B28,'Equation 3 FTE Conversion'!$B$10:$E$32,4,FALSE)</f>
        <v>0.50747474665585734</v>
      </c>
      <c r="KA28" s="20">
        <f>'RIMS II Type I Employment'!KA28*VLOOKUP('Equation 4 Type I FTE'!$B28,'Equation 3 FTE Conversion'!$B$10:$E$32,4,FALSE)</f>
        <v>7.7533157681394405E-2</v>
      </c>
      <c r="KB28" s="20">
        <f>'RIMS II Type I Employment'!KB28*VLOOKUP('Equation 4 Type I FTE'!$B28,'Equation 3 FTE Conversion'!$B$10:$E$32,4,FALSE)</f>
        <v>0.94187511147142289</v>
      </c>
      <c r="KC28" s="20">
        <f>'RIMS II Type I Employment'!KC28*VLOOKUP('Equation 4 Type I FTE'!$B28,'Equation 3 FTE Conversion'!$B$10:$E$32,4,FALSE)</f>
        <v>0.72422079448723153</v>
      </c>
      <c r="KD28" s="20">
        <f>'RIMS II Type I Employment'!KD28*VLOOKUP('Equation 4 Type I FTE'!$B28,'Equation 3 FTE Conversion'!$B$10:$E$32,4,FALSE)</f>
        <v>0.32070158086745038</v>
      </c>
      <c r="KE28" s="20">
        <f>'RIMS II Type I Employment'!KE28*VLOOKUP('Equation 4 Type I FTE'!$B28,'Equation 3 FTE Conversion'!$B$10:$E$32,4,FALSE)</f>
        <v>5.036765301986218E-2</v>
      </c>
      <c r="KF28" s="20">
        <f>'RIMS II Type I Employment'!KF28*VLOOKUP('Equation 4 Type I FTE'!$B28,'Equation 3 FTE Conversion'!$B$10:$E$32,4,FALSE)</f>
        <v>7.6377178759627073E-2</v>
      </c>
      <c r="KG28" s="20">
        <f>'RIMS II Type I Employment'!KG28*VLOOKUP('Equation 4 Type I FTE'!$B28,'Equation 3 FTE Conversion'!$B$10:$E$32,4,FALSE)</f>
        <v>6.9028455614106199E-2</v>
      </c>
      <c r="KH28" s="20">
        <f>'RIMS II Type I Employment'!KH28*VLOOKUP('Equation 4 Type I FTE'!$B28,'Equation 3 FTE Conversion'!$B$10:$E$32,4,FALSE)</f>
        <v>7.0432144304823682E-2</v>
      </c>
      <c r="KI28" s="20">
        <f>'RIMS II Type I Employment'!KI28*VLOOKUP('Equation 4 Type I FTE'!$B28,'Equation 3 FTE Conversion'!$B$10:$E$32,4,FALSE)</f>
        <v>3.0633441426834215E-2</v>
      </c>
      <c r="KJ28" s="20">
        <f>'RIMS II Type I Employment'!KJ28*VLOOKUP('Equation 4 Type I FTE'!$B28,'Equation 3 FTE Conversion'!$B$10:$E$32,4,FALSE)</f>
        <v>4.7642845561410622E-2</v>
      </c>
      <c r="KK28" s="20">
        <f>'RIMS II Type I Employment'!KK28*VLOOKUP('Equation 4 Type I FTE'!$B28,'Equation 3 FTE Conversion'!$B$10:$E$32,4,FALSE)</f>
        <v>3.2037130117551688E-2</v>
      </c>
      <c r="KL28" s="20">
        <f>'RIMS II Type I Employment'!KL28*VLOOKUP('Equation 4 Type I FTE'!$B28,'Equation 3 FTE Conversion'!$B$10:$E$32,4,FALSE)</f>
        <v>4.0046412646939603E-2</v>
      </c>
      <c r="KM28" s="20">
        <f>'RIMS II Type I Employment'!KM28*VLOOKUP('Equation 4 Type I FTE'!$B28,'Equation 3 FTE Conversion'!$B$10:$E$32,4,FALSE)</f>
        <v>3.8147304418321849E-2</v>
      </c>
      <c r="KN28" s="20">
        <f>'RIMS II Type I Employment'!KN28*VLOOKUP('Equation 4 Type I FTE'!$B28,'Equation 3 FTE Conversion'!$B$10:$E$32,4,FALSE)</f>
        <v>9.6606809890555333E-3</v>
      </c>
      <c r="KO28" s="20">
        <f>'RIMS II Type I Employment'!KO28*VLOOKUP('Equation 4 Type I FTE'!$B28,'Equation 3 FTE Conversion'!$B$10:$E$32,4,FALSE)</f>
        <v>1.3789177138224565E-2</v>
      </c>
      <c r="KP28" s="20">
        <f>'RIMS II Type I Employment'!KP28*VLOOKUP('Equation 4 Type I FTE'!$B28,'Equation 3 FTE Conversion'!$B$10:$E$32,4,FALSE)</f>
        <v>1.3376327523307661E-2</v>
      </c>
      <c r="KQ28" s="20">
        <f>'RIMS II Type I Employment'!KQ28*VLOOKUP('Equation 4 Type I FTE'!$B28,'Equation 3 FTE Conversion'!$B$10:$E$32,4,FALSE)</f>
        <v>4.2936359951357923E-2</v>
      </c>
      <c r="KR28" s="20">
        <f>'RIMS II Type I Employment'!KR28*VLOOKUP('Equation 4 Type I FTE'!$B28,'Equation 3 FTE Conversion'!$B$10:$E$32,4,FALSE)</f>
        <v>2.1220470206728823E-2</v>
      </c>
      <c r="KS28" s="20">
        <f>'RIMS II Type I Employment'!KS28*VLOOKUP('Equation 4 Type I FTE'!$B28,'Equation 3 FTE Conversion'!$B$10:$E$32,4,FALSE)</f>
        <v>4.037669233887313E-2</v>
      </c>
      <c r="KT28" s="20">
        <f>'RIMS II Type I Employment'!KT28*VLOOKUP('Equation 4 Type I FTE'!$B28,'Equation 3 FTE Conversion'!$B$10:$E$32,4,FALSE)</f>
        <v>2.7991203891366032E-2</v>
      </c>
      <c r="KU28" s="20">
        <f>'RIMS II Type I Employment'!KU28*VLOOKUP('Equation 4 Type I FTE'!$B28,'Equation 3 FTE Conversion'!$B$10:$E$32,4,FALSE)</f>
        <v>7.1257843534657486E-2</v>
      </c>
      <c r="KV28" s="20">
        <f>'RIMS II Type I Employment'!KV28*VLOOKUP('Equation 4 Type I FTE'!$B28,'Equation 3 FTE Conversion'!$B$10:$E$32,4,FALSE)</f>
        <v>2.4275557357113904E-2</v>
      </c>
      <c r="KW28" s="20">
        <f>'RIMS II Type I Employment'!KW28*VLOOKUP('Equation 4 Type I FTE'!$B28,'Equation 3 FTE Conversion'!$B$10:$E$32,4,FALSE)</f>
        <v>4.4257478719092018E-2</v>
      </c>
      <c r="KX28" s="20">
        <f>'RIMS II Type I Employment'!KX28*VLOOKUP('Equation 4 Type I FTE'!$B28,'Equation 3 FTE Conversion'!$B$10:$E$32,4,FALSE)</f>
        <v>2.0807620591811918E-2</v>
      </c>
      <c r="KY28" s="20">
        <f>'RIMS II Type I Employment'!KY28*VLOOKUP('Equation 4 Type I FTE'!$B28,'Equation 3 FTE Conversion'!$B$10:$E$32,4,FALSE)</f>
        <v>2.2871868666396435E-2</v>
      </c>
      <c r="KZ28" s="20">
        <f>'RIMS II Type I Employment'!KZ28*VLOOKUP('Equation 4 Type I FTE'!$B28,'Equation 3 FTE Conversion'!$B$10:$E$32,4,FALSE)</f>
        <v>6.7542197000405355E-2</v>
      </c>
      <c r="LA28" s="20">
        <f>'RIMS II Type I Employment'!LA28*VLOOKUP('Equation 4 Type I FTE'!$B28,'Equation 3 FTE Conversion'!$B$10:$E$32,4,FALSE)</f>
        <v>4.1284961491690315E-2</v>
      </c>
      <c r="LB28" s="20">
        <f>'RIMS II Type I Employment'!LB28*VLOOKUP('Equation 4 Type I FTE'!$B28,'Equation 3 FTE Conversion'!$B$10:$E$32,4,FALSE)</f>
        <v>2.6504945277665178E-2</v>
      </c>
      <c r="LC28" s="20">
        <f>'RIMS II Type I Employment'!LC28*VLOOKUP('Equation 4 Type I FTE'!$B28,'Equation 3 FTE Conversion'!$B$10:$E$32,4,FALSE)</f>
        <v>4.1780381029590599E-2</v>
      </c>
      <c r="LD28" s="20">
        <f>'RIMS II Type I Employment'!LD28*VLOOKUP('Equation 4 Type I FTE'!$B28,'Equation 3 FTE Conversion'!$B$10:$E$32,4,FALSE)</f>
        <v>3.9055573571139042E-2</v>
      </c>
      <c r="LE28" s="20">
        <f>'RIMS II Type I Employment'!LE28*VLOOKUP('Equation 4 Type I FTE'!$B28,'Equation 3 FTE Conversion'!$B$10:$E$32,4,FALSE)</f>
        <v>2.9560032428050262E-2</v>
      </c>
      <c r="LF28" s="20">
        <f>'RIMS II Type I Employment'!LF28*VLOOKUP('Equation 4 Type I FTE'!$B28,'Equation 3 FTE Conversion'!$B$10:$E$32,4,FALSE)</f>
        <v>0.19395674908796109</v>
      </c>
      <c r="LG28" s="20">
        <f>'RIMS II Type I Employment'!LG28*VLOOKUP('Equation 4 Type I FTE'!$B28,'Equation 3 FTE Conversion'!$B$10:$E$32,4,FALSE)</f>
        <v>1.3541467369274423E-2</v>
      </c>
      <c r="LH28" s="20">
        <f>'RIMS II Type I Employment'!LH28*VLOOKUP('Equation 4 Type I FTE'!$B28,'Equation 3 FTE Conversion'!$B$10:$E$32,4,FALSE)</f>
        <v>2.6174665585731657E-2</v>
      </c>
      <c r="LI28" s="20">
        <f>'RIMS II Type I Employment'!LI28*VLOOKUP('Equation 4 Type I FTE'!$B28,'Equation 3 FTE Conversion'!$B$10:$E$32,4,FALSE)</f>
        <v>8.6698419132549658E-3</v>
      </c>
      <c r="LJ28" s="20">
        <f>'RIMS II Type I Employment'!LJ28*VLOOKUP('Equation 4 Type I FTE'!$B28,'Equation 3 FTE Conversion'!$B$10:$E$32,4,FALSE)</f>
        <v>3.6578475881637616E-2</v>
      </c>
      <c r="LK28" s="20">
        <f>'RIMS II Type I Employment'!LK28*VLOOKUP('Equation 4 Type I FTE'!$B28,'Equation 3 FTE Conversion'!$B$10:$E$32,4,FALSE)</f>
        <v>0.10172614511552494</v>
      </c>
      <c r="LL28" s="20">
        <f>'RIMS II Type I Employment'!LL28*VLOOKUP('Equation 4 Type I FTE'!$B28,'Equation 3 FTE Conversion'!$B$10:$E$32,4,FALSE)</f>
        <v>3.1624280502634779E-2</v>
      </c>
      <c r="LM28" s="20">
        <f>'RIMS II Type I Employment'!LM28*VLOOKUP('Equation 4 Type I FTE'!$B28,'Equation 3 FTE Conversion'!$B$10:$E$32,4,FALSE)</f>
        <v>2.5926955816781515E-2</v>
      </c>
      <c r="LN28" s="20">
        <f>'RIMS II Type I Employment'!LN28*VLOOKUP('Equation 4 Type I FTE'!$B28,'Equation 3 FTE Conversion'!$B$10:$E$32,4,FALSE)</f>
        <v>9.520312119983787E-2</v>
      </c>
      <c r="LO28" s="20">
        <f>'RIMS II Type I Employment'!LO28*VLOOKUP('Equation 4 Type I FTE'!$B28,'Equation 3 FTE Conversion'!$B$10:$E$32,4,FALSE)</f>
        <v>2.7330644507498985E-2</v>
      </c>
      <c r="LP28" s="20">
        <f>'RIMS II Type I Employment'!LP28*VLOOKUP('Equation 4 Type I FTE'!$B28,'Equation 3 FTE Conversion'!$B$10:$E$32,4,FALSE)</f>
        <v>4.1615241183623836E-2</v>
      </c>
      <c r="LQ28" s="20">
        <f>'RIMS II Type I Employment'!LQ28*VLOOKUP('Equation 4 Type I FTE'!$B28,'Equation 3 FTE Conversion'!$B$10:$E$32,4,FALSE)</f>
        <v>0.1377266315362789</v>
      </c>
      <c r="LR28" s="20">
        <f>'RIMS II Type I Employment'!LR28*VLOOKUP('Equation 4 Type I FTE'!$B28,'Equation 3 FTE Conversion'!$B$10:$E$32,4,FALSE)</f>
        <v>3.2037130117551688E-2</v>
      </c>
      <c r="LS28" s="20">
        <f>'RIMS II Type I Employment'!LS28*VLOOKUP('Equation 4 Type I FTE'!$B28,'Equation 3 FTE Conversion'!$B$10:$E$32,4,FALSE)</f>
        <v>0.1087445885691123</v>
      </c>
      <c r="LT28" s="20">
        <f>'RIMS II Type I Employment'!LT28*VLOOKUP('Equation 4 Type I FTE'!$B28,'Equation 3 FTE Conversion'!$B$10:$E$32,4,FALSE)</f>
        <v>2.3119578435346577E-2</v>
      </c>
      <c r="LU28" s="20">
        <f>'RIMS II Type I Employment'!LU28*VLOOKUP('Equation 4 Type I FTE'!$B28,'Equation 3 FTE Conversion'!$B$10:$E$32,4,FALSE)</f>
        <v>5.829436562626672E-2</v>
      </c>
      <c r="LV28" s="20">
        <f>'RIMS II Type I Employment'!LV28*VLOOKUP('Equation 4 Type I FTE'!$B28,'Equation 3 FTE Conversion'!$B$10:$E$32,4,FALSE)</f>
        <v>4.6982286177543575E-2</v>
      </c>
      <c r="LW28" s="20">
        <f>'RIMS II Type I Employment'!LW28*VLOOKUP('Equation 4 Type I FTE'!$B28,'Equation 3 FTE Conversion'!$B$10:$E$32,4,FALSE)</f>
        <v>3.7899594649371711E-2</v>
      </c>
      <c r="LX28" s="20">
        <f>'RIMS II Type I Employment'!LX28*VLOOKUP('Equation 4 Type I FTE'!$B28,'Equation 3 FTE Conversion'!$B$10:$E$32,4,FALSE)</f>
        <v>2.7082934738548847E-2</v>
      </c>
      <c r="LY28" s="20">
        <f>'RIMS II Type I Employment'!LY28*VLOOKUP('Equation 4 Type I FTE'!$B28,'Equation 3 FTE Conversion'!$B$10:$E$32,4,FALSE)</f>
        <v>2.2789298743413053E-2</v>
      </c>
      <c r="LZ28" s="20">
        <f>'RIMS II Type I Employment'!LZ28*VLOOKUP('Equation 4 Type I FTE'!$B28,'Equation 3 FTE Conversion'!$B$10:$E$32,4,FALSE)</f>
        <v>1.6348844750709364E-2</v>
      </c>
      <c r="MA28" s="20">
        <f>'RIMS II Type I Employment'!MA28*VLOOKUP('Equation 4 Type I FTE'!$B28,'Equation 3 FTE Conversion'!$B$10:$E$32,4,FALSE)</f>
        <v>2.2541588974462911E-2</v>
      </c>
      <c r="MB28" s="20">
        <f>'RIMS II Type I Employment'!MB28*VLOOKUP('Equation 4 Type I FTE'!$B28,'Equation 3 FTE Conversion'!$B$10:$E$32,4,FALSE)</f>
        <v>1.5027725982975275E-2</v>
      </c>
      <c r="MC28" s="20">
        <f>'RIMS II Type I Employment'!MC28*VLOOKUP('Equation 4 Type I FTE'!$B28,'Equation 3 FTE Conversion'!$B$10:$E$32,4,FALSE)</f>
        <v>1.8578232671260641E-2</v>
      </c>
      <c r="MD28" s="20">
        <f>'RIMS II Type I Employment'!MD28*VLOOKUP('Equation 4 Type I FTE'!$B28,'Equation 3 FTE Conversion'!$B$10:$E$32,4,FALSE)</f>
        <v>1.7587393595460073E-2</v>
      </c>
      <c r="ME28" s="20">
        <f>'RIMS II Type I Employment'!ME28*VLOOKUP('Equation 4 Type I FTE'!$B28,'Equation 3 FTE Conversion'!$B$10:$E$32,4,FALSE)</f>
        <v>2.1220470206728823E-2</v>
      </c>
      <c r="MF28" s="20">
        <f>'RIMS II Type I Employment'!MF28*VLOOKUP('Equation 4 Type I FTE'!$B28,'Equation 3 FTE Conversion'!$B$10:$E$32,4,FALSE)</f>
        <v>2.2376449128496151E-2</v>
      </c>
      <c r="MG28" s="20">
        <f>'RIMS II Type I Employment'!MG28*VLOOKUP('Equation 4 Type I FTE'!$B28,'Equation 3 FTE Conversion'!$B$10:$E$32,4,FALSE)</f>
        <v>2.4853546817997566E-2</v>
      </c>
      <c r="MH28" s="20">
        <f>'RIMS II Type I Employment'!MH28*VLOOKUP('Equation 4 Type I FTE'!$B28,'Equation 3 FTE Conversion'!$B$10:$E$32,4,FALSE)</f>
        <v>2.2459019051479529E-2</v>
      </c>
      <c r="MI28" s="20">
        <f>'RIMS II Type I Employment'!MI28*VLOOKUP('Equation 4 Type I FTE'!$B28,'Equation 3 FTE Conversion'!$B$10:$E$32,4,FALSE)</f>
        <v>3.3440818808269157E-2</v>
      </c>
      <c r="MJ28" s="20">
        <f>'RIMS II Type I Employment'!MJ28*VLOOKUP('Equation 4 Type I FTE'!$B28,'Equation 3 FTE Conversion'!$B$10:$E$32,4,FALSE)</f>
        <v>2.7495784353465752E-2</v>
      </c>
      <c r="MK28" s="20">
        <f>'RIMS II Type I Employment'!MK28*VLOOKUP('Equation 4 Type I FTE'!$B28,'Equation 3 FTE Conversion'!$B$10:$E$32,4,FALSE)</f>
        <v>16.757978719092016</v>
      </c>
      <c r="ML28" s="20">
        <f>'RIMS II Type I Employment'!ML28*VLOOKUP('Equation 4 Type I FTE'!$B28,'Equation 3 FTE Conversion'!$B$10:$E$32,4,FALSE)</f>
        <v>8.5271610863396834</v>
      </c>
      <c r="MM28" s="20">
        <f>'RIMS II Type I Employment'!MM28*VLOOKUP('Equation 4 Type I FTE'!$B28,'Equation 3 FTE Conversion'!$B$10:$E$32,4,FALSE)</f>
        <v>7.7227648966355895</v>
      </c>
      <c r="MN28" s="20">
        <f>'RIMS II Type I Employment'!MN28*VLOOKUP('Equation 4 Type I FTE'!$B28,'Equation 3 FTE Conversion'!$B$10:$E$32,4,FALSE)</f>
        <v>13.777452209160925</v>
      </c>
      <c r="MO28" s="20">
        <f>'RIMS II Type I Employment'!MO28*VLOOKUP('Equation 4 Type I FTE'!$B28,'Equation 3 FTE Conversion'!$B$10:$E$32,4,FALSE)</f>
        <v>6.4042057965139847</v>
      </c>
      <c r="MP28" s="20">
        <f>'RIMS II Type I Employment'!MP28*VLOOKUP('Equation 4 Type I FTE'!$B28,'Equation 3 FTE Conversion'!$B$10:$E$32,4,FALSE)</f>
        <v>8.7641367653019877</v>
      </c>
      <c r="MQ28" s="20">
        <f>'RIMS II Type I Employment'!MQ28*VLOOKUP('Equation 4 Type I FTE'!$B28,'Equation 3 FTE Conversion'!$B$10:$E$32,4,FALSE)</f>
        <v>4.201157681394406</v>
      </c>
      <c r="MR28" s="20">
        <f>'RIMS II Type I Employment'!MR28*VLOOKUP('Equation 4 Type I FTE'!$B28,'Equation 3 FTE Conversion'!$B$10:$E$32,4,FALSE)</f>
        <v>10.334781840291853</v>
      </c>
      <c r="MS28" s="20">
        <f>'RIMS II Type I Employment'!MS28*VLOOKUP('Equation 4 Type I FTE'!$B28,'Equation 3 FTE Conversion'!$B$10:$E$32,4,FALSE)</f>
        <v>5.9367774625050676E-2</v>
      </c>
      <c r="MT28" s="20">
        <f>'RIMS II Type I Employment'!MT28*VLOOKUP('Equation 4 Type I FTE'!$B28,'Equation 3 FTE Conversion'!$B$10:$E$32,4,FALSE)</f>
        <v>4.0294122415889748E-2</v>
      </c>
      <c r="MU28" s="20">
        <f>'RIMS II Type I Employment'!MU28*VLOOKUP('Equation 4 Type I FTE'!$B28,'Equation 3 FTE Conversion'!$B$10:$E$32,4,FALSE)</f>
        <v>9.7019659505472228E-2</v>
      </c>
      <c r="MV28" s="20">
        <f>'RIMS II Type I Employment'!MV28*VLOOKUP('Equation 4 Type I FTE'!$B28,'Equation 3 FTE Conversion'!$B$10:$E$32,4,FALSE)</f>
        <v>5.6477827320632348E-2</v>
      </c>
      <c r="MW28" s="20">
        <f>'RIMS II Type I Employment'!MW28*VLOOKUP('Equation 4 Type I FTE'!$B28,'Equation 3 FTE Conversion'!$B$10:$E$32,4,FALSE)</f>
        <v>1.2798338062423998E-2</v>
      </c>
      <c r="MX28" s="20">
        <f>'RIMS II Type I Employment'!MX28*VLOOKUP('Equation 4 Type I FTE'!$B28,'Equation 3 FTE Conversion'!$B$10:$E$32,4,FALSE)</f>
        <v>1.1312079448723146E-2</v>
      </c>
      <c r="MY28" s="20">
        <f>'RIMS II Type I Employment'!MY28*VLOOKUP('Equation 4 Type I FTE'!$B28,'Equation 3 FTE Conversion'!$B$10:$E$32,4,FALSE)</f>
        <v>1.4036886907174707E-2</v>
      </c>
      <c r="MZ28" s="20">
        <f>'RIMS II Type I Employment'!MZ28*VLOOKUP('Equation 4 Type I FTE'!$B28,'Equation 3 FTE Conversion'!$B$10:$E$32,4,FALSE)</f>
        <v>7.2661532225374954E-3</v>
      </c>
      <c r="NA28" s="20">
        <f>'RIMS II Type I Employment'!NA28*VLOOKUP('Equation 4 Type I FTE'!$B28,'Equation 3 FTE Conversion'!$B$10:$E$32,4,FALSE)</f>
        <v>1.7835103364410215E-2</v>
      </c>
      <c r="NB28" s="20">
        <f>'RIMS II Type I Employment'!NB28*VLOOKUP('Equation 4 Type I FTE'!$B28,'Equation 3 FTE Conversion'!$B$10:$E$32,4,FALSE)</f>
        <v>1.6513984596676127E-3</v>
      </c>
      <c r="NC28" s="20">
        <f>'RIMS II Type I Employment'!NC28*VLOOKUP('Equation 4 Type I FTE'!$B28,'Equation 3 FTE Conversion'!$B$10:$E$32,4,FALSE)</f>
        <v>1.5027725982975275E-2</v>
      </c>
      <c r="ND28" s="20">
        <f>'RIMS II Type I Employment'!ND28*VLOOKUP('Equation 4 Type I FTE'!$B28,'Equation 3 FTE Conversion'!$B$10:$E$32,4,FALSE)</f>
        <v>0.12030437778678557</v>
      </c>
      <c r="NE28" s="20">
        <f>'RIMS II Type I Employment'!NE28*VLOOKUP('Equation 4 Type I FTE'!$B28,'Equation 3 FTE Conversion'!$B$10:$E$32,4,FALSE)</f>
        <v>0.12451544385893798</v>
      </c>
      <c r="NF28" s="20">
        <f>'RIMS II Type I Employment'!NF28*VLOOKUP('Equation 4 Type I FTE'!$B28,'Equation 3 FTE Conversion'!$B$10:$E$32,4,FALSE)</f>
        <v>3.1541710579651397E-2</v>
      </c>
      <c r="NG28" s="20">
        <f>'RIMS II Type I Employment'!NG28*VLOOKUP('Equation 4 Type I FTE'!$B28,'Equation 3 FTE Conversion'!$B$10:$E$32,4,FALSE)</f>
        <v>0.11964381840291853</v>
      </c>
      <c r="NH28" s="20">
        <f>'RIMS II Type I Employment'!NH28*VLOOKUP('Equation 4 Type I FTE'!$B28,'Equation 3 FTE Conversion'!$B$10:$E$32,4,FALSE)</f>
        <v>2.6257235508715043E-2</v>
      </c>
      <c r="NI28" s="20">
        <f>'RIMS II Type I Employment'!NI28*VLOOKUP('Equation 4 Type I FTE'!$B28,'Equation 3 FTE Conversion'!$B$10:$E$32,4,FALSE)</f>
        <v>1.5605715443858938E-2</v>
      </c>
      <c r="NJ28" s="23">
        <f>'RIMS II Type I Employment'!NJ28*VLOOKUP('Equation 4 Type I FTE'!$B28,'Equation 3 FTE Conversion'!$B$10:$E$32,4,FALSE)</f>
        <v>0</v>
      </c>
    </row>
    <row r="29" spans="2:374" x14ac:dyDescent="0.3">
      <c r="B29" s="18" t="s">
        <v>796</v>
      </c>
      <c r="C29" s="20">
        <f>'RIMS II Type I Employment'!C29*VLOOKUP('Equation 4 Type I FTE'!$B29,'Equation 3 FTE Conversion'!$B$10:$E$32,4,FALSE)</f>
        <v>5.7688953488372087E-3</v>
      </c>
      <c r="D29" s="20">
        <f>'RIMS II Type I Employment'!D29*VLOOKUP('Equation 4 Type I FTE'!$B29,'Equation 3 FTE Conversion'!$B$10:$E$32,4,FALSE)</f>
        <v>4.670058139534884E-3</v>
      </c>
      <c r="E29" s="20">
        <f>'RIMS II Type I Employment'!E29*VLOOKUP('Equation 4 Type I FTE'!$B29,'Equation 3 FTE Conversion'!$B$10:$E$32,4,FALSE)</f>
        <v>2.5639534883720931E-3</v>
      </c>
      <c r="F29" s="20">
        <f>'RIMS II Type I Employment'!F29*VLOOKUP('Equation 4 Type I FTE'!$B29,'Equation 3 FTE Conversion'!$B$10:$E$32,4,FALSE)</f>
        <v>3.6627906976744186E-3</v>
      </c>
      <c r="G29" s="20">
        <f>'RIMS II Type I Employment'!G29*VLOOKUP('Equation 4 Type I FTE'!$B29,'Equation 3 FTE Conversion'!$B$10:$E$32,4,FALSE)</f>
        <v>4.212209302325581E-3</v>
      </c>
      <c r="H29" s="20">
        <f>'RIMS II Type I Employment'!H29*VLOOKUP('Equation 4 Type I FTE'!$B29,'Equation 3 FTE Conversion'!$B$10:$E$32,4,FALSE)</f>
        <v>6.6845930232558139E-3</v>
      </c>
      <c r="I29" s="20">
        <f>'RIMS II Type I Employment'!I29*VLOOKUP('Equation 4 Type I FTE'!$B29,'Equation 3 FTE Conversion'!$B$10:$E$32,4,FALSE)</f>
        <v>3.3880813953488373E-3</v>
      </c>
      <c r="J29" s="20">
        <f>'RIMS II Type I Employment'!J29*VLOOKUP('Equation 4 Type I FTE'!$B29,'Equation 3 FTE Conversion'!$B$10:$E$32,4,FALSE)</f>
        <v>5.8604651162790702E-3</v>
      </c>
      <c r="K29" s="20">
        <f>'RIMS II Type I Employment'!K29*VLOOKUP('Equation 4 Type I FTE'!$B29,'Equation 3 FTE Conversion'!$B$10:$E$32,4,FALSE)</f>
        <v>2.0145348837209303E-3</v>
      </c>
      <c r="L29" s="20">
        <f>'RIMS II Type I Employment'!L29*VLOOKUP('Equation 4 Type I FTE'!$B29,'Equation 3 FTE Conversion'!$B$10:$E$32,4,FALSE)</f>
        <v>2.5639534883720931E-3</v>
      </c>
      <c r="M29" s="20">
        <f>'RIMS II Type I Employment'!M29*VLOOKUP('Equation 4 Type I FTE'!$B29,'Equation 3 FTE Conversion'!$B$10:$E$32,4,FALSE)</f>
        <v>2.5639534883720931E-3</v>
      </c>
      <c r="N29" s="20">
        <f>'RIMS II Type I Employment'!N29*VLOOKUP('Equation 4 Type I FTE'!$B29,'Equation 3 FTE Conversion'!$B$10:$E$32,4,FALSE)</f>
        <v>2.5639534883720931E-3</v>
      </c>
      <c r="O29" s="20">
        <f>'RIMS II Type I Employment'!O29*VLOOKUP('Equation 4 Type I FTE'!$B29,'Equation 3 FTE Conversion'!$B$10:$E$32,4,FALSE)</f>
        <v>3.9375E-3</v>
      </c>
      <c r="P29" s="20">
        <f>'RIMS II Type I Employment'!P29*VLOOKUP('Equation 4 Type I FTE'!$B29,'Equation 3 FTE Conversion'!$B$10:$E$32,4,FALSE)</f>
        <v>4.4869186046511628E-3</v>
      </c>
      <c r="Q29" s="20">
        <f>'RIMS II Type I Employment'!Q29*VLOOKUP('Equation 4 Type I FTE'!$B29,'Equation 3 FTE Conversion'!$B$10:$E$32,4,FALSE)</f>
        <v>0</v>
      </c>
      <c r="R29" s="20">
        <f>'RIMS II Type I Employment'!R29*VLOOKUP('Equation 4 Type I FTE'!$B29,'Equation 3 FTE Conversion'!$B$10:$E$32,4,FALSE)</f>
        <v>4.944767441860465E-3</v>
      </c>
      <c r="S29" s="20">
        <f>'RIMS II Type I Employment'!S29*VLOOKUP('Equation 4 Type I FTE'!$B29,'Equation 3 FTE Conversion'!$B$10:$E$32,4,FALSE)</f>
        <v>1.0347383720930232E-2</v>
      </c>
      <c r="T29" s="20">
        <f>'RIMS II Type I Employment'!T29*VLOOKUP('Equation 4 Type I FTE'!$B29,'Equation 3 FTE Conversion'!$B$10:$E$32,4,FALSE)</f>
        <v>6.9593023255813949E-3</v>
      </c>
      <c r="U29" s="20">
        <f>'RIMS II Type I Employment'!U29*VLOOKUP('Equation 4 Type I FTE'!$B29,'Equation 3 FTE Conversion'!$B$10:$E$32,4,FALSE)</f>
        <v>1.0164244186046511E-2</v>
      </c>
      <c r="V29" s="20">
        <f>'RIMS II Type I Employment'!V29*VLOOKUP('Equation 4 Type I FTE'!$B29,'Equation 3 FTE Conversion'!$B$10:$E$32,4,FALSE)</f>
        <v>2.893604651162791E-2</v>
      </c>
      <c r="W29" s="20">
        <f>'RIMS II Type I Employment'!W29*VLOOKUP('Equation 4 Type I FTE'!$B29,'Equation 3 FTE Conversion'!$B$10:$E$32,4,FALSE)</f>
        <v>1.3552325581395349E-2</v>
      </c>
      <c r="X29" s="20">
        <f>'RIMS II Type I Employment'!X29*VLOOKUP('Equation 4 Type I FTE'!$B29,'Equation 3 FTE Conversion'!$B$10:$E$32,4,FALSE)</f>
        <v>1.5475290697674416E-2</v>
      </c>
      <c r="Y29" s="20">
        <f>'RIMS II Type I Employment'!Y29*VLOOKUP('Equation 4 Type I FTE'!$B29,'Equation 3 FTE Conversion'!$B$10:$E$32,4,FALSE)</f>
        <v>7.9665697674418598E-3</v>
      </c>
      <c r="Z29" s="20">
        <f>'RIMS II Type I Employment'!Z29*VLOOKUP('Equation 4 Type I FTE'!$B29,'Equation 3 FTE Conversion'!$B$10:$E$32,4,FALSE)</f>
        <v>6.2267441860465109E-3</v>
      </c>
      <c r="AA29" s="20">
        <f>'RIMS II Type I Employment'!AA29*VLOOKUP('Equation 4 Type I FTE'!$B29,'Equation 3 FTE Conversion'!$B$10:$E$32,4,FALSE)</f>
        <v>1.3186046511627907E-2</v>
      </c>
      <c r="AB29" s="20">
        <f>'RIMS II Type I Employment'!AB29*VLOOKUP('Equation 4 Type I FTE'!$B29,'Equation 3 FTE Conversion'!$B$10:$E$32,4,FALSE)</f>
        <v>5.7688953488372087E-3</v>
      </c>
      <c r="AC29" s="20">
        <f>'RIMS II Type I Employment'!AC29*VLOOKUP('Equation 4 Type I FTE'!$B29,'Equation 3 FTE Conversion'!$B$10:$E$32,4,FALSE)</f>
        <v>5.7688953488372087E-3</v>
      </c>
      <c r="AD29" s="20">
        <f>'RIMS II Type I Employment'!AD29*VLOOKUP('Equation 4 Type I FTE'!$B29,'Equation 3 FTE Conversion'!$B$10:$E$32,4,FALSE)</f>
        <v>9.8895348837209299E-3</v>
      </c>
      <c r="AE29" s="20">
        <f>'RIMS II Type I Employment'!AE29*VLOOKUP('Equation 4 Type I FTE'!$B29,'Equation 3 FTE Conversion'!$B$10:$E$32,4,FALSE)</f>
        <v>9.7063953488372087E-3</v>
      </c>
      <c r="AF29" s="20">
        <f>'RIMS II Type I Employment'!AF29*VLOOKUP('Equation 4 Type I FTE'!$B29,'Equation 3 FTE Conversion'!$B$10:$E$32,4,FALSE)</f>
        <v>1.593313953488372E-2</v>
      </c>
      <c r="AG29" s="20">
        <f>'RIMS II Type I Employment'!AG29*VLOOKUP('Equation 4 Type I FTE'!$B29,'Equation 3 FTE Conversion'!$B$10:$E$32,4,FALSE)</f>
        <v>1.7489825581395346E-2</v>
      </c>
      <c r="AH29" s="20">
        <f>'RIMS II Type I Employment'!AH29*VLOOKUP('Equation 4 Type I FTE'!$B29,'Equation 3 FTE Conversion'!$B$10:$E$32,4,FALSE)</f>
        <v>1.1995639534883721E-2</v>
      </c>
      <c r="AI29" s="20">
        <f>'RIMS II Type I Employment'!AI29*VLOOKUP('Equation 4 Type I FTE'!$B29,'Equation 3 FTE Conversion'!$B$10:$E$32,4,FALSE)</f>
        <v>1.4101744186046511E-2</v>
      </c>
      <c r="AJ29" s="20">
        <f>'RIMS II Type I Employment'!AJ29*VLOOKUP('Equation 4 Type I FTE'!$B29,'Equation 3 FTE Conversion'!$B$10:$E$32,4,FALSE)</f>
        <v>1.1995639534883721E-2</v>
      </c>
      <c r="AK29" s="20">
        <f>'RIMS II Type I Employment'!AK29*VLOOKUP('Equation 4 Type I FTE'!$B29,'Equation 3 FTE Conversion'!$B$10:$E$32,4,FALSE)</f>
        <v>2.3991279069767443E-2</v>
      </c>
      <c r="AL29" s="20">
        <f>'RIMS II Type I Employment'!AL29*VLOOKUP('Equation 4 Type I FTE'!$B29,'Equation 3 FTE Conversion'!$B$10:$E$32,4,FALSE)</f>
        <v>2.1976744186046511E-2</v>
      </c>
      <c r="AM29" s="20">
        <f>'RIMS II Type I Employment'!AM29*VLOOKUP('Equation 4 Type I FTE'!$B29,'Equation 3 FTE Conversion'!$B$10:$E$32,4,FALSE)</f>
        <v>2.5090116279069766E-2</v>
      </c>
      <c r="AN29" s="20">
        <f>'RIMS II Type I Employment'!AN29*VLOOKUP('Equation 4 Type I FTE'!$B29,'Equation 3 FTE Conversion'!$B$10:$E$32,4,FALSE)</f>
        <v>6.5930232558139533E-3</v>
      </c>
      <c r="AO29" s="20">
        <f>'RIMS II Type I Employment'!AO29*VLOOKUP('Equation 4 Type I FTE'!$B29,'Equation 3 FTE Conversion'!$B$10:$E$32,4,FALSE)</f>
        <v>9.5232558139534875E-3</v>
      </c>
      <c r="AP29" s="20">
        <f>'RIMS II Type I Employment'!AP29*VLOOKUP('Equation 4 Type I FTE'!$B29,'Equation 3 FTE Conversion'!$B$10:$E$32,4,FALSE)</f>
        <v>1.9321220930232558E-2</v>
      </c>
      <c r="AQ29" s="20">
        <f>'RIMS II Type I Employment'!AQ29*VLOOKUP('Equation 4 Type I FTE'!$B29,'Equation 3 FTE Conversion'!$B$10:$E$32,4,FALSE)</f>
        <v>1.6482558139534881E-2</v>
      </c>
      <c r="AR29" s="20">
        <f>'RIMS II Type I Employment'!AR29*VLOOKUP('Equation 4 Type I FTE'!$B29,'Equation 3 FTE Conversion'!$B$10:$E$32,4,FALSE)</f>
        <v>1.2911337209302324E-2</v>
      </c>
      <c r="AS29" s="20">
        <f>'RIMS II Type I Employment'!AS29*VLOOKUP('Equation 4 Type I FTE'!$B29,'Equation 3 FTE Conversion'!$B$10:$E$32,4,FALSE)</f>
        <v>1.6574127906976745E-2</v>
      </c>
      <c r="AT29" s="20">
        <f>'RIMS II Type I Employment'!AT29*VLOOKUP('Equation 4 Type I FTE'!$B29,'Equation 3 FTE Conversion'!$B$10:$E$32,4,FALSE)</f>
        <v>1.0988372093023255E-2</v>
      </c>
      <c r="AU29" s="20">
        <f>'RIMS II Type I Employment'!AU29*VLOOKUP('Equation 4 Type I FTE'!$B29,'Equation 3 FTE Conversion'!$B$10:$E$32,4,FALSE)</f>
        <v>9.0654069767441871E-3</v>
      </c>
      <c r="AV29" s="20">
        <f>'RIMS II Type I Employment'!AV29*VLOOKUP('Equation 4 Type I FTE'!$B29,'Equation 3 FTE Conversion'!$B$10:$E$32,4,FALSE)</f>
        <v>1.1537790697674417E-2</v>
      </c>
      <c r="AW29" s="20">
        <f>'RIMS II Type I Employment'!AW29*VLOOKUP('Equation 4 Type I FTE'!$B29,'Equation 3 FTE Conversion'!$B$10:$E$32,4,FALSE)</f>
        <v>6.9593023255813949E-3</v>
      </c>
      <c r="AX29" s="20">
        <f>'RIMS II Type I Employment'!AX29*VLOOKUP('Equation 4 Type I FTE'!$B29,'Equation 3 FTE Conversion'!$B$10:$E$32,4,FALSE)</f>
        <v>8.149709302325581E-3</v>
      </c>
      <c r="AY29" s="20">
        <f>'RIMS II Type I Employment'!AY29*VLOOKUP('Equation 4 Type I FTE'!$B29,'Equation 3 FTE Conversion'!$B$10:$E$32,4,FALSE)</f>
        <v>4.4869186046511628E-3</v>
      </c>
      <c r="AZ29" s="20">
        <f>'RIMS II Type I Employment'!AZ29*VLOOKUP('Equation 4 Type I FTE'!$B29,'Equation 3 FTE Conversion'!$B$10:$E$32,4,FALSE)</f>
        <v>6.0436046511627905E-3</v>
      </c>
      <c r="BA29" s="20">
        <f>'RIMS II Type I Employment'!BA29*VLOOKUP('Equation 4 Type I FTE'!$B29,'Equation 3 FTE Conversion'!$B$10:$E$32,4,FALSE)</f>
        <v>5.6773255813953481E-3</v>
      </c>
      <c r="BB29" s="20">
        <f>'RIMS II Type I Employment'!BB29*VLOOKUP('Equation 4 Type I FTE'!$B29,'Equation 3 FTE Conversion'!$B$10:$E$32,4,FALSE)</f>
        <v>8.149709302325581E-3</v>
      </c>
      <c r="BC29" s="20">
        <f>'RIMS II Type I Employment'!BC29*VLOOKUP('Equation 4 Type I FTE'!$B29,'Equation 3 FTE Conversion'!$B$10:$E$32,4,FALSE)</f>
        <v>1.8497093023255813E-2</v>
      </c>
      <c r="BD29" s="20">
        <f>'RIMS II Type I Employment'!BD29*VLOOKUP('Equation 4 Type I FTE'!$B29,'Equation 3 FTE Conversion'!$B$10:$E$32,4,FALSE)</f>
        <v>1.0072674418604649E-2</v>
      </c>
      <c r="BE29" s="20">
        <f>'RIMS II Type I Employment'!BE29*VLOOKUP('Equation 4 Type I FTE'!$B29,'Equation 3 FTE Conversion'!$B$10:$E$32,4,FALSE)</f>
        <v>1.4284883720930232E-2</v>
      </c>
      <c r="BF29" s="20">
        <f>'RIMS II Type I Employment'!BF29*VLOOKUP('Equation 4 Type I FTE'!$B29,'Equation 3 FTE Conversion'!$B$10:$E$32,4,FALSE)</f>
        <v>1.2911337209302324E-2</v>
      </c>
      <c r="BG29" s="20">
        <f>'RIMS II Type I Employment'!BG29*VLOOKUP('Equation 4 Type I FTE'!$B29,'Equation 3 FTE Conversion'!$B$10:$E$32,4,FALSE)</f>
        <v>1.0988372093023255E-2</v>
      </c>
      <c r="BH29" s="20">
        <f>'RIMS II Type I Employment'!BH29*VLOOKUP('Equation 4 Type I FTE'!$B29,'Equation 3 FTE Conversion'!$B$10:$E$32,4,FALSE)</f>
        <v>1.5200581395348836E-2</v>
      </c>
      <c r="BI29" s="20">
        <f>'RIMS II Type I Employment'!BI29*VLOOKUP('Equation 4 Type I FTE'!$B29,'Equation 3 FTE Conversion'!$B$10:$E$32,4,FALSE)</f>
        <v>1.6665697674418604E-2</v>
      </c>
      <c r="BJ29" s="20">
        <f>'RIMS II Type I Employment'!BJ29*VLOOKUP('Equation 4 Type I FTE'!$B29,'Equation 3 FTE Conversion'!$B$10:$E$32,4,FALSE)</f>
        <v>9.1569767441860468E-3</v>
      </c>
      <c r="BK29" s="20">
        <f>'RIMS II Type I Employment'!BK29*VLOOKUP('Equation 4 Type I FTE'!$B29,'Equation 3 FTE Conversion'!$B$10:$E$32,4,FALSE)</f>
        <v>1.4010174418604649E-2</v>
      </c>
      <c r="BL29" s="20">
        <f>'RIMS II Type I Employment'!BL29*VLOOKUP('Equation 4 Type I FTE'!$B29,'Equation 3 FTE Conversion'!$B$10:$E$32,4,FALSE)</f>
        <v>6.6845930232558139E-3</v>
      </c>
      <c r="BM29" s="20">
        <f>'RIMS II Type I Employment'!BM29*VLOOKUP('Equation 4 Type I FTE'!$B29,'Equation 3 FTE Conversion'!$B$10:$E$32,4,FALSE)</f>
        <v>2.0694767441860464E-2</v>
      </c>
      <c r="BN29" s="20">
        <f>'RIMS II Type I Employment'!BN29*VLOOKUP('Equation 4 Type I FTE'!$B29,'Equation 3 FTE Conversion'!$B$10:$E$32,4,FALSE)</f>
        <v>1.2819767441860464E-2</v>
      </c>
      <c r="BO29" s="20">
        <f>'RIMS II Type I Employment'!BO29*VLOOKUP('Equation 4 Type I FTE'!$B29,'Equation 3 FTE Conversion'!$B$10:$E$32,4,FALSE)</f>
        <v>2.0786337209302327E-2</v>
      </c>
      <c r="BP29" s="20">
        <f>'RIMS II Type I Employment'!BP29*VLOOKUP('Equation 4 Type I FTE'!$B29,'Equation 3 FTE Conversion'!$B$10:$E$32,4,FALSE)</f>
        <v>1.6207848837209302E-2</v>
      </c>
      <c r="BQ29" s="20">
        <f>'RIMS II Type I Employment'!BQ29*VLOOKUP('Equation 4 Type I FTE'!$B29,'Equation 3 FTE Conversion'!$B$10:$E$32,4,FALSE)</f>
        <v>1.4559593023255815E-2</v>
      </c>
      <c r="BR29" s="20">
        <f>'RIMS II Type I Employment'!BR29*VLOOKUP('Equation 4 Type I FTE'!$B29,'Equation 3 FTE Conversion'!$B$10:$E$32,4,FALSE)</f>
        <v>6.2267441860465109E-3</v>
      </c>
      <c r="BS29" s="20">
        <f>'RIMS II Type I Employment'!BS29*VLOOKUP('Equation 4 Type I FTE'!$B29,'Equation 3 FTE Conversion'!$B$10:$E$32,4,FALSE)</f>
        <v>1.0805232558139534E-2</v>
      </c>
      <c r="BT29" s="20">
        <f>'RIMS II Type I Employment'!BT29*VLOOKUP('Equation 4 Type I FTE'!$B29,'Equation 3 FTE Conversion'!$B$10:$E$32,4,FALSE)</f>
        <v>7.9665697674418598E-3</v>
      </c>
      <c r="BU29" s="20">
        <f>'RIMS II Type I Employment'!BU29*VLOOKUP('Equation 4 Type I FTE'!$B29,'Equation 3 FTE Conversion'!$B$10:$E$32,4,FALSE)</f>
        <v>1.1629360465116279E-2</v>
      </c>
      <c r="BV29" s="20">
        <f>'RIMS II Type I Employment'!BV29*VLOOKUP('Equation 4 Type I FTE'!$B29,'Equation 3 FTE Conversion'!$B$10:$E$32,4,FALSE)</f>
        <v>5.5857558139534884E-3</v>
      </c>
      <c r="BW29" s="20">
        <f>'RIMS II Type I Employment'!BW29*VLOOKUP('Equation 4 Type I FTE'!$B29,'Equation 3 FTE Conversion'!$B$10:$E$32,4,FALSE)</f>
        <v>1.1995639534883721E-2</v>
      </c>
      <c r="BX29" s="20">
        <f>'RIMS II Type I Employment'!BX29*VLOOKUP('Equation 4 Type I FTE'!$B29,'Equation 3 FTE Conversion'!$B$10:$E$32,4,FALSE)</f>
        <v>9.340116279069768E-3</v>
      </c>
      <c r="BY29" s="20">
        <f>'RIMS II Type I Employment'!BY29*VLOOKUP('Equation 4 Type I FTE'!$B29,'Equation 3 FTE Conversion'!$B$10:$E$32,4,FALSE)</f>
        <v>5.3110465116279065E-3</v>
      </c>
      <c r="BZ29" s="20">
        <f>'RIMS II Type I Employment'!BZ29*VLOOKUP('Equation 4 Type I FTE'!$B29,'Equation 3 FTE Conversion'!$B$10:$E$32,4,FALSE)</f>
        <v>6.5014534883720936E-3</v>
      </c>
      <c r="CA29" s="20">
        <f>'RIMS II Type I Employment'!CA29*VLOOKUP('Equation 4 Type I FTE'!$B29,'Equation 3 FTE Conversion'!$B$10:$E$32,4,FALSE)</f>
        <v>2.1518895348837209E-2</v>
      </c>
      <c r="CB29" s="20">
        <f>'RIMS II Type I Employment'!CB29*VLOOKUP('Equation 4 Type I FTE'!$B29,'Equation 3 FTE Conversion'!$B$10:$E$32,4,FALSE)</f>
        <v>9.4316860465116278E-3</v>
      </c>
      <c r="CC29" s="20">
        <f>'RIMS II Type I Employment'!CC29*VLOOKUP('Equation 4 Type I FTE'!$B29,'Equation 3 FTE Conversion'!$B$10:$E$32,4,FALSE)</f>
        <v>1.3552325581395349E-2</v>
      </c>
      <c r="CD29" s="20">
        <f>'RIMS II Type I Employment'!CD29*VLOOKUP('Equation 4 Type I FTE'!$B29,'Equation 3 FTE Conversion'!$B$10:$E$32,4,FALSE)</f>
        <v>2.3258720930232558E-2</v>
      </c>
      <c r="CE29" s="20">
        <f>'RIMS II Type I Employment'!CE29*VLOOKUP('Equation 4 Type I FTE'!$B29,'Equation 3 FTE Conversion'!$B$10:$E$32,4,FALSE)</f>
        <v>7.3255813953488373E-3</v>
      </c>
      <c r="CF29" s="20">
        <f>'RIMS II Type I Employment'!CF29*VLOOKUP('Equation 4 Type I FTE'!$B29,'Equation 3 FTE Conversion'!$B$10:$E$32,4,FALSE)</f>
        <v>1.1629360465116279E-2</v>
      </c>
      <c r="CG29" s="20">
        <f>'RIMS II Type I Employment'!CG29*VLOOKUP('Equation 4 Type I FTE'!$B29,'Equation 3 FTE Conversion'!$B$10:$E$32,4,FALSE)</f>
        <v>1.565843023255814E-2</v>
      </c>
      <c r="CH29" s="20">
        <f>'RIMS II Type I Employment'!CH29*VLOOKUP('Equation 4 Type I FTE'!$B29,'Equation 3 FTE Conversion'!$B$10:$E$32,4,FALSE)</f>
        <v>6.8677325581395342E-3</v>
      </c>
      <c r="CI29" s="20">
        <f>'RIMS II Type I Employment'!CI29*VLOOKUP('Equation 4 Type I FTE'!$B29,'Equation 3 FTE Conversion'!$B$10:$E$32,4,FALSE)</f>
        <v>9.614825581395349E-3</v>
      </c>
      <c r="CJ29" s="20">
        <f>'RIMS II Type I Employment'!CJ29*VLOOKUP('Equation 4 Type I FTE'!$B29,'Equation 3 FTE Conversion'!$B$10:$E$32,4,FALSE)</f>
        <v>1.0988372093023255E-2</v>
      </c>
      <c r="CK29" s="20">
        <f>'RIMS II Type I Employment'!CK29*VLOOKUP('Equation 4 Type I FTE'!$B29,'Equation 3 FTE Conversion'!$B$10:$E$32,4,FALSE)</f>
        <v>1.2545058139534883E-2</v>
      </c>
      <c r="CL29" s="20">
        <f>'RIMS II Type I Employment'!CL29*VLOOKUP('Equation 4 Type I FTE'!$B29,'Equation 3 FTE Conversion'!$B$10:$E$32,4,FALSE)</f>
        <v>1.6574127906976745E-2</v>
      </c>
      <c r="CM29" s="20">
        <f>'RIMS II Type I Employment'!CM29*VLOOKUP('Equation 4 Type I FTE'!$B29,'Equation 3 FTE Conversion'!$B$10:$E$32,4,FALSE)</f>
        <v>9.7979651162790685E-3</v>
      </c>
      <c r="CN29" s="20">
        <f>'RIMS II Type I Employment'!CN29*VLOOKUP('Equation 4 Type I FTE'!$B29,'Equation 3 FTE Conversion'!$B$10:$E$32,4,FALSE)</f>
        <v>5.0363372093023247E-3</v>
      </c>
      <c r="CO29" s="20">
        <f>'RIMS II Type I Employment'!CO29*VLOOKUP('Equation 4 Type I FTE'!$B29,'Equation 3 FTE Conversion'!$B$10:$E$32,4,FALSE)</f>
        <v>8.8822674418604659E-3</v>
      </c>
      <c r="CP29" s="20">
        <f>'RIMS II Type I Employment'!CP29*VLOOKUP('Equation 4 Type I FTE'!$B29,'Equation 3 FTE Conversion'!$B$10:$E$32,4,FALSE)</f>
        <v>1.1171511627906977E-2</v>
      </c>
      <c r="CQ29" s="20">
        <f>'RIMS II Type I Employment'!CQ29*VLOOKUP('Equation 4 Type I FTE'!$B29,'Equation 3 FTE Conversion'!$B$10:$E$32,4,FALSE)</f>
        <v>1.0164244186046511E-2</v>
      </c>
      <c r="CR29" s="20">
        <f>'RIMS II Type I Employment'!CR29*VLOOKUP('Equation 4 Type I FTE'!$B29,'Equation 3 FTE Conversion'!$B$10:$E$32,4,FALSE)</f>
        <v>8.5159883720930217E-3</v>
      </c>
      <c r="CS29" s="20">
        <f>'RIMS II Type I Employment'!CS29*VLOOKUP('Equation 4 Type I FTE'!$B29,'Equation 3 FTE Conversion'!$B$10:$E$32,4,FALSE)</f>
        <v>8.7906976744186027E-3</v>
      </c>
      <c r="CT29" s="20">
        <f>'RIMS II Type I Employment'!CT29*VLOOKUP('Equation 4 Type I FTE'!$B29,'Equation 3 FTE Conversion'!$B$10:$E$32,4,FALSE)</f>
        <v>7.1424418604651161E-3</v>
      </c>
      <c r="CU29" s="20">
        <f>'RIMS II Type I Employment'!CU29*VLOOKUP('Equation 4 Type I FTE'!$B29,'Equation 3 FTE Conversion'!$B$10:$E$32,4,FALSE)</f>
        <v>4.212209302325581E-3</v>
      </c>
      <c r="CV29" s="20">
        <f>'RIMS II Type I Employment'!CV29*VLOOKUP('Equation 4 Type I FTE'!$B29,'Equation 3 FTE Conversion'!$B$10:$E$32,4,FALSE)</f>
        <v>1.5475290697674416E-2</v>
      </c>
      <c r="CW29" s="20">
        <f>'RIMS II Type I Employment'!CW29*VLOOKUP('Equation 4 Type I FTE'!$B29,'Equation 3 FTE Conversion'!$B$10:$E$32,4,FALSE)</f>
        <v>9.9811046511627897E-3</v>
      </c>
      <c r="CX29" s="20">
        <f>'RIMS II Type I Employment'!CX29*VLOOKUP('Equation 4 Type I FTE'!$B29,'Equation 3 FTE Conversion'!$B$10:$E$32,4,FALSE)</f>
        <v>1.2728197674418603E-2</v>
      </c>
      <c r="CY29" s="20">
        <f>'RIMS II Type I Employment'!CY29*VLOOKUP('Equation 4 Type I FTE'!$B29,'Equation 3 FTE Conversion'!$B$10:$E$32,4,FALSE)</f>
        <v>8.0581395348837213E-3</v>
      </c>
      <c r="CZ29" s="20">
        <f>'RIMS II Type I Employment'!CZ29*VLOOKUP('Equation 4 Type I FTE'!$B29,'Equation 3 FTE Conversion'!$B$10:$E$32,4,FALSE)</f>
        <v>3.204941860465116E-3</v>
      </c>
      <c r="DA29" s="20">
        <f>'RIMS II Type I Employment'!DA29*VLOOKUP('Equation 4 Type I FTE'!$B29,'Equation 3 FTE Conversion'!$B$10:$E$32,4,FALSE)</f>
        <v>6.4098837209302321E-3</v>
      </c>
      <c r="DB29" s="20">
        <f>'RIMS II Type I Employment'!DB29*VLOOKUP('Equation 4 Type I FTE'!$B29,'Equation 3 FTE Conversion'!$B$10:$E$32,4,FALSE)</f>
        <v>3.9375E-3</v>
      </c>
      <c r="DC29" s="20">
        <f>'RIMS II Type I Employment'!DC29*VLOOKUP('Equation 4 Type I FTE'!$B29,'Equation 3 FTE Conversion'!$B$10:$E$32,4,FALSE)</f>
        <v>5.5857558139534884E-3</v>
      </c>
      <c r="DD29" s="20">
        <f>'RIMS II Type I Employment'!DD29*VLOOKUP('Equation 4 Type I FTE'!$B29,'Equation 3 FTE Conversion'!$B$10:$E$32,4,FALSE)</f>
        <v>4.944767441860465E-3</v>
      </c>
      <c r="DE29" s="20">
        <f>'RIMS II Type I Employment'!DE29*VLOOKUP('Equation 4 Type I FTE'!$B29,'Equation 3 FTE Conversion'!$B$10:$E$32,4,FALSE)</f>
        <v>6.3183139534883715E-3</v>
      </c>
      <c r="DF29" s="20">
        <f>'RIMS II Type I Employment'!DF29*VLOOKUP('Equation 4 Type I FTE'!$B29,'Equation 3 FTE Conversion'!$B$10:$E$32,4,FALSE)</f>
        <v>4.5784883720930234E-3</v>
      </c>
      <c r="DG29" s="20">
        <f>'RIMS II Type I Employment'!DG29*VLOOKUP('Equation 4 Type I FTE'!$B29,'Equation 3 FTE Conversion'!$B$10:$E$32,4,FALSE)</f>
        <v>5.5857558139534884E-3</v>
      </c>
      <c r="DH29" s="20">
        <f>'RIMS II Type I Employment'!DH29*VLOOKUP('Equation 4 Type I FTE'!$B29,'Equation 3 FTE Conversion'!$B$10:$E$32,4,FALSE)</f>
        <v>6.5930232558139533E-3</v>
      </c>
      <c r="DI29" s="20">
        <f>'RIMS II Type I Employment'!DI29*VLOOKUP('Equation 4 Type I FTE'!$B29,'Equation 3 FTE Conversion'!$B$10:$E$32,4,FALSE)</f>
        <v>4.4869186046511628E-3</v>
      </c>
      <c r="DJ29" s="20">
        <f>'RIMS II Type I Employment'!DJ29*VLOOKUP('Equation 4 Type I FTE'!$B29,'Equation 3 FTE Conversion'!$B$10:$E$32,4,FALSE)</f>
        <v>3.7543604651162792E-3</v>
      </c>
      <c r="DK29" s="20">
        <f>'RIMS II Type I Employment'!DK29*VLOOKUP('Equation 4 Type I FTE'!$B29,'Equation 3 FTE Conversion'!$B$10:$E$32,4,FALSE)</f>
        <v>4.3953488372093013E-3</v>
      </c>
      <c r="DL29" s="20">
        <f>'RIMS II Type I Employment'!DL29*VLOOKUP('Equation 4 Type I FTE'!$B29,'Equation 3 FTE Conversion'!$B$10:$E$32,4,FALSE)</f>
        <v>9.2485465116279066E-3</v>
      </c>
      <c r="DM29" s="20">
        <f>'RIMS II Type I Employment'!DM29*VLOOKUP('Equation 4 Type I FTE'!$B29,'Equation 3 FTE Conversion'!$B$10:$E$32,4,FALSE)</f>
        <v>2.3808139534883719E-3</v>
      </c>
      <c r="DN29" s="20">
        <f>'RIMS II Type I Employment'!DN29*VLOOKUP('Equation 4 Type I FTE'!$B29,'Equation 3 FTE Conversion'!$B$10:$E$32,4,FALSE)</f>
        <v>1.0530523255813953E-2</v>
      </c>
      <c r="DO29" s="20">
        <f>'RIMS II Type I Employment'!DO29*VLOOKUP('Equation 4 Type I FTE'!$B29,'Equation 3 FTE Conversion'!$B$10:$E$32,4,FALSE)</f>
        <v>5.9520348837209299E-3</v>
      </c>
      <c r="DP29" s="20">
        <f>'RIMS II Type I Employment'!DP29*VLOOKUP('Equation 4 Type I FTE'!$B29,'Equation 3 FTE Conversion'!$B$10:$E$32,4,FALSE)</f>
        <v>4.212209302325581E-3</v>
      </c>
      <c r="DQ29" s="20">
        <f>'RIMS II Type I Employment'!DQ29*VLOOKUP('Equation 4 Type I FTE'!$B29,'Equation 3 FTE Conversion'!$B$10:$E$32,4,FALSE)</f>
        <v>5.1279069767441862E-3</v>
      </c>
      <c r="DR29" s="20">
        <f>'RIMS II Type I Employment'!DR29*VLOOKUP('Equation 4 Type I FTE'!$B29,'Equation 3 FTE Conversion'!$B$10:$E$32,4,FALSE)</f>
        <v>5.3110465116279065E-3</v>
      </c>
      <c r="DS29" s="20">
        <f>'RIMS II Type I Employment'!DS29*VLOOKUP('Equation 4 Type I FTE'!$B29,'Equation 3 FTE Conversion'!$B$10:$E$32,4,FALSE)</f>
        <v>4.5784883720930234E-3</v>
      </c>
      <c r="DT29" s="20">
        <f>'RIMS II Type I Employment'!DT29*VLOOKUP('Equation 4 Type I FTE'!$B29,'Equation 3 FTE Conversion'!$B$10:$E$32,4,FALSE)</f>
        <v>6.8677325581395342E-3</v>
      </c>
      <c r="DU29" s="20">
        <f>'RIMS II Type I Employment'!DU29*VLOOKUP('Equation 4 Type I FTE'!$B29,'Equation 3 FTE Conversion'!$B$10:$E$32,4,FALSE)</f>
        <v>9.4316860465116278E-3</v>
      </c>
      <c r="DV29" s="20">
        <f>'RIMS II Type I Employment'!DV29*VLOOKUP('Equation 4 Type I FTE'!$B29,'Equation 3 FTE Conversion'!$B$10:$E$32,4,FALSE)</f>
        <v>8.0581395348837213E-3</v>
      </c>
      <c r="DW29" s="20">
        <f>'RIMS II Type I Employment'!DW29*VLOOKUP('Equation 4 Type I FTE'!$B29,'Equation 3 FTE Conversion'!$B$10:$E$32,4,FALSE)</f>
        <v>3.4796511627906974E-3</v>
      </c>
      <c r="DX29" s="20">
        <f>'RIMS II Type I Employment'!DX29*VLOOKUP('Equation 4 Type I FTE'!$B29,'Equation 3 FTE Conversion'!$B$10:$E$32,4,FALSE)</f>
        <v>4.7616279069767438E-3</v>
      </c>
      <c r="DY29" s="20">
        <f>'RIMS II Type I Employment'!DY29*VLOOKUP('Equation 4 Type I FTE'!$B29,'Equation 3 FTE Conversion'!$B$10:$E$32,4,FALSE)</f>
        <v>3.6627906976744186E-3</v>
      </c>
      <c r="DZ29" s="20">
        <f>'RIMS II Type I Employment'!DZ29*VLOOKUP('Equation 4 Type I FTE'!$B29,'Equation 3 FTE Conversion'!$B$10:$E$32,4,FALSE)</f>
        <v>6.8677325581395342E-3</v>
      </c>
      <c r="EA29" s="20">
        <f>'RIMS II Type I Employment'!EA29*VLOOKUP('Equation 4 Type I FTE'!$B29,'Equation 3 FTE Conversion'!$B$10:$E$32,4,FALSE)</f>
        <v>3.6627906976744186E-3</v>
      </c>
      <c r="EB29" s="20">
        <f>'RIMS II Type I Employment'!EB29*VLOOKUP('Equation 4 Type I FTE'!$B29,'Equation 3 FTE Conversion'!$B$10:$E$32,4,FALSE)</f>
        <v>4.212209302325581E-3</v>
      </c>
      <c r="EC29" s="20">
        <f>'RIMS II Type I Employment'!EC29*VLOOKUP('Equation 4 Type I FTE'!$B29,'Equation 3 FTE Conversion'!$B$10:$E$32,4,FALSE)</f>
        <v>2.7470930232558139E-3</v>
      </c>
      <c r="ED29" s="20">
        <f>'RIMS II Type I Employment'!ED29*VLOOKUP('Equation 4 Type I FTE'!$B29,'Equation 3 FTE Conversion'!$B$10:$E$32,4,FALSE)</f>
        <v>6.2267441860465109E-3</v>
      </c>
      <c r="EE29" s="20">
        <f>'RIMS II Type I Employment'!EE29*VLOOKUP('Equation 4 Type I FTE'!$B29,'Equation 3 FTE Conversion'!$B$10:$E$32,4,FALSE)</f>
        <v>5.9520348837209299E-3</v>
      </c>
      <c r="EF29" s="20">
        <f>'RIMS II Type I Employment'!EF29*VLOOKUP('Equation 4 Type I FTE'!$B29,'Equation 3 FTE Conversion'!$B$10:$E$32,4,FALSE)</f>
        <v>4.7616279069767438E-3</v>
      </c>
      <c r="EG29" s="20">
        <f>'RIMS II Type I Employment'!EG29*VLOOKUP('Equation 4 Type I FTE'!$B29,'Equation 3 FTE Conversion'!$B$10:$E$32,4,FALSE)</f>
        <v>1.4651162790697675E-2</v>
      </c>
      <c r="EH29" s="20">
        <f>'RIMS II Type I Employment'!EH29*VLOOKUP('Equation 4 Type I FTE'!$B29,'Equation 3 FTE Conversion'!$B$10:$E$32,4,FALSE)</f>
        <v>3.845930232558139E-3</v>
      </c>
      <c r="EI29" s="20">
        <f>'RIMS II Type I Employment'!EI29*VLOOKUP('Equation 4 Type I FTE'!$B29,'Equation 3 FTE Conversion'!$B$10:$E$32,4,FALSE)</f>
        <v>2.838662790697674E-3</v>
      </c>
      <c r="EJ29" s="20">
        <f>'RIMS II Type I Employment'!EJ29*VLOOKUP('Equation 4 Type I FTE'!$B29,'Equation 3 FTE Conversion'!$B$10:$E$32,4,FALSE)</f>
        <v>3.7543604651162792E-3</v>
      </c>
      <c r="EK29" s="20">
        <f>'RIMS II Type I Employment'!EK29*VLOOKUP('Equation 4 Type I FTE'!$B29,'Equation 3 FTE Conversion'!$B$10:$E$32,4,FALSE)</f>
        <v>8.6075581395348832E-3</v>
      </c>
      <c r="EL29" s="20">
        <f>'RIMS II Type I Employment'!EL29*VLOOKUP('Equation 4 Type I FTE'!$B29,'Equation 3 FTE Conversion'!$B$10:$E$32,4,FALSE)</f>
        <v>7.9665697674418598E-3</v>
      </c>
      <c r="EM29" s="20">
        <f>'RIMS II Type I Employment'!EM29*VLOOKUP('Equation 4 Type I FTE'!$B29,'Equation 3 FTE Conversion'!$B$10:$E$32,4,FALSE)</f>
        <v>3.204941860465116E-3</v>
      </c>
      <c r="EN29" s="20">
        <f>'RIMS II Type I Employment'!EN29*VLOOKUP('Equation 4 Type I FTE'!$B29,'Equation 3 FTE Conversion'!$B$10:$E$32,4,FALSE)</f>
        <v>9.614825581395349E-3</v>
      </c>
      <c r="EO29" s="20">
        <f>'RIMS II Type I Employment'!EO29*VLOOKUP('Equation 4 Type I FTE'!$B29,'Equation 3 FTE Conversion'!$B$10:$E$32,4,FALSE)</f>
        <v>8.2412790697674407E-3</v>
      </c>
      <c r="EP29" s="20">
        <f>'RIMS II Type I Employment'!EP29*VLOOKUP('Equation 4 Type I FTE'!$B29,'Equation 3 FTE Conversion'!$B$10:$E$32,4,FALSE)</f>
        <v>7.8750000000000001E-3</v>
      </c>
      <c r="EQ29" s="20">
        <f>'RIMS II Type I Employment'!EQ29*VLOOKUP('Equation 4 Type I FTE'!$B29,'Equation 3 FTE Conversion'!$B$10:$E$32,4,FALSE)</f>
        <v>7.691860465116278E-3</v>
      </c>
      <c r="ER29" s="20">
        <f>'RIMS II Type I Employment'!ER29*VLOOKUP('Equation 4 Type I FTE'!$B29,'Equation 3 FTE Conversion'!$B$10:$E$32,4,FALSE)</f>
        <v>7.0508720930232555E-3</v>
      </c>
      <c r="ES29" s="20">
        <f>'RIMS II Type I Employment'!ES29*VLOOKUP('Equation 4 Type I FTE'!$B29,'Equation 3 FTE Conversion'!$B$10:$E$32,4,FALSE)</f>
        <v>1.6665697674418604E-2</v>
      </c>
      <c r="ET29" s="20">
        <f>'RIMS II Type I Employment'!ET29*VLOOKUP('Equation 4 Type I FTE'!$B29,'Equation 3 FTE Conversion'!$B$10:$E$32,4,FALSE)</f>
        <v>1.2087209302325581E-2</v>
      </c>
      <c r="EU29" s="20">
        <f>'RIMS II Type I Employment'!EU29*VLOOKUP('Equation 4 Type I FTE'!$B29,'Equation 3 FTE Conversion'!$B$10:$E$32,4,FALSE)</f>
        <v>8.9738372093023256E-3</v>
      </c>
      <c r="EV29" s="20">
        <f>'RIMS II Type I Employment'!EV29*VLOOKUP('Equation 4 Type I FTE'!$B29,'Equation 3 FTE Conversion'!$B$10:$E$32,4,FALSE)</f>
        <v>6.1351744186046511E-3</v>
      </c>
      <c r="EW29" s="20">
        <f>'RIMS II Type I Employment'!EW29*VLOOKUP('Equation 4 Type I FTE'!$B29,'Equation 3 FTE Conversion'!$B$10:$E$32,4,FALSE)</f>
        <v>4.4869186046511628E-3</v>
      </c>
      <c r="EX29" s="20">
        <f>'RIMS II Type I Employment'!EX29*VLOOKUP('Equation 4 Type I FTE'!$B29,'Equation 3 FTE Conversion'!$B$10:$E$32,4,FALSE)</f>
        <v>7.3255813953488373E-3</v>
      </c>
      <c r="EY29" s="20">
        <f>'RIMS II Type I Employment'!EY29*VLOOKUP('Equation 4 Type I FTE'!$B29,'Equation 3 FTE Conversion'!$B$10:$E$32,4,FALSE)</f>
        <v>6.2267441860465109E-3</v>
      </c>
      <c r="EZ29" s="20">
        <f>'RIMS II Type I Employment'!EZ29*VLOOKUP('Equation 4 Type I FTE'!$B29,'Equation 3 FTE Conversion'!$B$10:$E$32,4,FALSE)</f>
        <v>8.5159883720930217E-3</v>
      </c>
      <c r="FA29" s="20">
        <f>'RIMS II Type I Employment'!FA29*VLOOKUP('Equation 4 Type I FTE'!$B29,'Equation 3 FTE Conversion'!$B$10:$E$32,4,FALSE)</f>
        <v>1.1537790697674417E-2</v>
      </c>
      <c r="FB29" s="20">
        <f>'RIMS II Type I Employment'!FB29*VLOOKUP('Equation 4 Type I FTE'!$B29,'Equation 3 FTE Conversion'!$B$10:$E$32,4,FALSE)</f>
        <v>2.371656976744186E-2</v>
      </c>
      <c r="FC29" s="20">
        <f>'RIMS II Type I Employment'!FC29*VLOOKUP('Equation 4 Type I FTE'!$B29,'Equation 3 FTE Conversion'!$B$10:$E$32,4,FALSE)</f>
        <v>1.0072674418604649E-2</v>
      </c>
      <c r="FD29" s="20">
        <f>'RIMS II Type I Employment'!FD29*VLOOKUP('Equation 4 Type I FTE'!$B29,'Equation 3 FTE Conversion'!$B$10:$E$32,4,FALSE)</f>
        <v>6.9593023255813949E-3</v>
      </c>
      <c r="FE29" s="20">
        <f>'RIMS II Type I Employment'!FE29*VLOOKUP('Equation 4 Type I FTE'!$B29,'Equation 3 FTE Conversion'!$B$10:$E$32,4,FALSE)</f>
        <v>3.1133720930232554E-3</v>
      </c>
      <c r="FF29" s="20">
        <f>'RIMS II Type I Employment'!FF29*VLOOKUP('Equation 4 Type I FTE'!$B29,'Equation 3 FTE Conversion'!$B$10:$E$32,4,FALSE)</f>
        <v>3.845930232558139E-3</v>
      </c>
      <c r="FG29" s="20">
        <f>'RIMS II Type I Employment'!FG29*VLOOKUP('Equation 4 Type I FTE'!$B29,'Equation 3 FTE Conversion'!$B$10:$E$32,4,FALSE)</f>
        <v>2.4082848837209302E-2</v>
      </c>
      <c r="FH29" s="20">
        <f>'RIMS II Type I Employment'!FH29*VLOOKUP('Equation 4 Type I FTE'!$B29,'Equation 3 FTE Conversion'!$B$10:$E$32,4,FALSE)</f>
        <v>7.8750000000000001E-3</v>
      </c>
      <c r="FI29" s="20">
        <f>'RIMS II Type I Employment'!FI29*VLOOKUP('Equation 4 Type I FTE'!$B29,'Equation 3 FTE Conversion'!$B$10:$E$32,4,FALSE)</f>
        <v>1.2087209302325581E-2</v>
      </c>
      <c r="FJ29" s="20">
        <f>'RIMS II Type I Employment'!FJ29*VLOOKUP('Equation 4 Type I FTE'!$B29,'Equation 3 FTE Conversion'!$B$10:$E$32,4,FALSE)</f>
        <v>2.9577034883720932E-2</v>
      </c>
      <c r="FK29" s="20">
        <f>'RIMS II Type I Employment'!FK29*VLOOKUP('Equation 4 Type I FTE'!$B29,'Equation 3 FTE Conversion'!$B$10:$E$32,4,FALSE)</f>
        <v>2.2068313953488371E-2</v>
      </c>
      <c r="FL29" s="20">
        <f>'RIMS II Type I Employment'!FL29*VLOOKUP('Equation 4 Type I FTE'!$B29,'Equation 3 FTE Conversion'!$B$10:$E$32,4,FALSE)</f>
        <v>1.0805232558139534E-2</v>
      </c>
      <c r="FM29" s="20">
        <f>'RIMS II Type I Employment'!FM29*VLOOKUP('Equation 4 Type I FTE'!$B29,'Equation 3 FTE Conversion'!$B$10:$E$32,4,FALSE)</f>
        <v>1.7031976744186043E-2</v>
      </c>
      <c r="FN29" s="20">
        <f>'RIMS II Type I Employment'!FN29*VLOOKUP('Equation 4 Type I FTE'!$B29,'Equation 3 FTE Conversion'!$B$10:$E$32,4,FALSE)</f>
        <v>2.4174418604651162E-2</v>
      </c>
      <c r="FO29" s="20">
        <f>'RIMS II Type I Employment'!FO29*VLOOKUP('Equation 4 Type I FTE'!$B29,'Equation 3 FTE Conversion'!$B$10:$E$32,4,FALSE)</f>
        <v>1.0255813953488372E-2</v>
      </c>
      <c r="FP29" s="20">
        <f>'RIMS II Type I Employment'!FP29*VLOOKUP('Equation 4 Type I FTE'!$B29,'Equation 3 FTE Conversion'!$B$10:$E$32,4,FALSE)</f>
        <v>2.5456395348837205E-2</v>
      </c>
      <c r="FQ29" s="20">
        <f>'RIMS II Type I Employment'!FQ29*VLOOKUP('Equation 4 Type I FTE'!$B29,'Equation 3 FTE Conversion'!$B$10:$E$32,4,FALSE)</f>
        <v>1.0713662790697675E-2</v>
      </c>
      <c r="FR29" s="20">
        <f>'RIMS II Type I Employment'!FR29*VLOOKUP('Equation 4 Type I FTE'!$B29,'Equation 3 FTE Conversion'!$B$10:$E$32,4,FALSE)</f>
        <v>6.5014534883720936E-3</v>
      </c>
      <c r="FS29" s="20">
        <f>'RIMS II Type I Employment'!FS29*VLOOKUP('Equation 4 Type I FTE'!$B29,'Equation 3 FTE Conversion'!$B$10:$E$32,4,FALSE)</f>
        <v>1.5475290697674416E-2</v>
      </c>
      <c r="FT29" s="20">
        <f>'RIMS II Type I Employment'!FT29*VLOOKUP('Equation 4 Type I FTE'!$B29,'Equation 3 FTE Conversion'!$B$10:$E$32,4,FALSE)</f>
        <v>1.0805232558139534E-2</v>
      </c>
      <c r="FU29" s="20">
        <f>'RIMS II Type I Employment'!FU29*VLOOKUP('Equation 4 Type I FTE'!$B29,'Equation 3 FTE Conversion'!$B$10:$E$32,4,FALSE)</f>
        <v>2.4998546511627907E-2</v>
      </c>
      <c r="FV29" s="20">
        <f>'RIMS II Type I Employment'!FV29*VLOOKUP('Equation 4 Type I FTE'!$B29,'Equation 3 FTE Conversion'!$B$10:$E$32,4,FALSE)</f>
        <v>8.7906976744186027E-3</v>
      </c>
      <c r="FW29" s="20">
        <f>'RIMS II Type I Employment'!FW29*VLOOKUP('Equation 4 Type I FTE'!$B29,'Equation 3 FTE Conversion'!$B$10:$E$32,4,FALSE)</f>
        <v>1.0896802325581396E-2</v>
      </c>
      <c r="FX29" s="20">
        <f>'RIMS II Type I Employment'!FX29*VLOOKUP('Equation 4 Type I FTE'!$B29,'Equation 3 FTE Conversion'!$B$10:$E$32,4,FALSE)</f>
        <v>1.1171511627906977E-2</v>
      </c>
      <c r="FY29" s="20">
        <f>'RIMS II Type I Employment'!FY29*VLOOKUP('Equation 4 Type I FTE'!$B29,'Equation 3 FTE Conversion'!$B$10:$E$32,4,FALSE)</f>
        <v>1.4559593023255815E-2</v>
      </c>
      <c r="FZ29" s="20">
        <f>'RIMS II Type I Employment'!FZ29*VLOOKUP('Equation 4 Type I FTE'!$B29,'Equation 3 FTE Conversion'!$B$10:$E$32,4,FALSE)</f>
        <v>5.4026162790697671E-3</v>
      </c>
      <c r="GA29" s="20">
        <f>'RIMS II Type I Employment'!GA29*VLOOKUP('Equation 4 Type I FTE'!$B29,'Equation 3 FTE Conversion'!$B$10:$E$32,4,FALSE)</f>
        <v>6.1351744186046511E-3</v>
      </c>
      <c r="GB29" s="20">
        <f>'RIMS II Type I Employment'!GB29*VLOOKUP('Equation 4 Type I FTE'!$B29,'Equation 3 FTE Conversion'!$B$10:$E$32,4,FALSE)</f>
        <v>5.3110465116279065E-3</v>
      </c>
      <c r="GC29" s="20">
        <f>'RIMS II Type I Employment'!GC29*VLOOKUP('Equation 4 Type I FTE'!$B29,'Equation 3 FTE Conversion'!$B$10:$E$32,4,FALSE)</f>
        <v>5.6773255813953481E-3</v>
      </c>
      <c r="GD29" s="20">
        <f>'RIMS II Type I Employment'!GD29*VLOOKUP('Equation 4 Type I FTE'!$B29,'Equation 3 FTE Conversion'!$B$10:$E$32,4,FALSE)</f>
        <v>3.7543604651162792E-3</v>
      </c>
      <c r="GE29" s="20">
        <f>'RIMS II Type I Employment'!GE29*VLOOKUP('Equation 4 Type I FTE'!$B29,'Equation 3 FTE Conversion'!$B$10:$E$32,4,FALSE)</f>
        <v>2.0145348837209303E-3</v>
      </c>
      <c r="GF29" s="20">
        <f>'RIMS II Type I Employment'!GF29*VLOOKUP('Equation 4 Type I FTE'!$B29,'Equation 3 FTE Conversion'!$B$10:$E$32,4,FALSE)</f>
        <v>4.7616279069767438E-3</v>
      </c>
      <c r="GG29" s="20">
        <f>'RIMS II Type I Employment'!GG29*VLOOKUP('Equation 4 Type I FTE'!$B29,'Equation 3 FTE Conversion'!$B$10:$E$32,4,FALSE)</f>
        <v>8.3328488372093022E-3</v>
      </c>
      <c r="GH29" s="20">
        <f>'RIMS II Type I Employment'!GH29*VLOOKUP('Equation 4 Type I FTE'!$B29,'Equation 3 FTE Conversion'!$B$10:$E$32,4,FALSE)</f>
        <v>4.7616279069767438E-3</v>
      </c>
      <c r="GI29" s="20">
        <f>'RIMS II Type I Employment'!GI29*VLOOKUP('Equation 4 Type I FTE'!$B29,'Equation 3 FTE Conversion'!$B$10:$E$32,4,FALSE)</f>
        <v>7.5087209302325585E-3</v>
      </c>
      <c r="GJ29" s="20">
        <f>'RIMS II Type I Employment'!GJ29*VLOOKUP('Equation 4 Type I FTE'!$B29,'Equation 3 FTE Conversion'!$B$10:$E$32,4,FALSE)</f>
        <v>8.0581395348837213E-3</v>
      </c>
      <c r="GK29" s="20">
        <f>'RIMS II Type I Employment'!GK29*VLOOKUP('Equation 4 Type I FTE'!$B29,'Equation 3 FTE Conversion'!$B$10:$E$32,4,FALSE)</f>
        <v>7.2340116279069775E-3</v>
      </c>
      <c r="GL29" s="20">
        <f>'RIMS II Type I Employment'!GL29*VLOOKUP('Equation 4 Type I FTE'!$B29,'Equation 3 FTE Conversion'!$B$10:$E$32,4,FALSE)</f>
        <v>1.1537790697674417E-2</v>
      </c>
      <c r="GM29" s="20">
        <f>'RIMS II Type I Employment'!GM29*VLOOKUP('Equation 4 Type I FTE'!$B29,'Equation 3 FTE Conversion'!$B$10:$E$32,4,FALSE)</f>
        <v>7.8750000000000001E-3</v>
      </c>
      <c r="GN29" s="20">
        <f>'RIMS II Type I Employment'!GN29*VLOOKUP('Equation 4 Type I FTE'!$B29,'Equation 3 FTE Conversion'!$B$10:$E$32,4,FALSE)</f>
        <v>6.5014534883720936E-3</v>
      </c>
      <c r="GO29" s="20">
        <f>'RIMS II Type I Employment'!GO29*VLOOKUP('Equation 4 Type I FTE'!$B29,'Equation 3 FTE Conversion'!$B$10:$E$32,4,FALSE)</f>
        <v>4.944767441860465E-3</v>
      </c>
      <c r="GP29" s="20">
        <f>'RIMS II Type I Employment'!GP29*VLOOKUP('Equation 4 Type I FTE'!$B29,'Equation 3 FTE Conversion'!$B$10:$E$32,4,FALSE)</f>
        <v>7.3255813953488373E-3</v>
      </c>
      <c r="GQ29" s="20">
        <f>'RIMS II Type I Employment'!GQ29*VLOOKUP('Equation 4 Type I FTE'!$B29,'Equation 3 FTE Conversion'!$B$10:$E$32,4,FALSE)</f>
        <v>2.0420058139534882E-2</v>
      </c>
      <c r="GR29" s="20">
        <f>'RIMS II Type I Employment'!GR29*VLOOKUP('Equation 4 Type I FTE'!$B29,'Equation 3 FTE Conversion'!$B$10:$E$32,4,FALSE)</f>
        <v>1.2178779069767441E-2</v>
      </c>
      <c r="GS29" s="20">
        <f>'RIMS II Type I Employment'!GS29*VLOOKUP('Equation 4 Type I FTE'!$B29,'Equation 3 FTE Conversion'!$B$10:$E$32,4,FALSE)</f>
        <v>6.0436046511627905E-3</v>
      </c>
      <c r="GT29" s="20">
        <f>'RIMS II Type I Employment'!GT29*VLOOKUP('Equation 4 Type I FTE'!$B29,'Equation 3 FTE Conversion'!$B$10:$E$32,4,FALSE)</f>
        <v>7.417151162790697E-3</v>
      </c>
      <c r="GU29" s="20">
        <f>'RIMS II Type I Employment'!GU29*VLOOKUP('Equation 4 Type I FTE'!$B29,'Equation 3 FTE Conversion'!$B$10:$E$32,4,FALSE)</f>
        <v>1.1629360465116279E-2</v>
      </c>
      <c r="GV29" s="20">
        <f>'RIMS II Type I Employment'!GV29*VLOOKUP('Equation 4 Type I FTE'!$B29,'Equation 3 FTE Conversion'!$B$10:$E$32,4,FALSE)</f>
        <v>1.0622093023255813E-2</v>
      </c>
      <c r="GW29" s="20">
        <f>'RIMS II Type I Employment'!GW29*VLOOKUP('Equation 4 Type I FTE'!$B29,'Equation 3 FTE Conversion'!$B$10:$E$32,4,FALSE)</f>
        <v>9.8895348837209299E-3</v>
      </c>
      <c r="GX29" s="20">
        <f>'RIMS II Type I Employment'!GX29*VLOOKUP('Equation 4 Type I FTE'!$B29,'Equation 3 FTE Conversion'!$B$10:$E$32,4,FALSE)</f>
        <v>1.0896802325581396E-2</v>
      </c>
      <c r="GY29" s="20">
        <f>'RIMS II Type I Employment'!GY29*VLOOKUP('Equation 4 Type I FTE'!$B29,'Equation 3 FTE Conversion'!$B$10:$E$32,4,FALSE)</f>
        <v>7.2340116279069775E-3</v>
      </c>
      <c r="GZ29" s="20">
        <f>'RIMS II Type I Employment'!GZ29*VLOOKUP('Equation 4 Type I FTE'!$B29,'Equation 3 FTE Conversion'!$B$10:$E$32,4,FALSE)</f>
        <v>1.0347383720930232E-2</v>
      </c>
      <c r="HA29" s="20">
        <f>'RIMS II Type I Employment'!HA29*VLOOKUP('Equation 4 Type I FTE'!$B29,'Equation 3 FTE Conversion'!$B$10:$E$32,4,FALSE)</f>
        <v>3.6627906976744186E-3</v>
      </c>
      <c r="HB29" s="20">
        <f>'RIMS II Type I Employment'!HB29*VLOOKUP('Equation 4 Type I FTE'!$B29,'Equation 3 FTE Conversion'!$B$10:$E$32,4,FALSE)</f>
        <v>4.0290697674418606E-3</v>
      </c>
      <c r="HC29" s="20">
        <f>'RIMS II Type I Employment'!HC29*VLOOKUP('Equation 4 Type I FTE'!$B29,'Equation 3 FTE Conversion'!$B$10:$E$32,4,FALSE)</f>
        <v>4.4869186046511628E-3</v>
      </c>
      <c r="HD29" s="20">
        <f>'RIMS II Type I Employment'!HD29*VLOOKUP('Equation 4 Type I FTE'!$B29,'Equation 3 FTE Conversion'!$B$10:$E$32,4,FALSE)</f>
        <v>7.417151162790697E-3</v>
      </c>
      <c r="HE29" s="20">
        <f>'RIMS II Type I Employment'!HE29*VLOOKUP('Equation 4 Type I FTE'!$B29,'Equation 3 FTE Conversion'!$B$10:$E$32,4,FALSE)</f>
        <v>1.0255813953488372E-2</v>
      </c>
      <c r="HF29" s="20">
        <f>'RIMS II Type I Employment'!HF29*VLOOKUP('Equation 4 Type I FTE'!$B29,'Equation 3 FTE Conversion'!$B$10:$E$32,4,FALSE)</f>
        <v>4.3953488372093013E-3</v>
      </c>
      <c r="HG29" s="20">
        <f>'RIMS II Type I Employment'!HG29*VLOOKUP('Equation 4 Type I FTE'!$B29,'Equation 3 FTE Conversion'!$B$10:$E$32,4,FALSE)</f>
        <v>7.0508720930232555E-3</v>
      </c>
      <c r="HH29" s="20">
        <f>'RIMS II Type I Employment'!HH29*VLOOKUP('Equation 4 Type I FTE'!$B29,'Equation 3 FTE Conversion'!$B$10:$E$32,4,FALSE)</f>
        <v>1.382703488372093E-2</v>
      </c>
      <c r="HI29" s="20">
        <f>'RIMS II Type I Employment'!HI29*VLOOKUP('Equation 4 Type I FTE'!$B29,'Equation 3 FTE Conversion'!$B$10:$E$32,4,FALSE)</f>
        <v>7.3255813953488373E-3</v>
      </c>
      <c r="HJ29" s="20">
        <f>'RIMS II Type I Employment'!HJ29*VLOOKUP('Equation 4 Type I FTE'!$B29,'Equation 3 FTE Conversion'!$B$10:$E$32,4,FALSE)</f>
        <v>1.2361918604651162E-2</v>
      </c>
      <c r="HK29" s="20">
        <f>'RIMS II Type I Employment'!HK29*VLOOKUP('Equation 4 Type I FTE'!$B29,'Equation 3 FTE Conversion'!$B$10:$E$32,4,FALSE)</f>
        <v>0</v>
      </c>
      <c r="HL29" s="20">
        <f>'RIMS II Type I Employment'!HL29*VLOOKUP('Equation 4 Type I FTE'!$B29,'Equation 3 FTE Conversion'!$B$10:$E$32,4,FALSE)</f>
        <v>7.691860465116278E-3</v>
      </c>
      <c r="HM29" s="20">
        <f>'RIMS II Type I Employment'!HM29*VLOOKUP('Equation 4 Type I FTE'!$B29,'Equation 3 FTE Conversion'!$B$10:$E$32,4,FALSE)</f>
        <v>7.0508720930232555E-3</v>
      </c>
      <c r="HN29" s="20">
        <f>'RIMS II Type I Employment'!HN29*VLOOKUP('Equation 4 Type I FTE'!$B29,'Equation 3 FTE Conversion'!$B$10:$E$32,4,FALSE)</f>
        <v>1.2819767441860464E-2</v>
      </c>
      <c r="HO29" s="20">
        <f>'RIMS II Type I Employment'!HO29*VLOOKUP('Equation 4 Type I FTE'!$B29,'Equation 3 FTE Conversion'!$B$10:$E$32,4,FALSE)</f>
        <v>6.8677325581395342E-3</v>
      </c>
      <c r="HP29" s="20">
        <f>'RIMS II Type I Employment'!HP29*VLOOKUP('Equation 4 Type I FTE'!$B29,'Equation 3 FTE Conversion'!$B$10:$E$32,4,FALSE)</f>
        <v>1.2270348837209302E-2</v>
      </c>
      <c r="HQ29" s="20">
        <f>'RIMS II Type I Employment'!HQ29*VLOOKUP('Equation 4 Type I FTE'!$B29,'Equation 3 FTE Conversion'!$B$10:$E$32,4,FALSE)</f>
        <v>7.2340116279069775E-3</v>
      </c>
      <c r="HR29" s="20">
        <f>'RIMS II Type I Employment'!HR29*VLOOKUP('Equation 4 Type I FTE'!$B29,'Equation 3 FTE Conversion'!$B$10:$E$32,4,FALSE)</f>
        <v>1.1354651162790696E-2</v>
      </c>
      <c r="HS29" s="20">
        <f>'RIMS II Type I Employment'!HS29*VLOOKUP('Equation 4 Type I FTE'!$B29,'Equation 3 FTE Conversion'!$B$10:$E$32,4,FALSE)</f>
        <v>3.0492732558139536E-2</v>
      </c>
      <c r="HT29" s="20">
        <f>'RIMS II Type I Employment'!HT29*VLOOKUP('Equation 4 Type I FTE'!$B29,'Equation 3 FTE Conversion'!$B$10:$E$32,4,FALSE)</f>
        <v>1.5292151162790696E-2</v>
      </c>
      <c r="HU29" s="20">
        <f>'RIMS II Type I Employment'!HU29*VLOOKUP('Equation 4 Type I FTE'!$B29,'Equation 3 FTE Conversion'!$B$10:$E$32,4,FALSE)</f>
        <v>2.5639534883720931E-3</v>
      </c>
      <c r="HV29" s="20">
        <f>'RIMS II Type I Employment'!HV29*VLOOKUP('Equation 4 Type I FTE'!$B29,'Equation 3 FTE Conversion'!$B$10:$E$32,4,FALSE)</f>
        <v>7.691860465116278E-3</v>
      </c>
      <c r="HW29" s="20">
        <f>'RIMS II Type I Employment'!HW29*VLOOKUP('Equation 4 Type I FTE'!$B29,'Equation 3 FTE Conversion'!$B$10:$E$32,4,FALSE)</f>
        <v>8.2412790697674407E-3</v>
      </c>
      <c r="HX29" s="20">
        <f>'RIMS II Type I Employment'!HX29*VLOOKUP('Equation 4 Type I FTE'!$B29,'Equation 3 FTE Conversion'!$B$10:$E$32,4,FALSE)</f>
        <v>3.7543604651162792E-3</v>
      </c>
      <c r="HY29" s="20">
        <f>'RIMS II Type I Employment'!HY29*VLOOKUP('Equation 4 Type I FTE'!$B29,'Equation 3 FTE Conversion'!$B$10:$E$32,4,FALSE)</f>
        <v>2.0145348837209303E-3</v>
      </c>
      <c r="HZ29" s="20">
        <f>'RIMS II Type I Employment'!HZ29*VLOOKUP('Equation 4 Type I FTE'!$B29,'Equation 3 FTE Conversion'!$B$10:$E$32,4,FALSE)</f>
        <v>6.1351744186046511E-3</v>
      </c>
      <c r="IA29" s="20">
        <f>'RIMS II Type I Employment'!IA29*VLOOKUP('Equation 4 Type I FTE'!$B29,'Equation 3 FTE Conversion'!$B$10:$E$32,4,FALSE)</f>
        <v>4.5784883720930234E-3</v>
      </c>
      <c r="IB29" s="20">
        <f>'RIMS II Type I Employment'!IB29*VLOOKUP('Equation 4 Type I FTE'!$B29,'Equation 3 FTE Conversion'!$B$10:$E$32,4,FALSE)</f>
        <v>8.7906976744186027E-3</v>
      </c>
      <c r="IC29" s="20">
        <f>'RIMS II Type I Employment'!IC29*VLOOKUP('Equation 4 Type I FTE'!$B29,'Equation 3 FTE Conversion'!$B$10:$E$32,4,FALSE)</f>
        <v>7.9665697674418598E-3</v>
      </c>
      <c r="ID29" s="20">
        <f>'RIMS II Type I Employment'!ID29*VLOOKUP('Equation 4 Type I FTE'!$B29,'Equation 3 FTE Conversion'!$B$10:$E$32,4,FALSE)</f>
        <v>5.8604651162790702E-3</v>
      </c>
      <c r="IE29" s="20">
        <f>'RIMS II Type I Employment'!IE29*VLOOKUP('Equation 4 Type I FTE'!$B29,'Equation 3 FTE Conversion'!$B$10:$E$32,4,FALSE)</f>
        <v>5.9520348837209299E-3</v>
      </c>
      <c r="IF29" s="20">
        <f>'RIMS II Type I Employment'!IF29*VLOOKUP('Equation 4 Type I FTE'!$B29,'Equation 3 FTE Conversion'!$B$10:$E$32,4,FALSE)</f>
        <v>5.4026162790697671E-3</v>
      </c>
      <c r="IG29" s="20">
        <f>'RIMS II Type I Employment'!IG29*VLOOKUP('Equation 4 Type I FTE'!$B29,'Equation 3 FTE Conversion'!$B$10:$E$32,4,FALSE)</f>
        <v>5.3110465116279065E-3</v>
      </c>
      <c r="IH29" s="20">
        <f>'RIMS II Type I Employment'!IH29*VLOOKUP('Equation 4 Type I FTE'!$B29,'Equation 3 FTE Conversion'!$B$10:$E$32,4,FALSE)</f>
        <v>7.8750000000000001E-3</v>
      </c>
      <c r="II29" s="20">
        <f>'RIMS II Type I Employment'!II29*VLOOKUP('Equation 4 Type I FTE'!$B29,'Equation 3 FTE Conversion'!$B$10:$E$32,4,FALSE)</f>
        <v>3.1133720930232554E-3</v>
      </c>
      <c r="IJ29" s="20">
        <f>'RIMS II Type I Employment'!IJ29*VLOOKUP('Equation 4 Type I FTE'!$B29,'Equation 3 FTE Conversion'!$B$10:$E$32,4,FALSE)</f>
        <v>6.0436046511627905E-3</v>
      </c>
      <c r="IK29" s="20">
        <f>'RIMS II Type I Employment'!IK29*VLOOKUP('Equation 4 Type I FTE'!$B29,'Equation 3 FTE Conversion'!$B$10:$E$32,4,FALSE)</f>
        <v>4.212209302325581E-3</v>
      </c>
      <c r="IL29" s="20">
        <f>'RIMS II Type I Employment'!IL29*VLOOKUP('Equation 4 Type I FTE'!$B29,'Equation 3 FTE Conversion'!$B$10:$E$32,4,FALSE)</f>
        <v>6.4098837209302321E-3</v>
      </c>
      <c r="IM29" s="20">
        <f>'RIMS II Type I Employment'!IM29*VLOOKUP('Equation 4 Type I FTE'!$B29,'Equation 3 FTE Conversion'!$B$10:$E$32,4,FALSE)</f>
        <v>6.8677325581395342E-3</v>
      </c>
      <c r="IN29" s="20">
        <f>'RIMS II Type I Employment'!IN29*VLOOKUP('Equation 4 Type I FTE'!$B29,'Equation 3 FTE Conversion'!$B$10:$E$32,4,FALSE)</f>
        <v>5.2194767441860468E-3</v>
      </c>
      <c r="IO29" s="20">
        <f>'RIMS II Type I Employment'!IO29*VLOOKUP('Equation 4 Type I FTE'!$B29,'Equation 3 FTE Conversion'!$B$10:$E$32,4,FALSE)</f>
        <v>4.944767441860465E-3</v>
      </c>
      <c r="IP29" s="20">
        <f>'RIMS II Type I Employment'!IP29*VLOOKUP('Equation 4 Type I FTE'!$B29,'Equation 3 FTE Conversion'!$B$10:$E$32,4,FALSE)</f>
        <v>5.9520348837209299E-3</v>
      </c>
      <c r="IQ29" s="20">
        <f>'RIMS II Type I Employment'!IQ29*VLOOKUP('Equation 4 Type I FTE'!$B29,'Equation 3 FTE Conversion'!$B$10:$E$32,4,FALSE)</f>
        <v>6.5014534883720936E-3</v>
      </c>
      <c r="IR29" s="20">
        <f>'RIMS II Type I Employment'!IR29*VLOOKUP('Equation 4 Type I FTE'!$B29,'Equation 3 FTE Conversion'!$B$10:$E$32,4,FALSE)</f>
        <v>1.3735465116279068E-2</v>
      </c>
      <c r="IS29" s="20">
        <f>'RIMS II Type I Employment'!IS29*VLOOKUP('Equation 4 Type I FTE'!$B29,'Equation 3 FTE Conversion'!$B$10:$E$32,4,FALSE)</f>
        <v>5.0363372093023247E-3</v>
      </c>
      <c r="IT29" s="20">
        <f>'RIMS II Type I Employment'!IT29*VLOOKUP('Equation 4 Type I FTE'!$B29,'Equation 3 FTE Conversion'!$B$10:$E$32,4,FALSE)</f>
        <v>3.6627906976744186E-3</v>
      </c>
      <c r="IU29" s="20">
        <f>'RIMS II Type I Employment'!IU29*VLOOKUP('Equation 4 Type I FTE'!$B29,'Equation 3 FTE Conversion'!$B$10:$E$32,4,FALSE)</f>
        <v>7.4446220930232551E-2</v>
      </c>
      <c r="IV29" s="20">
        <f>'RIMS II Type I Employment'!IV29*VLOOKUP('Equation 4 Type I FTE'!$B29,'Equation 3 FTE Conversion'!$B$10:$E$32,4,FALSE)</f>
        <v>1.391860465116279E-2</v>
      </c>
      <c r="IW29" s="20">
        <f>'RIMS II Type I Employment'!IW29*VLOOKUP('Equation 4 Type I FTE'!$B29,'Equation 3 FTE Conversion'!$B$10:$E$32,4,FALSE)</f>
        <v>6.9593023255813949E-3</v>
      </c>
      <c r="IX29" s="20">
        <f>'RIMS II Type I Employment'!IX29*VLOOKUP('Equation 4 Type I FTE'!$B29,'Equation 3 FTE Conversion'!$B$10:$E$32,4,FALSE)</f>
        <v>1.4651162790697675E-2</v>
      </c>
      <c r="IY29" s="20">
        <f>'RIMS II Type I Employment'!IY29*VLOOKUP('Equation 4 Type I FTE'!$B29,'Equation 3 FTE Conversion'!$B$10:$E$32,4,FALSE)</f>
        <v>8.2412790697674407E-3</v>
      </c>
      <c r="IZ29" s="20">
        <f>'RIMS II Type I Employment'!IZ29*VLOOKUP('Equation 4 Type I FTE'!$B29,'Equation 3 FTE Conversion'!$B$10:$E$32,4,FALSE)</f>
        <v>9.8895348837209299E-3</v>
      </c>
      <c r="JA29" s="20">
        <f>'RIMS II Type I Employment'!JA29*VLOOKUP('Equation 4 Type I FTE'!$B29,'Equation 3 FTE Conversion'!$B$10:$E$32,4,FALSE)</f>
        <v>9.2485465116279066E-3</v>
      </c>
      <c r="JB29" s="20">
        <f>'RIMS II Type I Employment'!JB29*VLOOKUP('Equation 4 Type I FTE'!$B29,'Equation 3 FTE Conversion'!$B$10:$E$32,4,FALSE)</f>
        <v>1.5566860465116279E-2</v>
      </c>
      <c r="JC29" s="20">
        <f>'RIMS II Type I Employment'!JC29*VLOOKUP('Equation 4 Type I FTE'!$B29,'Equation 3 FTE Conversion'!$B$10:$E$32,4,FALSE)</f>
        <v>7.7834302325581394E-3</v>
      </c>
      <c r="JD29" s="20">
        <f>'RIMS II Type I Employment'!JD29*VLOOKUP('Equation 4 Type I FTE'!$B29,'Equation 3 FTE Conversion'!$B$10:$E$32,4,FALSE)</f>
        <v>1.1995639534883721E-2</v>
      </c>
      <c r="JE29" s="20">
        <f>'RIMS II Type I Employment'!JE29*VLOOKUP('Equation 4 Type I FTE'!$B29,'Equation 3 FTE Conversion'!$B$10:$E$32,4,FALSE)</f>
        <v>1.1079941860465115E-2</v>
      </c>
      <c r="JF29" s="20">
        <f>'RIMS II Type I Employment'!JF29*VLOOKUP('Equation 4 Type I FTE'!$B29,'Equation 3 FTE Conversion'!$B$10:$E$32,4,FALSE)</f>
        <v>1.0255813953488372E-2</v>
      </c>
      <c r="JG29" s="20">
        <f>'RIMS II Type I Employment'!JG29*VLOOKUP('Equation 4 Type I FTE'!$B29,'Equation 3 FTE Conversion'!$B$10:$E$32,4,FALSE)</f>
        <v>1.0438953488372094E-2</v>
      </c>
      <c r="JH29" s="20">
        <f>'RIMS II Type I Employment'!JH29*VLOOKUP('Equation 4 Type I FTE'!$B29,'Equation 3 FTE Conversion'!$B$10:$E$32,4,FALSE)</f>
        <v>1.8130813953488374E-2</v>
      </c>
      <c r="JI29" s="20">
        <f>'RIMS II Type I Employment'!JI29*VLOOKUP('Equation 4 Type I FTE'!$B29,'Equation 3 FTE Conversion'!$B$10:$E$32,4,FALSE)</f>
        <v>1.1629360465116279E-2</v>
      </c>
      <c r="JJ29" s="20">
        <f>'RIMS II Type I Employment'!JJ29*VLOOKUP('Equation 4 Type I FTE'!$B29,'Equation 3 FTE Conversion'!$B$10:$E$32,4,FALSE)</f>
        <v>1.1079941860465115E-2</v>
      </c>
      <c r="JK29" s="20">
        <f>'RIMS II Type I Employment'!JK29*VLOOKUP('Equation 4 Type I FTE'!$B29,'Equation 3 FTE Conversion'!$B$10:$E$32,4,FALSE)</f>
        <v>1.0805232558139534E-2</v>
      </c>
      <c r="JL29" s="20">
        <f>'RIMS II Type I Employment'!JL29*VLOOKUP('Equation 4 Type I FTE'!$B29,'Equation 3 FTE Conversion'!$B$10:$E$32,4,FALSE)</f>
        <v>6.8677325581395346E-2</v>
      </c>
      <c r="JM29" s="20">
        <f>'RIMS II Type I Employment'!JM29*VLOOKUP('Equation 4 Type I FTE'!$B29,'Equation 3 FTE Conversion'!$B$10:$E$32,4,FALSE)</f>
        <v>1.2087209302325581E-2</v>
      </c>
      <c r="JN29" s="20">
        <f>'RIMS II Type I Employment'!JN29*VLOOKUP('Equation 4 Type I FTE'!$B29,'Equation 3 FTE Conversion'!$B$10:$E$32,4,FALSE)</f>
        <v>1.4101744186046511E-2</v>
      </c>
      <c r="JO29" s="20">
        <f>'RIMS II Type I Employment'!JO29*VLOOKUP('Equation 4 Type I FTE'!$B29,'Equation 3 FTE Conversion'!$B$10:$E$32,4,FALSE)</f>
        <v>9.8895348837209299E-3</v>
      </c>
      <c r="JP29" s="20">
        <f>'RIMS II Type I Employment'!JP29*VLOOKUP('Equation 4 Type I FTE'!$B29,'Equation 3 FTE Conversion'!$B$10:$E$32,4,FALSE)</f>
        <v>8.6075581395348832E-3</v>
      </c>
      <c r="JQ29" s="20">
        <f>'RIMS II Type I Employment'!JQ29*VLOOKUP('Equation 4 Type I FTE'!$B29,'Equation 3 FTE Conversion'!$B$10:$E$32,4,FALSE)</f>
        <v>7.417151162790697E-3</v>
      </c>
      <c r="JR29" s="20">
        <f>'RIMS II Type I Employment'!JR29*VLOOKUP('Equation 4 Type I FTE'!$B29,'Equation 3 FTE Conversion'!$B$10:$E$32,4,FALSE)</f>
        <v>3.3697674418604648E-2</v>
      </c>
      <c r="JS29" s="20">
        <f>'RIMS II Type I Employment'!JS29*VLOOKUP('Equation 4 Type I FTE'!$B29,'Equation 3 FTE Conversion'!$B$10:$E$32,4,FALSE)</f>
        <v>2.353343023255814E-2</v>
      </c>
      <c r="JT29" s="20">
        <f>'RIMS II Type I Employment'!JT29*VLOOKUP('Equation 4 Type I FTE'!$B29,'Equation 3 FTE Conversion'!$B$10:$E$32,4,FALSE)</f>
        <v>1.7856104651162791E-2</v>
      </c>
      <c r="JU29" s="20">
        <f>'RIMS II Type I Employment'!JU29*VLOOKUP('Equation 4 Type I FTE'!$B29,'Equation 3 FTE Conversion'!$B$10:$E$32,4,FALSE)</f>
        <v>1.3460755813953488E-2</v>
      </c>
      <c r="JV29" s="20">
        <f>'RIMS II Type I Employment'!JV29*VLOOKUP('Equation 4 Type I FTE'!$B29,'Equation 3 FTE Conversion'!$B$10:$E$32,4,FALSE)</f>
        <v>2.6463662790697673E-2</v>
      </c>
      <c r="JW29" s="20">
        <f>'RIMS II Type I Employment'!JW29*VLOOKUP('Equation 4 Type I FTE'!$B29,'Equation 3 FTE Conversion'!$B$10:$E$32,4,FALSE)</f>
        <v>2.6555232558139536E-2</v>
      </c>
      <c r="JX29" s="20">
        <f>'RIMS II Type I Employment'!JX29*VLOOKUP('Equation 4 Type I FTE'!$B29,'Equation 3 FTE Conversion'!$B$10:$E$32,4,FALSE)</f>
        <v>2.6188953488372094E-2</v>
      </c>
      <c r="JY29" s="20">
        <f>'RIMS II Type I Employment'!JY29*VLOOKUP('Equation 4 Type I FTE'!$B29,'Equation 3 FTE Conversion'!$B$10:$E$32,4,FALSE)</f>
        <v>1.4376453488372092E-2</v>
      </c>
      <c r="JZ29" s="20">
        <f>'RIMS II Type I Employment'!JZ29*VLOOKUP('Equation 4 Type I FTE'!$B29,'Equation 3 FTE Conversion'!$B$10:$E$32,4,FALSE)</f>
        <v>1.6574127906976745E-2</v>
      </c>
      <c r="KA29" s="20">
        <f>'RIMS II Type I Employment'!KA29*VLOOKUP('Equation 4 Type I FTE'!$B29,'Equation 3 FTE Conversion'!$B$10:$E$32,4,FALSE)</f>
        <v>1.3277616279069768E-2</v>
      </c>
      <c r="KB29" s="20">
        <f>'RIMS II Type I Employment'!KB29*VLOOKUP('Equation 4 Type I FTE'!$B29,'Equation 3 FTE Conversion'!$B$10:$E$32,4,FALSE)</f>
        <v>6.6845930232558139E-3</v>
      </c>
      <c r="KC29" s="20">
        <f>'RIMS II Type I Employment'!KC29*VLOOKUP('Equation 4 Type I FTE'!$B29,'Equation 3 FTE Conversion'!$B$10:$E$32,4,FALSE)</f>
        <v>7.0508720930232555E-3</v>
      </c>
      <c r="KD29" s="20">
        <f>'RIMS II Type I Employment'!KD29*VLOOKUP('Equation 4 Type I FTE'!$B29,'Equation 3 FTE Conversion'!$B$10:$E$32,4,FALSE)</f>
        <v>1.172093023255814E-2</v>
      </c>
      <c r="KE29" s="20">
        <f>'RIMS II Type I Employment'!KE29*VLOOKUP('Equation 4 Type I FTE'!$B29,'Equation 3 FTE Conversion'!$B$10:$E$32,4,FALSE)</f>
        <v>3.030959302325581E-2</v>
      </c>
      <c r="KF29" s="20">
        <f>'RIMS II Type I Employment'!KF29*VLOOKUP('Equation 4 Type I FTE'!$B29,'Equation 3 FTE Conversion'!$B$10:$E$32,4,FALSE)</f>
        <v>4.5784883720930231E-2</v>
      </c>
      <c r="KG29" s="20">
        <f>'RIMS II Type I Employment'!KG29*VLOOKUP('Equation 4 Type I FTE'!$B29,'Equation 3 FTE Conversion'!$B$10:$E$32,4,FALSE)</f>
        <v>9.3950581395348828E-2</v>
      </c>
      <c r="KH29" s="20">
        <f>'RIMS II Type I Employment'!KH29*VLOOKUP('Equation 4 Type I FTE'!$B29,'Equation 3 FTE Conversion'!$B$10:$E$32,4,FALSE)</f>
        <v>3.6261627906976748E-2</v>
      </c>
      <c r="KI29" s="20">
        <f>'RIMS II Type I Employment'!KI29*VLOOKUP('Equation 4 Type I FTE'!$B29,'Equation 3 FTE Conversion'!$B$10:$E$32,4,FALSE)</f>
        <v>1.565843023255814E-2</v>
      </c>
      <c r="KJ29" s="20">
        <f>'RIMS II Type I Employment'!KJ29*VLOOKUP('Equation 4 Type I FTE'!$B29,'Equation 3 FTE Conversion'!$B$10:$E$32,4,FALSE)</f>
        <v>4.3404069767441857E-2</v>
      </c>
      <c r="KK29" s="20">
        <f>'RIMS II Type I Employment'!KK29*VLOOKUP('Equation 4 Type I FTE'!$B29,'Equation 3 FTE Conversion'!$B$10:$E$32,4,FALSE)</f>
        <v>3.3239825581395349E-2</v>
      </c>
      <c r="KL29" s="20">
        <f>'RIMS II Type I Employment'!KL29*VLOOKUP('Equation 4 Type I FTE'!$B29,'Equation 3 FTE Conversion'!$B$10:$E$32,4,FALSE)</f>
        <v>5.6315406976744184E-2</v>
      </c>
      <c r="KM29" s="20">
        <f>'RIMS II Type I Employment'!KM29*VLOOKUP('Equation 4 Type I FTE'!$B29,'Equation 3 FTE Conversion'!$B$10:$E$32,4,FALSE)</f>
        <v>3.0492732558139536E-2</v>
      </c>
      <c r="KN29" s="20">
        <f>'RIMS II Type I Employment'!KN29*VLOOKUP('Equation 4 Type I FTE'!$B29,'Equation 3 FTE Conversion'!$B$10:$E$32,4,FALSE)</f>
        <v>5.5857558139534884E-3</v>
      </c>
      <c r="KO29" s="20">
        <f>'RIMS II Type I Employment'!KO29*VLOOKUP('Equation 4 Type I FTE'!$B29,'Equation 3 FTE Conversion'!$B$10:$E$32,4,FALSE)</f>
        <v>1.0347383720930232E-2</v>
      </c>
      <c r="KP29" s="20">
        <f>'RIMS II Type I Employment'!KP29*VLOOKUP('Equation 4 Type I FTE'!$B29,'Equation 3 FTE Conversion'!$B$10:$E$32,4,FALSE)</f>
        <v>2.1885174418604651E-2</v>
      </c>
      <c r="KQ29" s="20">
        <f>'RIMS II Type I Employment'!KQ29*VLOOKUP('Equation 4 Type I FTE'!$B29,'Equation 3 FTE Conversion'!$B$10:$E$32,4,FALSE)</f>
        <v>4.5693313953488371E-2</v>
      </c>
      <c r="KR29" s="20">
        <f>'RIMS II Type I Employment'!KR29*VLOOKUP('Equation 4 Type I FTE'!$B29,'Equation 3 FTE Conversion'!$B$10:$E$32,4,FALSE)</f>
        <v>1.565843023255814E-2</v>
      </c>
      <c r="KS29" s="20">
        <f>'RIMS II Type I Employment'!KS29*VLOOKUP('Equation 4 Type I FTE'!$B29,'Equation 3 FTE Conversion'!$B$10:$E$32,4,FALSE)</f>
        <v>3.9374999999999993E-2</v>
      </c>
      <c r="KT29" s="20">
        <f>'RIMS II Type I Employment'!KT29*VLOOKUP('Equation 4 Type I FTE'!$B29,'Equation 3 FTE Conversion'!$B$10:$E$32,4,FALSE)</f>
        <v>3.7543604651162792E-2</v>
      </c>
      <c r="KU29" s="20">
        <f>'RIMS II Type I Employment'!KU29*VLOOKUP('Equation 4 Type I FTE'!$B29,'Equation 3 FTE Conversion'!$B$10:$E$32,4,FALSE)</f>
        <v>3.5162790697674411E-2</v>
      </c>
      <c r="KV29" s="20">
        <f>'RIMS II Type I Employment'!KV29*VLOOKUP('Equation 4 Type I FTE'!$B29,'Equation 3 FTE Conversion'!$B$10:$E$32,4,FALSE)</f>
        <v>2.1610465116279069E-2</v>
      </c>
      <c r="KW29" s="20">
        <f>'RIMS II Type I Employment'!KW29*VLOOKUP('Equation 4 Type I FTE'!$B29,'Equation 3 FTE Conversion'!$B$10:$E$32,4,FALSE)</f>
        <v>3.8550872093023256E-2</v>
      </c>
      <c r="KX29" s="20">
        <f>'RIMS II Type I Employment'!KX29*VLOOKUP('Equation 4 Type I FTE'!$B29,'Equation 3 FTE Conversion'!$B$10:$E$32,4,FALSE)</f>
        <v>2.1885174418604651E-2</v>
      </c>
      <c r="KY29" s="20">
        <f>'RIMS II Type I Employment'!KY29*VLOOKUP('Equation 4 Type I FTE'!$B29,'Equation 3 FTE Conversion'!$B$10:$E$32,4,FALSE)</f>
        <v>4.1481104651162788E-2</v>
      </c>
      <c r="KZ29" s="20">
        <f>'RIMS II Type I Employment'!KZ29*VLOOKUP('Equation 4 Type I FTE'!$B29,'Equation 3 FTE Conversion'!$B$10:$E$32,4,FALSE)</f>
        <v>0.10264970930232559</v>
      </c>
      <c r="LA29" s="20">
        <f>'RIMS II Type I Employment'!LA29*VLOOKUP('Equation 4 Type I FTE'!$B29,'Equation 3 FTE Conversion'!$B$10:$E$32,4,FALSE)</f>
        <v>3.4979651162790691E-2</v>
      </c>
      <c r="LB29" s="20">
        <f>'RIMS II Type I Employment'!LB29*VLOOKUP('Equation 4 Type I FTE'!$B29,'Equation 3 FTE Conversion'!$B$10:$E$32,4,FALSE)</f>
        <v>3.955813953488372E-2</v>
      </c>
      <c r="LC29" s="20">
        <f>'RIMS II Type I Employment'!LC29*VLOOKUP('Equation 4 Type I FTE'!$B29,'Equation 3 FTE Conversion'!$B$10:$E$32,4,FALSE)</f>
        <v>5.9062499999999997E-2</v>
      </c>
      <c r="LD29" s="20">
        <f>'RIMS II Type I Employment'!LD29*VLOOKUP('Equation 4 Type I FTE'!$B29,'Equation 3 FTE Conversion'!$B$10:$E$32,4,FALSE)</f>
        <v>3.4155523255813953E-2</v>
      </c>
      <c r="LE29" s="20">
        <f>'RIMS II Type I Employment'!LE29*VLOOKUP('Equation 4 Type I FTE'!$B29,'Equation 3 FTE Conversion'!$B$10:$E$32,4,FALSE)</f>
        <v>2.9485465116279069E-2</v>
      </c>
      <c r="LF29" s="20">
        <f>'RIMS II Type I Employment'!LF29*VLOOKUP('Equation 4 Type I FTE'!$B29,'Equation 3 FTE Conversion'!$B$10:$E$32,4,FALSE)</f>
        <v>3.0859011627906975E-2</v>
      </c>
      <c r="LG29" s="20">
        <f>'RIMS II Type I Employment'!LG29*VLOOKUP('Equation 4 Type I FTE'!$B29,'Equation 3 FTE Conversion'!$B$10:$E$32,4,FALSE)</f>
        <v>2.0328488372093022E-2</v>
      </c>
      <c r="LH29" s="20">
        <f>'RIMS II Type I Employment'!LH29*VLOOKUP('Equation 4 Type I FTE'!$B29,'Equation 3 FTE Conversion'!$B$10:$E$32,4,FALSE)</f>
        <v>3.305668604651163E-2</v>
      </c>
      <c r="LI29" s="20">
        <f>'RIMS II Type I Employment'!LI29*VLOOKUP('Equation 4 Type I FTE'!$B29,'Equation 3 FTE Conversion'!$B$10:$E$32,4,FALSE)</f>
        <v>8.6991279069767429E-3</v>
      </c>
      <c r="LJ29" s="20">
        <f>'RIMS II Type I Employment'!LJ29*VLOOKUP('Equation 4 Type I FTE'!$B29,'Equation 3 FTE Conversion'!$B$10:$E$32,4,FALSE)</f>
        <v>2.8661337209302324E-2</v>
      </c>
      <c r="LK29" s="20">
        <f>'RIMS II Type I Employment'!LK29*VLOOKUP('Equation 4 Type I FTE'!$B29,'Equation 3 FTE Conversion'!$B$10:$E$32,4,FALSE)</f>
        <v>2.1335755813953489E-2</v>
      </c>
      <c r="LL29" s="20">
        <f>'RIMS II Type I Employment'!LL29*VLOOKUP('Equation 4 Type I FTE'!$B29,'Equation 3 FTE Conversion'!$B$10:$E$32,4,FALSE)</f>
        <v>4.3678779069767443E-2</v>
      </c>
      <c r="LM29" s="20">
        <f>'RIMS II Type I Employment'!LM29*VLOOKUP('Equation 4 Type I FTE'!$B29,'Equation 3 FTE Conversion'!$B$10:$E$32,4,FALSE)</f>
        <v>1.8954941860465115E-2</v>
      </c>
      <c r="LN29" s="20">
        <f>'RIMS II Type I Employment'!LN29*VLOOKUP('Equation 4 Type I FTE'!$B29,'Equation 3 FTE Conversion'!$B$10:$E$32,4,FALSE)</f>
        <v>6.7761627906976735E-2</v>
      </c>
      <c r="LO29" s="20">
        <f>'RIMS II Type I Employment'!LO29*VLOOKUP('Equation 4 Type I FTE'!$B29,'Equation 3 FTE Conversion'!$B$10:$E$32,4,FALSE)</f>
        <v>3.7268895348837205E-2</v>
      </c>
      <c r="LP29" s="20">
        <f>'RIMS II Type I Employment'!LP29*VLOOKUP('Equation 4 Type I FTE'!$B29,'Equation 3 FTE Conversion'!$B$10:$E$32,4,FALSE)</f>
        <v>5.6864825581395349E-2</v>
      </c>
      <c r="LQ29" s="20">
        <f>'RIMS II Type I Employment'!LQ29*VLOOKUP('Equation 4 Type I FTE'!$B29,'Equation 3 FTE Conversion'!$B$10:$E$32,4,FALSE)</f>
        <v>9.4225290697674421E-2</v>
      </c>
      <c r="LR29" s="20">
        <f>'RIMS II Type I Employment'!LR29*VLOOKUP('Equation 4 Type I FTE'!$B29,'Equation 3 FTE Conversion'!$B$10:$E$32,4,FALSE)</f>
        <v>5.1095930232558137E-2</v>
      </c>
      <c r="LS29" s="20">
        <f>'RIMS II Type I Employment'!LS29*VLOOKUP('Equation 4 Type I FTE'!$B29,'Equation 3 FTE Conversion'!$B$10:$E$32,4,FALSE)</f>
        <v>9.3950581395348828E-2</v>
      </c>
      <c r="LT29" s="20">
        <f>'RIMS II Type I Employment'!LT29*VLOOKUP('Equation 4 Type I FTE'!$B29,'Equation 3 FTE Conversion'!$B$10:$E$32,4,FALSE)</f>
        <v>3.6994186046511626E-2</v>
      </c>
      <c r="LU29" s="20">
        <f>'RIMS II Type I Employment'!LU29*VLOOKUP('Equation 4 Type I FTE'!$B29,'Equation 3 FTE Conversion'!$B$10:$E$32,4,FALSE)</f>
        <v>1.9046511627906975E-2</v>
      </c>
      <c r="LV29" s="20">
        <f>'RIMS II Type I Employment'!LV29*VLOOKUP('Equation 4 Type I FTE'!$B29,'Equation 3 FTE Conversion'!$B$10:$E$32,4,FALSE)</f>
        <v>2.371656976744186E-2</v>
      </c>
      <c r="LW29" s="20">
        <f>'RIMS II Type I Employment'!LW29*VLOOKUP('Equation 4 Type I FTE'!$B29,'Equation 3 FTE Conversion'!$B$10:$E$32,4,FALSE)</f>
        <v>1.987063953488372E-2</v>
      </c>
      <c r="LX29" s="20">
        <f>'RIMS II Type I Employment'!LX29*VLOOKUP('Equation 4 Type I FTE'!$B29,'Equation 3 FTE Conversion'!$B$10:$E$32,4,FALSE)</f>
        <v>4.1481104651162788E-2</v>
      </c>
      <c r="LY29" s="20">
        <f>'RIMS II Type I Employment'!LY29*VLOOKUP('Equation 4 Type I FTE'!$B29,'Equation 3 FTE Conversion'!$B$10:$E$32,4,FALSE)</f>
        <v>1.8222383720930234E-2</v>
      </c>
      <c r="LZ29" s="20">
        <f>'RIMS II Type I Employment'!LZ29*VLOOKUP('Equation 4 Type I FTE'!$B29,'Equation 3 FTE Conversion'!$B$10:$E$32,4,FALSE)</f>
        <v>2.371656976744186E-2</v>
      </c>
      <c r="MA29" s="20">
        <f>'RIMS II Type I Employment'!MA29*VLOOKUP('Equation 4 Type I FTE'!$B29,'Equation 3 FTE Conversion'!$B$10:$E$32,4,FALSE)</f>
        <v>0.10164244186046512</v>
      </c>
      <c r="MB29" s="20">
        <f>'RIMS II Type I Employment'!MB29*VLOOKUP('Equation 4 Type I FTE'!$B29,'Equation 3 FTE Conversion'!$B$10:$E$32,4,FALSE)</f>
        <v>1.2636627906976743E-2</v>
      </c>
      <c r="MC29" s="20">
        <f>'RIMS II Type I Employment'!MC29*VLOOKUP('Equation 4 Type I FTE'!$B29,'Equation 3 FTE Conversion'!$B$10:$E$32,4,FALSE)</f>
        <v>1.7672965116279069E-2</v>
      </c>
      <c r="MD29" s="20">
        <f>'RIMS II Type I Employment'!MD29*VLOOKUP('Equation 4 Type I FTE'!$B29,'Equation 3 FTE Conversion'!$B$10:$E$32,4,FALSE)</f>
        <v>1.5200581395348836E-2</v>
      </c>
      <c r="ME29" s="20">
        <f>'RIMS II Type I Employment'!ME29*VLOOKUP('Equation 4 Type I FTE'!$B29,'Equation 3 FTE Conversion'!$B$10:$E$32,4,FALSE)</f>
        <v>1.4468023255813955E-2</v>
      </c>
      <c r="MF29" s="20">
        <f>'RIMS II Type I Employment'!MF29*VLOOKUP('Equation 4 Type I FTE'!$B29,'Equation 3 FTE Conversion'!$B$10:$E$32,4,FALSE)</f>
        <v>7.6002906976744181E-2</v>
      </c>
      <c r="MG29" s="20">
        <f>'RIMS II Type I Employment'!MG29*VLOOKUP('Equation 4 Type I FTE'!$B29,'Equation 3 FTE Conversion'!$B$10:$E$32,4,FALSE)</f>
        <v>3.1774709302325579E-2</v>
      </c>
      <c r="MH29" s="20">
        <f>'RIMS II Type I Employment'!MH29*VLOOKUP('Equation 4 Type I FTE'!$B29,'Equation 3 FTE Conversion'!$B$10:$E$32,4,FALSE)</f>
        <v>2.0511627906976745E-2</v>
      </c>
      <c r="MI29" s="20">
        <f>'RIMS II Type I Employment'!MI29*VLOOKUP('Equation 4 Type I FTE'!$B29,'Equation 3 FTE Conversion'!$B$10:$E$32,4,FALSE)</f>
        <v>1.8313953488372094E-2</v>
      </c>
      <c r="MJ29" s="20">
        <f>'RIMS II Type I Employment'!MJ29*VLOOKUP('Equation 4 Type I FTE'!$B29,'Equation 3 FTE Conversion'!$B$10:$E$32,4,FALSE)</f>
        <v>2.1518895348837209E-2</v>
      </c>
      <c r="MK29" s="20">
        <f>'RIMS II Type I Employment'!MK29*VLOOKUP('Equation 4 Type I FTE'!$B29,'Equation 3 FTE Conversion'!$B$10:$E$32,4,FALSE)</f>
        <v>1.0164244186046511E-2</v>
      </c>
      <c r="ML29" s="20">
        <f>'RIMS II Type I Employment'!ML29*VLOOKUP('Equation 4 Type I FTE'!$B29,'Equation 3 FTE Conversion'!$B$10:$E$32,4,FALSE)</f>
        <v>2.225145348837209E-2</v>
      </c>
      <c r="MM29" s="20">
        <f>'RIMS II Type I Employment'!MM29*VLOOKUP('Equation 4 Type I FTE'!$B29,'Equation 3 FTE Conversion'!$B$10:$E$32,4,FALSE)</f>
        <v>2.9302325581395351E-3</v>
      </c>
      <c r="MN29" s="20">
        <f>'RIMS II Type I Employment'!MN29*VLOOKUP('Equation 4 Type I FTE'!$B29,'Equation 3 FTE Conversion'!$B$10:$E$32,4,FALSE)</f>
        <v>1.7764534883720932E-2</v>
      </c>
      <c r="MO29" s="20">
        <f>'RIMS II Type I Employment'!MO29*VLOOKUP('Equation 4 Type I FTE'!$B29,'Equation 3 FTE Conversion'!$B$10:$E$32,4,FALSE)</f>
        <v>8.424418604651162E-3</v>
      </c>
      <c r="MP29" s="20">
        <f>'RIMS II Type I Employment'!MP29*VLOOKUP('Equation 4 Type I FTE'!$B29,'Equation 3 FTE Conversion'!$B$10:$E$32,4,FALSE)</f>
        <v>1.5383720930232556E-2</v>
      </c>
      <c r="MQ29" s="20">
        <f>'RIMS II Type I Employment'!MQ29*VLOOKUP('Equation 4 Type I FTE'!$B29,'Equation 3 FTE Conversion'!$B$10:$E$32,4,FALSE)</f>
        <v>5.1279069767441857E-2</v>
      </c>
      <c r="MR29" s="20">
        <f>'RIMS II Type I Employment'!MR29*VLOOKUP('Equation 4 Type I FTE'!$B29,'Equation 3 FTE Conversion'!$B$10:$E$32,4,FALSE)</f>
        <v>1.593313953488372E-2</v>
      </c>
      <c r="MS29" s="20">
        <f>'RIMS II Type I Employment'!MS29*VLOOKUP('Equation 4 Type I FTE'!$B29,'Equation 3 FTE Conversion'!$B$10:$E$32,4,FALSE)</f>
        <v>6.3171235465116276</v>
      </c>
      <c r="MT29" s="20">
        <f>'RIMS II Type I Employment'!MT29*VLOOKUP('Equation 4 Type I FTE'!$B29,'Equation 3 FTE Conversion'!$B$10:$E$32,4,FALSE)</f>
        <v>1.7398255813953486E-2</v>
      </c>
      <c r="MU29" s="20">
        <f>'RIMS II Type I Employment'!MU29*VLOOKUP('Equation 4 Type I FTE'!$B29,'Equation 3 FTE Conversion'!$B$10:$E$32,4,FALSE)</f>
        <v>2.6738372093023256E-2</v>
      </c>
      <c r="MV29" s="20">
        <f>'RIMS II Type I Employment'!MV29*VLOOKUP('Equation 4 Type I FTE'!$B29,'Equation 3 FTE Conversion'!$B$10:$E$32,4,FALSE)</f>
        <v>1.7856104651162791E-2</v>
      </c>
      <c r="MW29" s="20">
        <f>'RIMS II Type I Employment'!MW29*VLOOKUP('Equation 4 Type I FTE'!$B29,'Equation 3 FTE Conversion'!$B$10:$E$32,4,FALSE)</f>
        <v>6.5014534883720936E-3</v>
      </c>
      <c r="MX29" s="20">
        <f>'RIMS II Type I Employment'!MX29*VLOOKUP('Equation 4 Type I FTE'!$B29,'Equation 3 FTE Conversion'!$B$10:$E$32,4,FALSE)</f>
        <v>7.0508720930232555E-3</v>
      </c>
      <c r="MY29" s="20">
        <f>'RIMS II Type I Employment'!MY29*VLOOKUP('Equation 4 Type I FTE'!$B29,'Equation 3 FTE Conversion'!$B$10:$E$32,4,FALSE)</f>
        <v>1.565843023255814E-2</v>
      </c>
      <c r="MZ29" s="20">
        <f>'RIMS II Type I Employment'!MZ29*VLOOKUP('Equation 4 Type I FTE'!$B29,'Equation 3 FTE Conversion'!$B$10:$E$32,4,FALSE)</f>
        <v>3.0218023255813953E-3</v>
      </c>
      <c r="NA29" s="20">
        <f>'RIMS II Type I Employment'!NA29*VLOOKUP('Equation 4 Type I FTE'!$B29,'Equation 3 FTE Conversion'!$B$10:$E$32,4,FALSE)</f>
        <v>1.6574127906976745E-2</v>
      </c>
      <c r="NB29" s="20">
        <f>'RIMS II Type I Employment'!NB29*VLOOKUP('Equation 4 Type I FTE'!$B29,'Equation 3 FTE Conversion'!$B$10:$E$32,4,FALSE)</f>
        <v>1.0072674418604652E-3</v>
      </c>
      <c r="NC29" s="20">
        <f>'RIMS II Type I Employment'!NC29*VLOOKUP('Equation 4 Type I FTE'!$B29,'Equation 3 FTE Conversion'!$B$10:$E$32,4,FALSE)</f>
        <v>1.1629360465116279E-2</v>
      </c>
      <c r="ND29" s="20">
        <f>'RIMS II Type I Employment'!ND29*VLOOKUP('Equation 4 Type I FTE'!$B29,'Equation 3 FTE Conversion'!$B$10:$E$32,4,FALSE)</f>
        <v>1.7856104651162791E-2</v>
      </c>
      <c r="NE29" s="20">
        <f>'RIMS II Type I Employment'!NE29*VLOOKUP('Equation 4 Type I FTE'!$B29,'Equation 3 FTE Conversion'!$B$10:$E$32,4,FALSE)</f>
        <v>2.911918604651163E-2</v>
      </c>
      <c r="NF29" s="20">
        <f>'RIMS II Type I Employment'!NF29*VLOOKUP('Equation 4 Type I FTE'!$B29,'Equation 3 FTE Conversion'!$B$10:$E$32,4,FALSE)</f>
        <v>3.8550872093023256E-2</v>
      </c>
      <c r="NG29" s="20">
        <f>'RIMS II Type I Employment'!NG29*VLOOKUP('Equation 4 Type I FTE'!$B29,'Equation 3 FTE Conversion'!$B$10:$E$32,4,FALSE)</f>
        <v>2.0236918604651162E-2</v>
      </c>
      <c r="NH29" s="20">
        <f>'RIMS II Type I Employment'!NH29*VLOOKUP('Equation 4 Type I FTE'!$B29,'Equation 3 FTE Conversion'!$B$10:$E$32,4,FALSE)</f>
        <v>1.2087209302325581E-2</v>
      </c>
      <c r="NI29" s="20">
        <f>'RIMS II Type I Employment'!NI29*VLOOKUP('Equation 4 Type I FTE'!$B29,'Equation 3 FTE Conversion'!$B$10:$E$32,4,FALSE)</f>
        <v>1.6299418604651162E-2</v>
      </c>
      <c r="NJ29" s="23">
        <f>'RIMS II Type I Employment'!NJ29*VLOOKUP('Equation 4 Type I FTE'!$B29,'Equation 3 FTE Conversion'!$B$10:$E$32,4,FALSE)</f>
        <v>0</v>
      </c>
    </row>
    <row r="30" spans="2:374" x14ac:dyDescent="0.3">
      <c r="B30" s="18" t="s">
        <v>840</v>
      </c>
      <c r="C30" s="20">
        <f>'RIMS II Type I Employment'!C30*VLOOKUP('Equation 4 Type I FTE'!$B30,'Equation 3 FTE Conversion'!$B$10:$E$32,4,FALSE)</f>
        <v>3.466606890826069E-2</v>
      </c>
      <c r="D30" s="20">
        <f>'RIMS II Type I Employment'!D30*VLOOKUP('Equation 4 Type I FTE'!$B30,'Equation 3 FTE Conversion'!$B$10:$E$32,4,FALSE)</f>
        <v>2.6059875466998752E-2</v>
      </c>
      <c r="E30" s="20">
        <f>'RIMS II Type I Employment'!E30*VLOOKUP('Equation 4 Type I FTE'!$B30,'Equation 3 FTE Conversion'!$B$10:$E$32,4,FALSE)</f>
        <v>1.7453682025736821E-2</v>
      </c>
      <c r="F30" s="20">
        <f>'RIMS II Type I Employment'!F30*VLOOKUP('Equation 4 Type I FTE'!$B30,'Equation 3 FTE Conversion'!$B$10:$E$32,4,FALSE)</f>
        <v>2.4772968036529681E-2</v>
      </c>
      <c r="G30" s="20">
        <f>'RIMS II Type I Employment'!G30*VLOOKUP('Equation 4 Type I FTE'!$B30,'Equation 3 FTE Conversion'!$B$10:$E$32,4,FALSE)</f>
        <v>2.5577285180572853E-2</v>
      </c>
      <c r="H30" s="20">
        <f>'RIMS II Type I Employment'!H30*VLOOKUP('Equation 4 Type I FTE'!$B30,'Equation 3 FTE Conversion'!$B$10:$E$32,4,FALSE)</f>
        <v>4.110060606060606E-2</v>
      </c>
      <c r="I30" s="20">
        <f>'RIMS II Type I Employment'!I30*VLOOKUP('Equation 4 Type I FTE'!$B30,'Equation 3 FTE Conversion'!$B$10:$E$32,4,FALSE)</f>
        <v>2.6220738895807387E-2</v>
      </c>
      <c r="J30" s="20">
        <f>'RIMS II Type I Employment'!J30*VLOOKUP('Equation 4 Type I FTE'!$B30,'Equation 3 FTE Conversion'!$B$10:$E$32,4,FALSE)</f>
        <v>3.4826932337069322E-2</v>
      </c>
      <c r="K30" s="20">
        <f>'RIMS II Type I Employment'!K30*VLOOKUP('Equation 4 Type I FTE'!$B30,'Equation 3 FTE Conversion'!$B$10:$E$32,4,FALSE)</f>
        <v>1.262777916147779E-2</v>
      </c>
      <c r="L30" s="20">
        <f>'RIMS II Type I Employment'!L30*VLOOKUP('Equation 4 Type I FTE'!$B30,'Equation 3 FTE Conversion'!$B$10:$E$32,4,FALSE)</f>
        <v>2.8794553756745538E-2</v>
      </c>
      <c r="M30" s="20">
        <f>'RIMS II Type I Employment'!M30*VLOOKUP('Equation 4 Type I FTE'!$B30,'Equation 3 FTE Conversion'!$B$10:$E$32,4,FALSE)</f>
        <v>1.4960298879202989E-2</v>
      </c>
      <c r="N30" s="20">
        <f>'RIMS II Type I Employment'!N30*VLOOKUP('Equation 4 Type I FTE'!$B30,'Equation 3 FTE Conversion'!$B$10:$E$32,4,FALSE)</f>
        <v>1.0214827729348277E-2</v>
      </c>
      <c r="O30" s="20">
        <f>'RIMS II Type I Employment'!O30*VLOOKUP('Equation 4 Type I FTE'!$B30,'Equation 3 FTE Conversion'!$B$10:$E$32,4,FALSE)</f>
        <v>1.3753823163138232E-2</v>
      </c>
      <c r="P30" s="20">
        <f>'RIMS II Type I Employment'!P30*VLOOKUP('Equation 4 Type I FTE'!$B30,'Equation 3 FTE Conversion'!$B$10:$E$32,4,FALSE)</f>
        <v>1.3592959734329595E-2</v>
      </c>
      <c r="Q30" s="20">
        <f>'RIMS II Type I Employment'!Q30*VLOOKUP('Equation 4 Type I FTE'!$B30,'Equation 3 FTE Conversion'!$B$10:$E$32,4,FALSE)</f>
        <v>0</v>
      </c>
      <c r="R30" s="20">
        <f>'RIMS II Type I Employment'!R30*VLOOKUP('Equation 4 Type I FTE'!$B30,'Equation 3 FTE Conversion'!$B$10:$E$32,4,FALSE)</f>
        <v>2.1475267745952677E-2</v>
      </c>
      <c r="S30" s="20">
        <f>'RIMS II Type I Employment'!S30*VLOOKUP('Equation 4 Type I FTE'!$B30,'Equation 3 FTE Conversion'!$B$10:$E$32,4,FALSE)</f>
        <v>2.6864192611041927E-2</v>
      </c>
      <c r="T30" s="20">
        <f>'RIMS II Type I Employment'!T30*VLOOKUP('Equation 4 Type I FTE'!$B30,'Equation 3 FTE Conversion'!$B$10:$E$32,4,FALSE)</f>
        <v>2.4129514321295141E-2</v>
      </c>
      <c r="U30" s="20">
        <f>'RIMS II Type I Employment'!U30*VLOOKUP('Equation 4 Type I FTE'!$B30,'Equation 3 FTE Conversion'!$B$10:$E$32,4,FALSE)</f>
        <v>2.6783760896637612E-2</v>
      </c>
      <c r="V30" s="20">
        <f>'RIMS II Type I Employment'!V30*VLOOKUP('Equation 4 Type I FTE'!$B30,'Equation 3 FTE Conversion'!$B$10:$E$32,4,FALSE)</f>
        <v>9.0003088418430882E-2</v>
      </c>
      <c r="W30" s="20">
        <f>'RIMS II Type I Employment'!W30*VLOOKUP('Equation 4 Type I FTE'!$B30,'Equation 3 FTE Conversion'!$B$10:$E$32,4,FALSE)</f>
        <v>5.5578314653383143E-2</v>
      </c>
      <c r="X30" s="20">
        <f>'RIMS II Type I Employment'!X30*VLOOKUP('Equation 4 Type I FTE'!$B30,'Equation 3 FTE Conversion'!$B$10:$E$32,4,FALSE)</f>
        <v>4.2226650062266502E-2</v>
      </c>
      <c r="Y30" s="20">
        <f>'RIMS II Type I Employment'!Y30*VLOOKUP('Equation 4 Type I FTE'!$B30,'Equation 3 FTE Conversion'!$B$10:$E$32,4,FALSE)</f>
        <v>2.3003470319634702E-2</v>
      </c>
      <c r="Z30" s="20">
        <f>'RIMS II Type I Employment'!Z30*VLOOKUP('Equation 4 Type I FTE'!$B30,'Equation 3 FTE Conversion'!$B$10:$E$32,4,FALSE)</f>
        <v>1.8338430884184308E-2</v>
      </c>
      <c r="AA30" s="20">
        <f>'RIMS II Type I Employment'!AA30*VLOOKUP('Equation 4 Type I FTE'!$B30,'Equation 3 FTE Conversion'!$B$10:$E$32,4,FALSE)</f>
        <v>3.4183478621834788E-2</v>
      </c>
      <c r="AB30" s="20">
        <f>'RIMS II Type I Employment'!AB30*VLOOKUP('Equation 4 Type I FTE'!$B30,'Equation 3 FTE Conversion'!$B$10:$E$32,4,FALSE)</f>
        <v>1.8821021170610214E-2</v>
      </c>
      <c r="AC30" s="20">
        <f>'RIMS II Type I Employment'!AC30*VLOOKUP('Equation 4 Type I FTE'!$B30,'Equation 3 FTE Conversion'!$B$10:$E$32,4,FALSE)</f>
        <v>1.9303611457036116E-2</v>
      </c>
      <c r="AD30" s="20">
        <f>'RIMS II Type I Employment'!AD30*VLOOKUP('Equation 4 Type I FTE'!$B30,'Equation 3 FTE Conversion'!$B$10:$E$32,4,FALSE)</f>
        <v>3.84463594852636E-2</v>
      </c>
      <c r="AE30" s="20">
        <f>'RIMS II Type I Employment'!AE30*VLOOKUP('Equation 4 Type I FTE'!$B30,'Equation 3 FTE Conversion'!$B$10:$E$32,4,FALSE)</f>
        <v>2.9518439186384395E-2</v>
      </c>
      <c r="AF30" s="20">
        <f>'RIMS II Type I Employment'!AF30*VLOOKUP('Equation 4 Type I FTE'!$B30,'Equation 3 FTE Conversion'!$B$10:$E$32,4,FALSE)</f>
        <v>4.2226650062266502E-2</v>
      </c>
      <c r="AG30" s="20">
        <f>'RIMS II Type I Employment'!AG30*VLOOKUP('Equation 4 Type I FTE'!$B30,'Equation 3 FTE Conversion'!$B$10:$E$32,4,FALSE)</f>
        <v>4.3674420921544208E-2</v>
      </c>
      <c r="AH30" s="20">
        <f>'RIMS II Type I Employment'!AH30*VLOOKUP('Equation 4 Type I FTE'!$B30,'Equation 3 FTE Conversion'!$B$10:$E$32,4,FALSE)</f>
        <v>3.3459593192195929E-2</v>
      </c>
      <c r="AI30" s="20">
        <f>'RIMS II Type I Employment'!AI30*VLOOKUP('Equation 4 Type I FTE'!$B30,'Equation 3 FTE Conversion'!$B$10:$E$32,4,FALSE)</f>
        <v>4.1824491490244912E-2</v>
      </c>
      <c r="AJ30" s="20">
        <f>'RIMS II Type I Employment'!AJ30*VLOOKUP('Equation 4 Type I FTE'!$B30,'Equation 3 FTE Conversion'!$B$10:$E$32,4,FALSE)</f>
        <v>3.6113839767538403E-2</v>
      </c>
      <c r="AK30" s="20">
        <f>'RIMS II Type I Employment'!AK30*VLOOKUP('Equation 4 Type I FTE'!$B30,'Equation 3 FTE Conversion'!$B$10:$E$32,4,FALSE)</f>
        <v>5.9197741801577421E-2</v>
      </c>
      <c r="AL30" s="20">
        <f>'RIMS II Type I Employment'!AL30*VLOOKUP('Equation 4 Type I FTE'!$B30,'Equation 3 FTE Conversion'!$B$10:$E$32,4,FALSE)</f>
        <v>4.9224209215442093E-2</v>
      </c>
      <c r="AM30" s="20">
        <f>'RIMS II Type I Employment'!AM30*VLOOKUP('Equation 4 Type I FTE'!$B30,'Equation 3 FTE Conversion'!$B$10:$E$32,4,FALSE)</f>
        <v>6.225414694894147E-2</v>
      </c>
      <c r="AN30" s="20">
        <f>'RIMS II Type I Employment'!AN30*VLOOKUP('Equation 4 Type I FTE'!$B30,'Equation 3 FTE Conversion'!$B$10:$E$32,4,FALSE)</f>
        <v>2.1716562889165628E-2</v>
      </c>
      <c r="AO30" s="20">
        <f>'RIMS II Type I Employment'!AO30*VLOOKUP('Equation 4 Type I FTE'!$B30,'Equation 3 FTE Conversion'!$B$10:$E$32,4,FALSE)</f>
        <v>3.0644483188044833E-2</v>
      </c>
      <c r="AP30" s="20">
        <f>'RIMS II Type I Employment'!AP30*VLOOKUP('Equation 4 Type I FTE'!$B30,'Equation 3 FTE Conversion'!$B$10:$E$32,4,FALSE)</f>
        <v>4.1904923204649232E-2</v>
      </c>
      <c r="AQ30" s="20">
        <f>'RIMS II Type I Employment'!AQ30*VLOOKUP('Equation 4 Type I FTE'!$B30,'Equation 3 FTE Conversion'!$B$10:$E$32,4,FALSE)</f>
        <v>4.447873806558738E-2</v>
      </c>
      <c r="AR30" s="20">
        <f>'RIMS II Type I Employment'!AR30*VLOOKUP('Equation 4 Type I FTE'!$B30,'Equation 3 FTE Conversion'!$B$10:$E$32,4,FALSE)</f>
        <v>3.2816139476961395E-2</v>
      </c>
      <c r="AS30" s="20">
        <f>'RIMS II Type I Employment'!AS30*VLOOKUP('Equation 4 Type I FTE'!$B30,'Equation 3 FTE Conversion'!$B$10:$E$32,4,FALSE)</f>
        <v>4.142233291822333E-2</v>
      </c>
      <c r="AT30" s="20">
        <f>'RIMS II Type I Employment'!AT30*VLOOKUP('Equation 4 Type I FTE'!$B30,'Equation 3 FTE Conversion'!$B$10:$E$32,4,FALSE)</f>
        <v>5.1235002075550026E-2</v>
      </c>
      <c r="AU30" s="20">
        <f>'RIMS II Type I Employment'!AU30*VLOOKUP('Equation 4 Type I FTE'!$B30,'Equation 3 FTE Conversion'!$B$10:$E$32,4,FALSE)</f>
        <v>3.1529232046492321E-2</v>
      </c>
      <c r="AV30" s="20">
        <f>'RIMS II Type I Employment'!AV30*VLOOKUP('Equation 4 Type I FTE'!$B30,'Equation 3 FTE Conversion'!$B$10:$E$32,4,FALSE)</f>
        <v>3.5631249481112494E-2</v>
      </c>
      <c r="AW30" s="20">
        <f>'RIMS II Type I Employment'!AW30*VLOOKUP('Equation 4 Type I FTE'!$B30,'Equation 3 FTE Conversion'!$B$10:$E$32,4,FALSE)</f>
        <v>2.1957858032378583E-2</v>
      </c>
      <c r="AX30" s="20">
        <f>'RIMS II Type I Employment'!AX30*VLOOKUP('Equation 4 Type I FTE'!$B30,'Equation 3 FTE Conversion'!$B$10:$E$32,4,FALSE)</f>
        <v>2.5738148609381489E-2</v>
      </c>
      <c r="AY30" s="20">
        <f>'RIMS II Type I Employment'!AY30*VLOOKUP('Equation 4 Type I FTE'!$B30,'Equation 3 FTE Conversion'!$B$10:$E$32,4,FALSE)</f>
        <v>1.5121162308011624E-2</v>
      </c>
      <c r="AZ30" s="20">
        <f>'RIMS II Type I Employment'!AZ30*VLOOKUP('Equation 4 Type I FTE'!$B30,'Equation 3 FTE Conversion'!$B$10:$E$32,4,FALSE)</f>
        <v>1.8499294312992944E-2</v>
      </c>
      <c r="BA30" s="20">
        <f>'RIMS II Type I Employment'!BA30*VLOOKUP('Equation 4 Type I FTE'!$B30,'Equation 3 FTE Conversion'!$B$10:$E$32,4,FALSE)</f>
        <v>2.0268792029887919E-2</v>
      </c>
      <c r="BB30" s="20">
        <f>'RIMS II Type I Employment'!BB30*VLOOKUP('Equation 4 Type I FTE'!$B30,'Equation 3 FTE Conversion'!$B$10:$E$32,4,FALSE)</f>
        <v>4.142233291822333E-2</v>
      </c>
      <c r="BC30" s="20">
        <f>'RIMS II Type I Employment'!BC30*VLOOKUP('Equation 4 Type I FTE'!$B30,'Equation 3 FTE Conversion'!$B$10:$E$32,4,FALSE)</f>
        <v>5.3808816936488174E-2</v>
      </c>
      <c r="BD30" s="20">
        <f>'RIMS II Type I Employment'!BD30*VLOOKUP('Equation 4 Type I FTE'!$B30,'Equation 3 FTE Conversion'!$B$10:$E$32,4,FALSE)</f>
        <v>2.4933831465338313E-2</v>
      </c>
      <c r="BE30" s="20">
        <f>'RIMS II Type I Employment'!BE30*VLOOKUP('Equation 4 Type I FTE'!$B30,'Equation 3 FTE Conversion'!$B$10:$E$32,4,FALSE)</f>
        <v>3.9170244914902452E-2</v>
      </c>
      <c r="BF30" s="20">
        <f>'RIMS II Type I Employment'!BF30*VLOOKUP('Equation 4 Type I FTE'!$B30,'Equation 3 FTE Conversion'!$B$10:$E$32,4,FALSE)</f>
        <v>3.1046641760066419E-2</v>
      </c>
      <c r="BG30" s="20">
        <f>'RIMS II Type I Employment'!BG30*VLOOKUP('Equation 4 Type I FTE'!$B30,'Equation 3 FTE Conversion'!$B$10:$E$32,4,FALSE)</f>
        <v>3.2172685761726862E-2</v>
      </c>
      <c r="BH30" s="20">
        <f>'RIMS II Type I Employment'!BH30*VLOOKUP('Equation 4 Type I FTE'!$B30,'Equation 3 FTE Conversion'!$B$10:$E$32,4,FALSE)</f>
        <v>3.9411540058115403E-2</v>
      </c>
      <c r="BI30" s="20">
        <f>'RIMS II Type I Employment'!BI30*VLOOKUP('Equation 4 Type I FTE'!$B30,'Equation 3 FTE Conversion'!$B$10:$E$32,4,FALSE)</f>
        <v>4.4720033208800331E-2</v>
      </c>
      <c r="BJ30" s="20">
        <f>'RIMS II Type I Employment'!BJ30*VLOOKUP('Equation 4 Type I FTE'!$B30,'Equation 3 FTE Conversion'!$B$10:$E$32,4,FALSE)</f>
        <v>2.6381602324616026E-2</v>
      </c>
      <c r="BK30" s="20">
        <f>'RIMS II Type I Employment'!BK30*VLOOKUP('Equation 4 Type I FTE'!$B30,'Equation 3 FTE Conversion'!$B$10:$E$32,4,FALSE)</f>
        <v>3.9894130344541305E-2</v>
      </c>
      <c r="BL30" s="20">
        <f>'RIMS II Type I Employment'!BL30*VLOOKUP('Equation 4 Type I FTE'!$B30,'Equation 3 FTE Conversion'!$B$10:$E$32,4,FALSE)</f>
        <v>1.9625338314653386E-2</v>
      </c>
      <c r="BM30" s="20">
        <f>'RIMS II Type I Employment'!BM30*VLOOKUP('Equation 4 Type I FTE'!$B30,'Equation 3 FTE Conversion'!$B$10:$E$32,4,FALSE)</f>
        <v>5.3406658364466585E-2</v>
      </c>
      <c r="BN30" s="20">
        <f>'RIMS II Type I Employment'!BN30*VLOOKUP('Equation 4 Type I FTE'!$B30,'Equation 3 FTE Conversion'!$B$10:$E$32,4,FALSE)</f>
        <v>3.5550817766708181E-2</v>
      </c>
      <c r="BO30" s="20">
        <f>'RIMS II Type I Employment'!BO30*VLOOKUP('Equation 4 Type I FTE'!$B30,'Equation 3 FTE Conversion'!$B$10:$E$32,4,FALSE)</f>
        <v>4.9626367787463675E-2</v>
      </c>
      <c r="BP30" s="20">
        <f>'RIMS II Type I Employment'!BP30*VLOOKUP('Equation 4 Type I FTE'!$B30,'Equation 3 FTE Conversion'!$B$10:$E$32,4,FALSE)</f>
        <v>4.3111398920713993E-2</v>
      </c>
      <c r="BQ30" s="20">
        <f>'RIMS II Type I Employment'!BQ30*VLOOKUP('Equation 4 Type I FTE'!$B30,'Equation 3 FTE Conversion'!$B$10:$E$32,4,FALSE)</f>
        <v>3.434434205064342E-2</v>
      </c>
      <c r="BR30" s="20">
        <f>'RIMS II Type I Employment'!BR30*VLOOKUP('Equation 4 Type I FTE'!$B30,'Equation 3 FTE Conversion'!$B$10:$E$32,4,FALSE)</f>
        <v>1.8579726027397259E-2</v>
      </c>
      <c r="BS30" s="20">
        <f>'RIMS II Type I Employment'!BS30*VLOOKUP('Equation 4 Type I FTE'!$B30,'Equation 3 FTE Conversion'!$B$10:$E$32,4,FALSE)</f>
        <v>3.3942183478621837E-2</v>
      </c>
      <c r="BT30" s="20">
        <f>'RIMS II Type I Employment'!BT30*VLOOKUP('Equation 4 Type I FTE'!$B30,'Equation 3 FTE Conversion'!$B$10:$E$32,4,FALSE)</f>
        <v>2.5577285180572853E-2</v>
      </c>
      <c r="BU30" s="20">
        <f>'RIMS II Type I Employment'!BU30*VLOOKUP('Equation 4 Type I FTE'!$B30,'Equation 3 FTE Conversion'!$B$10:$E$32,4,FALSE)</f>
        <v>3.2011822332918223E-2</v>
      </c>
      <c r="BV30" s="20">
        <f>'RIMS II Type I Employment'!BV30*VLOOKUP('Equation 4 Type I FTE'!$B30,'Equation 3 FTE Conversion'!$B$10:$E$32,4,FALSE)</f>
        <v>1.8257999169779993E-2</v>
      </c>
      <c r="BW30" s="20">
        <f>'RIMS II Type I Employment'!BW30*VLOOKUP('Equation 4 Type I FTE'!$B30,'Equation 3 FTE Conversion'!$B$10:$E$32,4,FALSE)</f>
        <v>3.4505205479452059E-2</v>
      </c>
      <c r="BX30" s="20">
        <f>'RIMS II Type I Employment'!BX30*VLOOKUP('Equation 4 Type I FTE'!$B30,'Equation 3 FTE Conversion'!$B$10:$E$32,4,FALSE)</f>
        <v>2.7990236612702366E-2</v>
      </c>
      <c r="BY30" s="20">
        <f>'RIMS II Type I Employment'!BY30*VLOOKUP('Equation 4 Type I FTE'!$B30,'Equation 3 FTE Conversion'!$B$10:$E$32,4,FALSE)</f>
        <v>1.6649364881693648E-2</v>
      </c>
      <c r="BZ30" s="20">
        <f>'RIMS II Type I Employment'!BZ30*VLOOKUP('Equation 4 Type I FTE'!$B30,'Equation 3 FTE Conversion'!$B$10:$E$32,4,FALSE)</f>
        <v>1.9062316313823161E-2</v>
      </c>
      <c r="CA30" s="20">
        <f>'RIMS II Type I Employment'!CA30*VLOOKUP('Equation 4 Type I FTE'!$B30,'Equation 3 FTE Conversion'!$B$10:$E$32,4,FALSE)</f>
        <v>4.850032378580324E-2</v>
      </c>
      <c r="CB30" s="20">
        <f>'RIMS II Type I Employment'!CB30*VLOOKUP('Equation 4 Type I FTE'!$B30,'Equation 3 FTE Conversion'!$B$10:$E$32,4,FALSE)</f>
        <v>2.7185919468659191E-2</v>
      </c>
      <c r="CC30" s="20">
        <f>'RIMS II Type I Employment'!CC30*VLOOKUP('Equation 4 Type I FTE'!$B30,'Equation 3 FTE Conversion'!$B$10:$E$32,4,FALSE)</f>
        <v>4.0215857202158575E-2</v>
      </c>
      <c r="CD30" s="20">
        <f>'RIMS II Type I Employment'!CD30*VLOOKUP('Equation 4 Type I FTE'!$B30,'Equation 3 FTE Conversion'!$B$10:$E$32,4,FALSE)</f>
        <v>5.3245794935657946E-2</v>
      </c>
      <c r="CE30" s="20">
        <f>'RIMS II Type I Employment'!CE30*VLOOKUP('Equation 4 Type I FTE'!$B30,'Equation 3 FTE Conversion'!$B$10:$E$32,4,FALSE)</f>
        <v>4.3835284350352846E-2</v>
      </c>
      <c r="CF30" s="20">
        <f>'RIMS II Type I Employment'!CF30*VLOOKUP('Equation 4 Type I FTE'!$B30,'Equation 3 FTE Conversion'!$B$10:$E$32,4,FALSE)</f>
        <v>3.2333549190535493E-2</v>
      </c>
      <c r="CG30" s="20">
        <f>'RIMS II Type I Employment'!CG30*VLOOKUP('Equation 4 Type I FTE'!$B30,'Equation 3 FTE Conversion'!$B$10:$E$32,4,FALSE)</f>
        <v>4.0939742631797428E-2</v>
      </c>
      <c r="CH30" s="20">
        <f>'RIMS II Type I Employment'!CH30*VLOOKUP('Equation 4 Type I FTE'!$B30,'Equation 3 FTE Conversion'!$B$10:$E$32,4,FALSE)</f>
        <v>1.9625338314653386E-2</v>
      </c>
      <c r="CI30" s="20">
        <f>'RIMS II Type I Employment'!CI30*VLOOKUP('Equation 4 Type I FTE'!$B30,'Equation 3 FTE Conversion'!$B$10:$E$32,4,FALSE)</f>
        <v>2.7990236612702366E-2</v>
      </c>
      <c r="CJ30" s="20">
        <f>'RIMS II Type I Employment'!CJ30*VLOOKUP('Equation 4 Type I FTE'!$B30,'Equation 3 FTE Conversion'!$B$10:$E$32,4,FALSE)</f>
        <v>3.2896571191365714E-2</v>
      </c>
      <c r="CK30" s="20">
        <f>'RIMS II Type I Employment'!CK30*VLOOKUP('Equation 4 Type I FTE'!$B30,'Equation 3 FTE Conversion'!$B$10:$E$32,4,FALSE)</f>
        <v>3.2655276048152757E-2</v>
      </c>
      <c r="CL30" s="20">
        <f>'RIMS II Type I Employment'!CL30*VLOOKUP('Equation 4 Type I FTE'!$B30,'Equation 3 FTE Conversion'!$B$10:$E$32,4,FALSE)</f>
        <v>4.9304640929846412E-2</v>
      </c>
      <c r="CM30" s="20">
        <f>'RIMS II Type I Employment'!CM30*VLOOKUP('Equation 4 Type I FTE'!$B30,'Equation 3 FTE Conversion'!$B$10:$E$32,4,FALSE)</f>
        <v>2.9035848899958489E-2</v>
      </c>
      <c r="CN30" s="20">
        <f>'RIMS II Type I Employment'!CN30*VLOOKUP('Equation 4 Type I FTE'!$B30,'Equation 3 FTE Conversion'!$B$10:$E$32,4,FALSE)</f>
        <v>1.8177567455375673E-2</v>
      </c>
      <c r="CO30" s="20">
        <f>'RIMS II Type I Employment'!CO30*VLOOKUP('Equation 4 Type I FTE'!$B30,'Equation 3 FTE Conversion'!$B$10:$E$32,4,FALSE)</f>
        <v>2.5818580323785801E-2</v>
      </c>
      <c r="CP30" s="20">
        <f>'RIMS II Type I Employment'!CP30*VLOOKUP('Equation 4 Type I FTE'!$B30,'Equation 3 FTE Conversion'!$B$10:$E$32,4,FALSE)</f>
        <v>2.9357575757575756E-2</v>
      </c>
      <c r="CQ30" s="20">
        <f>'RIMS II Type I Employment'!CQ30*VLOOKUP('Equation 4 Type I FTE'!$B30,'Equation 3 FTE Conversion'!$B$10:$E$32,4,FALSE)</f>
        <v>2.7346782897467833E-2</v>
      </c>
      <c r="CR30" s="20">
        <f>'RIMS II Type I Employment'!CR30*VLOOKUP('Equation 4 Type I FTE'!$B30,'Equation 3 FTE Conversion'!$B$10:$E$32,4,FALSE)</f>
        <v>2.6140307181403075E-2</v>
      </c>
      <c r="CS30" s="20">
        <f>'RIMS II Type I Employment'!CS30*VLOOKUP('Equation 4 Type I FTE'!$B30,'Equation 3 FTE Conversion'!$B$10:$E$32,4,FALSE)</f>
        <v>2.8553258613532584E-2</v>
      </c>
      <c r="CT30" s="20">
        <f>'RIMS II Type I Employment'!CT30*VLOOKUP('Equation 4 Type I FTE'!$B30,'Equation 3 FTE Conversion'!$B$10:$E$32,4,FALSE)</f>
        <v>2.2842606890826071E-2</v>
      </c>
      <c r="CU30" s="20">
        <f>'RIMS II Type I Employment'!CU30*VLOOKUP('Equation 4 Type I FTE'!$B30,'Equation 3 FTE Conversion'!$B$10:$E$32,4,FALSE)</f>
        <v>3.9813698630136986E-2</v>
      </c>
      <c r="CV30" s="20">
        <f>'RIMS II Type I Employment'!CV30*VLOOKUP('Equation 4 Type I FTE'!$B30,'Equation 3 FTE Conversion'!$B$10:$E$32,4,FALSE)</f>
        <v>3.8205064342050642E-2</v>
      </c>
      <c r="CW30" s="20">
        <f>'RIMS II Type I Employment'!CW30*VLOOKUP('Equation 4 Type I FTE'!$B30,'Equation 3 FTE Conversion'!$B$10:$E$32,4,FALSE)</f>
        <v>2.7185919468659191E-2</v>
      </c>
      <c r="CX30" s="20">
        <f>'RIMS II Type I Employment'!CX30*VLOOKUP('Equation 4 Type I FTE'!$B30,'Equation 3 FTE Conversion'!$B$10:$E$32,4,FALSE)</f>
        <v>3.5148659194686592E-2</v>
      </c>
      <c r="CY30" s="20">
        <f>'RIMS II Type I Employment'!CY30*VLOOKUP('Equation 4 Type I FTE'!$B30,'Equation 3 FTE Conversion'!$B$10:$E$32,4,FALSE)</f>
        <v>2.597944375259444E-2</v>
      </c>
      <c r="CZ30" s="20">
        <f>'RIMS II Type I Employment'!CZ30*VLOOKUP('Equation 4 Type I FTE'!$B30,'Equation 3 FTE Conversion'!$B$10:$E$32,4,FALSE)</f>
        <v>1.5282025736820257E-2</v>
      </c>
      <c r="DA30" s="20">
        <f>'RIMS II Type I Employment'!DA30*VLOOKUP('Equation 4 Type I FTE'!$B30,'Equation 3 FTE Conversion'!$B$10:$E$32,4,FALSE)</f>
        <v>3.4424773765047739E-2</v>
      </c>
      <c r="DB30" s="20">
        <f>'RIMS II Type I Employment'!DB30*VLOOKUP('Equation 4 Type I FTE'!$B30,'Equation 3 FTE Conversion'!$B$10:$E$32,4,FALSE)</f>
        <v>1.2708210875882111E-2</v>
      </c>
      <c r="DC30" s="20">
        <f>'RIMS II Type I Employment'!DC30*VLOOKUP('Equation 4 Type I FTE'!$B30,'Equation 3 FTE Conversion'!$B$10:$E$32,4,FALSE)</f>
        <v>1.8338430884184308E-2</v>
      </c>
      <c r="DD30" s="20">
        <f>'RIMS II Type I Employment'!DD30*VLOOKUP('Equation 4 Type I FTE'!$B30,'Equation 3 FTE Conversion'!$B$10:$E$32,4,FALSE)</f>
        <v>1.4879867164798671E-2</v>
      </c>
      <c r="DE30" s="20">
        <f>'RIMS II Type I Employment'!DE30*VLOOKUP('Equation 4 Type I FTE'!$B30,'Equation 3 FTE Conversion'!$B$10:$E$32,4,FALSE)</f>
        <v>2.1394836031548358E-2</v>
      </c>
      <c r="DF30" s="20">
        <f>'RIMS II Type I Employment'!DF30*VLOOKUP('Equation 4 Type I FTE'!$B30,'Equation 3 FTE Conversion'!$B$10:$E$32,4,FALSE)</f>
        <v>1.4638572021585722E-2</v>
      </c>
      <c r="DG30" s="20">
        <f>'RIMS II Type I Employment'!DG30*VLOOKUP('Equation 4 Type I FTE'!$B30,'Equation 3 FTE Conversion'!$B$10:$E$32,4,FALSE)</f>
        <v>2.0107928601079288E-2</v>
      </c>
      <c r="DH30" s="20">
        <f>'RIMS II Type I Employment'!DH30*VLOOKUP('Equation 4 Type I FTE'!$B30,'Equation 3 FTE Conversion'!$B$10:$E$32,4,FALSE)</f>
        <v>2.8553258613532584E-2</v>
      </c>
      <c r="DI30" s="20">
        <f>'RIMS II Type I Employment'!DI30*VLOOKUP('Equation 4 Type I FTE'!$B30,'Equation 3 FTE Conversion'!$B$10:$E$32,4,FALSE)</f>
        <v>1.214518887505189E-2</v>
      </c>
      <c r="DJ30" s="20">
        <f>'RIMS II Type I Employment'!DJ30*VLOOKUP('Equation 4 Type I FTE'!$B30,'Equation 3 FTE Conversion'!$B$10:$E$32,4,FALSE)</f>
        <v>1.1984325446243255E-2</v>
      </c>
      <c r="DK30" s="20">
        <f>'RIMS II Type I Employment'!DK30*VLOOKUP('Equation 4 Type I FTE'!$B30,'Equation 3 FTE Conversion'!$B$10:$E$32,4,FALSE)</f>
        <v>2.3486060606060608E-2</v>
      </c>
      <c r="DL30" s="20">
        <f>'RIMS II Type I Employment'!DL30*VLOOKUP('Equation 4 Type I FTE'!$B30,'Equation 3 FTE Conversion'!$B$10:$E$32,4,FALSE)</f>
        <v>2.3486060606060608E-2</v>
      </c>
      <c r="DM30" s="20">
        <f>'RIMS II Type I Employment'!DM30*VLOOKUP('Equation 4 Type I FTE'!$B30,'Equation 3 FTE Conversion'!$B$10:$E$32,4,FALSE)</f>
        <v>6.9171274387712749E-3</v>
      </c>
      <c r="DN30" s="20">
        <f>'RIMS II Type I Employment'!DN30*VLOOKUP('Equation 4 Type I FTE'!$B30,'Equation 3 FTE Conversion'!$B$10:$E$32,4,FALSE)</f>
        <v>2.9518439186384395E-2</v>
      </c>
      <c r="DO30" s="20">
        <f>'RIMS II Type I Employment'!DO30*VLOOKUP('Equation 4 Type I FTE'!$B30,'Equation 3 FTE Conversion'!$B$10:$E$32,4,FALSE)</f>
        <v>1.5764616023246161E-2</v>
      </c>
      <c r="DP30" s="20">
        <f>'RIMS II Type I Employment'!DP30*VLOOKUP('Equation 4 Type I FTE'!$B30,'Equation 3 FTE Conversion'!$B$10:$E$32,4,FALSE)</f>
        <v>1.3432096305520964E-2</v>
      </c>
      <c r="DQ30" s="20">
        <f>'RIMS II Type I Employment'!DQ30*VLOOKUP('Equation 4 Type I FTE'!$B30,'Equation 3 FTE Conversion'!$B$10:$E$32,4,FALSE)</f>
        <v>1.3673391448733916E-2</v>
      </c>
      <c r="DR30" s="20">
        <f>'RIMS II Type I Employment'!DR30*VLOOKUP('Equation 4 Type I FTE'!$B30,'Equation 3 FTE Conversion'!$B$10:$E$32,4,FALSE)</f>
        <v>3.2011822332918223E-2</v>
      </c>
      <c r="DS30" s="20">
        <f>'RIMS II Type I Employment'!DS30*VLOOKUP('Equation 4 Type I FTE'!$B30,'Equation 3 FTE Conversion'!$B$10:$E$32,4,FALSE)</f>
        <v>1.9464474885844747E-2</v>
      </c>
      <c r="DT30" s="20">
        <f>'RIMS II Type I Employment'!DT30*VLOOKUP('Equation 4 Type I FTE'!$B30,'Equation 3 FTE Conversion'!$B$10:$E$32,4,FALSE)</f>
        <v>2.1716562889165628E-2</v>
      </c>
      <c r="DU30" s="20">
        <f>'RIMS II Type I Employment'!DU30*VLOOKUP('Equation 4 Type I FTE'!$B30,'Equation 3 FTE Conversion'!$B$10:$E$32,4,FALSE)</f>
        <v>2.790980489829805E-2</v>
      </c>
      <c r="DV30" s="20">
        <f>'RIMS II Type I Employment'!DV30*VLOOKUP('Equation 4 Type I FTE'!$B30,'Equation 3 FTE Conversion'!$B$10:$E$32,4,FALSE)</f>
        <v>2.1153540888335411E-2</v>
      </c>
      <c r="DW30" s="20">
        <f>'RIMS II Type I Employment'!DW30*VLOOKUP('Equation 4 Type I FTE'!$B30,'Equation 3 FTE Conversion'!$B$10:$E$32,4,FALSE)</f>
        <v>1.9303611457036116E-2</v>
      </c>
      <c r="DX30" s="20">
        <f>'RIMS II Type I Employment'!DX30*VLOOKUP('Equation 4 Type I FTE'!$B30,'Equation 3 FTE Conversion'!$B$10:$E$32,4,FALSE)</f>
        <v>1.6729796596097964E-2</v>
      </c>
      <c r="DY30" s="20">
        <f>'RIMS II Type I Employment'!DY30*VLOOKUP('Equation 4 Type I FTE'!$B30,'Equation 3 FTE Conversion'!$B$10:$E$32,4,FALSE)</f>
        <v>1.2788642590286427E-2</v>
      </c>
      <c r="DZ30" s="20">
        <f>'RIMS II Type I Employment'!DZ30*VLOOKUP('Equation 4 Type I FTE'!$B30,'Equation 3 FTE Conversion'!$B$10:$E$32,4,FALSE)</f>
        <v>2.0912245745122456E-2</v>
      </c>
      <c r="EA30" s="20">
        <f>'RIMS II Type I Employment'!EA30*VLOOKUP('Equation 4 Type I FTE'!$B30,'Equation 3 FTE Conversion'!$B$10:$E$32,4,FALSE)</f>
        <v>1.2788642590286427E-2</v>
      </c>
      <c r="EB30" s="20">
        <f>'RIMS II Type I Employment'!EB30*VLOOKUP('Equation 4 Type I FTE'!$B30,'Equation 3 FTE Conversion'!$B$10:$E$32,4,FALSE)</f>
        <v>1.2788642590286427E-2</v>
      </c>
      <c r="EC30" s="20">
        <f>'RIMS II Type I Employment'!EC30*VLOOKUP('Equation 4 Type I FTE'!$B30,'Equation 3 FTE Conversion'!$B$10:$E$32,4,FALSE)</f>
        <v>2.0590518887505189E-2</v>
      </c>
      <c r="ED30" s="20">
        <f>'RIMS II Type I Employment'!ED30*VLOOKUP('Equation 4 Type I FTE'!$B30,'Equation 3 FTE Conversion'!$B$10:$E$32,4,FALSE)</f>
        <v>1.890145288501453E-2</v>
      </c>
      <c r="EE30" s="20">
        <f>'RIMS II Type I Employment'!EE30*VLOOKUP('Equation 4 Type I FTE'!$B30,'Equation 3 FTE Conversion'!$B$10:$E$32,4,FALSE)</f>
        <v>1.8981884599418845E-2</v>
      </c>
      <c r="EF30" s="20">
        <f>'RIMS II Type I Employment'!EF30*VLOOKUP('Equation 4 Type I FTE'!$B30,'Equation 3 FTE Conversion'!$B$10:$E$32,4,FALSE)</f>
        <v>1.5845047737650476E-2</v>
      </c>
      <c r="EG30" s="20">
        <f>'RIMS II Type I Employment'!EG30*VLOOKUP('Equation 4 Type I FTE'!$B30,'Equation 3 FTE Conversion'!$B$10:$E$32,4,FALSE)</f>
        <v>4.3915716064757165E-2</v>
      </c>
      <c r="EH30" s="20">
        <f>'RIMS II Type I Employment'!EH30*VLOOKUP('Equation 4 Type I FTE'!$B30,'Equation 3 FTE Conversion'!$B$10:$E$32,4,FALSE)</f>
        <v>1.1099576587795765E-2</v>
      </c>
      <c r="EI30" s="20">
        <f>'RIMS II Type I Employment'!EI30*VLOOKUP('Equation 4 Type I FTE'!$B30,'Equation 3 FTE Conversion'!$B$10:$E$32,4,FALSE)</f>
        <v>9.4909422997094227E-3</v>
      </c>
      <c r="EJ30" s="20">
        <f>'RIMS II Type I Employment'!EJ30*VLOOKUP('Equation 4 Type I FTE'!$B30,'Equation 3 FTE Conversion'!$B$10:$E$32,4,FALSE)</f>
        <v>1.214518887505189E-2</v>
      </c>
      <c r="EK30" s="20">
        <f>'RIMS II Type I Employment'!EK30*VLOOKUP('Equation 4 Type I FTE'!$B30,'Equation 3 FTE Conversion'!$B$10:$E$32,4,FALSE)</f>
        <v>2.6059875466998752E-2</v>
      </c>
      <c r="EL30" s="20">
        <f>'RIMS II Type I Employment'!EL30*VLOOKUP('Equation 4 Type I FTE'!$B30,'Equation 3 FTE Conversion'!$B$10:$E$32,4,FALSE)</f>
        <v>3.1127073474470735E-2</v>
      </c>
      <c r="EM30" s="20">
        <f>'RIMS II Type I Employment'!EM30*VLOOKUP('Equation 4 Type I FTE'!$B30,'Equation 3 FTE Conversion'!$B$10:$E$32,4,FALSE)</f>
        <v>1.294950601909506E-2</v>
      </c>
      <c r="EN30" s="20">
        <f>'RIMS II Type I Employment'!EN30*VLOOKUP('Equation 4 Type I FTE'!$B30,'Equation 3 FTE Conversion'!$B$10:$E$32,4,FALSE)</f>
        <v>2.7185919468659191E-2</v>
      </c>
      <c r="EO30" s="20">
        <f>'RIMS II Type I Employment'!EO30*VLOOKUP('Equation 4 Type I FTE'!$B30,'Equation 3 FTE Conversion'!$B$10:$E$32,4,FALSE)</f>
        <v>2.429037775010378E-2</v>
      </c>
      <c r="EP30" s="20">
        <f>'RIMS II Type I Employment'!EP30*VLOOKUP('Equation 4 Type I FTE'!$B30,'Equation 3 FTE Conversion'!$B$10:$E$32,4,FALSE)</f>
        <v>2.6140307181403075E-2</v>
      </c>
      <c r="EQ30" s="20">
        <f>'RIMS II Type I Employment'!EQ30*VLOOKUP('Equation 4 Type I FTE'!$B30,'Equation 3 FTE Conversion'!$B$10:$E$32,4,FALSE)</f>
        <v>2.2762175176421751E-2</v>
      </c>
      <c r="ER30" s="20">
        <f>'RIMS II Type I Employment'!ER30*VLOOKUP('Equation 4 Type I FTE'!$B30,'Equation 3 FTE Conversion'!$B$10:$E$32,4,FALSE)</f>
        <v>2.1957858032378583E-2</v>
      </c>
      <c r="ES30" s="20">
        <f>'RIMS II Type I Employment'!ES30*VLOOKUP('Equation 4 Type I FTE'!$B30,'Equation 3 FTE Conversion'!$B$10:$E$32,4,FALSE)</f>
        <v>3.8205064342050642E-2</v>
      </c>
      <c r="ET30" s="20">
        <f>'RIMS II Type I Employment'!ET30*VLOOKUP('Equation 4 Type I FTE'!$B30,'Equation 3 FTE Conversion'!$B$10:$E$32,4,FALSE)</f>
        <v>3.4505205479452059E-2</v>
      </c>
      <c r="EU30" s="20">
        <f>'RIMS II Type I Employment'!EU30*VLOOKUP('Equation 4 Type I FTE'!$B30,'Equation 3 FTE Conversion'!$B$10:$E$32,4,FALSE)</f>
        <v>2.7185919468659191E-2</v>
      </c>
      <c r="EV30" s="20">
        <f>'RIMS II Type I Employment'!EV30*VLOOKUP('Equation 4 Type I FTE'!$B30,'Equation 3 FTE Conversion'!$B$10:$E$32,4,FALSE)</f>
        <v>1.9062316313823161E-2</v>
      </c>
      <c r="EW30" s="20">
        <f>'RIMS II Type I Employment'!EW30*VLOOKUP('Equation 4 Type I FTE'!$B30,'Equation 3 FTE Conversion'!$B$10:$E$32,4,FALSE)</f>
        <v>1.2708210875882111E-2</v>
      </c>
      <c r="EX30" s="20">
        <f>'RIMS II Type I Employment'!EX30*VLOOKUP('Equation 4 Type I FTE'!$B30,'Equation 3 FTE Conversion'!$B$10:$E$32,4,FALSE)</f>
        <v>2.0751382316313825E-2</v>
      </c>
      <c r="EY30" s="20">
        <f>'RIMS II Type I Employment'!EY30*VLOOKUP('Equation 4 Type I FTE'!$B30,'Equation 3 FTE Conversion'!$B$10:$E$32,4,FALSE)</f>
        <v>2.2681743462017435E-2</v>
      </c>
      <c r="EZ30" s="20">
        <f>'RIMS II Type I Employment'!EZ30*VLOOKUP('Equation 4 Type I FTE'!$B30,'Equation 3 FTE Conversion'!$B$10:$E$32,4,FALSE)</f>
        <v>3.5309522623495231E-2</v>
      </c>
      <c r="FA30" s="20">
        <f>'RIMS II Type I Employment'!FA30*VLOOKUP('Equation 4 Type I FTE'!$B30,'Equation 3 FTE Conversion'!$B$10:$E$32,4,FALSE)</f>
        <v>3.1931390618513904E-2</v>
      </c>
      <c r="FB30" s="20">
        <f>'RIMS II Type I Employment'!FB30*VLOOKUP('Equation 4 Type I FTE'!$B30,'Equation 3 FTE Conversion'!$B$10:$E$32,4,FALSE)</f>
        <v>5.8554288086342887E-2</v>
      </c>
      <c r="FC30" s="20">
        <f>'RIMS II Type I Employment'!FC30*VLOOKUP('Equation 4 Type I FTE'!$B30,'Equation 3 FTE Conversion'!$B$10:$E$32,4,FALSE)</f>
        <v>3.0564051473640514E-2</v>
      </c>
      <c r="FD30" s="20">
        <f>'RIMS II Type I Employment'!FD30*VLOOKUP('Equation 4 Type I FTE'!$B30,'Equation 3 FTE Conversion'!$B$10:$E$32,4,FALSE)</f>
        <v>2.1475267745952677E-2</v>
      </c>
      <c r="FE30" s="20">
        <f>'RIMS II Type I Employment'!FE30*VLOOKUP('Equation 4 Type I FTE'!$B30,'Equation 3 FTE Conversion'!$B$10:$E$32,4,FALSE)</f>
        <v>1.2466915732669157E-2</v>
      </c>
      <c r="FF30" s="20">
        <f>'RIMS II Type I Employment'!FF30*VLOOKUP('Equation 4 Type I FTE'!$B30,'Equation 3 FTE Conversion'!$B$10:$E$32,4,FALSE)</f>
        <v>1.327123287671233E-2</v>
      </c>
      <c r="FG30" s="20">
        <f>'RIMS II Type I Employment'!FG30*VLOOKUP('Equation 4 Type I FTE'!$B30,'Equation 3 FTE Conversion'!$B$10:$E$32,4,FALSE)</f>
        <v>5.1074138646741388E-2</v>
      </c>
      <c r="FH30" s="20">
        <f>'RIMS II Type I Employment'!FH30*VLOOKUP('Equation 4 Type I FTE'!$B30,'Equation 3 FTE Conversion'!$B$10:$E$32,4,FALSE)</f>
        <v>2.5175126608551267E-2</v>
      </c>
      <c r="FI30" s="20">
        <f>'RIMS II Type I Employment'!FI30*VLOOKUP('Equation 4 Type I FTE'!$B30,'Equation 3 FTE Conversion'!$B$10:$E$32,4,FALSE)</f>
        <v>3.3861751764217518E-2</v>
      </c>
      <c r="FJ30" s="20">
        <f>'RIMS II Type I Employment'!FJ30*VLOOKUP('Equation 4 Type I FTE'!$B30,'Equation 3 FTE Conversion'!$B$10:$E$32,4,FALSE)</f>
        <v>7.174508924865089E-2</v>
      </c>
      <c r="FK30" s="20">
        <f>'RIMS II Type I Employment'!FK30*VLOOKUP('Equation 4 Type I FTE'!$B30,'Equation 3 FTE Conversion'!$B$10:$E$32,4,FALSE)</f>
        <v>5.7428244084682445E-2</v>
      </c>
      <c r="FL30" s="20">
        <f>'RIMS II Type I Employment'!FL30*VLOOKUP('Equation 4 Type I FTE'!$B30,'Equation 3 FTE Conversion'!$B$10:$E$32,4,FALSE)</f>
        <v>2.8311963470319636E-2</v>
      </c>
      <c r="FM30" s="20">
        <f>'RIMS II Type I Employment'!FM30*VLOOKUP('Equation 4 Type I FTE'!$B30,'Equation 3 FTE Conversion'!$B$10:$E$32,4,FALSE)</f>
        <v>4.7615574927355749E-2</v>
      </c>
      <c r="FN30" s="20">
        <f>'RIMS II Type I Employment'!FN30*VLOOKUP('Equation 4 Type I FTE'!$B30,'Equation 3 FTE Conversion'!$B$10:$E$32,4,FALSE)</f>
        <v>5.5417451224574518E-2</v>
      </c>
      <c r="FO30" s="20">
        <f>'RIMS II Type I Employment'!FO30*VLOOKUP('Equation 4 Type I FTE'!$B30,'Equation 3 FTE Conversion'!$B$10:$E$32,4,FALSE)</f>
        <v>2.895541718555417E-2</v>
      </c>
      <c r="FP30" s="20">
        <f>'RIMS II Type I Employment'!FP30*VLOOKUP('Equation 4 Type I FTE'!$B30,'Equation 3 FTE Conversion'!$B$10:$E$32,4,FALSE)</f>
        <v>5.4532702366127027E-2</v>
      </c>
      <c r="FQ30" s="20">
        <f>'RIMS II Type I Employment'!FQ30*VLOOKUP('Equation 4 Type I FTE'!$B30,'Equation 3 FTE Conversion'!$B$10:$E$32,4,FALSE)</f>
        <v>2.9759734329597342E-2</v>
      </c>
      <c r="FR30" s="20">
        <f>'RIMS II Type I Employment'!FR30*VLOOKUP('Equation 4 Type I FTE'!$B30,'Equation 3 FTE Conversion'!$B$10:$E$32,4,FALSE)</f>
        <v>2.0027496886674968E-2</v>
      </c>
      <c r="FS30" s="20">
        <f>'RIMS II Type I Employment'!FS30*VLOOKUP('Equation 4 Type I FTE'!$B30,'Equation 3 FTE Conversion'!$B$10:$E$32,4,FALSE)</f>
        <v>4.2628808634288085E-2</v>
      </c>
      <c r="FT30" s="20">
        <f>'RIMS II Type I Employment'!FT30*VLOOKUP('Equation 4 Type I FTE'!$B30,'Equation 3 FTE Conversion'!$B$10:$E$32,4,FALSE)</f>
        <v>3.128793690327937E-2</v>
      </c>
      <c r="FU30" s="20">
        <f>'RIMS II Type I Employment'!FU30*VLOOKUP('Equation 4 Type I FTE'!$B30,'Equation 3 FTE Conversion'!$B$10:$E$32,4,FALSE)</f>
        <v>5.9439036944790365E-2</v>
      </c>
      <c r="FV30" s="20">
        <f>'RIMS II Type I Employment'!FV30*VLOOKUP('Equation 4 Type I FTE'!$B30,'Equation 3 FTE Conversion'!$B$10:$E$32,4,FALSE)</f>
        <v>2.7507646326276464E-2</v>
      </c>
      <c r="FW30" s="20">
        <f>'RIMS II Type I Employment'!FW30*VLOOKUP('Equation 4 Type I FTE'!$B30,'Equation 3 FTE Conversion'!$B$10:$E$32,4,FALSE)</f>
        <v>3.128793690327937E-2</v>
      </c>
      <c r="FX30" s="20">
        <f>'RIMS II Type I Employment'!FX30*VLOOKUP('Equation 4 Type I FTE'!$B30,'Equation 3 FTE Conversion'!$B$10:$E$32,4,FALSE)</f>
        <v>2.8794553756745538E-2</v>
      </c>
      <c r="FY30" s="20">
        <f>'RIMS II Type I Employment'!FY30*VLOOKUP('Equation 4 Type I FTE'!$B30,'Equation 3 FTE Conversion'!$B$10:$E$32,4,FALSE)</f>
        <v>4.3111398920713993E-2</v>
      </c>
      <c r="FZ30" s="20">
        <f>'RIMS II Type I Employment'!FZ30*VLOOKUP('Equation 4 Type I FTE'!$B30,'Equation 3 FTE Conversion'!$B$10:$E$32,4,FALSE)</f>
        <v>1.9705770029057702E-2</v>
      </c>
      <c r="GA30" s="20">
        <f>'RIMS II Type I Employment'!GA30*VLOOKUP('Equation 4 Type I FTE'!$B30,'Equation 3 FTE Conversion'!$B$10:$E$32,4,FALSE)</f>
        <v>1.7775408883354091E-2</v>
      </c>
      <c r="GB30" s="20">
        <f>'RIMS II Type I Employment'!GB30*VLOOKUP('Equation 4 Type I FTE'!$B30,'Equation 3 FTE Conversion'!$B$10:$E$32,4,FALSE)</f>
        <v>2.0188360315483603E-2</v>
      </c>
      <c r="GC30" s="20">
        <f>'RIMS II Type I Employment'!GC30*VLOOKUP('Equation 4 Type I FTE'!$B30,'Equation 3 FTE Conversion'!$B$10:$E$32,4,FALSE)</f>
        <v>1.713195516811955E-2</v>
      </c>
      <c r="GD30" s="20">
        <f>'RIMS II Type I Employment'!GD30*VLOOKUP('Equation 4 Type I FTE'!$B30,'Equation 3 FTE Conversion'!$B$10:$E$32,4,FALSE)</f>
        <v>1.4638572021585722E-2</v>
      </c>
      <c r="GE30" s="20">
        <f>'RIMS II Type I Employment'!GE30*VLOOKUP('Equation 4 Type I FTE'!$B30,'Equation 3 FTE Conversion'!$B$10:$E$32,4,FALSE)</f>
        <v>7.2388542963885425E-3</v>
      </c>
      <c r="GF30" s="20">
        <f>'RIMS II Type I Employment'!GF30*VLOOKUP('Equation 4 Type I FTE'!$B30,'Equation 3 FTE Conversion'!$B$10:$E$32,4,FALSE)</f>
        <v>1.8016704026567042E-2</v>
      </c>
      <c r="GG30" s="20">
        <f>'RIMS II Type I Employment'!GG30*VLOOKUP('Equation 4 Type I FTE'!$B30,'Equation 3 FTE Conversion'!$B$10:$E$32,4,FALSE)</f>
        <v>3.5952976338729764E-2</v>
      </c>
      <c r="GH30" s="20">
        <f>'RIMS II Type I Employment'!GH30*VLOOKUP('Equation 4 Type I FTE'!$B30,'Equation 3 FTE Conversion'!$B$10:$E$32,4,FALSE)</f>
        <v>1.8579726027397259E-2</v>
      </c>
      <c r="GI30" s="20">
        <f>'RIMS II Type I Employment'!GI30*VLOOKUP('Equation 4 Type I FTE'!$B30,'Equation 3 FTE Conversion'!$B$10:$E$32,4,FALSE)</f>
        <v>2.5738148609381489E-2</v>
      </c>
      <c r="GJ30" s="20">
        <f>'RIMS II Type I Employment'!GJ30*VLOOKUP('Equation 4 Type I FTE'!$B30,'Equation 3 FTE Conversion'!$B$10:$E$32,4,FALSE)</f>
        <v>3.5792112909921125E-2</v>
      </c>
      <c r="GK30" s="20">
        <f>'RIMS II Type I Employment'!GK30*VLOOKUP('Equation 4 Type I FTE'!$B30,'Equation 3 FTE Conversion'!$B$10:$E$32,4,FALSE)</f>
        <v>3.136836861768369E-2</v>
      </c>
      <c r="GL30" s="20">
        <f>'RIMS II Type I Employment'!GL30*VLOOKUP('Equation 4 Type I FTE'!$B30,'Equation 3 FTE Conversion'!$B$10:$E$32,4,FALSE)</f>
        <v>4.3674420921544208E-2</v>
      </c>
      <c r="GM30" s="20">
        <f>'RIMS II Type I Employment'!GM30*VLOOKUP('Equation 4 Type I FTE'!$B30,'Equation 3 FTE Conversion'!$B$10:$E$32,4,FALSE)</f>
        <v>2.6301170610211706E-2</v>
      </c>
      <c r="GN30" s="20">
        <f>'RIMS II Type I Employment'!GN30*VLOOKUP('Equation 4 Type I FTE'!$B30,'Equation 3 FTE Conversion'!$B$10:$E$32,4,FALSE)</f>
        <v>2.2118721461187214E-2</v>
      </c>
      <c r="GO30" s="20">
        <f>'RIMS II Type I Employment'!GO30*VLOOKUP('Equation 4 Type I FTE'!$B30,'Equation 3 FTE Conversion'!$B$10:$E$32,4,FALSE)</f>
        <v>1.6247206309672062E-2</v>
      </c>
      <c r="GP30" s="20">
        <f>'RIMS II Type I Employment'!GP30*VLOOKUP('Equation 4 Type I FTE'!$B30,'Equation 3 FTE Conversion'!$B$10:$E$32,4,FALSE)</f>
        <v>2.420994603569946E-2</v>
      </c>
      <c r="GQ30" s="20">
        <f>'RIMS II Type I Employment'!GQ30*VLOOKUP('Equation 4 Type I FTE'!$B30,'Equation 3 FTE Conversion'!$B$10:$E$32,4,FALSE)</f>
        <v>5.6704358655043585E-2</v>
      </c>
      <c r="GR30" s="20">
        <f>'RIMS II Type I Employment'!GR30*VLOOKUP('Equation 4 Type I FTE'!$B30,'Equation 3 FTE Conversion'!$B$10:$E$32,4,FALSE)</f>
        <v>3.2574844333748444E-2</v>
      </c>
      <c r="GS30" s="20">
        <f>'RIMS II Type I Employment'!GS30*VLOOKUP('Equation 4 Type I FTE'!$B30,'Equation 3 FTE Conversion'!$B$10:$E$32,4,FALSE)</f>
        <v>2.083181403071814E-2</v>
      </c>
      <c r="GT30" s="20">
        <f>'RIMS II Type I Employment'!GT30*VLOOKUP('Equation 4 Type I FTE'!$B30,'Equation 3 FTE Conversion'!$B$10:$E$32,4,FALSE)</f>
        <v>2.7427214611872145E-2</v>
      </c>
      <c r="GU30" s="20">
        <f>'RIMS II Type I Employment'!GU30*VLOOKUP('Equation 4 Type I FTE'!$B30,'Equation 3 FTE Conversion'!$B$10:$E$32,4,FALSE)</f>
        <v>2.2681743462017435E-2</v>
      </c>
      <c r="GV30" s="20">
        <f>'RIMS II Type I Employment'!GV30*VLOOKUP('Equation 4 Type I FTE'!$B30,'Equation 3 FTE Conversion'!$B$10:$E$32,4,FALSE)</f>
        <v>3.3459593192195929E-2</v>
      </c>
      <c r="GW30" s="20">
        <f>'RIMS II Type I Employment'!GW30*VLOOKUP('Equation 4 Type I FTE'!$B30,'Equation 3 FTE Conversion'!$B$10:$E$32,4,FALSE)</f>
        <v>3.1850958904109591E-2</v>
      </c>
      <c r="GX30" s="20">
        <f>'RIMS II Type I Employment'!GX30*VLOOKUP('Equation 4 Type I FTE'!$B30,'Equation 3 FTE Conversion'!$B$10:$E$32,4,FALSE)</f>
        <v>2.9196712328767124E-2</v>
      </c>
      <c r="GY30" s="20">
        <f>'RIMS II Type I Employment'!GY30*VLOOKUP('Equation 4 Type I FTE'!$B30,'Equation 3 FTE Conversion'!$B$10:$E$32,4,FALSE)</f>
        <v>2.25208800332088E-2</v>
      </c>
      <c r="GZ30" s="20">
        <f>'RIMS II Type I Employment'!GZ30*VLOOKUP('Equation 4 Type I FTE'!$B30,'Equation 3 FTE Conversion'!$B$10:$E$32,4,FALSE)</f>
        <v>3.0403188044831882E-2</v>
      </c>
      <c r="HA30" s="20">
        <f>'RIMS II Type I Employment'!HA30*VLOOKUP('Equation 4 Type I FTE'!$B30,'Equation 3 FTE Conversion'!$B$10:$E$32,4,FALSE)</f>
        <v>2.2601311747613116E-2</v>
      </c>
      <c r="HB30" s="20">
        <f>'RIMS II Type I Employment'!HB30*VLOOKUP('Equation 4 Type I FTE'!$B30,'Equation 3 FTE Conversion'!$B$10:$E$32,4,FALSE)</f>
        <v>1.0375691158156912E-2</v>
      </c>
      <c r="HC30" s="20">
        <f>'RIMS II Type I Employment'!HC30*VLOOKUP('Equation 4 Type I FTE'!$B30,'Equation 3 FTE Conversion'!$B$10:$E$32,4,FALSE)</f>
        <v>1.5362457451224575E-2</v>
      </c>
      <c r="HD30" s="20">
        <f>'RIMS II Type I Employment'!HD30*VLOOKUP('Equation 4 Type I FTE'!$B30,'Equation 3 FTE Conversion'!$B$10:$E$32,4,FALSE)</f>
        <v>2.589901203819012E-2</v>
      </c>
      <c r="HE30" s="20">
        <f>'RIMS II Type I Employment'!HE30*VLOOKUP('Equation 4 Type I FTE'!$B30,'Equation 3 FTE Conversion'!$B$10:$E$32,4,FALSE)</f>
        <v>3.434434205064342E-2</v>
      </c>
      <c r="HF30" s="20">
        <f>'RIMS II Type I Employment'!HF30*VLOOKUP('Equation 4 Type I FTE'!$B30,'Equation 3 FTE Conversion'!$B$10:$E$32,4,FALSE)</f>
        <v>1.7775408883354091E-2</v>
      </c>
      <c r="HG30" s="20">
        <f>'RIMS II Type I Employment'!HG30*VLOOKUP('Equation 4 Type I FTE'!$B30,'Equation 3 FTE Conversion'!$B$10:$E$32,4,FALSE)</f>
        <v>2.6059875466998752E-2</v>
      </c>
      <c r="HH30" s="20">
        <f>'RIMS II Type I Employment'!HH30*VLOOKUP('Equation 4 Type I FTE'!$B30,'Equation 3 FTE Conversion'!$B$10:$E$32,4,FALSE)</f>
        <v>4.3111398920713993E-2</v>
      </c>
      <c r="HI30" s="20">
        <f>'RIMS II Type I Employment'!HI30*VLOOKUP('Equation 4 Type I FTE'!$B30,'Equation 3 FTE Conversion'!$B$10:$E$32,4,FALSE)</f>
        <v>2.6783760896637612E-2</v>
      </c>
      <c r="HJ30" s="20">
        <f>'RIMS II Type I Employment'!HJ30*VLOOKUP('Equation 4 Type I FTE'!$B30,'Equation 3 FTE Conversion'!$B$10:$E$32,4,FALSE)</f>
        <v>3.4987795765877953E-2</v>
      </c>
      <c r="HK30" s="20">
        <f>'RIMS II Type I Employment'!HK30*VLOOKUP('Equation 4 Type I FTE'!$B30,'Equation 3 FTE Conversion'!$B$10:$E$32,4,FALSE)</f>
        <v>0</v>
      </c>
      <c r="HL30" s="20">
        <f>'RIMS II Type I Employment'!HL30*VLOOKUP('Equation 4 Type I FTE'!$B30,'Equation 3 FTE Conversion'!$B$10:$E$32,4,FALSE)</f>
        <v>2.4531672893316727E-2</v>
      </c>
      <c r="HM30" s="20">
        <f>'RIMS II Type I Employment'!HM30*VLOOKUP('Equation 4 Type I FTE'!$B30,'Equation 3 FTE Conversion'!$B$10:$E$32,4,FALSE)</f>
        <v>2.3164333748443337E-2</v>
      </c>
      <c r="HN30" s="20">
        <f>'RIMS II Type I Employment'!HN30*VLOOKUP('Equation 4 Type I FTE'!$B30,'Equation 3 FTE Conversion'!$B$10:$E$32,4,FALSE)</f>
        <v>3.4263910336239101E-2</v>
      </c>
      <c r="HO30" s="20">
        <f>'RIMS II Type I Employment'!HO30*VLOOKUP('Equation 4 Type I FTE'!$B30,'Equation 3 FTE Conversion'!$B$10:$E$32,4,FALSE)</f>
        <v>2.2360016604400165E-2</v>
      </c>
      <c r="HP30" s="20">
        <f>'RIMS II Type I Employment'!HP30*VLOOKUP('Equation 4 Type I FTE'!$B30,'Equation 3 FTE Conversion'!$B$10:$E$32,4,FALSE)</f>
        <v>3.2655276048152757E-2</v>
      </c>
      <c r="HQ30" s="20">
        <f>'RIMS II Type I Employment'!HQ30*VLOOKUP('Equation 4 Type I FTE'!$B30,'Equation 3 FTE Conversion'!$B$10:$E$32,4,FALSE)</f>
        <v>2.8633690327936903E-2</v>
      </c>
      <c r="HR30" s="20">
        <f>'RIMS II Type I Employment'!HR30*VLOOKUP('Equation 4 Type I FTE'!$B30,'Equation 3 FTE Conversion'!$B$10:$E$32,4,FALSE)</f>
        <v>2.967930261519303E-2</v>
      </c>
      <c r="HS30" s="20">
        <f>'RIMS II Type I Employment'!HS30*VLOOKUP('Equation 4 Type I FTE'!$B30,'Equation 3 FTE Conversion'!$B$10:$E$32,4,FALSE)</f>
        <v>5.927817351598174E-2</v>
      </c>
      <c r="HT30" s="20">
        <f>'RIMS II Type I Employment'!HT30*VLOOKUP('Equation 4 Type I FTE'!$B30,'Equation 3 FTE Conversion'!$B$10:$E$32,4,FALSE)</f>
        <v>3.6194271481942715E-2</v>
      </c>
      <c r="HU30" s="20">
        <f>'RIMS II Type I Employment'!HU30*VLOOKUP('Equation 4 Type I FTE'!$B30,'Equation 3 FTE Conversion'!$B$10:$E$32,4,FALSE)</f>
        <v>8.9279202988792033E-3</v>
      </c>
      <c r="HV30" s="20">
        <f>'RIMS II Type I Employment'!HV30*VLOOKUP('Equation 4 Type I FTE'!$B30,'Equation 3 FTE Conversion'!$B$10:$E$32,4,FALSE)</f>
        <v>2.4772968036529681E-2</v>
      </c>
      <c r="HW30" s="20">
        <f>'RIMS II Type I Employment'!HW30*VLOOKUP('Equation 4 Type I FTE'!$B30,'Equation 3 FTE Conversion'!$B$10:$E$32,4,FALSE)</f>
        <v>2.8472826899128272E-2</v>
      </c>
      <c r="HX30" s="20">
        <f>'RIMS II Type I Employment'!HX30*VLOOKUP('Equation 4 Type I FTE'!$B30,'Equation 3 FTE Conversion'!$B$10:$E$32,4,FALSE)</f>
        <v>1.1903893731838937E-2</v>
      </c>
      <c r="HY30" s="20">
        <f>'RIMS II Type I Employment'!HY30*VLOOKUP('Equation 4 Type I FTE'!$B30,'Equation 3 FTE Conversion'!$B$10:$E$32,4,FALSE)</f>
        <v>6.514968866749688E-3</v>
      </c>
      <c r="HZ30" s="20">
        <f>'RIMS II Type I Employment'!HZ30*VLOOKUP('Equation 4 Type I FTE'!$B30,'Equation 3 FTE Conversion'!$B$10:$E$32,4,FALSE)</f>
        <v>2.4370809464508095E-2</v>
      </c>
      <c r="IA30" s="20">
        <f>'RIMS II Type I Employment'!IA30*VLOOKUP('Equation 4 Type I FTE'!$B30,'Equation 3 FTE Conversion'!$B$10:$E$32,4,FALSE)</f>
        <v>1.3995118306351183E-2</v>
      </c>
      <c r="IB30" s="20">
        <f>'RIMS II Type I Employment'!IB30*VLOOKUP('Equation 4 Type I FTE'!$B30,'Equation 3 FTE Conversion'!$B$10:$E$32,4,FALSE)</f>
        <v>2.5738148609381489E-2</v>
      </c>
      <c r="IC30" s="20">
        <f>'RIMS II Type I Employment'!IC30*VLOOKUP('Equation 4 Type I FTE'!$B30,'Equation 3 FTE Conversion'!$B$10:$E$32,4,FALSE)</f>
        <v>1.9705770029057702E-2</v>
      </c>
      <c r="ID30" s="20">
        <f>'RIMS II Type I Employment'!ID30*VLOOKUP('Equation 4 Type I FTE'!$B30,'Equation 3 FTE Conversion'!$B$10:$E$32,4,FALSE)</f>
        <v>1.6488501452885017E-2</v>
      </c>
      <c r="IE30" s="20">
        <f>'RIMS II Type I Employment'!IE30*VLOOKUP('Equation 4 Type I FTE'!$B30,'Equation 3 FTE Conversion'!$B$10:$E$32,4,FALSE)</f>
        <v>1.8097135740971357E-2</v>
      </c>
      <c r="IF30" s="20">
        <f>'RIMS II Type I Employment'!IF30*VLOOKUP('Equation 4 Type I FTE'!$B30,'Equation 3 FTE Conversion'!$B$10:$E$32,4,FALSE)</f>
        <v>3.6194271481942715E-2</v>
      </c>
      <c r="IG30" s="20">
        <f>'RIMS II Type I Employment'!IG30*VLOOKUP('Equation 4 Type I FTE'!$B30,'Equation 3 FTE Conversion'!$B$10:$E$32,4,FALSE)</f>
        <v>1.8016704026567042E-2</v>
      </c>
      <c r="IH30" s="20">
        <f>'RIMS II Type I Employment'!IH30*VLOOKUP('Equation 4 Type I FTE'!$B30,'Equation 3 FTE Conversion'!$B$10:$E$32,4,FALSE)</f>
        <v>2.7346782897467833E-2</v>
      </c>
      <c r="II30" s="20">
        <f>'RIMS II Type I Employment'!II30*VLOOKUP('Equation 4 Type I FTE'!$B30,'Equation 3 FTE Conversion'!$B$10:$E$32,4,FALSE)</f>
        <v>1.0456122872561228E-2</v>
      </c>
      <c r="IJ30" s="20">
        <f>'RIMS II Type I Employment'!IJ30*VLOOKUP('Equation 4 Type I FTE'!$B30,'Equation 3 FTE Conversion'!$B$10:$E$32,4,FALSE)</f>
        <v>1.9384043171440431E-2</v>
      </c>
      <c r="IK30" s="20">
        <f>'RIMS II Type I Employment'!IK30*VLOOKUP('Equation 4 Type I FTE'!$B30,'Equation 3 FTE Conversion'!$B$10:$E$32,4,FALSE)</f>
        <v>1.2064757160647571E-2</v>
      </c>
      <c r="IL30" s="20">
        <f>'RIMS II Type I Employment'!IL30*VLOOKUP('Equation 4 Type I FTE'!$B30,'Equation 3 FTE Conversion'!$B$10:$E$32,4,FALSE)</f>
        <v>1.7694977168949771E-2</v>
      </c>
      <c r="IM30" s="20">
        <f>'RIMS II Type I Employment'!IM30*VLOOKUP('Equation 4 Type I FTE'!$B30,'Equation 3 FTE Conversion'!$B$10:$E$32,4,FALSE)</f>
        <v>2.0027496886674968E-2</v>
      </c>
      <c r="IN30" s="20">
        <f>'RIMS II Type I Employment'!IN30*VLOOKUP('Equation 4 Type I FTE'!$B30,'Equation 3 FTE Conversion'!$B$10:$E$32,4,FALSE)</f>
        <v>1.4960298879202989E-2</v>
      </c>
      <c r="IO30" s="20">
        <f>'RIMS II Type I Employment'!IO30*VLOOKUP('Equation 4 Type I FTE'!$B30,'Equation 3 FTE Conversion'!$B$10:$E$32,4,FALSE)</f>
        <v>1.544288916562889E-2</v>
      </c>
      <c r="IP30" s="20">
        <f>'RIMS II Type I Employment'!IP30*VLOOKUP('Equation 4 Type I FTE'!$B30,'Equation 3 FTE Conversion'!$B$10:$E$32,4,FALSE)</f>
        <v>1.8579726027397259E-2</v>
      </c>
      <c r="IQ30" s="20">
        <f>'RIMS II Type I Employment'!IQ30*VLOOKUP('Equation 4 Type I FTE'!$B30,'Equation 3 FTE Conversion'!$B$10:$E$32,4,FALSE)</f>
        <v>1.9544906600249067E-2</v>
      </c>
      <c r="IR30" s="20">
        <f>'RIMS II Type I Employment'!IR30*VLOOKUP('Equation 4 Type I FTE'!$B30,'Equation 3 FTE Conversion'!$B$10:$E$32,4,FALSE)</f>
        <v>3.5229090909090911E-2</v>
      </c>
      <c r="IS30" s="20">
        <f>'RIMS II Type I Employment'!IS30*VLOOKUP('Equation 4 Type I FTE'!$B30,'Equation 3 FTE Conversion'!$B$10:$E$32,4,FALSE)</f>
        <v>1.8177567455375673E-2</v>
      </c>
      <c r="IT30" s="20">
        <f>'RIMS II Type I Employment'!IT30*VLOOKUP('Equation 4 Type I FTE'!$B30,'Equation 3 FTE Conversion'!$B$10:$E$32,4,FALSE)</f>
        <v>1.552332088003321E-2</v>
      </c>
      <c r="IU30" s="20">
        <f>'RIMS II Type I Employment'!IU30*VLOOKUP('Equation 4 Type I FTE'!$B30,'Equation 3 FTE Conversion'!$B$10:$E$32,4,FALSE)</f>
        <v>6.265630552096306E-2</v>
      </c>
      <c r="IV30" s="20">
        <f>'RIMS II Type I Employment'!IV30*VLOOKUP('Equation 4 Type I FTE'!$B30,'Equation 3 FTE Conversion'!$B$10:$E$32,4,FALSE)</f>
        <v>4.0618015774180158E-2</v>
      </c>
      <c r="IW30" s="20">
        <f>'RIMS II Type I Employment'!IW30*VLOOKUP('Equation 4 Type I FTE'!$B30,'Equation 3 FTE Conversion'!$B$10:$E$32,4,FALSE)</f>
        <v>2.3003470319634702E-2</v>
      </c>
      <c r="IX30" s="20">
        <f>'RIMS II Type I Employment'!IX30*VLOOKUP('Equation 4 Type I FTE'!$B30,'Equation 3 FTE Conversion'!$B$10:$E$32,4,FALSE)</f>
        <v>4.142233291822333E-2</v>
      </c>
      <c r="IY30" s="20">
        <f>'RIMS II Type I Employment'!IY30*VLOOKUP('Equation 4 Type I FTE'!$B30,'Equation 3 FTE Conversion'!$B$10:$E$32,4,FALSE)</f>
        <v>2.3083902034039021E-2</v>
      </c>
      <c r="IZ30" s="20">
        <f>'RIMS II Type I Employment'!IZ30*VLOOKUP('Equation 4 Type I FTE'!$B30,'Equation 3 FTE Conversion'!$B$10:$E$32,4,FALSE)</f>
        <v>2.7748941469489419E-2</v>
      </c>
      <c r="JA30" s="20">
        <f>'RIMS II Type I Employment'!JA30*VLOOKUP('Equation 4 Type I FTE'!$B30,'Equation 3 FTE Conversion'!$B$10:$E$32,4,FALSE)</f>
        <v>2.8151100041511005E-2</v>
      </c>
      <c r="JB30" s="20">
        <f>'RIMS II Type I Employment'!JB30*VLOOKUP('Equation 4 Type I FTE'!$B30,'Equation 3 FTE Conversion'!$B$10:$E$32,4,FALSE)</f>
        <v>5.6784790369447904E-2</v>
      </c>
      <c r="JC30" s="20">
        <f>'RIMS II Type I Employment'!JC30*VLOOKUP('Equation 4 Type I FTE'!$B30,'Equation 3 FTE Conversion'!$B$10:$E$32,4,FALSE)</f>
        <v>3.9411540058115403E-2</v>
      </c>
      <c r="JD30" s="20">
        <f>'RIMS II Type I Employment'!JD30*VLOOKUP('Equation 4 Type I FTE'!$B30,'Equation 3 FTE Conversion'!$B$10:$E$32,4,FALSE)</f>
        <v>5.6543495226234954E-2</v>
      </c>
      <c r="JE30" s="20">
        <f>'RIMS II Type I Employment'!JE30*VLOOKUP('Equation 4 Type I FTE'!$B30,'Equation 3 FTE Conversion'!$B$10:$E$32,4,FALSE)</f>
        <v>4.850032378580324E-2</v>
      </c>
      <c r="JF30" s="20">
        <f>'RIMS II Type I Employment'!JF30*VLOOKUP('Equation 4 Type I FTE'!$B30,'Equation 3 FTE Conversion'!$B$10:$E$32,4,FALSE)</f>
        <v>4.1502764632627649E-2</v>
      </c>
      <c r="JG30" s="20">
        <f>'RIMS II Type I Employment'!JG30*VLOOKUP('Equation 4 Type I FTE'!$B30,'Equation 3 FTE Conversion'!$B$10:$E$32,4,FALSE)</f>
        <v>5.220018264840183E-2</v>
      </c>
      <c r="JH30" s="20">
        <f>'RIMS II Type I Employment'!JH30*VLOOKUP('Equation 4 Type I FTE'!$B30,'Equation 3 FTE Conversion'!$B$10:$E$32,4,FALSE)</f>
        <v>7.681228725612288E-2</v>
      </c>
      <c r="JI30" s="20">
        <f>'RIMS II Type I Employment'!JI30*VLOOKUP('Equation 4 Type I FTE'!$B30,'Equation 3 FTE Conversion'!$B$10:$E$32,4,FALSE)</f>
        <v>5.9760763802407642E-2</v>
      </c>
      <c r="JJ30" s="20">
        <f>'RIMS II Type I Employment'!JJ30*VLOOKUP('Equation 4 Type I FTE'!$B30,'Equation 3 FTE Conversion'!$B$10:$E$32,4,FALSE)</f>
        <v>4.4639601494396018E-2</v>
      </c>
      <c r="JK30" s="20">
        <f>'RIMS II Type I Employment'!JK30*VLOOKUP('Equation 4 Type I FTE'!$B30,'Equation 3 FTE Conversion'!$B$10:$E$32,4,FALSE)</f>
        <v>5.0350253217102535E-2</v>
      </c>
      <c r="JL30" s="20">
        <f>'RIMS II Type I Employment'!JL30*VLOOKUP('Equation 4 Type I FTE'!$B30,'Equation 3 FTE Conversion'!$B$10:$E$32,4,FALSE)</f>
        <v>0.36170141967621422</v>
      </c>
      <c r="JM30" s="20">
        <f>'RIMS II Type I Employment'!JM30*VLOOKUP('Equation 4 Type I FTE'!$B30,'Equation 3 FTE Conversion'!$B$10:$E$32,4,FALSE)</f>
        <v>2.8874985471149858E-2</v>
      </c>
      <c r="JN30" s="20">
        <f>'RIMS II Type I Employment'!JN30*VLOOKUP('Equation 4 Type I FTE'!$B30,'Equation 3 FTE Conversion'!$B$10:$E$32,4,FALSE)</f>
        <v>4.8982914072229142E-2</v>
      </c>
      <c r="JO30" s="20">
        <f>'RIMS II Type I Employment'!JO30*VLOOKUP('Equation 4 Type I FTE'!$B30,'Equation 3 FTE Conversion'!$B$10:$E$32,4,FALSE)</f>
        <v>3.466606890826069E-2</v>
      </c>
      <c r="JP30" s="20">
        <f>'RIMS II Type I Employment'!JP30*VLOOKUP('Equation 4 Type I FTE'!$B30,'Equation 3 FTE Conversion'!$B$10:$E$32,4,FALSE)</f>
        <v>3.2574844333748444E-2</v>
      </c>
      <c r="JQ30" s="20">
        <f>'RIMS II Type I Employment'!JQ30*VLOOKUP('Equation 4 Type I FTE'!$B30,'Equation 3 FTE Conversion'!$B$10:$E$32,4,FALSE)</f>
        <v>2.7427214611872145E-2</v>
      </c>
      <c r="JR30" s="20">
        <f>'RIMS II Type I Employment'!JR30*VLOOKUP('Equation 4 Type I FTE'!$B30,'Equation 3 FTE Conversion'!$B$10:$E$32,4,FALSE)</f>
        <v>5.1395865504358651E-2</v>
      </c>
      <c r="JS30" s="20">
        <f>'RIMS II Type I Employment'!JS30*VLOOKUP('Equation 4 Type I FTE'!$B30,'Equation 3 FTE Conversion'!$B$10:$E$32,4,FALSE)</f>
        <v>0.1027917310087173</v>
      </c>
      <c r="JT30" s="20">
        <f>'RIMS II Type I Employment'!JT30*VLOOKUP('Equation 4 Type I FTE'!$B30,'Equation 3 FTE Conversion'!$B$10:$E$32,4,FALSE)</f>
        <v>4.5926508924865085E-2</v>
      </c>
      <c r="JU30" s="20">
        <f>'RIMS II Type I Employment'!JU30*VLOOKUP('Equation 4 Type I FTE'!$B30,'Equation 3 FTE Conversion'!$B$10:$E$32,4,FALSE)</f>
        <v>3.434434205064342E-2</v>
      </c>
      <c r="JV30" s="20">
        <f>'RIMS II Type I Employment'!JV30*VLOOKUP('Equation 4 Type I FTE'!$B30,'Equation 3 FTE Conversion'!$B$10:$E$32,4,FALSE)</f>
        <v>5.9599900373599003E-2</v>
      </c>
      <c r="JW30" s="20">
        <f>'RIMS II Type I Employment'!JW30*VLOOKUP('Equation 4 Type I FTE'!$B30,'Equation 3 FTE Conversion'!$B$10:$E$32,4,FALSE)</f>
        <v>6.6195300954753011E-2</v>
      </c>
      <c r="JX30" s="20">
        <f>'RIMS II Type I Employment'!JX30*VLOOKUP('Equation 4 Type I FTE'!$B30,'Equation 3 FTE Conversion'!$B$10:$E$32,4,FALSE)</f>
        <v>5.8795583229555831E-2</v>
      </c>
      <c r="JY30" s="20">
        <f>'RIMS II Type I Employment'!JY30*VLOOKUP('Equation 4 Type I FTE'!$B30,'Equation 3 FTE Conversion'!$B$10:$E$32,4,FALSE)</f>
        <v>3.5550817766708181E-2</v>
      </c>
      <c r="JZ30" s="20">
        <f>'RIMS II Type I Employment'!JZ30*VLOOKUP('Equation 4 Type I FTE'!$B30,'Equation 3 FTE Conversion'!$B$10:$E$32,4,FALSE)</f>
        <v>4.914377750103778E-2</v>
      </c>
      <c r="KA30" s="20">
        <f>'RIMS II Type I Employment'!KA30*VLOOKUP('Equation 4 Type I FTE'!$B30,'Equation 3 FTE Conversion'!$B$10:$E$32,4,FALSE)</f>
        <v>2.1957858032378583E-2</v>
      </c>
      <c r="KB30" s="20">
        <f>'RIMS II Type I Employment'!KB30*VLOOKUP('Equation 4 Type I FTE'!$B30,'Equation 3 FTE Conversion'!$B$10:$E$32,4,FALSE)</f>
        <v>1.9866633457866333E-2</v>
      </c>
      <c r="KC30" s="20">
        <f>'RIMS II Type I Employment'!KC30*VLOOKUP('Equation 4 Type I FTE'!$B30,'Equation 3 FTE Conversion'!$B$10:$E$32,4,FALSE)</f>
        <v>2.0268792029887919E-2</v>
      </c>
      <c r="KD30" s="20">
        <f>'RIMS II Type I Employment'!KD30*VLOOKUP('Equation 4 Type I FTE'!$B30,'Equation 3 FTE Conversion'!$B$10:$E$32,4,FALSE)</f>
        <v>2.967930261519303E-2</v>
      </c>
      <c r="KE30" s="20">
        <f>'RIMS II Type I Employment'!KE30*VLOOKUP('Equation 4 Type I FTE'!$B30,'Equation 3 FTE Conversion'!$B$10:$E$32,4,FALSE)</f>
        <v>7.4158040680780413E-2</v>
      </c>
      <c r="KF30" s="20">
        <f>'RIMS II Type I Employment'!KF30*VLOOKUP('Equation 4 Type I FTE'!$B30,'Equation 3 FTE Conversion'!$B$10:$E$32,4,FALSE)</f>
        <v>9.0566110419261103E-2</v>
      </c>
      <c r="KG30" s="20">
        <f>'RIMS II Type I Employment'!KG30*VLOOKUP('Equation 4 Type I FTE'!$B30,'Equation 3 FTE Conversion'!$B$10:$E$32,4,FALSE)</f>
        <v>0.20421612287256125</v>
      </c>
      <c r="KH30" s="20">
        <f>'RIMS II Type I Employment'!KH30*VLOOKUP('Equation 4 Type I FTE'!$B30,'Equation 3 FTE Conversion'!$B$10:$E$32,4,FALSE)</f>
        <v>7.6570992112909922E-2</v>
      </c>
      <c r="KI30" s="20">
        <f>'RIMS II Type I Employment'!KI30*VLOOKUP('Equation 4 Type I FTE'!$B30,'Equation 3 FTE Conversion'!$B$10:$E$32,4,FALSE)</f>
        <v>4.9545936073059363E-2</v>
      </c>
      <c r="KJ30" s="20">
        <f>'RIMS II Type I Employment'!KJ30*VLOOKUP('Equation 4 Type I FTE'!$B30,'Equation 3 FTE Conversion'!$B$10:$E$32,4,FALSE)</f>
        <v>9.933316728933167E-2</v>
      </c>
      <c r="KK30" s="20">
        <f>'RIMS II Type I Employment'!KK30*VLOOKUP('Equation 4 Type I FTE'!$B30,'Equation 3 FTE Conversion'!$B$10:$E$32,4,FALSE)</f>
        <v>0.11895850560398506</v>
      </c>
      <c r="KL30" s="20">
        <f>'RIMS II Type I Employment'!KL30*VLOOKUP('Equation 4 Type I FTE'!$B30,'Equation 3 FTE Conversion'!$B$10:$E$32,4,FALSE)</f>
        <v>0.13480355334163555</v>
      </c>
      <c r="KM30" s="20">
        <f>'RIMS II Type I Employment'!KM30*VLOOKUP('Equation 4 Type I FTE'!$B30,'Equation 3 FTE Conversion'!$B$10:$E$32,4,FALSE)</f>
        <v>6.8125662100456619E-2</v>
      </c>
      <c r="KN30" s="20">
        <f>'RIMS II Type I Employment'!KN30*VLOOKUP('Equation 4 Type I FTE'!$B30,'Equation 3 FTE Conversion'!$B$10:$E$32,4,FALSE)</f>
        <v>1.6568933167289333E-2</v>
      </c>
      <c r="KO30" s="20">
        <f>'RIMS II Type I Employment'!KO30*VLOOKUP('Equation 4 Type I FTE'!$B30,'Equation 3 FTE Conversion'!$B$10:$E$32,4,FALSE)</f>
        <v>4.9385072644250731E-2</v>
      </c>
      <c r="KP30" s="20">
        <f>'RIMS II Type I Employment'!KP30*VLOOKUP('Equation 4 Type I FTE'!$B30,'Equation 3 FTE Conversion'!$B$10:$E$32,4,FALSE)</f>
        <v>4.1502764632627649E-2</v>
      </c>
      <c r="KQ30" s="20">
        <f>'RIMS II Type I Employment'!KQ30*VLOOKUP('Equation 4 Type I FTE'!$B30,'Equation 3 FTE Conversion'!$B$10:$E$32,4,FALSE)</f>
        <v>0.14976385222083852</v>
      </c>
      <c r="KR30" s="20">
        <f>'RIMS II Type I Employment'!KR30*VLOOKUP('Equation 4 Type I FTE'!$B30,'Equation 3 FTE Conversion'!$B$10:$E$32,4,FALSE)</f>
        <v>7.9707828974678291E-2</v>
      </c>
      <c r="KS30" s="20">
        <f>'RIMS II Type I Employment'!KS30*VLOOKUP('Equation 4 Type I FTE'!$B30,'Equation 3 FTE Conversion'!$B$10:$E$32,4,FALSE)</f>
        <v>0.12724297218762973</v>
      </c>
      <c r="KT30" s="20">
        <f>'RIMS II Type I Employment'!KT30*VLOOKUP('Equation 4 Type I FTE'!$B30,'Equation 3 FTE Conversion'!$B$10:$E$32,4,FALSE)</f>
        <v>9.933316728933167E-2</v>
      </c>
      <c r="KU30" s="20">
        <f>'RIMS II Type I Employment'!KU30*VLOOKUP('Equation 4 Type I FTE'!$B30,'Equation 3 FTE Conversion'!$B$10:$E$32,4,FALSE)</f>
        <v>0.10576770444167705</v>
      </c>
      <c r="KV30" s="20">
        <f>'RIMS II Type I Employment'!KV30*VLOOKUP('Equation 4 Type I FTE'!$B30,'Equation 3 FTE Conversion'!$B$10:$E$32,4,FALSE)</f>
        <v>6.8366957243669577E-2</v>
      </c>
      <c r="KW30" s="20">
        <f>'RIMS II Type I Employment'!KW30*VLOOKUP('Equation 4 Type I FTE'!$B30,'Equation 3 FTE Conversion'!$B$10:$E$32,4,FALSE)</f>
        <v>0.12241706932337069</v>
      </c>
      <c r="KX30" s="20">
        <f>'RIMS II Type I Employment'!KX30*VLOOKUP('Equation 4 Type I FTE'!$B30,'Equation 3 FTE Conversion'!$B$10:$E$32,4,FALSE)</f>
        <v>6.2093283520132839E-2</v>
      </c>
      <c r="KY30" s="20">
        <f>'RIMS II Type I Employment'!KY30*VLOOKUP('Equation 4 Type I FTE'!$B30,'Equation 3 FTE Conversion'!$B$10:$E$32,4,FALSE)</f>
        <v>0.11107619759236198</v>
      </c>
      <c r="KZ30" s="20">
        <f>'RIMS II Type I Employment'!KZ30*VLOOKUP('Equation 4 Type I FTE'!$B30,'Equation 3 FTE Conversion'!$B$10:$E$32,4,FALSE)</f>
        <v>0.23743442092154424</v>
      </c>
      <c r="LA30" s="20">
        <f>'RIMS II Type I Employment'!LA30*VLOOKUP('Equation 4 Type I FTE'!$B30,'Equation 3 FTE Conversion'!$B$10:$E$32,4,FALSE)</f>
        <v>0.12281922789539228</v>
      </c>
      <c r="LB30" s="20">
        <f>'RIMS II Type I Employment'!LB30*VLOOKUP('Equation 4 Type I FTE'!$B30,'Equation 3 FTE Conversion'!$B$10:$E$32,4,FALSE)</f>
        <v>0.15338327936903282</v>
      </c>
      <c r="LC30" s="20">
        <f>'RIMS II Type I Employment'!LC30*VLOOKUP('Equation 4 Type I FTE'!$B30,'Equation 3 FTE Conversion'!$B$10:$E$32,4,FALSE)</f>
        <v>0.19006014113740141</v>
      </c>
      <c r="LD30" s="20">
        <f>'RIMS II Type I Employment'!LD30*VLOOKUP('Equation 4 Type I FTE'!$B30,'Equation 3 FTE Conversion'!$B$10:$E$32,4,FALSE)</f>
        <v>0.11244353673723538</v>
      </c>
      <c r="LE30" s="20">
        <f>'RIMS II Type I Employment'!LE30*VLOOKUP('Equation 4 Type I FTE'!$B30,'Equation 3 FTE Conversion'!$B$10:$E$32,4,FALSE)</f>
        <v>0.10544597758405977</v>
      </c>
      <c r="LF30" s="20">
        <f>'RIMS II Type I Employment'!LF30*VLOOKUP('Equation 4 Type I FTE'!$B30,'Equation 3 FTE Conversion'!$B$10:$E$32,4,FALSE)</f>
        <v>8.8635749273557496E-2</v>
      </c>
      <c r="LG30" s="20">
        <f>'RIMS II Type I Employment'!LG30*VLOOKUP('Equation 4 Type I FTE'!$B30,'Equation 3 FTE Conversion'!$B$10:$E$32,4,FALSE)</f>
        <v>8.7751000415110011E-2</v>
      </c>
      <c r="LH30" s="20">
        <f>'RIMS II Type I Employment'!LH30*VLOOKUP('Equation 4 Type I FTE'!$B30,'Equation 3 FTE Conversion'!$B$10:$E$32,4,FALSE)</f>
        <v>0.11598253217102532</v>
      </c>
      <c r="LI30" s="20">
        <f>'RIMS II Type I Employment'!LI30*VLOOKUP('Equation 4 Type I FTE'!$B30,'Equation 3 FTE Conversion'!$B$10:$E$32,4,FALSE)</f>
        <v>2.7266351183063513E-2</v>
      </c>
      <c r="LJ30" s="20">
        <f>'RIMS II Type I Employment'!LJ30*VLOOKUP('Equation 4 Type I FTE'!$B30,'Equation 3 FTE Conversion'!$B$10:$E$32,4,FALSE)</f>
        <v>9.6196330427563301E-2</v>
      </c>
      <c r="LK30" s="20">
        <f>'RIMS II Type I Employment'!LK30*VLOOKUP('Equation 4 Type I FTE'!$B30,'Equation 3 FTE Conversion'!$B$10:$E$32,4,FALSE)</f>
        <v>8.1236031548360316E-2</v>
      </c>
      <c r="LL30" s="20">
        <f>'RIMS II Type I Employment'!LL30*VLOOKUP('Equation 4 Type I FTE'!$B30,'Equation 3 FTE Conversion'!$B$10:$E$32,4,FALSE)</f>
        <v>0.10858281444582815</v>
      </c>
      <c r="LM30" s="20">
        <f>'RIMS II Type I Employment'!LM30*VLOOKUP('Equation 4 Type I FTE'!$B30,'Equation 3 FTE Conversion'!$B$10:$E$32,4,FALSE)</f>
        <v>5.5015292652552929E-2</v>
      </c>
      <c r="LN30" s="20">
        <f>'RIMS II Type I Employment'!LN30*VLOOKUP('Equation 4 Type I FTE'!$B30,'Equation 3 FTE Conversion'!$B$10:$E$32,4,FALSE)</f>
        <v>0.22553052718970526</v>
      </c>
      <c r="LO30" s="20">
        <f>'RIMS II Type I Employment'!LO30*VLOOKUP('Equation 4 Type I FTE'!$B30,'Equation 3 FTE Conversion'!$B$10:$E$32,4,FALSE)</f>
        <v>0.12024541303445413</v>
      </c>
      <c r="LP30" s="20">
        <f>'RIMS II Type I Employment'!LP30*VLOOKUP('Equation 4 Type I FTE'!$B30,'Equation 3 FTE Conversion'!$B$10:$E$32,4,FALSE)</f>
        <v>0.18000617683686176</v>
      </c>
      <c r="LQ30" s="20">
        <f>'RIMS II Type I Employment'!LQ30*VLOOKUP('Equation 4 Type I FTE'!$B30,'Equation 3 FTE Conversion'!$B$10:$E$32,4,FALSE)</f>
        <v>0.31448800332088006</v>
      </c>
      <c r="LR30" s="20">
        <f>'RIMS II Type I Employment'!LR30*VLOOKUP('Equation 4 Type I FTE'!$B30,'Equation 3 FTE Conversion'!$B$10:$E$32,4,FALSE)</f>
        <v>0.14485751764217519</v>
      </c>
      <c r="LS30" s="20">
        <f>'RIMS II Type I Employment'!LS30*VLOOKUP('Equation 4 Type I FTE'!$B30,'Equation 3 FTE Conversion'!$B$10:$E$32,4,FALSE)</f>
        <v>0.4110060606060606</v>
      </c>
      <c r="LT30" s="20">
        <f>'RIMS II Type I Employment'!LT30*VLOOKUP('Equation 4 Type I FTE'!$B30,'Equation 3 FTE Conversion'!$B$10:$E$32,4,FALSE)</f>
        <v>8.1879485263594856E-2</v>
      </c>
      <c r="LU30" s="20">
        <f>'RIMS II Type I Employment'!LU30*VLOOKUP('Equation 4 Type I FTE'!$B30,'Equation 3 FTE Conversion'!$B$10:$E$32,4,FALSE)</f>
        <v>8.2442507264425063E-2</v>
      </c>
      <c r="LV30" s="20">
        <f>'RIMS II Type I Employment'!LV30*VLOOKUP('Equation 4 Type I FTE'!$B30,'Equation 3 FTE Conversion'!$B$10:$E$32,4,FALSE)</f>
        <v>7.375588210875883E-2</v>
      </c>
      <c r="LW30" s="20">
        <f>'RIMS II Type I Employment'!LW30*VLOOKUP('Equation 4 Type I FTE'!$B30,'Equation 3 FTE Conversion'!$B$10:$E$32,4,FALSE)</f>
        <v>6.0002058945620593E-2</v>
      </c>
      <c r="LX30" s="20">
        <f>'RIMS II Type I Employment'!LX30*VLOOKUP('Equation 4 Type I FTE'!$B30,'Equation 3 FTE Conversion'!$B$10:$E$32,4,FALSE)</f>
        <v>0.20099885429638856</v>
      </c>
      <c r="LY30" s="20">
        <f>'RIMS II Type I Employment'!LY30*VLOOKUP('Equation 4 Type I FTE'!$B30,'Equation 3 FTE Conversion'!$B$10:$E$32,4,FALSE)</f>
        <v>5.3245794935657946E-2</v>
      </c>
      <c r="LZ30" s="20">
        <f>'RIMS II Type I Employment'!LZ30*VLOOKUP('Equation 4 Type I FTE'!$B30,'Equation 3 FTE Conversion'!$B$10:$E$32,4,FALSE)</f>
        <v>0.10062007471980074</v>
      </c>
      <c r="MA30" s="20">
        <f>'RIMS II Type I Employment'!MA30*VLOOKUP('Equation 4 Type I FTE'!$B30,'Equation 3 FTE Conversion'!$B$10:$E$32,4,FALSE)</f>
        <v>0.53430787878787878</v>
      </c>
      <c r="MB30" s="20">
        <f>'RIMS II Type I Employment'!MB30*VLOOKUP('Equation 4 Type I FTE'!$B30,'Equation 3 FTE Conversion'!$B$10:$E$32,4,FALSE)</f>
        <v>3.9089813200498133E-2</v>
      </c>
      <c r="MC30" s="20">
        <f>'RIMS II Type I Employment'!MC30*VLOOKUP('Equation 4 Type I FTE'!$B30,'Equation 3 FTE Conversion'!$B$10:$E$32,4,FALSE)</f>
        <v>5.6865222083852224E-2</v>
      </c>
      <c r="MD30" s="20">
        <f>'RIMS II Type I Employment'!MD30*VLOOKUP('Equation 4 Type I FTE'!$B30,'Equation 3 FTE Conversion'!$B$10:$E$32,4,FALSE)</f>
        <v>4.2709240348692404E-2</v>
      </c>
      <c r="ME30" s="20">
        <f>'RIMS II Type I Employment'!ME30*VLOOKUP('Equation 4 Type I FTE'!$B30,'Equation 3 FTE Conversion'!$B$10:$E$32,4,FALSE)</f>
        <v>0.16102429223744291</v>
      </c>
      <c r="MF30" s="20">
        <f>'RIMS II Type I Employment'!MF30*VLOOKUP('Equation 4 Type I FTE'!$B30,'Equation 3 FTE Conversion'!$B$10:$E$32,4,FALSE)</f>
        <v>0.38768086342880864</v>
      </c>
      <c r="MG30" s="20">
        <f>'RIMS II Type I Employment'!MG30*VLOOKUP('Equation 4 Type I FTE'!$B30,'Equation 3 FTE Conversion'!$B$10:$E$32,4,FALSE)</f>
        <v>0.15298112079701121</v>
      </c>
      <c r="MH30" s="20">
        <f>'RIMS II Type I Employment'!MH30*VLOOKUP('Equation 4 Type I FTE'!$B30,'Equation 3 FTE Conversion'!$B$10:$E$32,4,FALSE)</f>
        <v>7.7375309256953087E-2</v>
      </c>
      <c r="MI30" s="20">
        <f>'RIMS II Type I Employment'!MI30*VLOOKUP('Equation 4 Type I FTE'!$B30,'Equation 3 FTE Conversion'!$B$10:$E$32,4,FALSE)</f>
        <v>0.12828858447488584</v>
      </c>
      <c r="MJ30" s="20">
        <f>'RIMS II Type I Employment'!MJ30*VLOOKUP('Equation 4 Type I FTE'!$B30,'Equation 3 FTE Conversion'!$B$10:$E$32,4,FALSE)</f>
        <v>0.30306669987546703</v>
      </c>
      <c r="MK30" s="20">
        <f>'RIMS II Type I Employment'!MK30*VLOOKUP('Equation 4 Type I FTE'!$B30,'Equation 3 FTE Conversion'!$B$10:$E$32,4,FALSE)</f>
        <v>2.959887090078871E-2</v>
      </c>
      <c r="ML30" s="20">
        <f>'RIMS II Type I Employment'!ML30*VLOOKUP('Equation 4 Type I FTE'!$B30,'Equation 3 FTE Conversion'!$B$10:$E$32,4,FALSE)</f>
        <v>8.3970709838107102E-2</v>
      </c>
      <c r="MM30" s="20">
        <f>'RIMS II Type I Employment'!MM30*VLOOKUP('Equation 4 Type I FTE'!$B30,'Equation 3 FTE Conversion'!$B$10:$E$32,4,FALSE)</f>
        <v>9.5713740141137402E-3</v>
      </c>
      <c r="MN30" s="20">
        <f>'RIMS II Type I Employment'!MN30*VLOOKUP('Equation 4 Type I FTE'!$B30,'Equation 3 FTE Conversion'!$B$10:$E$32,4,FALSE)</f>
        <v>6.4506234952262348E-2</v>
      </c>
      <c r="MO30" s="20">
        <f>'RIMS II Type I Employment'!MO30*VLOOKUP('Equation 4 Type I FTE'!$B30,'Equation 3 FTE Conversion'!$B$10:$E$32,4,FALSE)</f>
        <v>4.8902482357824822E-2</v>
      </c>
      <c r="MP30" s="20">
        <f>'RIMS II Type I Employment'!MP30*VLOOKUP('Equation 4 Type I FTE'!$B30,'Equation 3 FTE Conversion'!$B$10:$E$32,4,FALSE)</f>
        <v>6.2978032378580323E-2</v>
      </c>
      <c r="MQ30" s="20">
        <f>'RIMS II Type I Employment'!MQ30*VLOOKUP('Equation 4 Type I FTE'!$B30,'Equation 3 FTE Conversion'!$B$10:$E$32,4,FALSE)</f>
        <v>0.22923038605230384</v>
      </c>
      <c r="MR30" s="20">
        <f>'RIMS II Type I Employment'!MR30*VLOOKUP('Equation 4 Type I FTE'!$B30,'Equation 3 FTE Conversion'!$B$10:$E$32,4,FALSE)</f>
        <v>5.5819609796596101E-2</v>
      </c>
      <c r="MS30" s="20">
        <f>'RIMS II Type I Employment'!MS30*VLOOKUP('Equation 4 Type I FTE'!$B30,'Equation 3 FTE Conversion'!$B$10:$E$32,4,FALSE)</f>
        <v>0.23727355749273557</v>
      </c>
      <c r="MT30" s="20">
        <f>'RIMS II Type I Employment'!MT30*VLOOKUP('Equation 4 Type I FTE'!$B30,'Equation 3 FTE Conversion'!$B$10:$E$32,4,FALSE)</f>
        <v>10.96123403902034</v>
      </c>
      <c r="MU30" s="20">
        <f>'RIMS II Type I Employment'!MU30*VLOOKUP('Equation 4 Type I FTE'!$B30,'Equation 3 FTE Conversion'!$B$10:$E$32,4,FALSE)</f>
        <v>8.7712393192195943</v>
      </c>
      <c r="MV30" s="20">
        <f>'RIMS II Type I Employment'!MV30*VLOOKUP('Equation 4 Type I FTE'!$B30,'Equation 3 FTE Conversion'!$B$10:$E$32,4,FALSE)</f>
        <v>14.260060373599002</v>
      </c>
      <c r="MW30" s="20">
        <f>'RIMS II Type I Employment'!MW30*VLOOKUP('Equation 4 Type I FTE'!$B30,'Equation 3 FTE Conversion'!$B$10:$E$32,4,FALSE)</f>
        <v>2.6944624325446247E-2</v>
      </c>
      <c r="MX30" s="20">
        <f>'RIMS II Type I Employment'!MX30*VLOOKUP('Equation 4 Type I FTE'!$B30,'Equation 3 FTE Conversion'!$B$10:$E$32,4,FALSE)</f>
        <v>2.051008717310087E-2</v>
      </c>
      <c r="MY30" s="20">
        <f>'RIMS II Type I Employment'!MY30*VLOOKUP('Equation 4 Type I FTE'!$B30,'Equation 3 FTE Conversion'!$B$10:$E$32,4,FALSE)</f>
        <v>6.563227895392279E-2</v>
      </c>
      <c r="MZ30" s="20">
        <f>'RIMS II Type I Employment'!MZ30*VLOOKUP('Equation 4 Type I FTE'!$B30,'Equation 3 FTE Conversion'!$B$10:$E$32,4,FALSE)</f>
        <v>1.1180008302200083E-2</v>
      </c>
      <c r="NA30" s="20">
        <f>'RIMS II Type I Employment'!NA30*VLOOKUP('Equation 4 Type I FTE'!$B30,'Equation 3 FTE Conversion'!$B$10:$E$32,4,FALSE)</f>
        <v>7.4399335823993357E-2</v>
      </c>
      <c r="NB30" s="20">
        <f>'RIMS II Type I Employment'!NB30*VLOOKUP('Equation 4 Type I FTE'!$B30,'Equation 3 FTE Conversion'!$B$10:$E$32,4,FALSE)</f>
        <v>3.2172685761726861E-3</v>
      </c>
      <c r="NC30" s="20">
        <f>'RIMS II Type I Employment'!NC30*VLOOKUP('Equation 4 Type I FTE'!$B30,'Equation 3 FTE Conversion'!$B$10:$E$32,4,FALSE)</f>
        <v>4.3513557492735576E-2</v>
      </c>
      <c r="ND30" s="20">
        <f>'RIMS II Type I Employment'!ND30*VLOOKUP('Equation 4 Type I FTE'!$B30,'Equation 3 FTE Conversion'!$B$10:$E$32,4,FALSE)</f>
        <v>6.5390983810709832E-2</v>
      </c>
      <c r="NE30" s="20">
        <f>'RIMS II Type I Employment'!NE30*VLOOKUP('Equation 4 Type I FTE'!$B30,'Equation 3 FTE Conversion'!$B$10:$E$32,4,FALSE)</f>
        <v>0.14228370278123703</v>
      </c>
      <c r="NF30" s="20">
        <f>'RIMS II Type I Employment'!NF30*VLOOKUP('Equation 4 Type I FTE'!$B30,'Equation 3 FTE Conversion'!$B$10:$E$32,4,FALSE)</f>
        <v>8.3890278123702783E-2</v>
      </c>
      <c r="NG30" s="20">
        <f>'RIMS II Type I Employment'!NG30*VLOOKUP('Equation 4 Type I FTE'!$B30,'Equation 3 FTE Conversion'!$B$10:$E$32,4,FALSE)</f>
        <v>5.5337019510170199E-2</v>
      </c>
      <c r="NH30" s="20">
        <f>'RIMS II Type I Employment'!NH30*VLOOKUP('Equation 4 Type I FTE'!$B30,'Equation 3 FTE Conversion'!$B$10:$E$32,4,FALSE)</f>
        <v>0.1834647405562474</v>
      </c>
      <c r="NI30" s="20">
        <f>'RIMS II Type I Employment'!NI30*VLOOKUP('Equation 4 Type I FTE'!$B30,'Equation 3 FTE Conversion'!$B$10:$E$32,4,FALSE)</f>
        <v>4.5846077210460773E-2</v>
      </c>
      <c r="NJ30" s="23">
        <f>'RIMS II Type I Employment'!NJ30*VLOOKUP('Equation 4 Type I FTE'!$B30,'Equation 3 FTE Conversion'!$B$10:$E$32,4,FALSE)</f>
        <v>0</v>
      </c>
    </row>
    <row r="31" spans="2:374" x14ac:dyDescent="0.3">
      <c r="B31" s="18" t="s">
        <v>841</v>
      </c>
      <c r="C31" s="20">
        <f>'RIMS II Type I Employment'!C31*VLOOKUP('Equation 4 Type I FTE'!$B31,'Equation 3 FTE Conversion'!$B$10:$E$32,4,FALSE)</f>
        <v>4.5001017362995117E-2</v>
      </c>
      <c r="D31" s="20">
        <f>'RIMS II Type I Employment'!D31*VLOOKUP('Equation 4 Type I FTE'!$B31,'Equation 3 FTE Conversion'!$B$10:$E$32,4,FALSE)</f>
        <v>3.7886570808464463E-2</v>
      </c>
      <c r="E31" s="20">
        <f>'RIMS II Type I Employment'!E31*VLOOKUP('Equation 4 Type I FTE'!$B31,'Equation 3 FTE Conversion'!$B$10:$E$32,4,FALSE)</f>
        <v>2.6057731958762889E-2</v>
      </c>
      <c r="F31" s="20">
        <f>'RIMS II Type I Employment'!F31*VLOOKUP('Equation 4 Type I FTE'!$B31,'Equation 3 FTE Conversion'!$B$10:$E$32,4,FALSE)</f>
        <v>2.2714799240368965E-2</v>
      </c>
      <c r="G31" s="20">
        <f>'RIMS II Type I Employment'!G31*VLOOKUP('Equation 4 Type I FTE'!$B31,'Equation 3 FTE Conversion'!$B$10:$E$32,4,FALSE)</f>
        <v>3.9858043950081391E-2</v>
      </c>
      <c r="H31" s="20">
        <f>'RIMS II Type I Employment'!H31*VLOOKUP('Equation 4 Type I FTE'!$B31,'Equation 3 FTE Conversion'!$B$10:$E$32,4,FALSE)</f>
        <v>3.762942213781878E-2</v>
      </c>
      <c r="I31" s="20">
        <f>'RIMS II Type I Employment'!I31*VLOOKUP('Equation 4 Type I FTE'!$B31,'Equation 3 FTE Conversion'!$B$10:$E$32,4,FALSE)</f>
        <v>1.980044763971785E-2</v>
      </c>
      <c r="J31" s="20">
        <f>'RIMS II Type I Employment'!J31*VLOOKUP('Equation 4 Type I FTE'!$B31,'Equation 3 FTE Conversion'!$B$10:$E$32,4,FALSE)</f>
        <v>3.2486448724905054E-2</v>
      </c>
      <c r="K31" s="20">
        <f>'RIMS II Type I Employment'!K31*VLOOKUP('Equation 4 Type I FTE'!$B31,'Equation 3 FTE Conversion'!$B$10:$E$32,4,FALSE)</f>
        <v>1.2943149755832882E-2</v>
      </c>
      <c r="L31" s="20">
        <f>'RIMS II Type I Employment'!L31*VLOOKUP('Equation 4 Type I FTE'!$B31,'Equation 3 FTE Conversion'!$B$10:$E$32,4,FALSE)</f>
        <v>6.8058681497558338E-2</v>
      </c>
      <c r="M31" s="20">
        <f>'RIMS II Type I Employment'!M31*VLOOKUP('Equation 4 Type I FTE'!$B31,'Equation 3 FTE Conversion'!$B$10:$E$32,4,FALSE)</f>
        <v>1.8943285404232232E-2</v>
      </c>
      <c r="N31" s="20">
        <f>'RIMS II Type I Employment'!N31*VLOOKUP('Equation 4 Type I FTE'!$B31,'Equation 3 FTE Conversion'!$B$10:$E$32,4,FALSE)</f>
        <v>1.980044763971785E-2</v>
      </c>
      <c r="O31" s="20">
        <f>'RIMS II Type I Employment'!O31*VLOOKUP('Equation 4 Type I FTE'!$B31,'Equation 3 FTE Conversion'!$B$10:$E$32,4,FALSE)</f>
        <v>2.3829110146500271E-2</v>
      </c>
      <c r="P31" s="20">
        <f>'RIMS II Type I Employment'!P31*VLOOKUP('Equation 4 Type I FTE'!$B31,'Equation 3 FTE Conversion'!$B$10:$E$32,4,FALSE)</f>
        <v>1.7914690721649484E-2</v>
      </c>
      <c r="Q31" s="20">
        <f>'RIMS II Type I Employment'!Q31*VLOOKUP('Equation 4 Type I FTE'!$B31,'Equation 3 FTE Conversion'!$B$10:$E$32,4,FALSE)</f>
        <v>0</v>
      </c>
      <c r="R31" s="20">
        <f>'RIMS II Type I Employment'!R31*VLOOKUP('Equation 4 Type I FTE'!$B31,'Equation 3 FTE Conversion'!$B$10:$E$32,4,FALSE)</f>
        <v>1.9543298969072167E-2</v>
      </c>
      <c r="S31" s="20">
        <f>'RIMS II Type I Employment'!S31*VLOOKUP('Equation 4 Type I FTE'!$B31,'Equation 3 FTE Conversion'!$B$10:$E$32,4,FALSE)</f>
        <v>4.1486652197504068E-2</v>
      </c>
      <c r="T31" s="20">
        <f>'RIMS II Type I Employment'!T31*VLOOKUP('Equation 4 Type I FTE'!$B31,'Equation 3 FTE Conversion'!$B$10:$E$32,4,FALSE)</f>
        <v>2.6229164405860012E-2</v>
      </c>
      <c r="U31" s="20">
        <f>'RIMS II Type I Employment'!U31*VLOOKUP('Equation 4 Type I FTE'!$B31,'Equation 3 FTE Conversion'!$B$10:$E$32,4,FALSE)</f>
        <v>5.2372612588171462E-2</v>
      </c>
      <c r="V31" s="20">
        <f>'RIMS II Type I Employment'!V31*VLOOKUP('Equation 4 Type I FTE'!$B31,'Equation 3 FTE Conversion'!$B$10:$E$32,4,FALSE)</f>
        <v>3.9515179055887147E-2</v>
      </c>
      <c r="W31" s="20">
        <f>'RIMS II Type I Employment'!W31*VLOOKUP('Equation 4 Type I FTE'!$B31,'Equation 3 FTE Conversion'!$B$10:$E$32,4,FALSE)</f>
        <v>8.5287642430819322E-2</v>
      </c>
      <c r="X31" s="20">
        <f>'RIMS II Type I Employment'!X31*VLOOKUP('Equation 4 Type I FTE'!$B31,'Equation 3 FTE Conversion'!$B$10:$E$32,4,FALSE)</f>
        <v>3.0600691806836684E-2</v>
      </c>
      <c r="Y31" s="20">
        <f>'RIMS II Type I Employment'!Y31*VLOOKUP('Equation 4 Type I FTE'!$B31,'Equation 3 FTE Conversion'!$B$10:$E$32,4,FALSE)</f>
        <v>8.1344696147585466E-2</v>
      </c>
      <c r="Z31" s="20">
        <f>'RIMS II Type I Employment'!Z31*VLOOKUP('Equation 4 Type I FTE'!$B31,'Equation 3 FTE Conversion'!$B$10:$E$32,4,FALSE)</f>
        <v>3.4886502984264788E-2</v>
      </c>
      <c r="AA31" s="20">
        <f>'RIMS II Type I Employment'!AA31*VLOOKUP('Equation 4 Type I FTE'!$B31,'Equation 3 FTE Conversion'!$B$10:$E$32,4,FALSE)</f>
        <v>3.8058003255561586E-2</v>
      </c>
      <c r="AB31" s="20">
        <f>'RIMS II Type I Employment'!AB31*VLOOKUP('Equation 4 Type I FTE'!$B31,'Equation 3 FTE Conversion'!$B$10:$E$32,4,FALSE)</f>
        <v>3.1372137818773738E-2</v>
      </c>
      <c r="AC31" s="20">
        <f>'RIMS II Type I Employment'!AC31*VLOOKUP('Equation 4 Type I FTE'!$B31,'Equation 3 FTE Conversion'!$B$10:$E$32,4,FALSE)</f>
        <v>4.5343882257189369E-2</v>
      </c>
      <c r="AD31" s="20">
        <f>'RIMS II Type I Employment'!AD31*VLOOKUP('Equation 4 Type I FTE'!$B31,'Equation 3 FTE Conversion'!$B$10:$E$32,4,FALSE)</f>
        <v>4.3372409115572441E-2</v>
      </c>
      <c r="AE31" s="20">
        <f>'RIMS II Type I Employment'!AE31*VLOOKUP('Equation 4 Type I FTE'!$B31,'Equation 3 FTE Conversion'!$B$10:$E$32,4,FALSE)</f>
        <v>3.642939500813891E-2</v>
      </c>
      <c r="AF31" s="20">
        <f>'RIMS II Type I Employment'!AF31*VLOOKUP('Equation 4 Type I FTE'!$B31,'Equation 3 FTE Conversion'!$B$10:$E$32,4,FALSE)</f>
        <v>3.8743733043950082E-2</v>
      </c>
      <c r="AG31" s="20">
        <f>'RIMS II Type I Employment'!AG31*VLOOKUP('Equation 4 Type I FTE'!$B31,'Equation 3 FTE Conversion'!$B$10:$E$32,4,FALSE)</f>
        <v>3.5486516549104723E-2</v>
      </c>
      <c r="AH31" s="20">
        <f>'RIMS II Type I Employment'!AH31*VLOOKUP('Equation 4 Type I FTE'!$B31,'Equation 3 FTE Conversion'!$B$10:$E$32,4,FALSE)</f>
        <v>4.6886774281063484E-2</v>
      </c>
      <c r="AI31" s="20">
        <f>'RIMS II Type I Employment'!AI31*VLOOKUP('Equation 4 Type I FTE'!$B31,'Equation 3 FTE Conversion'!$B$10:$E$32,4,FALSE)</f>
        <v>7.1230181768855122E-2</v>
      </c>
      <c r="AJ31" s="20">
        <f>'RIMS II Type I Employment'!AJ31*VLOOKUP('Equation 4 Type I FTE'!$B31,'Equation 3 FTE Conversion'!$B$10:$E$32,4,FALSE)</f>
        <v>6.6172924579489964E-2</v>
      </c>
      <c r="AK31" s="20">
        <f>'RIMS II Type I Employment'!AK31*VLOOKUP('Equation 4 Type I FTE'!$B31,'Equation 3 FTE Conversion'!$B$10:$E$32,4,FALSE)</f>
        <v>5.5458396635919692E-2</v>
      </c>
      <c r="AL31" s="20">
        <f>'RIMS II Type I Employment'!AL31*VLOOKUP('Equation 4 Type I FTE'!$B31,'Equation 3 FTE Conversion'!$B$10:$E$32,4,FALSE)</f>
        <v>8.1344696147585466E-2</v>
      </c>
      <c r="AM31" s="20">
        <f>'RIMS II Type I Employment'!AM31*VLOOKUP('Equation 4 Type I FTE'!$B31,'Equation 3 FTE Conversion'!$B$10:$E$32,4,FALSE)</f>
        <v>5.014399077590885E-2</v>
      </c>
      <c r="AN31" s="20">
        <f>'RIMS II Type I Employment'!AN31*VLOOKUP('Equation 4 Type I FTE'!$B31,'Equation 3 FTE Conversion'!$B$10:$E$32,4,FALSE)</f>
        <v>3.9172314161692895E-2</v>
      </c>
      <c r="AO31" s="20">
        <f>'RIMS II Type I Employment'!AO31*VLOOKUP('Equation 4 Type I FTE'!$B31,'Equation 3 FTE Conversion'!$B$10:$E$32,4,FALSE)</f>
        <v>2.6057731958762889E-2</v>
      </c>
      <c r="AP31" s="20">
        <f>'RIMS II Type I Employment'!AP31*VLOOKUP('Equation 4 Type I FTE'!$B31,'Equation 3 FTE Conversion'!$B$10:$E$32,4,FALSE)</f>
        <v>3.53150841020076E-2</v>
      </c>
      <c r="AQ31" s="20">
        <f>'RIMS II Type I Employment'!AQ31*VLOOKUP('Equation 4 Type I FTE'!$B31,'Equation 3 FTE Conversion'!$B$10:$E$32,4,FALSE)</f>
        <v>4.988684210526316E-2</v>
      </c>
      <c r="AR31" s="20">
        <f>'RIMS II Type I Employment'!AR31*VLOOKUP('Equation 4 Type I FTE'!$B31,'Equation 3 FTE Conversion'!$B$10:$E$32,4,FALSE)</f>
        <v>4.4058138903960938E-2</v>
      </c>
      <c r="AS31" s="20">
        <f>'RIMS II Type I Employment'!AS31*VLOOKUP('Equation 4 Type I FTE'!$B31,'Equation 3 FTE Conversion'!$B$10:$E$32,4,FALSE)</f>
        <v>3.2657881172002176E-2</v>
      </c>
      <c r="AT31" s="20">
        <f>'RIMS II Type I Employment'!AT31*VLOOKUP('Equation 4 Type I FTE'!$B31,'Equation 3 FTE Conversion'!$B$10:$E$32,4,FALSE)</f>
        <v>4.5858179598480736E-2</v>
      </c>
      <c r="AU31" s="20">
        <f>'RIMS II Type I Employment'!AU31*VLOOKUP('Equation 4 Type I FTE'!$B31,'Equation 3 FTE Conversion'!$B$10:$E$32,4,FALSE)</f>
        <v>2.8629218665219752E-2</v>
      </c>
      <c r="AV31" s="20">
        <f>'RIMS II Type I Employment'!AV31*VLOOKUP('Equation 4 Type I FTE'!$B31,'Equation 3 FTE Conversion'!$B$10:$E$32,4,FALSE)</f>
        <v>4.2858111774281067E-2</v>
      </c>
      <c r="AW31" s="20">
        <f>'RIMS II Type I Employment'!AW31*VLOOKUP('Equation 4 Type I FTE'!$B31,'Equation 3 FTE Conversion'!$B$10:$E$32,4,FALSE)</f>
        <v>4.0886638632664139E-2</v>
      </c>
      <c r="AX31" s="20">
        <f>'RIMS II Type I Employment'!AX31*VLOOKUP('Equation 4 Type I FTE'!$B31,'Equation 3 FTE Conversion'!$B$10:$E$32,4,FALSE)</f>
        <v>3.2915029842647853E-2</v>
      </c>
      <c r="AY31" s="20">
        <f>'RIMS II Type I Employment'!AY31*VLOOKUP('Equation 4 Type I FTE'!$B31,'Equation 3 FTE Conversion'!$B$10:$E$32,4,FALSE)</f>
        <v>2.5543434617471515E-2</v>
      </c>
      <c r="AZ31" s="20">
        <f>'RIMS II Type I Employment'!AZ31*VLOOKUP('Equation 4 Type I FTE'!$B31,'Equation 3 FTE Conversion'!$B$10:$E$32,4,FALSE)</f>
        <v>3.2400732501356486E-2</v>
      </c>
      <c r="BA31" s="20">
        <f>'RIMS II Type I Employment'!BA31*VLOOKUP('Equation 4 Type I FTE'!$B31,'Equation 3 FTE Conversion'!$B$10:$E$32,4,FALSE)</f>
        <v>2.5457718393922954E-2</v>
      </c>
      <c r="BB31" s="20">
        <f>'RIMS II Type I Employment'!BB31*VLOOKUP('Equation 4 Type I FTE'!$B31,'Equation 3 FTE Conversion'!$B$10:$E$32,4,FALSE)</f>
        <v>3.4800786760716226E-2</v>
      </c>
      <c r="BC31" s="20">
        <f>'RIMS II Type I Employment'!BC31*VLOOKUP('Equation 4 Type I FTE'!$B31,'Equation 3 FTE Conversion'!$B$10:$E$32,4,FALSE)</f>
        <v>4.8772531199131851E-2</v>
      </c>
      <c r="BD31" s="20">
        <f>'RIMS II Type I Employment'!BD31*VLOOKUP('Equation 4 Type I FTE'!$B31,'Equation 3 FTE Conversion'!$B$10:$E$32,4,FALSE)</f>
        <v>2.8886367335865439E-2</v>
      </c>
      <c r="BE31" s="20">
        <f>'RIMS II Type I Employment'!BE31*VLOOKUP('Equation 4 Type I FTE'!$B31,'Equation 3 FTE Conversion'!$B$10:$E$32,4,FALSE)</f>
        <v>4.1658084644601197E-2</v>
      </c>
      <c r="BF31" s="20">
        <f>'RIMS II Type I Employment'!BF31*VLOOKUP('Equation 4 Type I FTE'!$B31,'Equation 3 FTE Conversion'!$B$10:$E$32,4,FALSE)</f>
        <v>2.7343475311991317E-2</v>
      </c>
      <c r="BG31" s="20">
        <f>'RIMS II Type I Employment'!BG31*VLOOKUP('Equation 4 Type I FTE'!$B31,'Equation 3 FTE Conversion'!$B$10:$E$32,4,FALSE)</f>
        <v>2.940066467715681E-2</v>
      </c>
      <c r="BH31" s="20">
        <f>'RIMS II Type I Employment'!BH31*VLOOKUP('Equation 4 Type I FTE'!$B31,'Equation 3 FTE Conversion'!$B$10:$E$32,4,FALSE)</f>
        <v>2.6057731958762889E-2</v>
      </c>
      <c r="BI31" s="20">
        <f>'RIMS II Type I Employment'!BI31*VLOOKUP('Equation 4 Type I FTE'!$B31,'Equation 3 FTE Conversion'!$B$10:$E$32,4,FALSE)</f>
        <v>2.8543502441671191E-2</v>
      </c>
      <c r="BJ31" s="20">
        <f>'RIMS II Type I Employment'!BJ31*VLOOKUP('Equation 4 Type I FTE'!$B31,'Equation 3 FTE Conversion'!$B$10:$E$32,4,FALSE)</f>
        <v>2.4257691264243084E-2</v>
      </c>
      <c r="BK31" s="20">
        <f>'RIMS II Type I Employment'!BK31*VLOOKUP('Equation 4 Type I FTE'!$B31,'Equation 3 FTE Conversion'!$B$10:$E$32,4,FALSE)</f>
        <v>2.5543434617471515E-2</v>
      </c>
      <c r="BL31" s="20">
        <f>'RIMS II Type I Employment'!BL31*VLOOKUP('Equation 4 Type I FTE'!$B31,'Equation 3 FTE Conversion'!$B$10:$E$32,4,FALSE)</f>
        <v>2.3400529028757461E-2</v>
      </c>
      <c r="BM31" s="20">
        <f>'RIMS II Type I Employment'!BM31*VLOOKUP('Equation 4 Type I FTE'!$B31,'Equation 3 FTE Conversion'!$B$10:$E$32,4,FALSE)</f>
        <v>3.0429259359739554E-2</v>
      </c>
      <c r="BN31" s="20">
        <f>'RIMS II Type I Employment'!BN31*VLOOKUP('Equation 4 Type I FTE'!$B31,'Equation 3 FTE Conversion'!$B$10:$E$32,4,FALSE)</f>
        <v>3.2229300054259363E-2</v>
      </c>
      <c r="BO31" s="20">
        <f>'RIMS II Type I Employment'!BO31*VLOOKUP('Equation 4 Type I FTE'!$B31,'Equation 3 FTE Conversion'!$B$10:$E$32,4,FALSE)</f>
        <v>3.3772192078133478E-2</v>
      </c>
      <c r="BP31" s="20">
        <f>'RIMS II Type I Employment'!BP31*VLOOKUP('Equation 4 Type I FTE'!$B31,'Equation 3 FTE Conversion'!$B$10:$E$32,4,FALSE)</f>
        <v>3.4286489419424852E-2</v>
      </c>
      <c r="BQ31" s="20">
        <f>'RIMS II Type I Employment'!BQ31*VLOOKUP('Equation 4 Type I FTE'!$B31,'Equation 3 FTE Conversion'!$B$10:$E$32,4,FALSE)</f>
        <v>6.943014107433533E-2</v>
      </c>
      <c r="BR31" s="20">
        <f>'RIMS II Type I Employment'!BR31*VLOOKUP('Equation 4 Type I FTE'!$B31,'Equation 3 FTE Conversion'!$B$10:$E$32,4,FALSE)</f>
        <v>2.2629083016820404E-2</v>
      </c>
      <c r="BS31" s="20">
        <f>'RIMS II Type I Employment'!BS31*VLOOKUP('Equation 4 Type I FTE'!$B31,'Equation 3 FTE Conversion'!$B$10:$E$32,4,FALSE)</f>
        <v>2.940066467715681E-2</v>
      </c>
      <c r="BT31" s="20">
        <f>'RIMS II Type I Employment'!BT31*VLOOKUP('Equation 4 Type I FTE'!$B31,'Equation 3 FTE Conversion'!$B$10:$E$32,4,FALSE)</f>
        <v>3.1286421595225176E-2</v>
      </c>
      <c r="BU31" s="20">
        <f>'RIMS II Type I Employment'!BU31*VLOOKUP('Equation 4 Type I FTE'!$B31,'Equation 3 FTE Conversion'!$B$10:$E$32,4,FALSE)</f>
        <v>2.657202930005426E-2</v>
      </c>
      <c r="BV31" s="20">
        <f>'RIMS II Type I Employment'!BV31*VLOOKUP('Equation 4 Type I FTE'!$B31,'Equation 3 FTE Conversion'!$B$10:$E$32,4,FALSE)</f>
        <v>2.2714799240368965E-2</v>
      </c>
      <c r="BW31" s="20">
        <f>'RIMS II Type I Employment'!BW31*VLOOKUP('Equation 4 Type I FTE'!$B31,'Equation 3 FTE Conversion'!$B$10:$E$32,4,FALSE)</f>
        <v>2.9057799782962562E-2</v>
      </c>
      <c r="BX31" s="20">
        <f>'RIMS II Type I Employment'!BX31*VLOOKUP('Equation 4 Type I FTE'!$B31,'Equation 3 FTE Conversion'!$B$10:$E$32,4,FALSE)</f>
        <v>2.2971947911014652E-2</v>
      </c>
      <c r="BY31" s="20">
        <f>'RIMS II Type I Employment'!BY31*VLOOKUP('Equation 4 Type I FTE'!$B31,'Equation 3 FTE Conversion'!$B$10:$E$32,4,FALSE)</f>
        <v>1.8257555615843732E-2</v>
      </c>
      <c r="BZ31" s="20">
        <f>'RIMS II Type I Employment'!BZ31*VLOOKUP('Equation 4 Type I FTE'!$B31,'Equation 3 FTE Conversion'!$B$10:$E$32,4,FALSE)</f>
        <v>2.2371934346174717E-2</v>
      </c>
      <c r="CA31" s="20">
        <f>'RIMS II Type I Employment'!CA31*VLOOKUP('Equation 4 Type I FTE'!$B31,'Equation 3 FTE Conversion'!$B$10:$E$32,4,FALSE)</f>
        <v>2.614344818231145E-2</v>
      </c>
      <c r="CB31" s="20">
        <f>'RIMS II Type I Employment'!CB31*VLOOKUP('Equation 4 Type I FTE'!$B31,'Equation 3 FTE Conversion'!$B$10:$E$32,4,FALSE)</f>
        <v>2.6657745523602821E-2</v>
      </c>
      <c r="CC31" s="20">
        <f>'RIMS II Type I Employment'!CC31*VLOOKUP('Equation 4 Type I FTE'!$B31,'Equation 3 FTE Conversion'!$B$10:$E$32,4,FALSE)</f>
        <v>2.6657745523602821E-2</v>
      </c>
      <c r="CD31" s="20">
        <f>'RIMS II Type I Employment'!CD31*VLOOKUP('Equation 4 Type I FTE'!$B31,'Equation 3 FTE Conversion'!$B$10:$E$32,4,FALSE)</f>
        <v>8.5373358654367876E-2</v>
      </c>
      <c r="CE31" s="20">
        <f>'RIMS II Type I Employment'!CE31*VLOOKUP('Equation 4 Type I FTE'!$B31,'Equation 3 FTE Conversion'!$B$10:$E$32,4,FALSE)</f>
        <v>2.0229028757460663E-2</v>
      </c>
      <c r="CF31" s="20">
        <f>'RIMS II Type I Employment'!CF31*VLOOKUP('Equation 4 Type I FTE'!$B31,'Equation 3 FTE Conversion'!$B$10:$E$32,4,FALSE)</f>
        <v>2.3829110146500271E-2</v>
      </c>
      <c r="CG31" s="20">
        <f>'RIMS II Type I Employment'!CG31*VLOOKUP('Equation 4 Type I FTE'!$B31,'Equation 3 FTE Conversion'!$B$10:$E$32,4,FALSE)</f>
        <v>2.5714867064568638E-2</v>
      </c>
      <c r="CH31" s="20">
        <f>'RIMS II Type I Employment'!CH31*VLOOKUP('Equation 4 Type I FTE'!$B31,'Equation 3 FTE Conversion'!$B$10:$E$32,4,FALSE)</f>
        <v>1.9971880086814976E-2</v>
      </c>
      <c r="CI31" s="20">
        <f>'RIMS II Type I Employment'!CI31*VLOOKUP('Equation 4 Type I FTE'!$B31,'Equation 3 FTE Conversion'!$B$10:$E$32,4,FALSE)</f>
        <v>2.2971947911014652E-2</v>
      </c>
      <c r="CJ31" s="20">
        <f>'RIMS II Type I Employment'!CJ31*VLOOKUP('Equation 4 Type I FTE'!$B31,'Equation 3 FTE Conversion'!$B$10:$E$32,4,FALSE)</f>
        <v>3.3772192078133478E-2</v>
      </c>
      <c r="CK31" s="20">
        <f>'RIMS II Type I Employment'!CK31*VLOOKUP('Equation 4 Type I FTE'!$B31,'Equation 3 FTE Conversion'!$B$10:$E$32,4,FALSE)</f>
        <v>2.6400596852957137E-2</v>
      </c>
      <c r="CL31" s="20">
        <f>'RIMS II Type I Employment'!CL31*VLOOKUP('Equation 4 Type I FTE'!$B31,'Equation 3 FTE Conversion'!$B$10:$E$32,4,FALSE)</f>
        <v>2.5372002170374393E-2</v>
      </c>
      <c r="CM31" s="20">
        <f>'RIMS II Type I Employment'!CM31*VLOOKUP('Equation 4 Type I FTE'!$B31,'Equation 3 FTE Conversion'!$B$10:$E$32,4,FALSE)</f>
        <v>3.0086394465545306E-2</v>
      </c>
      <c r="CN31" s="20">
        <f>'RIMS II Type I Employment'!CN31*VLOOKUP('Equation 4 Type I FTE'!$B31,'Equation 3 FTE Conversion'!$B$10:$E$32,4,FALSE)</f>
        <v>2.2286218122626152E-2</v>
      </c>
      <c r="CO31" s="20">
        <f>'RIMS II Type I Employment'!CO31*VLOOKUP('Equation 4 Type I FTE'!$B31,'Equation 3 FTE Conversion'!$B$10:$E$32,4,FALSE)</f>
        <v>3.7457989690721651E-2</v>
      </c>
      <c r="CP31" s="20">
        <f>'RIMS II Type I Employment'!CP31*VLOOKUP('Equation 4 Type I FTE'!$B31,'Equation 3 FTE Conversion'!$B$10:$E$32,4,FALSE)</f>
        <v>2.6314880629408576E-2</v>
      </c>
      <c r="CQ31" s="20">
        <f>'RIMS II Type I Employment'!CQ31*VLOOKUP('Equation 4 Type I FTE'!$B31,'Equation 3 FTE Conversion'!$B$10:$E$32,4,FALSE)</f>
        <v>2.3657677699403148E-2</v>
      </c>
      <c r="CR31" s="20">
        <f>'RIMS II Type I Employment'!CR31*VLOOKUP('Equation 4 Type I FTE'!$B31,'Equation 3 FTE Conversion'!$B$10:$E$32,4,FALSE)</f>
        <v>2.1514772110689095E-2</v>
      </c>
      <c r="CS31" s="20">
        <f>'RIMS II Type I Employment'!CS31*VLOOKUP('Equation 4 Type I FTE'!$B31,'Equation 3 FTE Conversion'!$B$10:$E$32,4,FALSE)</f>
        <v>2.4686272381985893E-2</v>
      </c>
      <c r="CT31" s="20">
        <f>'RIMS II Type I Employment'!CT31*VLOOKUP('Equation 4 Type I FTE'!$B31,'Equation 3 FTE Conversion'!$B$10:$E$32,4,FALSE)</f>
        <v>2.1771920781334782E-2</v>
      </c>
      <c r="CU31" s="20">
        <f>'RIMS II Type I Employment'!CU31*VLOOKUP('Equation 4 Type I FTE'!$B31,'Equation 3 FTE Conversion'!$B$10:$E$32,4,FALSE)</f>
        <v>2.0829042322300598E-2</v>
      </c>
      <c r="CV31" s="20">
        <f>'RIMS II Type I Employment'!CV31*VLOOKUP('Equation 4 Type I FTE'!$B31,'Equation 3 FTE Conversion'!$B$10:$E$32,4,FALSE)</f>
        <v>2.2971947911014652E-2</v>
      </c>
      <c r="CW31" s="20">
        <f>'RIMS II Type I Employment'!CW31*VLOOKUP('Equation 4 Type I FTE'!$B31,'Equation 3 FTE Conversion'!$B$10:$E$32,4,FALSE)</f>
        <v>2.1429055887140534E-2</v>
      </c>
      <c r="CX31" s="20">
        <f>'RIMS II Type I Employment'!CX31*VLOOKUP('Equation 4 Type I FTE'!$B31,'Equation 3 FTE Conversion'!$B$10:$E$32,4,FALSE)</f>
        <v>2.5886299511665763E-2</v>
      </c>
      <c r="CY31" s="20">
        <f>'RIMS II Type I Employment'!CY31*VLOOKUP('Equation 4 Type I FTE'!$B31,'Equation 3 FTE Conversion'!$B$10:$E$32,4,FALSE)</f>
        <v>2.3914826370048835E-2</v>
      </c>
      <c r="CZ31" s="20">
        <f>'RIMS II Type I Employment'!CZ31*VLOOKUP('Equation 4 Type I FTE'!$B31,'Equation 3 FTE Conversion'!$B$10:$E$32,4,FALSE)</f>
        <v>7.7144601193705909E-3</v>
      </c>
      <c r="DA31" s="20">
        <f>'RIMS II Type I Employment'!DA31*VLOOKUP('Equation 4 Type I FTE'!$B31,'Equation 3 FTE Conversion'!$B$10:$E$32,4,FALSE)</f>
        <v>2.6914894194248508E-2</v>
      </c>
      <c r="DB31" s="20">
        <f>'RIMS II Type I Employment'!DB31*VLOOKUP('Equation 4 Type I FTE'!$B31,'Equation 3 FTE Conversion'!$B$10:$E$32,4,FALSE)</f>
        <v>1.0800244167118828E-2</v>
      </c>
      <c r="DC31" s="20">
        <f>'RIMS II Type I Employment'!DC31*VLOOKUP('Equation 4 Type I FTE'!$B31,'Equation 3 FTE Conversion'!$B$10:$E$32,4,FALSE)</f>
        <v>1.3886028214867065E-2</v>
      </c>
      <c r="DD31" s="20">
        <f>'RIMS II Type I Employment'!DD31*VLOOKUP('Equation 4 Type I FTE'!$B31,'Equation 3 FTE Conversion'!$B$10:$E$32,4,FALSE)</f>
        <v>1.1571690179055887E-2</v>
      </c>
      <c r="DE31" s="20">
        <f>'RIMS II Type I Employment'!DE31*VLOOKUP('Equation 4 Type I FTE'!$B31,'Equation 3 FTE Conversion'!$B$10:$E$32,4,FALSE)</f>
        <v>1.5686068909386869E-2</v>
      </c>
      <c r="DF31" s="20">
        <f>'RIMS II Type I Employment'!DF31*VLOOKUP('Equation 4 Type I FTE'!$B31,'Equation 3 FTE Conversion'!$B$10:$E$32,4,FALSE)</f>
        <v>1.7914690721649484E-2</v>
      </c>
      <c r="DG31" s="20">
        <f>'RIMS II Type I Employment'!DG31*VLOOKUP('Equation 4 Type I FTE'!$B31,'Equation 3 FTE Conversion'!$B$10:$E$32,4,FALSE)</f>
        <v>1.9114717851329354E-2</v>
      </c>
      <c r="DH31" s="20">
        <f>'RIMS II Type I Employment'!DH31*VLOOKUP('Equation 4 Type I FTE'!$B31,'Equation 3 FTE Conversion'!$B$10:$E$32,4,FALSE)</f>
        <v>2.4771988605534454E-2</v>
      </c>
      <c r="DI31" s="20">
        <f>'RIMS II Type I Employment'!DI31*VLOOKUP('Equation 4 Type I FTE'!$B31,'Equation 3 FTE Conversion'!$B$10:$E$32,4,FALSE)</f>
        <v>9.2573521432447112E-3</v>
      </c>
      <c r="DJ31" s="20">
        <f>'RIMS II Type I Employment'!DJ31*VLOOKUP('Equation 4 Type I FTE'!$B31,'Equation 3 FTE Conversion'!$B$10:$E$32,4,FALSE)</f>
        <v>1.0371663049376017E-2</v>
      </c>
      <c r="DK31" s="20">
        <f>'RIMS II Type I Employment'!DK31*VLOOKUP('Equation 4 Type I FTE'!$B31,'Equation 3 FTE Conversion'!$B$10:$E$32,4,FALSE)</f>
        <v>1.4314609332609876E-2</v>
      </c>
      <c r="DL31" s="20">
        <f>'RIMS II Type I Employment'!DL31*VLOOKUP('Equation 4 Type I FTE'!$B31,'Equation 3 FTE Conversion'!$B$10:$E$32,4,FALSE)</f>
        <v>1.6457514921323926E-2</v>
      </c>
      <c r="DM31" s="20">
        <f>'RIMS II Type I Employment'!DM31*VLOOKUP('Equation 4 Type I FTE'!$B31,'Equation 3 FTE Conversion'!$B$10:$E$32,4,FALSE)</f>
        <v>6.3430005425935982E-3</v>
      </c>
      <c r="DN31" s="20">
        <f>'RIMS II Type I Employment'!DN31*VLOOKUP('Equation 4 Type I FTE'!$B31,'Equation 3 FTE Conversion'!$B$10:$E$32,4,FALSE)</f>
        <v>2.9314948453608249E-2</v>
      </c>
      <c r="DO31" s="20">
        <f>'RIMS II Type I Employment'!DO31*VLOOKUP('Equation 4 Type I FTE'!$B31,'Equation 3 FTE Conversion'!$B$10:$E$32,4,FALSE)</f>
        <v>1.2000271296798698E-2</v>
      </c>
      <c r="DP31" s="20">
        <f>'RIMS II Type I Employment'!DP31*VLOOKUP('Equation 4 Type I FTE'!$B31,'Equation 3 FTE Conversion'!$B$10:$E$32,4,FALSE)</f>
        <v>1.2686001085187196E-2</v>
      </c>
      <c r="DQ31" s="20">
        <f>'RIMS II Type I Employment'!DQ31*VLOOKUP('Equation 4 Type I FTE'!$B31,'Equation 3 FTE Conversion'!$B$10:$E$32,4,FALSE)</f>
        <v>1.0543095496473143E-2</v>
      </c>
      <c r="DR31" s="20">
        <f>'RIMS II Type I Employment'!DR31*VLOOKUP('Equation 4 Type I FTE'!$B31,'Equation 3 FTE Conversion'!$B$10:$E$32,4,FALSE)</f>
        <v>1.8171839392295171E-2</v>
      </c>
      <c r="DS31" s="20">
        <f>'RIMS II Type I Employment'!DS31*VLOOKUP('Equation 4 Type I FTE'!$B31,'Equation 3 FTE Conversion'!$B$10:$E$32,4,FALSE)</f>
        <v>1.5257487791644059E-2</v>
      </c>
      <c r="DT31" s="20">
        <f>'RIMS II Type I Employment'!DT31*VLOOKUP('Equation 4 Type I FTE'!$B31,'Equation 3 FTE Conversion'!$B$10:$E$32,4,FALSE)</f>
        <v>2.7857772653282695E-2</v>
      </c>
      <c r="DU31" s="20">
        <f>'RIMS II Type I Employment'!DU31*VLOOKUP('Equation 4 Type I FTE'!$B31,'Equation 3 FTE Conversion'!$B$10:$E$32,4,FALSE)</f>
        <v>2.6400596852957137E-2</v>
      </c>
      <c r="DV31" s="20">
        <f>'RIMS II Type I Employment'!DV31*VLOOKUP('Equation 4 Type I FTE'!$B31,'Equation 3 FTE Conversion'!$B$10:$E$32,4,FALSE)</f>
        <v>1.808612316874661E-2</v>
      </c>
      <c r="DW31" s="20">
        <f>'RIMS II Type I Employment'!DW31*VLOOKUP('Equation 4 Type I FTE'!$B31,'Equation 3 FTE Conversion'!$B$10:$E$32,4,FALSE)</f>
        <v>1.602893380358112E-2</v>
      </c>
      <c r="DX31" s="20">
        <f>'RIMS II Type I Employment'!DX31*VLOOKUP('Equation 4 Type I FTE'!$B31,'Equation 3 FTE Conversion'!$B$10:$E$32,4,FALSE)</f>
        <v>2.211478567552903E-2</v>
      </c>
      <c r="DY31" s="20">
        <f>'RIMS II Type I Employment'!DY31*VLOOKUP('Equation 4 Type I FTE'!$B31,'Equation 3 FTE Conversion'!$B$10:$E$32,4,FALSE)</f>
        <v>1.6371798697775365E-2</v>
      </c>
      <c r="DZ31" s="20">
        <f>'RIMS II Type I Employment'!DZ31*VLOOKUP('Equation 4 Type I FTE'!$B31,'Equation 3 FTE Conversion'!$B$10:$E$32,4,FALSE)</f>
        <v>2.4257691264243084E-2</v>
      </c>
      <c r="EA31" s="20">
        <f>'RIMS II Type I Employment'!EA31*VLOOKUP('Equation 4 Type I FTE'!$B31,'Equation 3 FTE Conversion'!$B$10:$E$32,4,FALSE)</f>
        <v>1.7314677156809549E-2</v>
      </c>
      <c r="EB31" s="20">
        <f>'RIMS II Type I Employment'!EB31*VLOOKUP('Equation 4 Type I FTE'!$B31,'Equation 3 FTE Conversion'!$B$10:$E$32,4,FALSE)</f>
        <v>3.0600691806836684E-2</v>
      </c>
      <c r="EC31" s="20">
        <f>'RIMS II Type I Employment'!EC31*VLOOKUP('Equation 4 Type I FTE'!$B31,'Equation 3 FTE Conversion'!$B$10:$E$32,4,FALSE)</f>
        <v>2.4857704829083019E-2</v>
      </c>
      <c r="ED31" s="20">
        <f>'RIMS II Type I Employment'!ED31*VLOOKUP('Equation 4 Type I FTE'!$B31,'Equation 3 FTE Conversion'!$B$10:$E$32,4,FALSE)</f>
        <v>2.4171975040694519E-2</v>
      </c>
      <c r="EE31" s="20">
        <f>'RIMS II Type I Employment'!EE31*VLOOKUP('Equation 4 Type I FTE'!$B31,'Equation 3 FTE Conversion'!$B$10:$E$32,4,FALSE)</f>
        <v>2.0743326098752034E-2</v>
      </c>
      <c r="EF31" s="20">
        <f>'RIMS II Type I Employment'!EF31*VLOOKUP('Equation 4 Type I FTE'!$B31,'Equation 3 FTE Conversion'!$B$10:$E$32,4,FALSE)</f>
        <v>2.5714867064568638E-2</v>
      </c>
      <c r="EG31" s="20">
        <f>'RIMS II Type I Employment'!EG31*VLOOKUP('Equation 4 Type I FTE'!$B31,'Equation 3 FTE Conversion'!$B$10:$E$32,4,FALSE)</f>
        <v>2.7086326641345637E-2</v>
      </c>
      <c r="EH31" s="20">
        <f>'RIMS II Type I Employment'!EH31*VLOOKUP('Equation 4 Type I FTE'!$B31,'Equation 3 FTE Conversion'!$B$10:$E$32,4,FALSE)</f>
        <v>1.3714595767769941E-2</v>
      </c>
      <c r="EI31" s="20">
        <f>'RIMS II Type I Employment'!EI31*VLOOKUP('Equation 4 Type I FTE'!$B31,'Equation 3 FTE Conversion'!$B$10:$E$32,4,FALSE)</f>
        <v>1.4143176885512752E-2</v>
      </c>
      <c r="EJ31" s="20">
        <f>'RIMS II Type I Employment'!EJ31*VLOOKUP('Equation 4 Type I FTE'!$B31,'Equation 3 FTE Conversion'!$B$10:$E$32,4,FALSE)</f>
        <v>1.5514636462289746E-2</v>
      </c>
      <c r="EK31" s="20">
        <f>'RIMS II Type I Employment'!EK31*VLOOKUP('Equation 4 Type I FTE'!$B31,'Equation 3 FTE Conversion'!$B$10:$E$32,4,FALSE)</f>
        <v>2.777205642973413E-2</v>
      </c>
      <c r="EL31" s="20">
        <f>'RIMS II Type I Employment'!EL31*VLOOKUP('Equation 4 Type I FTE'!$B31,'Equation 3 FTE Conversion'!$B$10:$E$32,4,FALSE)</f>
        <v>2.3057664134563213E-2</v>
      </c>
      <c r="EM31" s="20">
        <f>'RIMS II Type I Employment'!EM31*VLOOKUP('Equation 4 Type I FTE'!$B31,'Equation 3 FTE Conversion'!$B$10:$E$32,4,FALSE)</f>
        <v>1.9371866521975041E-2</v>
      </c>
      <c r="EN31" s="20">
        <f>'RIMS II Type I Employment'!EN31*VLOOKUP('Equation 4 Type I FTE'!$B31,'Equation 3 FTE Conversion'!$B$10:$E$32,4,FALSE)</f>
        <v>5.4944099294628332E-2</v>
      </c>
      <c r="EO31" s="20">
        <f>'RIMS II Type I Employment'!EO31*VLOOKUP('Equation 4 Type I FTE'!$B31,'Equation 3 FTE Conversion'!$B$10:$E$32,4,FALSE)</f>
        <v>2.6486313076505699E-2</v>
      </c>
      <c r="EP31" s="20">
        <f>'RIMS II Type I Employment'!EP31*VLOOKUP('Equation 4 Type I FTE'!$B31,'Equation 3 FTE Conversion'!$B$10:$E$32,4,FALSE)</f>
        <v>2.1257623440043408E-2</v>
      </c>
      <c r="EQ31" s="20">
        <f>'RIMS II Type I Employment'!EQ31*VLOOKUP('Equation 4 Type I FTE'!$B31,'Equation 3 FTE Conversion'!$B$10:$E$32,4,FALSE)</f>
        <v>3.1200705371676619E-2</v>
      </c>
      <c r="ER31" s="20">
        <f>'RIMS II Type I Employment'!ER31*VLOOKUP('Equation 4 Type I FTE'!$B31,'Equation 3 FTE Conversion'!$B$10:$E$32,4,FALSE)</f>
        <v>2.6400596852957137E-2</v>
      </c>
      <c r="ES31" s="20">
        <f>'RIMS II Type I Employment'!ES31*VLOOKUP('Equation 4 Type I FTE'!$B31,'Equation 3 FTE Conversion'!$B$10:$E$32,4,FALSE)</f>
        <v>2.8629218665219752E-2</v>
      </c>
      <c r="ET31" s="20">
        <f>'RIMS II Type I Employment'!ET31*VLOOKUP('Equation 4 Type I FTE'!$B31,'Equation 3 FTE Conversion'!$B$10:$E$32,4,FALSE)</f>
        <v>2.5543434617471515E-2</v>
      </c>
      <c r="EU31" s="20">
        <f>'RIMS II Type I Employment'!EU31*VLOOKUP('Equation 4 Type I FTE'!$B31,'Equation 3 FTE Conversion'!$B$10:$E$32,4,FALSE)</f>
        <v>2.940066467715681E-2</v>
      </c>
      <c r="EV31" s="20">
        <f>'RIMS II Type I Employment'!EV31*VLOOKUP('Equation 4 Type I FTE'!$B31,'Equation 3 FTE Conversion'!$B$10:$E$32,4,FALSE)</f>
        <v>1.4486041779706998E-2</v>
      </c>
      <c r="EW31" s="20">
        <f>'RIMS II Type I Employment'!EW31*VLOOKUP('Equation 4 Type I FTE'!$B31,'Equation 3 FTE Conversion'!$B$10:$E$32,4,FALSE)</f>
        <v>1.1828838849701574E-2</v>
      </c>
      <c r="EX31" s="20">
        <f>'RIMS II Type I Employment'!EX31*VLOOKUP('Equation 4 Type I FTE'!$B31,'Equation 3 FTE Conversion'!$B$10:$E$32,4,FALSE)</f>
        <v>1.8428988062940858E-2</v>
      </c>
      <c r="EY31" s="20">
        <f>'RIMS II Type I Employment'!EY31*VLOOKUP('Equation 4 Type I FTE'!$B31,'Equation 3 FTE Conversion'!$B$10:$E$32,4,FALSE)</f>
        <v>1.6971812262615304E-2</v>
      </c>
      <c r="EZ31" s="20">
        <f>'RIMS II Type I Employment'!EZ31*VLOOKUP('Equation 4 Type I FTE'!$B31,'Equation 3 FTE Conversion'!$B$10:$E$32,4,FALSE)</f>
        <v>2.1686204557786221E-2</v>
      </c>
      <c r="FA31" s="20">
        <f>'RIMS II Type I Employment'!FA31*VLOOKUP('Equation 4 Type I FTE'!$B31,'Equation 3 FTE Conversion'!$B$10:$E$32,4,FALSE)</f>
        <v>2.4343407487791648E-2</v>
      </c>
      <c r="FB31" s="20">
        <f>'RIMS II Type I Employment'!FB31*VLOOKUP('Equation 4 Type I FTE'!$B31,'Equation 3 FTE Conversion'!$B$10:$E$32,4,FALSE)</f>
        <v>5.0058274552360282E-2</v>
      </c>
      <c r="FC31" s="20">
        <f>'RIMS II Type I Employment'!FC31*VLOOKUP('Equation 4 Type I FTE'!$B31,'Equation 3 FTE Conversion'!$B$10:$E$32,4,FALSE)</f>
        <v>2.6229164405860012E-2</v>
      </c>
      <c r="FD31" s="20">
        <f>'RIMS II Type I Employment'!FD31*VLOOKUP('Equation 4 Type I FTE'!$B31,'Equation 3 FTE Conversion'!$B$10:$E$32,4,FALSE)</f>
        <v>1.5514636462289746E-2</v>
      </c>
      <c r="FE31" s="20">
        <f>'RIMS II Type I Employment'!FE31*VLOOKUP('Equation 4 Type I FTE'!$B31,'Equation 3 FTE Conversion'!$B$10:$E$32,4,FALSE)</f>
        <v>1.2257419967444385E-2</v>
      </c>
      <c r="FF31" s="20">
        <f>'RIMS II Type I Employment'!FF31*VLOOKUP('Equation 4 Type I FTE'!$B31,'Equation 3 FTE Conversion'!$B$10:$E$32,4,FALSE)</f>
        <v>1.6114650027129682E-2</v>
      </c>
      <c r="FG31" s="20">
        <f>'RIMS II Type I Employment'!FG31*VLOOKUP('Equation 4 Type I FTE'!$B31,'Equation 3 FTE Conversion'!$B$10:$E$32,4,FALSE)</f>
        <v>3.180071893651655E-2</v>
      </c>
      <c r="FH31" s="20">
        <f>'RIMS II Type I Employment'!FH31*VLOOKUP('Equation 4 Type I FTE'!$B31,'Equation 3 FTE Conversion'!$B$10:$E$32,4,FALSE)</f>
        <v>2.7343475311991317E-2</v>
      </c>
      <c r="FI31" s="20">
        <f>'RIMS II Type I Employment'!FI31*VLOOKUP('Equation 4 Type I FTE'!$B31,'Equation 3 FTE Conversion'!$B$10:$E$32,4,FALSE)</f>
        <v>3.1457854042322306E-2</v>
      </c>
      <c r="FJ31" s="20">
        <f>'RIMS II Type I Employment'!FJ31*VLOOKUP('Equation 4 Type I FTE'!$B31,'Equation 3 FTE Conversion'!$B$10:$E$32,4,FALSE)</f>
        <v>3.5400800325556162E-2</v>
      </c>
      <c r="FK31" s="20">
        <f>'RIMS II Type I Employment'!FK31*VLOOKUP('Equation 4 Type I FTE'!$B31,'Equation 3 FTE Conversion'!$B$10:$E$32,4,FALSE)</f>
        <v>3.3686475854584917E-2</v>
      </c>
      <c r="FL31" s="20">
        <f>'RIMS II Type I Employment'!FL31*VLOOKUP('Equation 4 Type I FTE'!$B31,'Equation 3 FTE Conversion'!$B$10:$E$32,4,FALSE)</f>
        <v>2.8114921323928382E-2</v>
      </c>
      <c r="FM31" s="20">
        <f>'RIMS II Type I Employment'!FM31*VLOOKUP('Equation 4 Type I FTE'!$B31,'Equation 3 FTE Conversion'!$B$10:$E$32,4,FALSE)</f>
        <v>3.3429327183939234E-2</v>
      </c>
      <c r="FN31" s="20">
        <f>'RIMS II Type I Employment'!FN31*VLOOKUP('Equation 4 Type I FTE'!$B31,'Equation 3 FTE Conversion'!$B$10:$E$32,4,FALSE)</f>
        <v>5.4001220835594145E-2</v>
      </c>
      <c r="FO31" s="20">
        <f>'RIMS II Type I Employment'!FO31*VLOOKUP('Equation 4 Type I FTE'!$B31,'Equation 3 FTE Conversion'!$B$10:$E$32,4,FALSE)</f>
        <v>2.2800515463917526E-2</v>
      </c>
      <c r="FP31" s="20">
        <f>'RIMS II Type I Employment'!FP31*VLOOKUP('Equation 4 Type I FTE'!$B31,'Equation 3 FTE Conversion'!$B$10:$E$32,4,FALSE)</f>
        <v>2.4429123711340209E-2</v>
      </c>
      <c r="FQ31" s="20">
        <f>'RIMS II Type I Employment'!FQ31*VLOOKUP('Equation 4 Type I FTE'!$B31,'Equation 3 FTE Conversion'!$B$10:$E$32,4,FALSE)</f>
        <v>5.0486855670103095E-2</v>
      </c>
      <c r="FR31" s="20">
        <f>'RIMS II Type I Employment'!FR31*VLOOKUP('Equation 4 Type I FTE'!$B31,'Equation 3 FTE Conversion'!$B$10:$E$32,4,FALSE)</f>
        <v>2.3571961475854587E-2</v>
      </c>
      <c r="FS31" s="20">
        <f>'RIMS II Type I Employment'!FS31*VLOOKUP('Equation 4 Type I FTE'!$B31,'Equation 3 FTE Conversion'!$B$10:$E$32,4,FALSE)</f>
        <v>3.0857840477482364E-2</v>
      </c>
      <c r="FT31" s="20">
        <f>'RIMS II Type I Employment'!FT31*VLOOKUP('Equation 4 Type I FTE'!$B31,'Equation 3 FTE Conversion'!$B$10:$E$32,4,FALSE)</f>
        <v>2.0657609875203473E-2</v>
      </c>
      <c r="FU31" s="20">
        <f>'RIMS II Type I Employment'!FU31*VLOOKUP('Equation 4 Type I FTE'!$B31,'Equation 3 FTE Conversion'!$B$10:$E$32,4,FALSE)</f>
        <v>3.5657948996201845E-2</v>
      </c>
      <c r="FV31" s="20">
        <f>'RIMS II Type I Employment'!FV31*VLOOKUP('Equation 4 Type I FTE'!$B31,'Equation 3 FTE Conversion'!$B$10:$E$32,4,FALSE)</f>
        <v>2.3486245252306026E-2</v>
      </c>
      <c r="FW31" s="20">
        <f>'RIMS II Type I Employment'!FW31*VLOOKUP('Equation 4 Type I FTE'!$B31,'Equation 3 FTE Conversion'!$B$10:$E$32,4,FALSE)</f>
        <v>2.7086326641345637E-2</v>
      </c>
      <c r="FX31" s="20">
        <f>'RIMS II Type I Employment'!FX31*VLOOKUP('Equation 4 Type I FTE'!$B31,'Equation 3 FTE Conversion'!$B$10:$E$32,4,FALSE)</f>
        <v>2.8800651112316875E-2</v>
      </c>
      <c r="FY31" s="20">
        <f>'RIMS II Type I Employment'!FY31*VLOOKUP('Equation 4 Type I FTE'!$B31,'Equation 3 FTE Conversion'!$B$10:$E$32,4,FALSE)</f>
        <v>3.0857840477482364E-2</v>
      </c>
      <c r="FZ31" s="20">
        <f>'RIMS II Type I Employment'!FZ31*VLOOKUP('Equation 4 Type I FTE'!$B31,'Equation 3 FTE Conversion'!$B$10:$E$32,4,FALSE)</f>
        <v>2.3486245252306026E-2</v>
      </c>
      <c r="GA31" s="20">
        <f>'RIMS II Type I Employment'!GA31*VLOOKUP('Equation 4 Type I FTE'!$B31,'Equation 3 FTE Conversion'!$B$10:$E$32,4,FALSE)</f>
        <v>2.1429055887140534E-2</v>
      </c>
      <c r="GB31" s="20">
        <f>'RIMS II Type I Employment'!GB31*VLOOKUP('Equation 4 Type I FTE'!$B31,'Equation 3 FTE Conversion'!$B$10:$E$32,4,FALSE)</f>
        <v>2.8372069994574062E-2</v>
      </c>
      <c r="GC31" s="20">
        <f>'RIMS II Type I Employment'!GC31*VLOOKUP('Equation 4 Type I FTE'!$B31,'Equation 3 FTE Conversion'!$B$10:$E$32,4,FALSE)</f>
        <v>4.2515246880086816E-2</v>
      </c>
      <c r="GD31" s="20">
        <f>'RIMS II Type I Employment'!GD31*VLOOKUP('Equation 4 Type I FTE'!$B31,'Equation 3 FTE Conversion'!$B$10:$E$32,4,FALSE)</f>
        <v>2.6314880629408576E-2</v>
      </c>
      <c r="GE31" s="20">
        <f>'RIMS II Type I Employment'!GE31*VLOOKUP('Equation 4 Type I FTE'!$B31,'Equation 3 FTE Conversion'!$B$10:$E$32,4,FALSE)</f>
        <v>2.0057596310363541E-2</v>
      </c>
      <c r="GF31" s="20">
        <f>'RIMS II Type I Employment'!GF31*VLOOKUP('Equation 4 Type I FTE'!$B31,'Equation 3 FTE Conversion'!$B$10:$E$32,4,FALSE)</f>
        <v>2.6057731958762889E-2</v>
      </c>
      <c r="GG31" s="20">
        <f>'RIMS II Type I Employment'!GG31*VLOOKUP('Equation 4 Type I FTE'!$B31,'Equation 3 FTE Conversion'!$B$10:$E$32,4,FALSE)</f>
        <v>3.857230059685296E-2</v>
      </c>
      <c r="GH31" s="20">
        <f>'RIMS II Type I Employment'!GH31*VLOOKUP('Equation 4 Type I FTE'!$B31,'Equation 3 FTE Conversion'!$B$10:$E$32,4,FALSE)</f>
        <v>3.4286489419424852E-2</v>
      </c>
      <c r="GI31" s="20">
        <f>'RIMS II Type I Employment'!GI31*VLOOKUP('Equation 4 Type I FTE'!$B31,'Equation 3 FTE Conversion'!$B$10:$E$32,4,FALSE)</f>
        <v>3.7543705914270212E-2</v>
      </c>
      <c r="GJ31" s="20">
        <f>'RIMS II Type I Employment'!GJ31*VLOOKUP('Equation 4 Type I FTE'!$B31,'Equation 3 FTE Conversion'!$B$10:$E$32,4,FALSE)</f>
        <v>4.4829584915897995E-2</v>
      </c>
      <c r="GK31" s="20">
        <f>'RIMS II Type I Employment'!GK31*VLOOKUP('Equation 4 Type I FTE'!$B31,'Equation 3 FTE Conversion'!$B$10:$E$32,4,FALSE)</f>
        <v>4.2686679327183938E-2</v>
      </c>
      <c r="GL31" s="20">
        <f>'RIMS II Type I Employment'!GL31*VLOOKUP('Equation 4 Type I FTE'!$B31,'Equation 3 FTE Conversion'!$B$10:$E$32,4,FALSE)</f>
        <v>5.2544045035268584E-2</v>
      </c>
      <c r="GM31" s="20">
        <f>'RIMS II Type I Employment'!GM31*VLOOKUP('Equation 4 Type I FTE'!$B31,'Equation 3 FTE Conversion'!$B$10:$E$32,4,FALSE)</f>
        <v>4.9543977211068908E-2</v>
      </c>
      <c r="GN31" s="20">
        <f>'RIMS II Type I Employment'!GN31*VLOOKUP('Equation 4 Type I FTE'!$B31,'Equation 3 FTE Conversion'!$B$10:$E$32,4,FALSE)</f>
        <v>2.7943488876831252E-2</v>
      </c>
      <c r="GO31" s="20">
        <f>'RIMS II Type I Employment'!GO31*VLOOKUP('Equation 4 Type I FTE'!$B31,'Equation 3 FTE Conversion'!$B$10:$E$32,4,FALSE)</f>
        <v>2.2286218122626152E-2</v>
      </c>
      <c r="GP31" s="20">
        <f>'RIMS II Type I Employment'!GP31*VLOOKUP('Equation 4 Type I FTE'!$B31,'Equation 3 FTE Conversion'!$B$10:$E$32,4,FALSE)</f>
        <v>3.0429259359739554E-2</v>
      </c>
      <c r="GQ31" s="20">
        <f>'RIMS II Type I Employment'!GQ31*VLOOKUP('Equation 4 Type I FTE'!$B31,'Equation 3 FTE Conversion'!$B$10:$E$32,4,FALSE)</f>
        <v>3.7886570808464463E-2</v>
      </c>
      <c r="GR31" s="20">
        <f>'RIMS II Type I Employment'!GR31*VLOOKUP('Equation 4 Type I FTE'!$B31,'Equation 3 FTE Conversion'!$B$10:$E$32,4,FALSE)</f>
        <v>3.5657948996201845E-2</v>
      </c>
      <c r="GS31" s="20">
        <f>'RIMS II Type I Employment'!GS31*VLOOKUP('Equation 4 Type I FTE'!$B31,'Equation 3 FTE Conversion'!$B$10:$E$32,4,FALSE)</f>
        <v>3.5143651654910478E-2</v>
      </c>
      <c r="GT31" s="20">
        <f>'RIMS II Type I Employment'!GT31*VLOOKUP('Equation 4 Type I FTE'!$B31,'Equation 3 FTE Conversion'!$B$10:$E$32,4,FALSE)</f>
        <v>2.777205642973413E-2</v>
      </c>
      <c r="GU31" s="20">
        <f>'RIMS II Type I Employment'!GU31*VLOOKUP('Equation 4 Type I FTE'!$B31,'Equation 3 FTE Conversion'!$B$10:$E$32,4,FALSE)</f>
        <v>2.6486313076505699E-2</v>
      </c>
      <c r="GV31" s="20">
        <f>'RIMS II Type I Employment'!GV31*VLOOKUP('Equation 4 Type I FTE'!$B31,'Equation 3 FTE Conversion'!$B$10:$E$32,4,FALSE)</f>
        <v>3.7886570808464463E-2</v>
      </c>
      <c r="GW31" s="20">
        <f>'RIMS II Type I Employment'!GW31*VLOOKUP('Equation 4 Type I FTE'!$B31,'Equation 3 FTE Conversion'!$B$10:$E$32,4,FALSE)</f>
        <v>4.4058138903960938E-2</v>
      </c>
      <c r="GX31" s="20">
        <f>'RIMS II Type I Employment'!GX31*VLOOKUP('Equation 4 Type I FTE'!$B31,'Equation 3 FTE Conversion'!$B$10:$E$32,4,FALSE)</f>
        <v>3.8658016820401521E-2</v>
      </c>
      <c r="GY31" s="20">
        <f>'RIMS II Type I Employment'!GY31*VLOOKUP('Equation 4 Type I FTE'!$B31,'Equation 3 FTE Conversion'!$B$10:$E$32,4,FALSE)</f>
        <v>2.725775908844276E-2</v>
      </c>
      <c r="GZ31" s="20">
        <f>'RIMS II Type I Employment'!GZ31*VLOOKUP('Equation 4 Type I FTE'!$B31,'Equation 3 FTE Conversion'!$B$10:$E$32,4,FALSE)</f>
        <v>3.3086462289744982E-2</v>
      </c>
      <c r="HA31" s="20">
        <f>'RIMS II Type I Employment'!HA31*VLOOKUP('Equation 4 Type I FTE'!$B31,'Equation 3 FTE Conversion'!$B$10:$E$32,4,FALSE)</f>
        <v>1.9543298969072167E-2</v>
      </c>
      <c r="HB31" s="20">
        <f>'RIMS II Type I Employment'!HB31*VLOOKUP('Equation 4 Type I FTE'!$B31,'Equation 3 FTE Conversion'!$B$10:$E$32,4,FALSE)</f>
        <v>1.2514568638090071E-2</v>
      </c>
      <c r="HC31" s="20">
        <f>'RIMS II Type I Employment'!HC31*VLOOKUP('Equation 4 Type I FTE'!$B31,'Equation 3 FTE Conversion'!$B$10:$E$32,4,FALSE)</f>
        <v>2.940066467715681E-2</v>
      </c>
      <c r="HD31" s="20">
        <f>'RIMS II Type I Employment'!HD31*VLOOKUP('Equation 4 Type I FTE'!$B31,'Equation 3 FTE Conversion'!$B$10:$E$32,4,FALSE)</f>
        <v>3.3000746066196421E-2</v>
      </c>
      <c r="HE31" s="20">
        <f>'RIMS II Type I Employment'!HE31*VLOOKUP('Equation 4 Type I FTE'!$B31,'Equation 3 FTE Conversion'!$B$10:$E$32,4,FALSE)</f>
        <v>4.1743800868149758E-2</v>
      </c>
      <c r="HF31" s="20">
        <f>'RIMS II Type I Employment'!HF31*VLOOKUP('Equation 4 Type I FTE'!$B31,'Equation 3 FTE Conversion'!$B$10:$E$32,4,FALSE)</f>
        <v>3.0686408030385241E-2</v>
      </c>
      <c r="HG31" s="20">
        <f>'RIMS II Type I Employment'!HG31*VLOOKUP('Equation 4 Type I FTE'!$B31,'Equation 3 FTE Conversion'!$B$10:$E$32,4,FALSE)</f>
        <v>2.3657677699403148E-2</v>
      </c>
      <c r="HH31" s="20">
        <f>'RIMS II Type I Employment'!HH31*VLOOKUP('Equation 4 Type I FTE'!$B31,'Equation 3 FTE Conversion'!$B$10:$E$32,4,FALSE)</f>
        <v>3.7286557243624521E-2</v>
      </c>
      <c r="HI31" s="20">
        <f>'RIMS II Type I Employment'!HI31*VLOOKUP('Equation 4 Type I FTE'!$B31,'Equation 3 FTE Conversion'!$B$10:$E$32,4,FALSE)</f>
        <v>1.7057528486163865E-2</v>
      </c>
      <c r="HJ31" s="20">
        <f>'RIMS II Type I Employment'!HJ31*VLOOKUP('Equation 4 Type I FTE'!$B31,'Equation 3 FTE Conversion'!$B$10:$E$32,4,FALSE)</f>
        <v>2.4514839934888771E-2</v>
      </c>
      <c r="HK31" s="20">
        <f>'RIMS II Type I Employment'!HK31*VLOOKUP('Equation 4 Type I FTE'!$B31,'Equation 3 FTE Conversion'!$B$10:$E$32,4,FALSE)</f>
        <v>0</v>
      </c>
      <c r="HL31" s="20">
        <f>'RIMS II Type I Employment'!HL31*VLOOKUP('Equation 4 Type I FTE'!$B31,'Equation 3 FTE Conversion'!$B$10:$E$32,4,FALSE)</f>
        <v>4.1315219750406945E-2</v>
      </c>
      <c r="HM31" s="20">
        <f>'RIMS II Type I Employment'!HM31*VLOOKUP('Equation 4 Type I FTE'!$B31,'Equation 3 FTE Conversion'!$B$10:$E$32,4,FALSE)</f>
        <v>6.3601437873033101E-2</v>
      </c>
      <c r="HN31" s="20">
        <f>'RIMS II Type I Employment'!HN31*VLOOKUP('Equation 4 Type I FTE'!$B31,'Equation 3 FTE Conversion'!$B$10:$E$32,4,FALSE)</f>
        <v>3.8915165491047211E-2</v>
      </c>
      <c r="HO31" s="20">
        <f>'RIMS II Type I Employment'!HO31*VLOOKUP('Equation 4 Type I FTE'!$B31,'Equation 3 FTE Conversion'!$B$10:$E$32,4,FALSE)</f>
        <v>3.0429259359739554E-2</v>
      </c>
      <c r="HP31" s="20">
        <f>'RIMS II Type I Employment'!HP31*VLOOKUP('Equation 4 Type I FTE'!$B31,'Equation 3 FTE Conversion'!$B$10:$E$32,4,FALSE)</f>
        <v>2.7429191535539882E-2</v>
      </c>
      <c r="HQ31" s="20">
        <f>'RIMS II Type I Employment'!HQ31*VLOOKUP('Equation 4 Type I FTE'!$B31,'Equation 3 FTE Conversion'!$B$10:$E$32,4,FALSE)</f>
        <v>2.614344818231145E-2</v>
      </c>
      <c r="HR31" s="20">
        <f>'RIMS II Type I Employment'!HR31*VLOOKUP('Equation 4 Type I FTE'!$B31,'Equation 3 FTE Conversion'!$B$10:$E$32,4,FALSE)</f>
        <v>4.9715409658166038E-2</v>
      </c>
      <c r="HS31" s="20">
        <f>'RIMS II Type I Employment'!HS31*VLOOKUP('Equation 4 Type I FTE'!$B31,'Equation 3 FTE Conversion'!$B$10:$E$32,4,FALSE)</f>
        <v>3.9343746608790024E-2</v>
      </c>
      <c r="HT31" s="20">
        <f>'RIMS II Type I Employment'!HT31*VLOOKUP('Equation 4 Type I FTE'!$B31,'Equation 3 FTE Conversion'!$B$10:$E$32,4,FALSE)</f>
        <v>2.9314948453608249E-2</v>
      </c>
      <c r="HU31" s="20">
        <f>'RIMS II Type I Employment'!HU31*VLOOKUP('Equation 4 Type I FTE'!$B31,'Equation 3 FTE Conversion'!$B$10:$E$32,4,FALSE)</f>
        <v>1.3114582202930006E-2</v>
      </c>
      <c r="HV31" s="20">
        <f>'RIMS II Type I Employment'!HV31*VLOOKUP('Equation 4 Type I FTE'!$B31,'Equation 3 FTE Conversion'!$B$10:$E$32,4,FALSE)</f>
        <v>3.4972219207813356E-2</v>
      </c>
      <c r="HW31" s="20">
        <f>'RIMS II Type I Employment'!HW31*VLOOKUP('Equation 4 Type I FTE'!$B31,'Equation 3 FTE Conversion'!$B$10:$E$32,4,FALSE)</f>
        <v>3.0343543136190997E-2</v>
      </c>
      <c r="HX31" s="20">
        <f>'RIMS II Type I Employment'!HX31*VLOOKUP('Equation 4 Type I FTE'!$B31,'Equation 3 FTE Conversion'!$B$10:$E$32,4,FALSE)</f>
        <v>2.9572097124253939E-2</v>
      </c>
      <c r="HY31" s="20">
        <f>'RIMS II Type I Employment'!HY31*VLOOKUP('Equation 4 Type I FTE'!$B31,'Equation 3 FTE Conversion'!$B$10:$E$32,4,FALSE)</f>
        <v>2.4000542593597397E-2</v>
      </c>
      <c r="HZ31" s="20">
        <f>'RIMS II Type I Employment'!HZ31*VLOOKUP('Equation 4 Type I FTE'!$B31,'Equation 3 FTE Conversion'!$B$10:$E$32,4,FALSE)</f>
        <v>6.8915843733043949E-2</v>
      </c>
      <c r="IA31" s="20">
        <f>'RIMS II Type I Employment'!IA31*VLOOKUP('Equation 4 Type I FTE'!$B31,'Equation 3 FTE Conversion'!$B$10:$E$32,4,FALSE)</f>
        <v>4.0372341291372765E-2</v>
      </c>
      <c r="IB31" s="20">
        <f>'RIMS II Type I Employment'!IB31*VLOOKUP('Equation 4 Type I FTE'!$B31,'Equation 3 FTE Conversion'!$B$10:$E$32,4,FALSE)</f>
        <v>5.0229706999457412E-2</v>
      </c>
      <c r="IC31" s="20">
        <f>'RIMS II Type I Employment'!IC31*VLOOKUP('Equation 4 Type I FTE'!$B31,'Equation 3 FTE Conversion'!$B$10:$E$32,4,FALSE)</f>
        <v>5.0744004340748786E-2</v>
      </c>
      <c r="ID31" s="20">
        <f>'RIMS II Type I Employment'!ID31*VLOOKUP('Equation 4 Type I FTE'!$B31,'Equation 3 FTE Conversion'!$B$10:$E$32,4,FALSE)</f>
        <v>3.4457921866521975E-2</v>
      </c>
      <c r="IE31" s="20">
        <f>'RIMS II Type I Employment'!IE31*VLOOKUP('Equation 4 Type I FTE'!$B31,'Equation 3 FTE Conversion'!$B$10:$E$32,4,FALSE)</f>
        <v>3.1457854042322306E-2</v>
      </c>
      <c r="IF31" s="20">
        <f>'RIMS II Type I Employment'!IF31*VLOOKUP('Equation 4 Type I FTE'!$B31,'Equation 3 FTE Conversion'!$B$10:$E$32,4,FALSE)</f>
        <v>2.5543434617471515E-2</v>
      </c>
      <c r="IG31" s="20">
        <f>'RIMS II Type I Employment'!IG31*VLOOKUP('Equation 4 Type I FTE'!$B31,'Equation 3 FTE Conversion'!$B$10:$E$32,4,FALSE)</f>
        <v>1.9371866521975041E-2</v>
      </c>
      <c r="IH31" s="20">
        <f>'RIMS II Type I Employment'!IH31*VLOOKUP('Equation 4 Type I FTE'!$B31,'Equation 3 FTE Conversion'!$B$10:$E$32,4,FALSE)</f>
        <v>2.0400461204557789E-2</v>
      </c>
      <c r="II31" s="20">
        <f>'RIMS II Type I Employment'!II31*VLOOKUP('Equation 4 Type I FTE'!$B31,'Equation 3 FTE Conversion'!$B$10:$E$32,4,FALSE)</f>
        <v>1.2943149755832882E-2</v>
      </c>
      <c r="IJ31" s="20">
        <f>'RIMS II Type I Employment'!IJ31*VLOOKUP('Equation 4 Type I FTE'!$B31,'Equation 3 FTE Conversion'!$B$10:$E$32,4,FALSE)</f>
        <v>4.2772395550732506E-2</v>
      </c>
      <c r="IK31" s="20">
        <f>'RIMS II Type I Employment'!IK31*VLOOKUP('Equation 4 Type I FTE'!$B31,'Equation 3 FTE Conversion'!$B$10:$E$32,4,FALSE)</f>
        <v>2.777205642973413E-2</v>
      </c>
      <c r="IL31" s="20">
        <f>'RIMS II Type I Employment'!IL31*VLOOKUP('Equation 4 Type I FTE'!$B31,'Equation 3 FTE Conversion'!$B$10:$E$32,4,FALSE)</f>
        <v>2.211478567552903E-2</v>
      </c>
      <c r="IM31" s="20">
        <f>'RIMS II Type I Employment'!IM31*VLOOKUP('Equation 4 Type I FTE'!$B31,'Equation 3 FTE Conversion'!$B$10:$E$32,4,FALSE)</f>
        <v>2.9057799782962562E-2</v>
      </c>
      <c r="IN31" s="20">
        <f>'RIMS II Type I Employment'!IN31*VLOOKUP('Equation 4 Type I FTE'!$B31,'Equation 3 FTE Conversion'!$B$10:$E$32,4,FALSE)</f>
        <v>2.5457718393922954E-2</v>
      </c>
      <c r="IO31" s="20">
        <f>'RIMS II Type I Employment'!IO31*VLOOKUP('Equation 4 Type I FTE'!$B31,'Equation 3 FTE Conversion'!$B$10:$E$32,4,FALSE)</f>
        <v>2.2371934346174717E-2</v>
      </c>
      <c r="IP31" s="20">
        <f>'RIMS II Type I Employment'!IP31*VLOOKUP('Equation 4 Type I FTE'!$B31,'Equation 3 FTE Conversion'!$B$10:$E$32,4,FALSE)</f>
        <v>2.7000610417797073E-2</v>
      </c>
      <c r="IQ31" s="20">
        <f>'RIMS II Type I Employment'!IQ31*VLOOKUP('Equation 4 Type I FTE'!$B31,'Equation 3 FTE Conversion'!$B$10:$E$32,4,FALSE)</f>
        <v>3.6172246337493219E-2</v>
      </c>
      <c r="IR31" s="20">
        <f>'RIMS II Type I Employment'!IR31*VLOOKUP('Equation 4 Type I FTE'!$B31,'Equation 3 FTE Conversion'!$B$10:$E$32,4,FALSE)</f>
        <v>3.1715002712967989E-2</v>
      </c>
      <c r="IS31" s="20">
        <f>'RIMS II Type I Employment'!IS31*VLOOKUP('Equation 4 Type I FTE'!$B31,'Equation 3 FTE Conversion'!$B$10:$E$32,4,FALSE)</f>
        <v>2.5714867064568638E-2</v>
      </c>
      <c r="IT31" s="20">
        <f>'RIMS II Type I Employment'!IT31*VLOOKUP('Equation 4 Type I FTE'!$B31,'Equation 3 FTE Conversion'!$B$10:$E$32,4,FALSE)</f>
        <v>2.1514772110689095E-2</v>
      </c>
      <c r="IU31" s="20">
        <f>'RIMS II Type I Employment'!IU31*VLOOKUP('Equation 4 Type I FTE'!$B31,'Equation 3 FTE Conversion'!$B$10:$E$32,4,FALSE)</f>
        <v>3.6943692349430277E-2</v>
      </c>
      <c r="IV31" s="20">
        <f>'RIMS II Type I Employment'!IV31*VLOOKUP('Equation 4 Type I FTE'!$B31,'Equation 3 FTE Conversion'!$B$10:$E$32,4,FALSE)</f>
        <v>3.2572164948453608E-2</v>
      </c>
      <c r="IW31" s="20">
        <f>'RIMS II Type I Employment'!IW31*VLOOKUP('Equation 4 Type I FTE'!$B31,'Equation 3 FTE Conversion'!$B$10:$E$32,4,FALSE)</f>
        <v>3.2829313619099298E-2</v>
      </c>
      <c r="IX31" s="20">
        <f>'RIMS II Type I Employment'!IX31*VLOOKUP('Equation 4 Type I FTE'!$B31,'Equation 3 FTE Conversion'!$B$10:$E$32,4,FALSE)</f>
        <v>3.6000813890396097E-2</v>
      </c>
      <c r="IY31" s="20">
        <f>'RIMS II Type I Employment'!IY31*VLOOKUP('Equation 4 Type I FTE'!$B31,'Equation 3 FTE Conversion'!$B$10:$E$32,4,FALSE)</f>
        <v>2.9657813347802497E-2</v>
      </c>
      <c r="IZ31" s="20">
        <f>'RIMS II Type I Employment'!IZ31*VLOOKUP('Equation 4 Type I FTE'!$B31,'Equation 3 FTE Conversion'!$B$10:$E$32,4,FALSE)</f>
        <v>2.9229232230059684E-2</v>
      </c>
      <c r="JA31" s="20">
        <f>'RIMS II Type I Employment'!JA31*VLOOKUP('Equation 4 Type I FTE'!$B31,'Equation 3 FTE Conversion'!$B$10:$E$32,4,FALSE)</f>
        <v>2.8972083559413997E-2</v>
      </c>
      <c r="JB31" s="20">
        <f>'RIMS II Type I Employment'!JB31*VLOOKUP('Equation 4 Type I FTE'!$B31,'Equation 3 FTE Conversion'!$B$10:$E$32,4,FALSE)</f>
        <v>8.0058952794357027E-2</v>
      </c>
      <c r="JC31" s="20">
        <f>'RIMS II Type I Employment'!JC31*VLOOKUP('Equation 4 Type I FTE'!$B31,'Equation 3 FTE Conversion'!$B$10:$E$32,4,FALSE)</f>
        <v>4.1229503526858384E-2</v>
      </c>
      <c r="JD31" s="20">
        <f>'RIMS II Type I Employment'!JD31*VLOOKUP('Equation 4 Type I FTE'!$B31,'Equation 3 FTE Conversion'!$B$10:$E$32,4,FALSE)</f>
        <v>6.214426207270754E-2</v>
      </c>
      <c r="JE31" s="20">
        <f>'RIMS II Type I Employment'!JE31*VLOOKUP('Equation 4 Type I FTE'!$B31,'Equation 3 FTE Conversion'!$B$10:$E$32,4,FALSE)</f>
        <v>4.542959848073793E-2</v>
      </c>
      <c r="JF31" s="20">
        <f>'RIMS II Type I Employment'!JF31*VLOOKUP('Equation 4 Type I FTE'!$B31,'Equation 3 FTE Conversion'!$B$10:$E$32,4,FALSE)</f>
        <v>5.1601166576234397E-2</v>
      </c>
      <c r="JG31" s="20">
        <f>'RIMS II Type I Employment'!JG31*VLOOKUP('Equation 4 Type I FTE'!$B31,'Equation 3 FTE Conversion'!$B$10:$E$32,4,FALSE)</f>
        <v>4.9372544763971786E-2</v>
      </c>
      <c r="JH31" s="20">
        <f>'RIMS II Type I Employment'!JH31*VLOOKUP('Equation 4 Type I FTE'!$B31,'Equation 3 FTE Conversion'!$B$10:$E$32,4,FALSE)</f>
        <v>0.11605976668475312</v>
      </c>
      <c r="JI31" s="20">
        <f>'RIMS II Type I Employment'!JI31*VLOOKUP('Equation 4 Type I FTE'!$B31,'Equation 3 FTE Conversion'!$B$10:$E$32,4,FALSE)</f>
        <v>4.2943827997829628E-2</v>
      </c>
      <c r="JJ31" s="20">
        <f>'RIMS II Type I Employment'!JJ31*VLOOKUP('Equation 4 Type I FTE'!$B31,'Equation 3 FTE Conversion'!$B$10:$E$32,4,FALSE)</f>
        <v>3.857230059685296E-2</v>
      </c>
      <c r="JK31" s="20">
        <f>'RIMS II Type I Employment'!JK31*VLOOKUP('Equation 4 Type I FTE'!$B31,'Equation 3 FTE Conversion'!$B$10:$E$32,4,FALSE)</f>
        <v>5.3229774823657088E-2</v>
      </c>
      <c r="JL31" s="20">
        <f>'RIMS II Type I Employment'!JL31*VLOOKUP('Equation 4 Type I FTE'!$B31,'Equation 3 FTE Conversion'!$B$10:$E$32,4,FALSE)</f>
        <v>6.4372883884970158E-2</v>
      </c>
      <c r="JM31" s="20">
        <f>'RIMS II Type I Employment'!JM31*VLOOKUP('Equation 4 Type I FTE'!$B31,'Equation 3 FTE Conversion'!$B$10:$E$32,4,FALSE)</f>
        <v>4.1658084644601197E-2</v>
      </c>
      <c r="JN31" s="20">
        <f>'RIMS II Type I Employment'!JN31*VLOOKUP('Equation 4 Type I FTE'!$B31,'Equation 3 FTE Conversion'!$B$10:$E$32,4,FALSE)</f>
        <v>7.3801668475311985E-2</v>
      </c>
      <c r="JO31" s="20">
        <f>'RIMS II Type I Employment'!JO31*VLOOKUP('Equation 4 Type I FTE'!$B31,'Equation 3 FTE Conversion'!$B$10:$E$32,4,FALSE)</f>
        <v>0.20760469343461749</v>
      </c>
      <c r="JP31" s="20">
        <f>'RIMS II Type I Employment'!JP31*VLOOKUP('Equation 4 Type I FTE'!$B31,'Equation 3 FTE Conversion'!$B$10:$E$32,4,FALSE)</f>
        <v>6.4201451437873036E-2</v>
      </c>
      <c r="JQ31" s="20">
        <f>'RIMS II Type I Employment'!JQ31*VLOOKUP('Equation 4 Type I FTE'!$B31,'Equation 3 FTE Conversion'!$B$10:$E$32,4,FALSE)</f>
        <v>9.4802143244709716E-2</v>
      </c>
      <c r="JR31" s="20">
        <f>'RIMS II Type I Employment'!JR31*VLOOKUP('Equation 4 Type I FTE'!$B31,'Equation 3 FTE Conversion'!$B$10:$E$32,4,FALSE)</f>
        <v>0.22029069451980468</v>
      </c>
      <c r="JS31" s="20">
        <f>'RIMS II Type I Employment'!JS31*VLOOKUP('Equation 4 Type I FTE'!$B31,'Equation 3 FTE Conversion'!$B$10:$E$32,4,FALSE)</f>
        <v>5.3229774823657088E-2</v>
      </c>
      <c r="JT31" s="20">
        <f>'RIMS II Type I Employment'!JT31*VLOOKUP('Equation 4 Type I FTE'!$B31,'Equation 3 FTE Conversion'!$B$10:$E$32,4,FALSE)</f>
        <v>8.965916983179599E-2</v>
      </c>
      <c r="JU31" s="20">
        <f>'RIMS II Type I Employment'!JU31*VLOOKUP('Equation 4 Type I FTE'!$B31,'Equation 3 FTE Conversion'!$B$10:$E$32,4,FALSE)</f>
        <v>3.6515111231687464E-2</v>
      </c>
      <c r="JV31" s="20">
        <f>'RIMS II Type I Employment'!JV31*VLOOKUP('Equation 4 Type I FTE'!$B31,'Equation 3 FTE Conversion'!$B$10:$E$32,4,FALSE)</f>
        <v>3.5229367878459032E-2</v>
      </c>
      <c r="JW31" s="20">
        <f>'RIMS II Type I Employment'!JW31*VLOOKUP('Equation 4 Type I FTE'!$B31,'Equation 3 FTE Conversion'!$B$10:$E$32,4,FALSE)</f>
        <v>3.642939500813891E-2</v>
      </c>
      <c r="JX31" s="20">
        <f>'RIMS II Type I Employment'!JX31*VLOOKUP('Equation 4 Type I FTE'!$B31,'Equation 3 FTE Conversion'!$B$10:$E$32,4,FALSE)</f>
        <v>5.3486923494302771E-2</v>
      </c>
      <c r="JY31" s="20">
        <f>'RIMS II Type I Employment'!JY31*VLOOKUP('Equation 4 Type I FTE'!$B31,'Equation 3 FTE Conversion'!$B$10:$E$32,4,FALSE)</f>
        <v>2.3314812805208897E-2</v>
      </c>
      <c r="JZ31" s="20">
        <f>'RIMS II Type I Employment'!JZ31*VLOOKUP('Equation 4 Type I FTE'!$B31,'Equation 3 FTE Conversion'!$B$10:$E$32,4,FALSE)</f>
        <v>2.4086258817145958E-2</v>
      </c>
      <c r="KA31" s="20">
        <f>'RIMS II Type I Employment'!KA31*VLOOKUP('Equation 4 Type I FTE'!$B31,'Equation 3 FTE Conversion'!$B$10:$E$32,4,FALSE)</f>
        <v>7.8858925664677167E-3</v>
      </c>
      <c r="KB31" s="20">
        <f>'RIMS II Type I Employment'!KB31*VLOOKUP('Equation 4 Type I FTE'!$B31,'Equation 3 FTE Conversion'!$B$10:$E$32,4,FALSE)</f>
        <v>1.8514704286489422E-2</v>
      </c>
      <c r="KC31" s="20">
        <f>'RIMS II Type I Employment'!KC31*VLOOKUP('Equation 4 Type I FTE'!$B31,'Equation 3 FTE Conversion'!$B$10:$E$32,4,FALSE)</f>
        <v>2.0400461204557789E-2</v>
      </c>
      <c r="KD31" s="20">
        <f>'RIMS II Type I Employment'!KD31*VLOOKUP('Equation 4 Type I FTE'!$B31,'Equation 3 FTE Conversion'!$B$10:$E$32,4,FALSE)</f>
        <v>4.5943895822029304E-2</v>
      </c>
      <c r="KE31" s="20">
        <f>'RIMS II Type I Employment'!KE31*VLOOKUP('Equation 4 Type I FTE'!$B31,'Equation 3 FTE Conversion'!$B$10:$E$32,4,FALSE)</f>
        <v>6.728723548562128E-2</v>
      </c>
      <c r="KF31" s="20">
        <f>'RIMS II Type I Employment'!KF31*VLOOKUP('Equation 4 Type I FTE'!$B31,'Equation 3 FTE Conversion'!$B$10:$E$32,4,FALSE)</f>
        <v>4.5943895822029304E-2</v>
      </c>
      <c r="KG31" s="20">
        <f>'RIMS II Type I Employment'!KG31*VLOOKUP('Equation 4 Type I FTE'!$B31,'Equation 3 FTE Conversion'!$B$10:$E$32,4,FALSE)</f>
        <v>5.9658491589799238E-2</v>
      </c>
      <c r="KH31" s="20">
        <f>'RIMS II Type I Employment'!KH31*VLOOKUP('Equation 4 Type I FTE'!$B31,'Equation 3 FTE Conversion'!$B$10:$E$32,4,FALSE)</f>
        <v>4.774393651654911E-2</v>
      </c>
      <c r="KI31" s="20">
        <f>'RIMS II Type I Employment'!KI31*VLOOKUP('Equation 4 Type I FTE'!$B31,'Equation 3 FTE Conversion'!$B$10:$E$32,4,FALSE)</f>
        <v>2.1771920781334782E-2</v>
      </c>
      <c r="KJ31" s="20">
        <f>'RIMS II Type I Employment'!KJ31*VLOOKUP('Equation 4 Type I FTE'!$B31,'Equation 3 FTE Conversion'!$B$10:$E$32,4,FALSE)</f>
        <v>5.7258437330439504E-2</v>
      </c>
      <c r="KK31" s="20">
        <f>'RIMS II Type I Employment'!KK31*VLOOKUP('Equation 4 Type I FTE'!$B31,'Equation 3 FTE Conversion'!$B$10:$E$32,4,FALSE)</f>
        <v>5.7429869777536634E-2</v>
      </c>
      <c r="KL31" s="20">
        <f>'RIMS II Type I Employment'!KL31*VLOOKUP('Equation 4 Type I FTE'!$B31,'Equation 3 FTE Conversion'!$B$10:$E$32,4,FALSE)</f>
        <v>0.14828906673901249</v>
      </c>
      <c r="KM31" s="20">
        <f>'RIMS II Type I Employment'!KM31*VLOOKUP('Equation 4 Type I FTE'!$B31,'Equation 3 FTE Conversion'!$B$10:$E$32,4,FALSE)</f>
        <v>6.334428920238741E-2</v>
      </c>
      <c r="KN31" s="20">
        <f>'RIMS II Type I Employment'!KN31*VLOOKUP('Equation 4 Type I FTE'!$B31,'Equation 3 FTE Conversion'!$B$10:$E$32,4,FALSE)</f>
        <v>7.9716087900162783E-2</v>
      </c>
      <c r="KO31" s="20">
        <f>'RIMS II Type I Employment'!KO31*VLOOKUP('Equation 4 Type I FTE'!$B31,'Equation 3 FTE Conversion'!$B$10:$E$32,4,FALSE)</f>
        <v>5.0915436787845908E-2</v>
      </c>
      <c r="KP31" s="20">
        <f>'RIMS II Type I Employment'!KP31*VLOOKUP('Equation 4 Type I FTE'!$B31,'Equation 3 FTE Conversion'!$B$10:$E$32,4,FALSE)</f>
        <v>1.1228825284861639E-2</v>
      </c>
      <c r="KQ31" s="20">
        <f>'RIMS II Type I Employment'!KQ31*VLOOKUP('Equation 4 Type I FTE'!$B31,'Equation 3 FTE Conversion'!$B$10:$E$32,4,FALSE)</f>
        <v>0.10303090070537169</v>
      </c>
      <c r="KR31" s="20">
        <f>'RIMS II Type I Employment'!KR31*VLOOKUP('Equation 4 Type I FTE'!$B31,'Equation 3 FTE Conversion'!$B$10:$E$32,4,FALSE)</f>
        <v>2.5029137276180141E-2</v>
      </c>
      <c r="KS31" s="20">
        <f>'RIMS II Type I Employment'!KS31*VLOOKUP('Equation 4 Type I FTE'!$B31,'Equation 3 FTE Conversion'!$B$10:$E$32,4,FALSE)</f>
        <v>0.29717814704286494</v>
      </c>
      <c r="KT31" s="20">
        <f>'RIMS II Type I Employment'!KT31*VLOOKUP('Equation 4 Type I FTE'!$B31,'Equation 3 FTE Conversion'!$B$10:$E$32,4,FALSE)</f>
        <v>0.16894667661421595</v>
      </c>
      <c r="KU31" s="20">
        <f>'RIMS II Type I Employment'!KU31*VLOOKUP('Equation 4 Type I FTE'!$B31,'Equation 3 FTE Conversion'!$B$10:$E$32,4,FALSE)</f>
        <v>5.5115531741725447E-2</v>
      </c>
      <c r="KV31" s="20">
        <f>'RIMS II Type I Employment'!KV31*VLOOKUP('Equation 4 Type I FTE'!$B31,'Equation 3 FTE Conversion'!$B$10:$E$32,4,FALSE)</f>
        <v>6.5830059685295705E-2</v>
      </c>
      <c r="KW31" s="20">
        <f>'RIMS II Type I Employment'!KW31*VLOOKUP('Equation 4 Type I FTE'!$B31,'Equation 3 FTE Conversion'!$B$10:$E$32,4,FALSE)</f>
        <v>4.0286625067824204E-2</v>
      </c>
      <c r="KX31" s="20">
        <f>'RIMS II Type I Employment'!KX31*VLOOKUP('Equation 4 Type I FTE'!$B31,'Equation 3 FTE Conversion'!$B$10:$E$32,4,FALSE)</f>
        <v>1.9971880086814976E-2</v>
      </c>
      <c r="KY31" s="20">
        <f>'RIMS II Type I Employment'!KY31*VLOOKUP('Equation 4 Type I FTE'!$B31,'Equation 3 FTE Conversion'!$B$10:$E$32,4,FALSE)</f>
        <v>1.928615029842648E-2</v>
      </c>
      <c r="KZ31" s="20">
        <f>'RIMS II Type I Employment'!KZ31*VLOOKUP('Equation 4 Type I FTE'!$B31,'Equation 3 FTE Conversion'!$B$10:$E$32,4,FALSE)</f>
        <v>3.9600895279435701E-2</v>
      </c>
      <c r="LA31" s="20">
        <f>'RIMS II Type I Employment'!LA31*VLOOKUP('Equation 4 Type I FTE'!$B31,'Equation 3 FTE Conversion'!$B$10:$E$32,4,FALSE)</f>
        <v>6.0172788931090612E-2</v>
      </c>
      <c r="LB31" s="20">
        <f>'RIMS II Type I Employment'!LB31*VLOOKUP('Equation 4 Type I FTE'!$B31,'Equation 3 FTE Conversion'!$B$10:$E$32,4,FALSE)</f>
        <v>4.3200976668475312E-2</v>
      </c>
      <c r="LC31" s="20">
        <f>'RIMS II Type I Employment'!LC31*VLOOKUP('Equation 4 Type I FTE'!$B31,'Equation 3 FTE Conversion'!$B$10:$E$32,4,FALSE)</f>
        <v>3.8058003255561586E-2</v>
      </c>
      <c r="LD31" s="20">
        <f>'RIMS II Type I Employment'!LD31*VLOOKUP('Equation 4 Type I FTE'!$B31,'Equation 3 FTE Conversion'!$B$10:$E$32,4,FALSE)</f>
        <v>0.1702324199674444</v>
      </c>
      <c r="LE31" s="20">
        <f>'RIMS II Type I Employment'!LE31*VLOOKUP('Equation 4 Type I FTE'!$B31,'Equation 3 FTE Conversion'!$B$10:$E$32,4,FALSE)</f>
        <v>8.2116142159522523E-2</v>
      </c>
      <c r="LF31" s="20">
        <f>'RIMS II Type I Employment'!LF31*VLOOKUP('Equation 4 Type I FTE'!$B31,'Equation 3 FTE Conversion'!$B$10:$E$32,4,FALSE)</f>
        <v>6.6344357026587086E-2</v>
      </c>
      <c r="LG31" s="20">
        <f>'RIMS II Type I Employment'!LG31*VLOOKUP('Equation 4 Type I FTE'!$B31,'Equation 3 FTE Conversion'!$B$10:$E$32,4,FALSE)</f>
        <v>4.448672002170375E-2</v>
      </c>
      <c r="LH31" s="20">
        <f>'RIMS II Type I Employment'!LH31*VLOOKUP('Equation 4 Type I FTE'!$B31,'Equation 3 FTE Conversion'!$B$10:$E$32,4,FALSE)</f>
        <v>0.22980519533369509</v>
      </c>
      <c r="LI31" s="20">
        <f>'RIMS II Type I Employment'!LI31*VLOOKUP('Equation 4 Type I FTE'!$B31,'Equation 3 FTE Conversion'!$B$10:$E$32,4,FALSE)</f>
        <v>1.76575420510038E-2</v>
      </c>
      <c r="LJ31" s="20">
        <f>'RIMS II Type I Employment'!LJ31*VLOOKUP('Equation 4 Type I FTE'!$B31,'Equation 3 FTE Conversion'!$B$10:$E$32,4,FALSE)</f>
        <v>3.53150841020076E-2</v>
      </c>
      <c r="LK31" s="20">
        <f>'RIMS II Type I Employment'!LK31*VLOOKUP('Equation 4 Type I FTE'!$B31,'Equation 3 FTE Conversion'!$B$10:$E$32,4,FALSE)</f>
        <v>5.3229774823657088E-2</v>
      </c>
      <c r="LL31" s="20">
        <f>'RIMS II Type I Employment'!LL31*VLOOKUP('Equation 4 Type I FTE'!$B31,'Equation 3 FTE Conversion'!$B$10:$E$32,4,FALSE)</f>
        <v>1.7486109603906678E-2</v>
      </c>
      <c r="LM31" s="20">
        <f>'RIMS II Type I Employment'!LM31*VLOOKUP('Equation 4 Type I FTE'!$B31,'Equation 3 FTE Conversion'!$B$10:$E$32,4,FALSE)</f>
        <v>9.694504883342378E-2</v>
      </c>
      <c r="LN31" s="20">
        <f>'RIMS II Type I Employment'!LN31*VLOOKUP('Equation 4 Type I FTE'!$B31,'Equation 3 FTE Conversion'!$B$10:$E$32,4,FALSE)</f>
        <v>8.1344696147585466E-2</v>
      </c>
      <c r="LO31" s="20">
        <f>'RIMS II Type I Employment'!LO31*VLOOKUP('Equation 4 Type I FTE'!$B31,'Equation 3 FTE Conversion'!$B$10:$E$32,4,FALSE)</f>
        <v>0.14828906673901249</v>
      </c>
      <c r="LP31" s="20">
        <f>'RIMS II Type I Employment'!LP31*VLOOKUP('Equation 4 Type I FTE'!$B31,'Equation 3 FTE Conversion'!$B$10:$E$32,4,FALSE)</f>
        <v>6.4030018990775914E-2</v>
      </c>
      <c r="LQ31" s="20">
        <f>'RIMS II Type I Employment'!LQ31*VLOOKUP('Equation 4 Type I FTE'!$B31,'Equation 3 FTE Conversion'!$B$10:$E$32,4,FALSE)</f>
        <v>7.7916047205642977E-2</v>
      </c>
      <c r="LR31" s="20">
        <f>'RIMS II Type I Employment'!LR31*VLOOKUP('Equation 4 Type I FTE'!$B31,'Equation 3 FTE Conversion'!$B$10:$E$32,4,FALSE)</f>
        <v>5.8458464460119368E-2</v>
      </c>
      <c r="LS31" s="20">
        <f>'RIMS II Type I Employment'!LS31*VLOOKUP('Equation 4 Type I FTE'!$B31,'Equation 3 FTE Conversion'!$B$10:$E$32,4,FALSE)</f>
        <v>7.251592512208356E-2</v>
      </c>
      <c r="LT31" s="20">
        <f>'RIMS II Type I Employment'!LT31*VLOOKUP('Equation 4 Type I FTE'!$B31,'Equation 3 FTE Conversion'!$B$10:$E$32,4,FALSE)</f>
        <v>0.10294518448182312</v>
      </c>
      <c r="LU31" s="20">
        <f>'RIMS II Type I Employment'!LU31*VLOOKUP('Equation 4 Type I FTE'!$B31,'Equation 3 FTE Conversion'!$B$10:$E$32,4,FALSE)</f>
        <v>2.6057731958762889E-2</v>
      </c>
      <c r="LV31" s="20">
        <f>'RIMS II Type I Employment'!LV31*VLOOKUP('Equation 4 Type I FTE'!$B31,'Equation 3 FTE Conversion'!$B$10:$E$32,4,FALSE)</f>
        <v>4.5086733586543679E-2</v>
      </c>
      <c r="LW31" s="20">
        <f>'RIMS II Type I Employment'!LW31*VLOOKUP('Equation 4 Type I FTE'!$B31,'Equation 3 FTE Conversion'!$B$10:$E$32,4,FALSE)</f>
        <v>4.7829652740097671E-2</v>
      </c>
      <c r="LX31" s="20">
        <f>'RIMS II Type I Employment'!LX31*VLOOKUP('Equation 4 Type I FTE'!$B31,'Equation 3 FTE Conversion'!$B$10:$E$32,4,FALSE)</f>
        <v>4.2086665762344003E-2</v>
      </c>
      <c r="LY31" s="20">
        <f>'RIMS II Type I Employment'!LY31*VLOOKUP('Equation 4 Type I FTE'!$B31,'Equation 3 FTE Conversion'!$B$10:$E$32,4,FALSE)</f>
        <v>6.4201451437873036E-2</v>
      </c>
      <c r="LZ31" s="20">
        <f>'RIMS II Type I Employment'!LZ31*VLOOKUP('Equation 4 Type I FTE'!$B31,'Equation 3 FTE Conversion'!$B$10:$E$32,4,FALSE)</f>
        <v>3.3772192078133478E-2</v>
      </c>
      <c r="MA31" s="20">
        <f>'RIMS II Type I Employment'!MA31*VLOOKUP('Equation 4 Type I FTE'!$B31,'Equation 3 FTE Conversion'!$B$10:$E$32,4,FALSE)</f>
        <v>5.3572639717851332E-2</v>
      </c>
      <c r="MB31" s="20">
        <f>'RIMS II Type I Employment'!MB31*VLOOKUP('Equation 4 Type I FTE'!$B31,'Equation 3 FTE Conversion'!$B$10:$E$32,4,FALSE)</f>
        <v>9.4459278350515472E-2</v>
      </c>
      <c r="MC31" s="20">
        <f>'RIMS II Type I Employment'!MC31*VLOOKUP('Equation 4 Type I FTE'!$B31,'Equation 3 FTE Conversion'!$B$10:$E$32,4,FALSE)</f>
        <v>3.1114989148128054E-2</v>
      </c>
      <c r="MD31" s="20">
        <f>'RIMS II Type I Employment'!MD31*VLOOKUP('Equation 4 Type I FTE'!$B31,'Equation 3 FTE Conversion'!$B$10:$E$32,4,FALSE)</f>
        <v>7.0201587086272388E-2</v>
      </c>
      <c r="ME31" s="20">
        <f>'RIMS II Type I Employment'!ME31*VLOOKUP('Equation 4 Type I FTE'!$B31,'Equation 3 FTE Conversion'!$B$10:$E$32,4,FALSE)</f>
        <v>0.12085987520347259</v>
      </c>
      <c r="MF31" s="20">
        <f>'RIMS II Type I Employment'!MF31*VLOOKUP('Equation 4 Type I FTE'!$B31,'Equation 3 FTE Conversion'!$B$10:$E$32,4,FALSE)</f>
        <v>9.0430615843733048E-2</v>
      </c>
      <c r="MG31" s="20">
        <f>'RIMS II Type I Employment'!MG31*VLOOKUP('Equation 4 Type I FTE'!$B31,'Equation 3 FTE Conversion'!$B$10:$E$32,4,FALSE)</f>
        <v>6.5230046120455784E-2</v>
      </c>
      <c r="MH31" s="20">
        <f>'RIMS II Type I Employment'!MH31*VLOOKUP('Equation 4 Type I FTE'!$B31,'Equation 3 FTE Conversion'!$B$10:$E$32,4,FALSE)</f>
        <v>0.11708836136733587</v>
      </c>
      <c r="MI31" s="20">
        <f>'RIMS II Type I Employment'!MI31*VLOOKUP('Equation 4 Type I FTE'!$B31,'Equation 3 FTE Conversion'!$B$10:$E$32,4,FALSE)</f>
        <v>5.5372680412371138E-2</v>
      </c>
      <c r="MJ31" s="20">
        <f>'RIMS II Type I Employment'!MJ31*VLOOKUP('Equation 4 Type I FTE'!$B31,'Equation 3 FTE Conversion'!$B$10:$E$32,4,FALSE)</f>
        <v>5.082972056429734E-2</v>
      </c>
      <c r="MK31" s="20">
        <f>'RIMS II Type I Employment'!MK31*VLOOKUP('Equation 4 Type I FTE'!$B31,'Equation 3 FTE Conversion'!$B$10:$E$32,4,FALSE)</f>
        <v>9.8145075963103651E-2</v>
      </c>
      <c r="ML31" s="20">
        <f>'RIMS II Type I Employment'!ML31*VLOOKUP('Equation 4 Type I FTE'!$B31,'Equation 3 FTE Conversion'!$B$10:$E$32,4,FALSE)</f>
        <v>4.7915368963646232E-2</v>
      </c>
      <c r="MM31" s="20">
        <f>'RIMS II Type I Employment'!MM31*VLOOKUP('Equation 4 Type I FTE'!$B31,'Equation 3 FTE Conversion'!$B$10:$E$32,4,FALSE)</f>
        <v>7.2001627780792186E-3</v>
      </c>
      <c r="MN31" s="20">
        <f>'RIMS II Type I Employment'!MN31*VLOOKUP('Equation 4 Type I FTE'!$B31,'Equation 3 FTE Conversion'!$B$10:$E$32,4,FALSE)</f>
        <v>4.3715274009766686E-2</v>
      </c>
      <c r="MO31" s="20">
        <f>'RIMS II Type I Employment'!MO31*VLOOKUP('Equation 4 Type I FTE'!$B31,'Equation 3 FTE Conversion'!$B$10:$E$32,4,FALSE)</f>
        <v>4.422957135105806E-2</v>
      </c>
      <c r="MP31" s="20">
        <f>'RIMS II Type I Employment'!MP31*VLOOKUP('Equation 4 Type I FTE'!$B31,'Equation 3 FTE Conversion'!$B$10:$E$32,4,FALSE)</f>
        <v>4.0115192620727082E-2</v>
      </c>
      <c r="MQ31" s="20">
        <f>'RIMS II Type I Employment'!MQ31*VLOOKUP('Equation 4 Type I FTE'!$B31,'Equation 3 FTE Conversion'!$B$10:$E$32,4,FALSE)</f>
        <v>7.131589799240369E-2</v>
      </c>
      <c r="MR31" s="20">
        <f>'RIMS II Type I Employment'!MR31*VLOOKUP('Equation 4 Type I FTE'!$B31,'Equation 3 FTE Conversion'!$B$10:$E$32,4,FALSE)</f>
        <v>8.9830602278893112E-2</v>
      </c>
      <c r="MS31" s="20">
        <f>'RIMS II Type I Employment'!MS31*VLOOKUP('Equation 4 Type I FTE'!$B31,'Equation 3 FTE Conversion'!$B$10:$E$32,4,FALSE)</f>
        <v>7.225877645143787E-2</v>
      </c>
      <c r="MT31" s="20">
        <f>'RIMS II Type I Employment'!MT31*VLOOKUP('Equation 4 Type I FTE'!$B31,'Equation 3 FTE Conversion'!$B$10:$E$32,4,FALSE)</f>
        <v>6.8058681497558338E-2</v>
      </c>
      <c r="MU31" s="20">
        <f>'RIMS II Type I Employment'!MU31*VLOOKUP('Equation 4 Type I FTE'!$B31,'Equation 3 FTE Conversion'!$B$10:$E$32,4,FALSE)</f>
        <v>9.694504883342378E-2</v>
      </c>
      <c r="MV31" s="20">
        <f>'RIMS II Type I Employment'!MV31*VLOOKUP('Equation 4 Type I FTE'!$B31,'Equation 3 FTE Conversion'!$B$10:$E$32,4,FALSE)</f>
        <v>5.7601302224633749E-2</v>
      </c>
      <c r="MW31" s="20">
        <f>'RIMS II Type I Employment'!MW31*VLOOKUP('Equation 4 Type I FTE'!$B31,'Equation 3 FTE Conversion'!$B$10:$E$32,4,FALSE)</f>
        <v>8.2937303581117749</v>
      </c>
      <c r="MX31" s="20">
        <f>'RIMS II Type I Employment'!MX31*VLOOKUP('Equation 4 Type I FTE'!$B31,'Equation 3 FTE Conversion'!$B$10:$E$32,4,FALSE)</f>
        <v>5.7915880765056977</v>
      </c>
      <c r="MY31" s="20">
        <f>'RIMS II Type I Employment'!MY31*VLOOKUP('Equation 4 Type I FTE'!$B31,'Equation 3 FTE Conversion'!$B$10:$E$32,4,FALSE)</f>
        <v>5.2436899755832878</v>
      </c>
      <c r="MZ31" s="20">
        <f>'RIMS II Type I Employment'!MZ31*VLOOKUP('Equation 4 Type I FTE'!$B31,'Equation 3 FTE Conversion'!$B$10:$E$32,4,FALSE)</f>
        <v>7.187219628323386</v>
      </c>
      <c r="NA31" s="20">
        <f>'RIMS II Type I Employment'!NA31*VLOOKUP('Equation 4 Type I FTE'!$B31,'Equation 3 FTE Conversion'!$B$10:$E$32,4,FALSE)</f>
        <v>22.199130439500813</v>
      </c>
      <c r="NB31" s="20">
        <f>'RIMS II Type I Employment'!NB31*VLOOKUP('Equation 4 Type I FTE'!$B31,'Equation 3 FTE Conversion'!$B$10:$E$32,4,FALSE)</f>
        <v>9.5702163591969605</v>
      </c>
      <c r="NC31" s="20">
        <f>'RIMS II Type I Employment'!NC31*VLOOKUP('Equation 4 Type I FTE'!$B31,'Equation 3 FTE Conversion'!$B$10:$E$32,4,FALSE)</f>
        <v>12.248419763971786</v>
      </c>
      <c r="ND31" s="20">
        <f>'RIMS II Type I Employment'!ND31*VLOOKUP('Equation 4 Type I FTE'!$B31,'Equation 3 FTE Conversion'!$B$10:$E$32,4,FALSE)</f>
        <v>15.621010295713511</v>
      </c>
      <c r="NE31" s="20">
        <f>'RIMS II Type I Employment'!NE31*VLOOKUP('Equation 4 Type I FTE'!$B31,'Equation 3 FTE Conversion'!$B$10:$E$32,4,FALSE)</f>
        <v>3.0238969343461748</v>
      </c>
      <c r="NF31" s="20">
        <f>'RIMS II Type I Employment'!NF31*VLOOKUP('Equation 4 Type I FTE'!$B31,'Equation 3 FTE Conversion'!$B$10:$E$32,4,FALSE)</f>
        <v>6.815639799240369</v>
      </c>
      <c r="NG31" s="20">
        <f>'RIMS II Type I Employment'!NG31*VLOOKUP('Equation 4 Type I FTE'!$B31,'Equation 3 FTE Conversion'!$B$10:$E$32,4,FALSE)</f>
        <v>9.2396946011937064</v>
      </c>
      <c r="NH31" s="20">
        <f>'RIMS II Type I Employment'!NH31*VLOOKUP('Equation 4 Type I FTE'!$B31,'Equation 3 FTE Conversion'!$B$10:$E$32,4,FALSE)</f>
        <v>0.18317556972327728</v>
      </c>
      <c r="NI31" s="20">
        <f>'RIMS II Type I Employment'!NI31*VLOOKUP('Equation 4 Type I FTE'!$B31,'Equation 3 FTE Conversion'!$B$10:$E$32,4,FALSE)</f>
        <v>2.472998765599566</v>
      </c>
      <c r="NJ31" s="23">
        <f>'RIMS II Type I Employment'!NJ31*VLOOKUP('Equation 4 Type I FTE'!$B31,'Equation 3 FTE Conversion'!$B$10:$E$32,4,FALSE)</f>
        <v>0</v>
      </c>
    </row>
    <row r="32" spans="2:374" ht="14.5" thickBot="1" x14ac:dyDescent="0.35">
      <c r="B32" s="27" t="s">
        <v>817</v>
      </c>
      <c r="C32" s="28">
        <v>0</v>
      </c>
      <c r="D32" s="29">
        <v>0</v>
      </c>
      <c r="E32" s="29">
        <v>0</v>
      </c>
      <c r="F32" s="29">
        <v>0</v>
      </c>
      <c r="G32" s="29">
        <v>0</v>
      </c>
      <c r="H32" s="29">
        <v>0</v>
      </c>
      <c r="I32" s="29">
        <v>0</v>
      </c>
      <c r="J32" s="29">
        <v>0</v>
      </c>
      <c r="K32" s="29">
        <v>0</v>
      </c>
      <c r="L32" s="29">
        <v>0</v>
      </c>
      <c r="M32" s="29">
        <v>0</v>
      </c>
      <c r="N32" s="29">
        <v>0</v>
      </c>
      <c r="O32" s="29">
        <v>0</v>
      </c>
      <c r="P32" s="29">
        <v>0</v>
      </c>
      <c r="Q32" s="29">
        <v>0</v>
      </c>
      <c r="R32" s="29">
        <v>0</v>
      </c>
      <c r="S32" s="29">
        <v>0</v>
      </c>
      <c r="T32" s="29">
        <v>0</v>
      </c>
      <c r="U32" s="29">
        <v>0</v>
      </c>
      <c r="V32" s="29">
        <v>0</v>
      </c>
      <c r="W32" s="29">
        <v>0</v>
      </c>
      <c r="X32" s="29">
        <v>0</v>
      </c>
      <c r="Y32" s="29">
        <v>0</v>
      </c>
      <c r="Z32" s="29">
        <v>0</v>
      </c>
      <c r="AA32" s="29">
        <v>0</v>
      </c>
      <c r="AB32" s="29">
        <v>0</v>
      </c>
      <c r="AC32" s="29">
        <v>0</v>
      </c>
      <c r="AD32" s="29">
        <v>0</v>
      </c>
      <c r="AE32" s="29">
        <v>0</v>
      </c>
      <c r="AF32" s="29">
        <v>0</v>
      </c>
      <c r="AG32" s="29">
        <v>0</v>
      </c>
      <c r="AH32" s="29">
        <v>0</v>
      </c>
      <c r="AI32" s="29">
        <v>0</v>
      </c>
      <c r="AJ32" s="29">
        <v>0</v>
      </c>
      <c r="AK32" s="29">
        <v>0</v>
      </c>
      <c r="AL32" s="29">
        <v>0</v>
      </c>
      <c r="AM32" s="29">
        <v>0</v>
      </c>
      <c r="AN32" s="29">
        <v>0</v>
      </c>
      <c r="AO32" s="29">
        <v>0</v>
      </c>
      <c r="AP32" s="29">
        <v>0</v>
      </c>
      <c r="AQ32" s="29">
        <v>0</v>
      </c>
      <c r="AR32" s="29">
        <v>0</v>
      </c>
      <c r="AS32" s="29">
        <v>0</v>
      </c>
      <c r="AT32" s="29">
        <v>0</v>
      </c>
      <c r="AU32" s="29">
        <v>0</v>
      </c>
      <c r="AV32" s="29">
        <v>0</v>
      </c>
      <c r="AW32" s="29">
        <v>0</v>
      </c>
      <c r="AX32" s="29">
        <v>0</v>
      </c>
      <c r="AY32" s="29">
        <v>0</v>
      </c>
      <c r="AZ32" s="29">
        <v>0</v>
      </c>
      <c r="BA32" s="29">
        <v>0</v>
      </c>
      <c r="BB32" s="29">
        <v>0</v>
      </c>
      <c r="BC32" s="29">
        <v>0</v>
      </c>
      <c r="BD32" s="29">
        <v>0</v>
      </c>
      <c r="BE32" s="29">
        <v>0</v>
      </c>
      <c r="BF32" s="29">
        <v>0</v>
      </c>
      <c r="BG32" s="29">
        <v>0</v>
      </c>
      <c r="BH32" s="29">
        <v>0</v>
      </c>
      <c r="BI32" s="29">
        <v>0</v>
      </c>
      <c r="BJ32" s="29">
        <v>0</v>
      </c>
      <c r="BK32" s="29">
        <v>0</v>
      </c>
      <c r="BL32" s="29">
        <v>0</v>
      </c>
      <c r="BM32" s="29">
        <v>0</v>
      </c>
      <c r="BN32" s="29">
        <v>0</v>
      </c>
      <c r="BO32" s="29">
        <v>0</v>
      </c>
      <c r="BP32" s="29">
        <v>0</v>
      </c>
      <c r="BQ32" s="29">
        <v>0</v>
      </c>
      <c r="BR32" s="29">
        <v>0</v>
      </c>
      <c r="BS32" s="29">
        <v>0</v>
      </c>
      <c r="BT32" s="29">
        <v>0</v>
      </c>
      <c r="BU32" s="29">
        <v>0</v>
      </c>
      <c r="BV32" s="29">
        <v>0</v>
      </c>
      <c r="BW32" s="29">
        <v>0</v>
      </c>
      <c r="BX32" s="29">
        <v>0</v>
      </c>
      <c r="BY32" s="29">
        <v>0</v>
      </c>
      <c r="BZ32" s="29">
        <v>0</v>
      </c>
      <c r="CA32" s="29">
        <v>0</v>
      </c>
      <c r="CB32" s="29">
        <v>0</v>
      </c>
      <c r="CC32" s="29">
        <v>0</v>
      </c>
      <c r="CD32" s="29">
        <v>0</v>
      </c>
      <c r="CE32" s="29">
        <v>0</v>
      </c>
      <c r="CF32" s="29">
        <v>0</v>
      </c>
      <c r="CG32" s="29">
        <v>0</v>
      </c>
      <c r="CH32" s="29">
        <v>0</v>
      </c>
      <c r="CI32" s="29">
        <v>0</v>
      </c>
      <c r="CJ32" s="29">
        <v>0</v>
      </c>
      <c r="CK32" s="29">
        <v>0</v>
      </c>
      <c r="CL32" s="29">
        <v>0</v>
      </c>
      <c r="CM32" s="29">
        <v>0</v>
      </c>
      <c r="CN32" s="29">
        <v>0</v>
      </c>
      <c r="CO32" s="29">
        <v>0</v>
      </c>
      <c r="CP32" s="29">
        <v>0</v>
      </c>
      <c r="CQ32" s="29">
        <v>0</v>
      </c>
      <c r="CR32" s="29">
        <v>0</v>
      </c>
      <c r="CS32" s="29">
        <v>0</v>
      </c>
      <c r="CT32" s="29">
        <v>0</v>
      </c>
      <c r="CU32" s="29">
        <v>0</v>
      </c>
      <c r="CV32" s="29">
        <v>0</v>
      </c>
      <c r="CW32" s="29">
        <v>0</v>
      </c>
      <c r="CX32" s="29">
        <v>0</v>
      </c>
      <c r="CY32" s="29">
        <v>0</v>
      </c>
      <c r="CZ32" s="29">
        <v>0</v>
      </c>
      <c r="DA32" s="29">
        <v>0</v>
      </c>
      <c r="DB32" s="29">
        <v>0</v>
      </c>
      <c r="DC32" s="29">
        <v>0</v>
      </c>
      <c r="DD32" s="29">
        <v>0</v>
      </c>
      <c r="DE32" s="29">
        <v>0</v>
      </c>
      <c r="DF32" s="29">
        <v>0</v>
      </c>
      <c r="DG32" s="29">
        <v>0</v>
      </c>
      <c r="DH32" s="29">
        <v>0</v>
      </c>
      <c r="DI32" s="29">
        <v>0</v>
      </c>
      <c r="DJ32" s="29">
        <v>0</v>
      </c>
      <c r="DK32" s="29">
        <v>0</v>
      </c>
      <c r="DL32" s="29">
        <v>0</v>
      </c>
      <c r="DM32" s="29">
        <v>0</v>
      </c>
      <c r="DN32" s="29">
        <v>0</v>
      </c>
      <c r="DO32" s="29">
        <v>0</v>
      </c>
      <c r="DP32" s="29">
        <v>0</v>
      </c>
      <c r="DQ32" s="29">
        <v>0</v>
      </c>
      <c r="DR32" s="29">
        <v>0</v>
      </c>
      <c r="DS32" s="29">
        <v>0</v>
      </c>
      <c r="DT32" s="29">
        <v>0</v>
      </c>
      <c r="DU32" s="29">
        <v>0</v>
      </c>
      <c r="DV32" s="29">
        <v>0</v>
      </c>
      <c r="DW32" s="29">
        <v>0</v>
      </c>
      <c r="DX32" s="29">
        <v>0</v>
      </c>
      <c r="DY32" s="29">
        <v>0</v>
      </c>
      <c r="DZ32" s="29">
        <v>0</v>
      </c>
      <c r="EA32" s="29">
        <v>0</v>
      </c>
      <c r="EB32" s="29">
        <v>0</v>
      </c>
      <c r="EC32" s="29">
        <v>0</v>
      </c>
      <c r="ED32" s="29">
        <v>0</v>
      </c>
      <c r="EE32" s="29">
        <v>0</v>
      </c>
      <c r="EF32" s="29">
        <v>0</v>
      </c>
      <c r="EG32" s="29">
        <v>0</v>
      </c>
      <c r="EH32" s="29">
        <v>0</v>
      </c>
      <c r="EI32" s="29">
        <v>0</v>
      </c>
      <c r="EJ32" s="29">
        <v>0</v>
      </c>
      <c r="EK32" s="29">
        <v>0</v>
      </c>
      <c r="EL32" s="29">
        <v>0</v>
      </c>
      <c r="EM32" s="29">
        <v>0</v>
      </c>
      <c r="EN32" s="29">
        <v>0</v>
      </c>
      <c r="EO32" s="29">
        <v>0</v>
      </c>
      <c r="EP32" s="29">
        <v>0</v>
      </c>
      <c r="EQ32" s="29">
        <v>0</v>
      </c>
      <c r="ER32" s="29">
        <v>0</v>
      </c>
      <c r="ES32" s="29">
        <v>0</v>
      </c>
      <c r="ET32" s="29">
        <v>0</v>
      </c>
      <c r="EU32" s="29">
        <v>0</v>
      </c>
      <c r="EV32" s="29">
        <v>0</v>
      </c>
      <c r="EW32" s="29">
        <v>0</v>
      </c>
      <c r="EX32" s="29">
        <v>0</v>
      </c>
      <c r="EY32" s="29">
        <v>0</v>
      </c>
      <c r="EZ32" s="29">
        <v>0</v>
      </c>
      <c r="FA32" s="29">
        <v>0</v>
      </c>
      <c r="FB32" s="29">
        <v>0</v>
      </c>
      <c r="FC32" s="29">
        <v>0</v>
      </c>
      <c r="FD32" s="29">
        <v>0</v>
      </c>
      <c r="FE32" s="29">
        <v>0</v>
      </c>
      <c r="FF32" s="29">
        <v>0</v>
      </c>
      <c r="FG32" s="29">
        <v>0</v>
      </c>
      <c r="FH32" s="29">
        <v>0</v>
      </c>
      <c r="FI32" s="29">
        <v>0</v>
      </c>
      <c r="FJ32" s="29">
        <v>0</v>
      </c>
      <c r="FK32" s="29">
        <v>0</v>
      </c>
      <c r="FL32" s="29">
        <v>0</v>
      </c>
      <c r="FM32" s="29">
        <v>0</v>
      </c>
      <c r="FN32" s="29">
        <v>0</v>
      </c>
      <c r="FO32" s="29">
        <v>0</v>
      </c>
      <c r="FP32" s="29">
        <v>0</v>
      </c>
      <c r="FQ32" s="29">
        <v>0</v>
      </c>
      <c r="FR32" s="29">
        <v>0</v>
      </c>
      <c r="FS32" s="29">
        <v>0</v>
      </c>
      <c r="FT32" s="29">
        <v>0</v>
      </c>
      <c r="FU32" s="29">
        <v>0</v>
      </c>
      <c r="FV32" s="29">
        <v>0</v>
      </c>
      <c r="FW32" s="29">
        <v>0</v>
      </c>
      <c r="FX32" s="29">
        <v>0</v>
      </c>
      <c r="FY32" s="29">
        <v>0</v>
      </c>
      <c r="FZ32" s="29">
        <v>0</v>
      </c>
      <c r="GA32" s="29">
        <v>0</v>
      </c>
      <c r="GB32" s="29">
        <v>0</v>
      </c>
      <c r="GC32" s="29">
        <v>0</v>
      </c>
      <c r="GD32" s="29">
        <v>0</v>
      </c>
      <c r="GE32" s="29">
        <v>0</v>
      </c>
      <c r="GF32" s="29">
        <v>0</v>
      </c>
      <c r="GG32" s="29">
        <v>0</v>
      </c>
      <c r="GH32" s="29">
        <v>0</v>
      </c>
      <c r="GI32" s="29">
        <v>0</v>
      </c>
      <c r="GJ32" s="29">
        <v>0</v>
      </c>
      <c r="GK32" s="29">
        <v>0</v>
      </c>
      <c r="GL32" s="29">
        <v>0</v>
      </c>
      <c r="GM32" s="29">
        <v>0</v>
      </c>
      <c r="GN32" s="29">
        <v>0</v>
      </c>
      <c r="GO32" s="29">
        <v>0</v>
      </c>
      <c r="GP32" s="29">
        <v>0</v>
      </c>
      <c r="GQ32" s="29">
        <v>0</v>
      </c>
      <c r="GR32" s="29">
        <v>0</v>
      </c>
      <c r="GS32" s="29">
        <v>0</v>
      </c>
      <c r="GT32" s="29">
        <v>0</v>
      </c>
      <c r="GU32" s="29">
        <v>0</v>
      </c>
      <c r="GV32" s="29">
        <v>0</v>
      </c>
      <c r="GW32" s="29">
        <v>0</v>
      </c>
      <c r="GX32" s="29">
        <v>0</v>
      </c>
      <c r="GY32" s="29">
        <v>0</v>
      </c>
      <c r="GZ32" s="29">
        <v>0</v>
      </c>
      <c r="HA32" s="29">
        <v>0</v>
      </c>
      <c r="HB32" s="29">
        <v>0</v>
      </c>
      <c r="HC32" s="29">
        <v>0</v>
      </c>
      <c r="HD32" s="29">
        <v>0</v>
      </c>
      <c r="HE32" s="29">
        <v>0</v>
      </c>
      <c r="HF32" s="29">
        <v>0</v>
      </c>
      <c r="HG32" s="29">
        <v>0</v>
      </c>
      <c r="HH32" s="29">
        <v>0</v>
      </c>
      <c r="HI32" s="29">
        <v>0</v>
      </c>
      <c r="HJ32" s="29">
        <v>0</v>
      </c>
      <c r="HK32" s="29">
        <v>0</v>
      </c>
      <c r="HL32" s="29">
        <v>0</v>
      </c>
      <c r="HM32" s="29">
        <v>0</v>
      </c>
      <c r="HN32" s="29">
        <v>0</v>
      </c>
      <c r="HO32" s="29">
        <v>0</v>
      </c>
      <c r="HP32" s="29">
        <v>0</v>
      </c>
      <c r="HQ32" s="29">
        <v>0</v>
      </c>
      <c r="HR32" s="29">
        <v>0</v>
      </c>
      <c r="HS32" s="29">
        <v>0</v>
      </c>
      <c r="HT32" s="29">
        <v>0</v>
      </c>
      <c r="HU32" s="29">
        <v>0</v>
      </c>
      <c r="HV32" s="29">
        <v>0</v>
      </c>
      <c r="HW32" s="29">
        <v>0</v>
      </c>
      <c r="HX32" s="29">
        <v>0</v>
      </c>
      <c r="HY32" s="29">
        <v>0</v>
      </c>
      <c r="HZ32" s="29">
        <v>0</v>
      </c>
      <c r="IA32" s="29">
        <v>0</v>
      </c>
      <c r="IB32" s="29">
        <v>0</v>
      </c>
      <c r="IC32" s="29">
        <v>0</v>
      </c>
      <c r="ID32" s="29">
        <v>0</v>
      </c>
      <c r="IE32" s="29">
        <v>0</v>
      </c>
      <c r="IF32" s="29">
        <v>0</v>
      </c>
      <c r="IG32" s="29">
        <v>0</v>
      </c>
      <c r="IH32" s="29">
        <v>0</v>
      </c>
      <c r="II32" s="29">
        <v>0</v>
      </c>
      <c r="IJ32" s="29">
        <v>0</v>
      </c>
      <c r="IK32" s="29">
        <v>0</v>
      </c>
      <c r="IL32" s="29">
        <v>0</v>
      </c>
      <c r="IM32" s="29">
        <v>0</v>
      </c>
      <c r="IN32" s="29">
        <v>0</v>
      </c>
      <c r="IO32" s="29">
        <v>0</v>
      </c>
      <c r="IP32" s="29">
        <v>0</v>
      </c>
      <c r="IQ32" s="29">
        <v>0</v>
      </c>
      <c r="IR32" s="29">
        <v>0</v>
      </c>
      <c r="IS32" s="29">
        <v>0</v>
      </c>
      <c r="IT32" s="29">
        <v>0</v>
      </c>
      <c r="IU32" s="29">
        <v>0</v>
      </c>
      <c r="IV32" s="29">
        <v>0</v>
      </c>
      <c r="IW32" s="29">
        <v>0</v>
      </c>
      <c r="IX32" s="29">
        <v>0</v>
      </c>
      <c r="IY32" s="29">
        <v>0</v>
      </c>
      <c r="IZ32" s="29">
        <v>0</v>
      </c>
      <c r="JA32" s="29">
        <v>0</v>
      </c>
      <c r="JB32" s="29">
        <v>0</v>
      </c>
      <c r="JC32" s="29">
        <v>0</v>
      </c>
      <c r="JD32" s="29">
        <v>0</v>
      </c>
      <c r="JE32" s="29">
        <v>0</v>
      </c>
      <c r="JF32" s="29">
        <v>0</v>
      </c>
      <c r="JG32" s="29">
        <v>0</v>
      </c>
      <c r="JH32" s="29">
        <v>0</v>
      </c>
      <c r="JI32" s="29">
        <v>0</v>
      </c>
      <c r="JJ32" s="29">
        <v>0</v>
      </c>
      <c r="JK32" s="29">
        <v>0</v>
      </c>
      <c r="JL32" s="29">
        <v>0</v>
      </c>
      <c r="JM32" s="29">
        <v>0</v>
      </c>
      <c r="JN32" s="29">
        <v>0</v>
      </c>
      <c r="JO32" s="29">
        <v>0</v>
      </c>
      <c r="JP32" s="29">
        <v>0</v>
      </c>
      <c r="JQ32" s="29">
        <v>0</v>
      </c>
      <c r="JR32" s="29">
        <v>0</v>
      </c>
      <c r="JS32" s="29">
        <v>0</v>
      </c>
      <c r="JT32" s="29">
        <v>0</v>
      </c>
      <c r="JU32" s="29">
        <v>0</v>
      </c>
      <c r="JV32" s="29">
        <v>0</v>
      </c>
      <c r="JW32" s="29">
        <v>0</v>
      </c>
      <c r="JX32" s="29">
        <v>0</v>
      </c>
      <c r="JY32" s="29">
        <v>0</v>
      </c>
      <c r="JZ32" s="29">
        <v>0</v>
      </c>
      <c r="KA32" s="29">
        <v>0</v>
      </c>
      <c r="KB32" s="29">
        <v>0</v>
      </c>
      <c r="KC32" s="29">
        <v>0</v>
      </c>
      <c r="KD32" s="29">
        <v>0</v>
      </c>
      <c r="KE32" s="29">
        <v>0</v>
      </c>
      <c r="KF32" s="29">
        <v>0</v>
      </c>
      <c r="KG32" s="29">
        <v>0</v>
      </c>
      <c r="KH32" s="29">
        <v>0</v>
      </c>
      <c r="KI32" s="29">
        <v>0</v>
      </c>
      <c r="KJ32" s="29">
        <v>0</v>
      </c>
      <c r="KK32" s="29">
        <v>0</v>
      </c>
      <c r="KL32" s="29">
        <v>0</v>
      </c>
      <c r="KM32" s="29">
        <v>0</v>
      </c>
      <c r="KN32" s="29">
        <v>0</v>
      </c>
      <c r="KO32" s="29">
        <v>0</v>
      </c>
      <c r="KP32" s="29">
        <v>0</v>
      </c>
      <c r="KQ32" s="29">
        <v>0</v>
      </c>
      <c r="KR32" s="29">
        <v>0</v>
      </c>
      <c r="KS32" s="29">
        <v>0</v>
      </c>
      <c r="KT32" s="29">
        <v>0</v>
      </c>
      <c r="KU32" s="29">
        <v>0</v>
      </c>
      <c r="KV32" s="29">
        <v>0</v>
      </c>
      <c r="KW32" s="29">
        <v>0</v>
      </c>
      <c r="KX32" s="29">
        <v>0</v>
      </c>
      <c r="KY32" s="29">
        <v>0</v>
      </c>
      <c r="KZ32" s="29">
        <v>0</v>
      </c>
      <c r="LA32" s="29">
        <v>0</v>
      </c>
      <c r="LB32" s="29">
        <v>0</v>
      </c>
      <c r="LC32" s="29">
        <v>0</v>
      </c>
      <c r="LD32" s="29">
        <v>0</v>
      </c>
      <c r="LE32" s="29">
        <v>0</v>
      </c>
      <c r="LF32" s="29">
        <v>0</v>
      </c>
      <c r="LG32" s="29">
        <v>0</v>
      </c>
      <c r="LH32" s="29">
        <v>0</v>
      </c>
      <c r="LI32" s="29">
        <v>0</v>
      </c>
      <c r="LJ32" s="29">
        <v>0</v>
      </c>
      <c r="LK32" s="29">
        <v>0</v>
      </c>
      <c r="LL32" s="29">
        <v>0</v>
      </c>
      <c r="LM32" s="29">
        <v>0</v>
      </c>
      <c r="LN32" s="29">
        <v>0</v>
      </c>
      <c r="LO32" s="29">
        <v>0</v>
      </c>
      <c r="LP32" s="29">
        <v>0</v>
      </c>
      <c r="LQ32" s="29">
        <v>0</v>
      </c>
      <c r="LR32" s="29">
        <v>0</v>
      </c>
      <c r="LS32" s="29">
        <v>0</v>
      </c>
      <c r="LT32" s="29">
        <v>0</v>
      </c>
      <c r="LU32" s="29">
        <v>0</v>
      </c>
      <c r="LV32" s="29">
        <v>0</v>
      </c>
      <c r="LW32" s="29">
        <v>0</v>
      </c>
      <c r="LX32" s="29">
        <v>0</v>
      </c>
      <c r="LY32" s="29">
        <v>0</v>
      </c>
      <c r="LZ32" s="29">
        <v>0</v>
      </c>
      <c r="MA32" s="29">
        <v>0</v>
      </c>
      <c r="MB32" s="29">
        <v>0</v>
      </c>
      <c r="MC32" s="29">
        <v>0</v>
      </c>
      <c r="MD32" s="29">
        <v>0</v>
      </c>
      <c r="ME32" s="29">
        <v>0</v>
      </c>
      <c r="MF32" s="29">
        <v>0</v>
      </c>
      <c r="MG32" s="29">
        <v>0</v>
      </c>
      <c r="MH32" s="29">
        <v>0</v>
      </c>
      <c r="MI32" s="29">
        <v>0</v>
      </c>
      <c r="MJ32" s="29">
        <v>0</v>
      </c>
      <c r="MK32" s="29">
        <v>0</v>
      </c>
      <c r="ML32" s="29">
        <v>0</v>
      </c>
      <c r="MM32" s="29">
        <v>0</v>
      </c>
      <c r="MN32" s="29">
        <v>0</v>
      </c>
      <c r="MO32" s="29">
        <v>0</v>
      </c>
      <c r="MP32" s="29">
        <v>0</v>
      </c>
      <c r="MQ32" s="29">
        <v>0</v>
      </c>
      <c r="MR32" s="29">
        <v>0</v>
      </c>
      <c r="MS32" s="29">
        <v>0</v>
      </c>
      <c r="MT32" s="29">
        <v>0</v>
      </c>
      <c r="MU32" s="29">
        <v>0</v>
      </c>
      <c r="MV32" s="29">
        <v>0</v>
      </c>
      <c r="MW32" s="29">
        <v>0</v>
      </c>
      <c r="MX32" s="29">
        <v>0</v>
      </c>
      <c r="MY32" s="29">
        <v>0</v>
      </c>
      <c r="MZ32" s="29">
        <v>0</v>
      </c>
      <c r="NA32" s="29">
        <v>0</v>
      </c>
      <c r="NB32" s="29">
        <v>0</v>
      </c>
      <c r="NC32" s="29">
        <v>0</v>
      </c>
      <c r="ND32" s="29">
        <v>0</v>
      </c>
      <c r="NE32" s="29">
        <v>0</v>
      </c>
      <c r="NF32" s="29">
        <v>0</v>
      </c>
      <c r="NG32" s="29">
        <v>0</v>
      </c>
      <c r="NH32" s="29">
        <v>0</v>
      </c>
      <c r="NI32" s="29">
        <v>0</v>
      </c>
      <c r="NJ32" s="30">
        <v>0</v>
      </c>
    </row>
  </sheetData>
  <sheetProtection algorithmName="SHA-512" hashValue="SJK71msj44NN0hLnN7E5ZtpSzzlaBafzCQby/Ncd0h4lYrbExeB9wonXPhXGjIEweJl8LQb1Ew6dx4Dqc9BURQ==" saltValue="mg3u4csLG377NI3lQBBtBw==" spinCount="100000" sheet="1" objects="1" scenarios="1"/>
  <pageMargins left="0.7" right="0.7" top="0.98479166666666662" bottom="0.75" header="0.3" footer="0.3"/>
  <pageSetup scale="60" fitToWidth="0" fitToHeight="0" orientation="landscape" r:id="rId1"/>
  <headerFooter>
    <oddFooter>&amp;L&amp;"Avenir LT Std 55 Roman,Regular"&amp;12&amp;K000000
May 13, 2021&amp;C&amp;"Avenir LT Std 55 Roman,Regular"&amp;12Page &amp;P of &amp;N&amp;R&amp;"Avenir LT Std 55 Roman,Regular"&amp;12&amp;K000000&amp;A</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J32"/>
  <sheetViews>
    <sheetView showGridLines="0" zoomScaleNormal="100" zoomScalePageLayoutView="64" workbookViewId="0"/>
  </sheetViews>
  <sheetFormatPr defaultColWidth="9.1796875" defaultRowHeight="14" x14ac:dyDescent="0.3"/>
  <cols>
    <col min="1" max="1" width="3" style="1" customWidth="1"/>
    <col min="2" max="2" width="51.453125" style="1" customWidth="1"/>
    <col min="3" max="373" width="16.54296875" style="1" customWidth="1"/>
    <col min="374" max="374" width="14.453125" style="1" customWidth="1"/>
    <col min="375" max="16384" width="9.1796875" style="1"/>
  </cols>
  <sheetData>
    <row r="1" spans="1:374" ht="18.75" customHeight="1" x14ac:dyDescent="0.3">
      <c r="A1" s="158"/>
      <c r="B1" s="84"/>
      <c r="C1" s="84"/>
      <c r="D1" s="84"/>
      <c r="E1" s="84"/>
    </row>
    <row r="2" spans="1:374" ht="15" customHeight="1" x14ac:dyDescent="0.3">
      <c r="A2" s="159"/>
    </row>
    <row r="3" spans="1:374" ht="18.75" customHeight="1" x14ac:dyDescent="0.3">
      <c r="A3" s="158"/>
      <c r="B3" s="84"/>
      <c r="C3" s="84"/>
      <c r="D3" s="84"/>
      <c r="E3" s="84"/>
    </row>
    <row r="4" spans="1:374" ht="15" customHeight="1" x14ac:dyDescent="0.3">
      <c r="A4" s="159"/>
    </row>
    <row r="5" spans="1:374" ht="18.75" customHeight="1" x14ac:dyDescent="0.3">
      <c r="A5" s="158"/>
      <c r="B5" s="84"/>
      <c r="C5" s="84"/>
      <c r="D5" s="84"/>
      <c r="E5" s="84"/>
    </row>
    <row r="6" spans="1:374" ht="15" customHeight="1" x14ac:dyDescent="0.3"/>
    <row r="7" spans="1:374" ht="15" customHeight="1" x14ac:dyDescent="0.3">
      <c r="A7" s="8"/>
      <c r="B7" s="8"/>
      <c r="C7" s="8"/>
      <c r="D7" s="8"/>
      <c r="E7" s="8"/>
    </row>
    <row r="8" spans="1:374" ht="16" thickBot="1" x14ac:dyDescent="0.4">
      <c r="F8" s="3"/>
    </row>
    <row r="9" spans="1:374" s="9" customFormat="1" x14ac:dyDescent="0.3">
      <c r="B9" s="10"/>
      <c r="C9" s="11" t="s">
        <v>407</v>
      </c>
      <c r="D9" s="12">
        <v>111200</v>
      </c>
      <c r="E9" s="12">
        <v>111300</v>
      </c>
      <c r="F9" s="12">
        <v>111400</v>
      </c>
      <c r="G9" s="12">
        <v>111900</v>
      </c>
      <c r="H9" s="12">
        <v>112120</v>
      </c>
      <c r="I9" s="12" t="s">
        <v>414</v>
      </c>
      <c r="J9" s="12">
        <v>112300</v>
      </c>
      <c r="K9" s="12" t="s">
        <v>417</v>
      </c>
      <c r="L9" s="12">
        <v>113000</v>
      </c>
      <c r="M9" s="12">
        <v>114000</v>
      </c>
      <c r="N9" s="12">
        <v>115000</v>
      </c>
      <c r="O9" s="12">
        <v>211000</v>
      </c>
      <c r="P9" s="12">
        <v>212100</v>
      </c>
      <c r="Q9" s="12">
        <v>212230</v>
      </c>
      <c r="R9" s="12" t="s">
        <v>425</v>
      </c>
      <c r="S9" s="12">
        <v>212310</v>
      </c>
      <c r="T9" s="12" t="s">
        <v>428</v>
      </c>
      <c r="U9" s="12">
        <v>213111</v>
      </c>
      <c r="V9" s="12" t="s">
        <v>431</v>
      </c>
      <c r="W9" s="12" t="s">
        <v>384</v>
      </c>
      <c r="X9" s="12">
        <v>221200</v>
      </c>
      <c r="Y9" s="12">
        <v>221300</v>
      </c>
      <c r="Z9" s="12">
        <v>2332</v>
      </c>
      <c r="AA9" s="12" t="s">
        <v>390</v>
      </c>
      <c r="AB9" s="12" t="s">
        <v>388</v>
      </c>
      <c r="AC9" s="12" t="s">
        <v>387</v>
      </c>
      <c r="AD9" s="12">
        <v>321100</v>
      </c>
      <c r="AE9" s="12">
        <v>321200</v>
      </c>
      <c r="AF9" s="12">
        <v>321910</v>
      </c>
      <c r="AG9" s="12" t="s">
        <v>385</v>
      </c>
      <c r="AH9" s="12">
        <v>327100</v>
      </c>
      <c r="AI9" s="12">
        <v>327200</v>
      </c>
      <c r="AJ9" s="12">
        <v>327310</v>
      </c>
      <c r="AK9" s="12">
        <v>327320</v>
      </c>
      <c r="AL9" s="12">
        <v>327330</v>
      </c>
      <c r="AM9" s="12">
        <v>327390</v>
      </c>
      <c r="AN9" s="12">
        <v>327400</v>
      </c>
      <c r="AO9" s="12">
        <v>327910</v>
      </c>
      <c r="AP9" s="12">
        <v>327991</v>
      </c>
      <c r="AQ9" s="12">
        <v>327992</v>
      </c>
      <c r="AR9" s="12">
        <v>327993</v>
      </c>
      <c r="AS9" s="12">
        <v>327999</v>
      </c>
      <c r="AT9" s="12">
        <v>331110</v>
      </c>
      <c r="AU9" s="12">
        <v>331200</v>
      </c>
      <c r="AV9" s="12">
        <v>331314</v>
      </c>
      <c r="AW9" s="12">
        <v>331313</v>
      </c>
      <c r="AX9" s="12" t="s">
        <v>460</v>
      </c>
      <c r="AY9" s="12">
        <v>331410</v>
      </c>
      <c r="AZ9" s="12">
        <v>331420</v>
      </c>
      <c r="BA9" s="12">
        <v>331490</v>
      </c>
      <c r="BB9" s="12">
        <v>331510</v>
      </c>
      <c r="BC9" s="12">
        <v>331520</v>
      </c>
      <c r="BD9" s="12">
        <v>332114</v>
      </c>
      <c r="BE9" s="12" t="s">
        <v>468</v>
      </c>
      <c r="BF9" s="12">
        <v>332119</v>
      </c>
      <c r="BG9" s="12">
        <v>332200</v>
      </c>
      <c r="BH9" s="12">
        <v>332310</v>
      </c>
      <c r="BI9" s="12">
        <v>332320</v>
      </c>
      <c r="BJ9" s="12">
        <v>332410</v>
      </c>
      <c r="BK9" s="12">
        <v>332420</v>
      </c>
      <c r="BL9" s="12">
        <v>332430</v>
      </c>
      <c r="BM9" s="12">
        <v>332500</v>
      </c>
      <c r="BN9" s="12">
        <v>332600</v>
      </c>
      <c r="BO9" s="12">
        <v>332710</v>
      </c>
      <c r="BP9" s="12">
        <v>332720</v>
      </c>
      <c r="BQ9" s="12">
        <v>332800</v>
      </c>
      <c r="BR9" s="12">
        <v>332913</v>
      </c>
      <c r="BS9" s="12" t="s">
        <v>483</v>
      </c>
      <c r="BT9" s="12">
        <v>332991</v>
      </c>
      <c r="BU9" s="12">
        <v>332996</v>
      </c>
      <c r="BV9" s="12" t="s">
        <v>487</v>
      </c>
      <c r="BW9" s="12">
        <v>332999</v>
      </c>
      <c r="BX9" s="12">
        <v>333111</v>
      </c>
      <c r="BY9" s="12">
        <v>333112</v>
      </c>
      <c r="BZ9" s="12">
        <v>333120</v>
      </c>
      <c r="CA9" s="12">
        <v>333130</v>
      </c>
      <c r="CB9" s="12">
        <v>333242</v>
      </c>
      <c r="CC9" s="12" t="s">
        <v>397</v>
      </c>
      <c r="CD9" s="12">
        <v>333314</v>
      </c>
      <c r="CE9" s="12">
        <v>333316</v>
      </c>
      <c r="CF9" s="12">
        <v>333318</v>
      </c>
      <c r="CG9" s="12">
        <v>333414</v>
      </c>
      <c r="CH9" s="12">
        <v>333415</v>
      </c>
      <c r="CI9" s="12">
        <v>333413</v>
      </c>
      <c r="CJ9" s="12">
        <v>333511</v>
      </c>
      <c r="CK9" s="12">
        <v>333514</v>
      </c>
      <c r="CL9" s="12">
        <v>333517</v>
      </c>
      <c r="CM9" s="12" t="s">
        <v>505</v>
      </c>
      <c r="CN9" s="12">
        <v>333611</v>
      </c>
      <c r="CO9" s="12">
        <v>333612</v>
      </c>
      <c r="CP9" s="12">
        <v>333613</v>
      </c>
      <c r="CQ9" s="12">
        <v>333618</v>
      </c>
      <c r="CR9" s="12">
        <v>333912</v>
      </c>
      <c r="CS9" s="12" t="s">
        <v>395</v>
      </c>
      <c r="CT9" s="12">
        <v>333920</v>
      </c>
      <c r="CU9" s="12">
        <v>333991</v>
      </c>
      <c r="CV9" s="12">
        <v>333993</v>
      </c>
      <c r="CW9" s="12">
        <v>333994</v>
      </c>
      <c r="CX9" s="12" t="s">
        <v>517</v>
      </c>
      <c r="CY9" s="12" t="s">
        <v>519</v>
      </c>
      <c r="CZ9" s="12">
        <v>334111</v>
      </c>
      <c r="DA9" s="12">
        <v>334112</v>
      </c>
      <c r="DB9" s="12">
        <v>334118</v>
      </c>
      <c r="DC9" s="12">
        <v>334210</v>
      </c>
      <c r="DD9" s="12">
        <v>334220</v>
      </c>
      <c r="DE9" s="12">
        <v>334290</v>
      </c>
      <c r="DF9" s="12">
        <v>334413</v>
      </c>
      <c r="DG9" s="12">
        <v>334418</v>
      </c>
      <c r="DH9" s="12" t="s">
        <v>529</v>
      </c>
      <c r="DI9" s="12">
        <v>334510</v>
      </c>
      <c r="DJ9" s="12">
        <v>334511</v>
      </c>
      <c r="DK9" s="12">
        <v>334512</v>
      </c>
      <c r="DL9" s="12">
        <v>334513</v>
      </c>
      <c r="DM9" s="12">
        <v>334514</v>
      </c>
      <c r="DN9" s="12">
        <v>334515</v>
      </c>
      <c r="DO9" s="12">
        <v>334516</v>
      </c>
      <c r="DP9" s="12">
        <v>334517</v>
      </c>
      <c r="DQ9" s="12" t="s">
        <v>394</v>
      </c>
      <c r="DR9" s="12">
        <v>334300</v>
      </c>
      <c r="DS9" s="12">
        <v>334610</v>
      </c>
      <c r="DT9" s="12">
        <v>335110</v>
      </c>
      <c r="DU9" s="12">
        <v>335120</v>
      </c>
      <c r="DV9" s="12">
        <v>335210</v>
      </c>
      <c r="DW9" s="12">
        <v>335220</v>
      </c>
      <c r="DX9" s="12">
        <v>335311</v>
      </c>
      <c r="DY9" s="12">
        <v>335312</v>
      </c>
      <c r="DZ9" s="12">
        <v>335313</v>
      </c>
      <c r="EA9" s="12">
        <v>335314</v>
      </c>
      <c r="EB9" s="12">
        <v>335911</v>
      </c>
      <c r="EC9" s="12">
        <v>335912</v>
      </c>
      <c r="ED9" s="12">
        <v>335920</v>
      </c>
      <c r="EE9" s="12">
        <v>335930</v>
      </c>
      <c r="EF9" s="12">
        <v>335991</v>
      </c>
      <c r="EG9" s="12">
        <v>335999</v>
      </c>
      <c r="EH9" s="12">
        <v>336111</v>
      </c>
      <c r="EI9" s="12">
        <v>336112</v>
      </c>
      <c r="EJ9" s="12">
        <v>336120</v>
      </c>
      <c r="EK9" s="12">
        <v>336211</v>
      </c>
      <c r="EL9" s="12">
        <v>336212</v>
      </c>
      <c r="EM9" s="12">
        <v>336213</v>
      </c>
      <c r="EN9" s="12">
        <v>336214</v>
      </c>
      <c r="EO9" s="12">
        <v>336310</v>
      </c>
      <c r="EP9" s="12">
        <v>336320</v>
      </c>
      <c r="EQ9" s="12">
        <v>336350</v>
      </c>
      <c r="ER9" s="12">
        <v>336360</v>
      </c>
      <c r="ES9" s="12">
        <v>336370</v>
      </c>
      <c r="ET9" s="12">
        <v>336390</v>
      </c>
      <c r="EU9" s="12" t="s">
        <v>569</v>
      </c>
      <c r="EV9" s="12">
        <v>336411</v>
      </c>
      <c r="EW9" s="12">
        <v>336412</v>
      </c>
      <c r="EX9" s="12">
        <v>336413</v>
      </c>
      <c r="EY9" s="12">
        <v>336414</v>
      </c>
      <c r="EZ9" s="12" t="s">
        <v>575</v>
      </c>
      <c r="FA9" s="12">
        <v>336500</v>
      </c>
      <c r="FB9" s="12">
        <v>336611</v>
      </c>
      <c r="FC9" s="12">
        <v>336612</v>
      </c>
      <c r="FD9" s="12">
        <v>336991</v>
      </c>
      <c r="FE9" s="12">
        <v>336992</v>
      </c>
      <c r="FF9" s="12">
        <v>336999</v>
      </c>
      <c r="FG9" s="12">
        <v>337110</v>
      </c>
      <c r="FH9" s="12">
        <v>337121</v>
      </c>
      <c r="FI9" s="12">
        <v>337122</v>
      </c>
      <c r="FJ9" s="12">
        <v>337127</v>
      </c>
      <c r="FK9" s="12" t="s">
        <v>587</v>
      </c>
      <c r="FL9" s="12">
        <v>337215</v>
      </c>
      <c r="FM9" s="12" t="s">
        <v>399</v>
      </c>
      <c r="FN9" s="12">
        <v>337900</v>
      </c>
      <c r="FO9" s="12">
        <v>339112</v>
      </c>
      <c r="FP9" s="12">
        <v>339113</v>
      </c>
      <c r="FQ9" s="12">
        <v>339114</v>
      </c>
      <c r="FR9" s="12">
        <v>339115</v>
      </c>
      <c r="FS9" s="12">
        <v>339116</v>
      </c>
      <c r="FT9" s="12">
        <v>339910</v>
      </c>
      <c r="FU9" s="12">
        <v>339920</v>
      </c>
      <c r="FV9" s="12">
        <v>339930</v>
      </c>
      <c r="FW9" s="12">
        <v>339940</v>
      </c>
      <c r="FX9" s="12">
        <v>339950</v>
      </c>
      <c r="FY9" s="12">
        <v>339990</v>
      </c>
      <c r="FZ9" s="12">
        <v>311111</v>
      </c>
      <c r="GA9" s="12">
        <v>311119</v>
      </c>
      <c r="GB9" s="12">
        <v>311210</v>
      </c>
      <c r="GC9" s="12">
        <v>311221</v>
      </c>
      <c r="GD9" s="12">
        <v>311225</v>
      </c>
      <c r="GE9" s="12">
        <v>311224</v>
      </c>
      <c r="GF9" s="12">
        <v>311230</v>
      </c>
      <c r="GG9" s="12">
        <v>311300</v>
      </c>
      <c r="GH9" s="12">
        <v>311410</v>
      </c>
      <c r="GI9" s="12">
        <v>311420</v>
      </c>
      <c r="GJ9" s="12">
        <v>311513</v>
      </c>
      <c r="GK9" s="12">
        <v>311514</v>
      </c>
      <c r="GL9" s="12" t="s">
        <v>615</v>
      </c>
      <c r="GM9" s="12">
        <v>311520</v>
      </c>
      <c r="GN9" s="12">
        <v>311615</v>
      </c>
      <c r="GO9" s="12" t="s">
        <v>619</v>
      </c>
      <c r="GP9" s="12">
        <v>311700</v>
      </c>
      <c r="GQ9" s="12">
        <v>311810</v>
      </c>
      <c r="GR9" s="12" t="s">
        <v>623</v>
      </c>
      <c r="GS9" s="12">
        <v>311910</v>
      </c>
      <c r="GT9" s="12">
        <v>311920</v>
      </c>
      <c r="GU9" s="12">
        <v>311930</v>
      </c>
      <c r="GV9" s="12">
        <v>311940</v>
      </c>
      <c r="GW9" s="12">
        <v>311990</v>
      </c>
      <c r="GX9" s="12">
        <v>312110</v>
      </c>
      <c r="GY9" s="12">
        <v>312120</v>
      </c>
      <c r="GZ9" s="12">
        <v>312130</v>
      </c>
      <c r="HA9" s="12">
        <v>312140</v>
      </c>
      <c r="HB9" s="12">
        <v>312200</v>
      </c>
      <c r="HC9" s="12">
        <v>313100</v>
      </c>
      <c r="HD9" s="12">
        <v>313200</v>
      </c>
      <c r="HE9" s="12">
        <v>313300</v>
      </c>
      <c r="HF9" s="12">
        <v>314110</v>
      </c>
      <c r="HG9" s="12">
        <v>314120</v>
      </c>
      <c r="HH9" s="12">
        <v>314900</v>
      </c>
      <c r="HI9" s="12">
        <v>315000</v>
      </c>
      <c r="HJ9" s="12">
        <v>316000</v>
      </c>
      <c r="HK9" s="12">
        <v>322110</v>
      </c>
      <c r="HL9" s="12">
        <v>322120</v>
      </c>
      <c r="HM9" s="12">
        <v>322130</v>
      </c>
      <c r="HN9" s="12">
        <v>322210</v>
      </c>
      <c r="HO9" s="12">
        <v>322220</v>
      </c>
      <c r="HP9" s="12">
        <v>322230</v>
      </c>
      <c r="HQ9" s="12">
        <v>322291</v>
      </c>
      <c r="HR9" s="12">
        <v>322299</v>
      </c>
      <c r="HS9" s="12">
        <v>323110</v>
      </c>
      <c r="HT9" s="12">
        <v>323120</v>
      </c>
      <c r="HU9" s="12">
        <v>324110</v>
      </c>
      <c r="HV9" s="12">
        <v>324121</v>
      </c>
      <c r="HW9" s="12">
        <v>324122</v>
      </c>
      <c r="HX9" s="12">
        <v>324190</v>
      </c>
      <c r="HY9" s="12">
        <v>325110</v>
      </c>
      <c r="HZ9" s="12">
        <v>325120</v>
      </c>
      <c r="IA9" s="12">
        <v>325130</v>
      </c>
      <c r="IB9" s="12">
        <v>325180</v>
      </c>
      <c r="IC9" s="12">
        <v>325190</v>
      </c>
      <c r="ID9" s="12">
        <v>325211</v>
      </c>
      <c r="IE9" s="12" t="s">
        <v>398</v>
      </c>
      <c r="IF9" s="12">
        <v>325411</v>
      </c>
      <c r="IG9" s="12">
        <v>325412</v>
      </c>
      <c r="IH9" s="12">
        <v>325413</v>
      </c>
      <c r="II9" s="12">
        <v>325414</v>
      </c>
      <c r="IJ9" s="12">
        <v>325310</v>
      </c>
      <c r="IK9" s="12">
        <v>325320</v>
      </c>
      <c r="IL9" s="12">
        <v>325510</v>
      </c>
      <c r="IM9" s="12">
        <v>325520</v>
      </c>
      <c r="IN9" s="12">
        <v>325610</v>
      </c>
      <c r="IO9" s="12">
        <v>325620</v>
      </c>
      <c r="IP9" s="12">
        <v>325910</v>
      </c>
      <c r="IQ9" s="12" t="s">
        <v>675</v>
      </c>
      <c r="IR9" s="12">
        <v>326110</v>
      </c>
      <c r="IS9" s="12">
        <v>326120</v>
      </c>
      <c r="IT9" s="12">
        <v>326130</v>
      </c>
      <c r="IU9" s="12">
        <v>326140</v>
      </c>
      <c r="IV9" s="12">
        <v>326150</v>
      </c>
      <c r="IW9" s="12">
        <v>326160</v>
      </c>
      <c r="IX9" s="12">
        <v>326190</v>
      </c>
      <c r="IY9" s="12">
        <v>326210</v>
      </c>
      <c r="IZ9" s="12">
        <v>326220</v>
      </c>
      <c r="JA9" s="12">
        <v>326290</v>
      </c>
      <c r="JB9" s="12">
        <v>420000</v>
      </c>
      <c r="JC9" s="12">
        <v>441000</v>
      </c>
      <c r="JD9" s="12">
        <v>445000</v>
      </c>
      <c r="JE9" s="12">
        <v>452000</v>
      </c>
      <c r="JF9" s="12">
        <v>444000</v>
      </c>
      <c r="JG9" s="12">
        <v>446000</v>
      </c>
      <c r="JH9" s="12">
        <v>447000</v>
      </c>
      <c r="JI9" s="12">
        <v>448000</v>
      </c>
      <c r="JJ9" s="12">
        <v>454000</v>
      </c>
      <c r="JK9" s="12" t="s">
        <v>696</v>
      </c>
      <c r="JL9" s="12">
        <v>481000</v>
      </c>
      <c r="JM9" s="12">
        <v>482000</v>
      </c>
      <c r="JN9" s="12">
        <v>483000</v>
      </c>
      <c r="JO9" s="12">
        <v>484000</v>
      </c>
      <c r="JP9" s="12" t="s">
        <v>392</v>
      </c>
      <c r="JQ9" s="12">
        <v>486000</v>
      </c>
      <c r="JR9" s="12" t="s">
        <v>704</v>
      </c>
      <c r="JS9" s="12">
        <v>492000</v>
      </c>
      <c r="JT9" s="12">
        <v>493000</v>
      </c>
      <c r="JU9" s="12">
        <v>511110</v>
      </c>
      <c r="JV9" s="12">
        <v>511120</v>
      </c>
      <c r="JW9" s="12">
        <v>511130</v>
      </c>
      <c r="JX9" s="12" t="s">
        <v>711</v>
      </c>
      <c r="JY9" s="12">
        <v>511200</v>
      </c>
      <c r="JZ9" s="12">
        <v>512100</v>
      </c>
      <c r="KA9" s="12">
        <v>512200</v>
      </c>
      <c r="KB9" s="12">
        <v>515100</v>
      </c>
      <c r="KC9" s="12">
        <v>515200</v>
      </c>
      <c r="KD9" s="12">
        <v>517110</v>
      </c>
      <c r="KE9" s="12">
        <v>517210</v>
      </c>
      <c r="KF9" s="12" t="s">
        <v>720</v>
      </c>
      <c r="KG9" s="12">
        <v>518200</v>
      </c>
      <c r="KH9" s="12">
        <v>519130</v>
      </c>
      <c r="KI9" s="12" t="s">
        <v>724</v>
      </c>
      <c r="KJ9" s="12" t="s">
        <v>726</v>
      </c>
      <c r="KK9" s="12" t="s">
        <v>728</v>
      </c>
      <c r="KL9" s="12">
        <v>523900</v>
      </c>
      <c r="KM9" s="12" t="s">
        <v>731</v>
      </c>
      <c r="KN9" s="12">
        <v>524113</v>
      </c>
      <c r="KO9" s="12" t="s">
        <v>734</v>
      </c>
      <c r="KP9" s="12">
        <v>524200</v>
      </c>
      <c r="KQ9" s="12">
        <v>525000</v>
      </c>
      <c r="KR9" s="12">
        <v>531000</v>
      </c>
      <c r="KS9" s="12">
        <v>532100</v>
      </c>
      <c r="KT9" s="12">
        <v>532400</v>
      </c>
      <c r="KU9" s="12" t="s">
        <v>391</v>
      </c>
      <c r="KV9" s="12">
        <v>533000</v>
      </c>
      <c r="KW9" s="12">
        <v>541100</v>
      </c>
      <c r="KX9" s="12">
        <v>541511</v>
      </c>
      <c r="KY9" s="12">
        <v>541512</v>
      </c>
      <c r="KZ9" s="12" t="s">
        <v>746</v>
      </c>
      <c r="LA9" s="12">
        <v>541200</v>
      </c>
      <c r="LB9" s="12">
        <v>541300</v>
      </c>
      <c r="LC9" s="12">
        <v>541610</v>
      </c>
      <c r="LD9" s="12" t="s">
        <v>382</v>
      </c>
      <c r="LE9" s="12">
        <v>541700</v>
      </c>
      <c r="LF9" s="12">
        <v>541800</v>
      </c>
      <c r="LG9" s="12">
        <v>541400</v>
      </c>
      <c r="LH9" s="12">
        <v>541920</v>
      </c>
      <c r="LI9" s="12">
        <v>541940</v>
      </c>
      <c r="LJ9" s="12" t="s">
        <v>757</v>
      </c>
      <c r="LK9" s="12">
        <v>550000</v>
      </c>
      <c r="LL9" s="12">
        <v>561300</v>
      </c>
      <c r="LM9" s="12">
        <v>561700</v>
      </c>
      <c r="LN9" s="12">
        <v>561100</v>
      </c>
      <c r="LO9" s="12">
        <v>561200</v>
      </c>
      <c r="LP9" s="12">
        <v>561400</v>
      </c>
      <c r="LQ9" s="12">
        <v>561500</v>
      </c>
      <c r="LR9" s="12">
        <v>561600</v>
      </c>
      <c r="LS9" s="12">
        <v>561900</v>
      </c>
      <c r="LT9" s="12">
        <v>562000</v>
      </c>
      <c r="LU9" s="12">
        <v>611100</v>
      </c>
      <c r="LV9" s="12" t="s">
        <v>393</v>
      </c>
      <c r="LW9" s="12" t="s">
        <v>401</v>
      </c>
      <c r="LX9" s="12">
        <v>621100</v>
      </c>
      <c r="LY9" s="12">
        <v>621200</v>
      </c>
      <c r="LZ9" s="12">
        <v>621300</v>
      </c>
      <c r="MA9" s="12">
        <v>621400</v>
      </c>
      <c r="MB9" s="12">
        <v>621500</v>
      </c>
      <c r="MC9" s="12">
        <v>621600</v>
      </c>
      <c r="MD9" s="12">
        <v>621900</v>
      </c>
      <c r="ME9" s="12">
        <v>622000</v>
      </c>
      <c r="MF9" s="12" t="s">
        <v>780</v>
      </c>
      <c r="MG9" s="12" t="s">
        <v>782</v>
      </c>
      <c r="MH9" s="12">
        <v>624100</v>
      </c>
      <c r="MI9" s="12">
        <v>624400</v>
      </c>
      <c r="MJ9" s="12" t="s">
        <v>386</v>
      </c>
      <c r="MK9" s="12">
        <v>711100</v>
      </c>
      <c r="ML9" s="12">
        <v>711200</v>
      </c>
      <c r="MM9" s="12">
        <v>711500</v>
      </c>
      <c r="MN9" s="12" t="s">
        <v>790</v>
      </c>
      <c r="MO9" s="12">
        <v>712000</v>
      </c>
      <c r="MP9" s="12">
        <v>713100</v>
      </c>
      <c r="MQ9" s="12">
        <v>713200</v>
      </c>
      <c r="MR9" s="12">
        <v>713900</v>
      </c>
      <c r="MS9" s="12">
        <v>721000</v>
      </c>
      <c r="MT9" s="12">
        <v>722110</v>
      </c>
      <c r="MU9" s="12">
        <v>722211</v>
      </c>
      <c r="MV9" s="12" t="s">
        <v>799</v>
      </c>
      <c r="MW9" s="12">
        <v>811100</v>
      </c>
      <c r="MX9" s="12">
        <v>811200</v>
      </c>
      <c r="MY9" s="12">
        <v>811300</v>
      </c>
      <c r="MZ9" s="12">
        <v>811400</v>
      </c>
      <c r="NA9" s="12">
        <v>812100</v>
      </c>
      <c r="NB9" s="12">
        <v>812200</v>
      </c>
      <c r="NC9" s="12">
        <v>812300</v>
      </c>
      <c r="ND9" s="12">
        <v>812900</v>
      </c>
      <c r="NE9" s="12">
        <v>813100</v>
      </c>
      <c r="NF9" s="12" t="s">
        <v>381</v>
      </c>
      <c r="NG9" s="196" t="s">
        <v>811</v>
      </c>
      <c r="NH9" s="205">
        <v>491000</v>
      </c>
      <c r="NI9" s="205" t="s">
        <v>815</v>
      </c>
      <c r="NJ9" s="206" t="s">
        <v>383</v>
      </c>
    </row>
    <row r="10" spans="1:374" s="13" customFormat="1" ht="46.5" customHeight="1" thickBot="1" x14ac:dyDescent="0.4">
      <c r="B10" s="14" t="s">
        <v>846</v>
      </c>
      <c r="C10" s="15" t="s">
        <v>408</v>
      </c>
      <c r="D10" s="16" t="s">
        <v>409</v>
      </c>
      <c r="E10" s="16" t="s">
        <v>410</v>
      </c>
      <c r="F10" s="16" t="s">
        <v>411</v>
      </c>
      <c r="G10" s="16" t="s">
        <v>412</v>
      </c>
      <c r="H10" s="16" t="s">
        <v>413</v>
      </c>
      <c r="I10" s="16" t="s">
        <v>415</v>
      </c>
      <c r="J10" s="16" t="s">
        <v>416</v>
      </c>
      <c r="K10" s="16" t="s">
        <v>418</v>
      </c>
      <c r="L10" s="16" t="s">
        <v>419</v>
      </c>
      <c r="M10" s="16" t="s">
        <v>420</v>
      </c>
      <c r="N10" s="16" t="s">
        <v>421</v>
      </c>
      <c r="O10" s="16" t="s">
        <v>422</v>
      </c>
      <c r="P10" s="16" t="s">
        <v>423</v>
      </c>
      <c r="Q10" s="16" t="s">
        <v>424</v>
      </c>
      <c r="R10" s="16" t="s">
        <v>426</v>
      </c>
      <c r="S10" s="16" t="s">
        <v>427</v>
      </c>
      <c r="T10" s="16" t="s">
        <v>429</v>
      </c>
      <c r="U10" s="16" t="s">
        <v>430</v>
      </c>
      <c r="V10" s="16" t="s">
        <v>432</v>
      </c>
      <c r="W10" s="16" t="s">
        <v>433</v>
      </c>
      <c r="X10" s="16" t="s">
        <v>434</v>
      </c>
      <c r="Y10" s="16" t="s">
        <v>435</v>
      </c>
      <c r="Z10" s="16" t="s">
        <v>436</v>
      </c>
      <c r="AA10" s="16" t="s">
        <v>437</v>
      </c>
      <c r="AB10" s="16" t="s">
        <v>438</v>
      </c>
      <c r="AC10" s="16" t="s">
        <v>439</v>
      </c>
      <c r="AD10" s="16" t="s">
        <v>440</v>
      </c>
      <c r="AE10" s="16" t="s">
        <v>441</v>
      </c>
      <c r="AF10" s="16" t="s">
        <v>442</v>
      </c>
      <c r="AG10" s="16" t="s">
        <v>443</v>
      </c>
      <c r="AH10" s="16" t="s">
        <v>444</v>
      </c>
      <c r="AI10" s="16" t="s">
        <v>445</v>
      </c>
      <c r="AJ10" s="16" t="s">
        <v>446</v>
      </c>
      <c r="AK10" s="16" t="s">
        <v>447</v>
      </c>
      <c r="AL10" s="16" t="s">
        <v>448</v>
      </c>
      <c r="AM10" s="16" t="s">
        <v>449</v>
      </c>
      <c r="AN10" s="16" t="s">
        <v>450</v>
      </c>
      <c r="AO10" s="16" t="s">
        <v>451</v>
      </c>
      <c r="AP10" s="16" t="s">
        <v>452</v>
      </c>
      <c r="AQ10" s="16" t="s">
        <v>453</v>
      </c>
      <c r="AR10" s="16" t="s">
        <v>454</v>
      </c>
      <c r="AS10" s="16" t="s">
        <v>455</v>
      </c>
      <c r="AT10" s="16" t="s">
        <v>456</v>
      </c>
      <c r="AU10" s="16" t="s">
        <v>457</v>
      </c>
      <c r="AV10" s="16" t="s">
        <v>458</v>
      </c>
      <c r="AW10" s="16" t="s">
        <v>459</v>
      </c>
      <c r="AX10" s="16" t="s">
        <v>461</v>
      </c>
      <c r="AY10" s="16" t="s">
        <v>462</v>
      </c>
      <c r="AZ10" s="16" t="s">
        <v>463</v>
      </c>
      <c r="BA10" s="16" t="s">
        <v>464</v>
      </c>
      <c r="BB10" s="16" t="s">
        <v>465</v>
      </c>
      <c r="BC10" s="16" t="s">
        <v>466</v>
      </c>
      <c r="BD10" s="16" t="s">
        <v>467</v>
      </c>
      <c r="BE10" s="16" t="s">
        <v>469</v>
      </c>
      <c r="BF10" s="16" t="s">
        <v>470</v>
      </c>
      <c r="BG10" s="16" t="s">
        <v>471</v>
      </c>
      <c r="BH10" s="16" t="s">
        <v>472</v>
      </c>
      <c r="BI10" s="16" t="s">
        <v>473</v>
      </c>
      <c r="BJ10" s="16" t="s">
        <v>474</v>
      </c>
      <c r="BK10" s="16" t="s">
        <v>475</v>
      </c>
      <c r="BL10" s="16" t="s">
        <v>476</v>
      </c>
      <c r="BM10" s="16" t="s">
        <v>477</v>
      </c>
      <c r="BN10" s="16" t="s">
        <v>478</v>
      </c>
      <c r="BO10" s="16" t="s">
        <v>479</v>
      </c>
      <c r="BP10" s="16" t="s">
        <v>480</v>
      </c>
      <c r="BQ10" s="16" t="s">
        <v>481</v>
      </c>
      <c r="BR10" s="16" t="s">
        <v>482</v>
      </c>
      <c r="BS10" s="16" t="s">
        <v>484</v>
      </c>
      <c r="BT10" s="16" t="s">
        <v>485</v>
      </c>
      <c r="BU10" s="16" t="s">
        <v>486</v>
      </c>
      <c r="BV10" s="16" t="s">
        <v>488</v>
      </c>
      <c r="BW10" s="16" t="s">
        <v>489</v>
      </c>
      <c r="BX10" s="16" t="s">
        <v>490</v>
      </c>
      <c r="BY10" s="16" t="s">
        <v>491</v>
      </c>
      <c r="BZ10" s="16" t="s">
        <v>492</v>
      </c>
      <c r="CA10" s="16" t="s">
        <v>493</v>
      </c>
      <c r="CB10" s="16" t="s">
        <v>494</v>
      </c>
      <c r="CC10" s="16" t="s">
        <v>495</v>
      </c>
      <c r="CD10" s="16" t="s">
        <v>496</v>
      </c>
      <c r="CE10" s="16" t="s">
        <v>497</v>
      </c>
      <c r="CF10" s="16" t="s">
        <v>498</v>
      </c>
      <c r="CG10" s="16" t="s">
        <v>499</v>
      </c>
      <c r="CH10" s="16" t="s">
        <v>500</v>
      </c>
      <c r="CI10" s="16" t="s">
        <v>501</v>
      </c>
      <c r="CJ10" s="16" t="s">
        <v>502</v>
      </c>
      <c r="CK10" s="16" t="s">
        <v>503</v>
      </c>
      <c r="CL10" s="16" t="s">
        <v>504</v>
      </c>
      <c r="CM10" s="16" t="s">
        <v>506</v>
      </c>
      <c r="CN10" s="16" t="s">
        <v>507</v>
      </c>
      <c r="CO10" s="16" t="s">
        <v>508</v>
      </c>
      <c r="CP10" s="16" t="s">
        <v>509</v>
      </c>
      <c r="CQ10" s="16" t="s">
        <v>510</v>
      </c>
      <c r="CR10" s="16" t="s">
        <v>511</v>
      </c>
      <c r="CS10" s="16" t="s">
        <v>512</v>
      </c>
      <c r="CT10" s="16" t="s">
        <v>513</v>
      </c>
      <c r="CU10" s="16" t="s">
        <v>514</v>
      </c>
      <c r="CV10" s="16" t="s">
        <v>515</v>
      </c>
      <c r="CW10" s="16" t="s">
        <v>516</v>
      </c>
      <c r="CX10" s="16" t="s">
        <v>518</v>
      </c>
      <c r="CY10" s="16" t="s">
        <v>520</v>
      </c>
      <c r="CZ10" s="16" t="s">
        <v>521</v>
      </c>
      <c r="DA10" s="16" t="s">
        <v>522</v>
      </c>
      <c r="DB10" s="16" t="s">
        <v>523</v>
      </c>
      <c r="DC10" s="16" t="s">
        <v>524</v>
      </c>
      <c r="DD10" s="16" t="s">
        <v>525</v>
      </c>
      <c r="DE10" s="16" t="s">
        <v>526</v>
      </c>
      <c r="DF10" s="16" t="s">
        <v>527</v>
      </c>
      <c r="DG10" s="16" t="s">
        <v>528</v>
      </c>
      <c r="DH10" s="16" t="s">
        <v>530</v>
      </c>
      <c r="DI10" s="16" t="s">
        <v>531</v>
      </c>
      <c r="DJ10" s="16" t="s">
        <v>532</v>
      </c>
      <c r="DK10" s="16" t="s">
        <v>533</v>
      </c>
      <c r="DL10" s="16" t="s">
        <v>534</v>
      </c>
      <c r="DM10" s="16" t="s">
        <v>535</v>
      </c>
      <c r="DN10" s="16" t="s">
        <v>536</v>
      </c>
      <c r="DO10" s="16" t="s">
        <v>537</v>
      </c>
      <c r="DP10" s="16" t="s">
        <v>538</v>
      </c>
      <c r="DQ10" s="16" t="s">
        <v>539</v>
      </c>
      <c r="DR10" s="16" t="s">
        <v>540</v>
      </c>
      <c r="DS10" s="16" t="s">
        <v>541</v>
      </c>
      <c r="DT10" s="16" t="s">
        <v>542</v>
      </c>
      <c r="DU10" s="16" t="s">
        <v>543</v>
      </c>
      <c r="DV10" s="16" t="s">
        <v>544</v>
      </c>
      <c r="DW10" s="16" t="s">
        <v>545</v>
      </c>
      <c r="DX10" s="16" t="s">
        <v>546</v>
      </c>
      <c r="DY10" s="16" t="s">
        <v>547</v>
      </c>
      <c r="DZ10" s="16" t="s">
        <v>548</v>
      </c>
      <c r="EA10" s="16" t="s">
        <v>549</v>
      </c>
      <c r="EB10" s="16" t="s">
        <v>550</v>
      </c>
      <c r="EC10" s="16" t="s">
        <v>551</v>
      </c>
      <c r="ED10" s="16" t="s">
        <v>552</v>
      </c>
      <c r="EE10" s="16" t="s">
        <v>553</v>
      </c>
      <c r="EF10" s="16" t="s">
        <v>554</v>
      </c>
      <c r="EG10" s="16" t="s">
        <v>555</v>
      </c>
      <c r="EH10" s="16" t="s">
        <v>556</v>
      </c>
      <c r="EI10" s="16" t="s">
        <v>557</v>
      </c>
      <c r="EJ10" s="16" t="s">
        <v>558</v>
      </c>
      <c r="EK10" s="16" t="s">
        <v>559</v>
      </c>
      <c r="EL10" s="16" t="s">
        <v>560</v>
      </c>
      <c r="EM10" s="16" t="s">
        <v>561</v>
      </c>
      <c r="EN10" s="16" t="s">
        <v>562</v>
      </c>
      <c r="EO10" s="16" t="s">
        <v>563</v>
      </c>
      <c r="EP10" s="16" t="s">
        <v>564</v>
      </c>
      <c r="EQ10" s="16" t="s">
        <v>565</v>
      </c>
      <c r="ER10" s="16" t="s">
        <v>566</v>
      </c>
      <c r="ES10" s="16" t="s">
        <v>567</v>
      </c>
      <c r="ET10" s="16" t="s">
        <v>568</v>
      </c>
      <c r="EU10" s="16" t="s">
        <v>570</v>
      </c>
      <c r="EV10" s="16" t="s">
        <v>571</v>
      </c>
      <c r="EW10" s="16" t="s">
        <v>572</v>
      </c>
      <c r="EX10" s="16" t="s">
        <v>573</v>
      </c>
      <c r="EY10" s="16" t="s">
        <v>574</v>
      </c>
      <c r="EZ10" s="16" t="s">
        <v>576</v>
      </c>
      <c r="FA10" s="16" t="s">
        <v>577</v>
      </c>
      <c r="FB10" s="16" t="s">
        <v>578</v>
      </c>
      <c r="FC10" s="16" t="s">
        <v>579</v>
      </c>
      <c r="FD10" s="16" t="s">
        <v>580</v>
      </c>
      <c r="FE10" s="16" t="s">
        <v>581</v>
      </c>
      <c r="FF10" s="16" t="s">
        <v>582</v>
      </c>
      <c r="FG10" s="16" t="s">
        <v>583</v>
      </c>
      <c r="FH10" s="16" t="s">
        <v>584</v>
      </c>
      <c r="FI10" s="16" t="s">
        <v>585</v>
      </c>
      <c r="FJ10" s="16" t="s">
        <v>586</v>
      </c>
      <c r="FK10" s="16" t="s">
        <v>588</v>
      </c>
      <c r="FL10" s="16" t="s">
        <v>589</v>
      </c>
      <c r="FM10" s="16" t="s">
        <v>590</v>
      </c>
      <c r="FN10" s="16" t="s">
        <v>591</v>
      </c>
      <c r="FO10" s="16" t="s">
        <v>592</v>
      </c>
      <c r="FP10" s="16" t="s">
        <v>593</v>
      </c>
      <c r="FQ10" s="16" t="s">
        <v>594</v>
      </c>
      <c r="FR10" s="16" t="s">
        <v>595</v>
      </c>
      <c r="FS10" s="16" t="s">
        <v>596</v>
      </c>
      <c r="FT10" s="16" t="s">
        <v>597</v>
      </c>
      <c r="FU10" s="16" t="s">
        <v>598</v>
      </c>
      <c r="FV10" s="16" t="s">
        <v>599</v>
      </c>
      <c r="FW10" s="16" t="s">
        <v>600</v>
      </c>
      <c r="FX10" s="16" t="s">
        <v>601</v>
      </c>
      <c r="FY10" s="16" t="s">
        <v>602</v>
      </c>
      <c r="FZ10" s="16" t="s">
        <v>603</v>
      </c>
      <c r="GA10" s="16" t="s">
        <v>604</v>
      </c>
      <c r="GB10" s="16" t="s">
        <v>605</v>
      </c>
      <c r="GC10" s="16" t="s">
        <v>606</v>
      </c>
      <c r="GD10" s="16" t="s">
        <v>607</v>
      </c>
      <c r="GE10" s="16" t="s">
        <v>608</v>
      </c>
      <c r="GF10" s="16" t="s">
        <v>609</v>
      </c>
      <c r="GG10" s="16" t="s">
        <v>610</v>
      </c>
      <c r="GH10" s="16" t="s">
        <v>611</v>
      </c>
      <c r="GI10" s="16" t="s">
        <v>612</v>
      </c>
      <c r="GJ10" s="16" t="s">
        <v>613</v>
      </c>
      <c r="GK10" s="16" t="s">
        <v>614</v>
      </c>
      <c r="GL10" s="16" t="s">
        <v>616</v>
      </c>
      <c r="GM10" s="16" t="s">
        <v>617</v>
      </c>
      <c r="GN10" s="16" t="s">
        <v>618</v>
      </c>
      <c r="GO10" s="16" t="s">
        <v>620</v>
      </c>
      <c r="GP10" s="16" t="s">
        <v>621</v>
      </c>
      <c r="GQ10" s="16" t="s">
        <v>622</v>
      </c>
      <c r="GR10" s="16" t="s">
        <v>624</v>
      </c>
      <c r="GS10" s="16" t="s">
        <v>625</v>
      </c>
      <c r="GT10" s="16" t="s">
        <v>626</v>
      </c>
      <c r="GU10" s="16" t="s">
        <v>627</v>
      </c>
      <c r="GV10" s="16" t="s">
        <v>628</v>
      </c>
      <c r="GW10" s="16" t="s">
        <v>629</v>
      </c>
      <c r="GX10" s="16" t="s">
        <v>630</v>
      </c>
      <c r="GY10" s="16" t="s">
        <v>631</v>
      </c>
      <c r="GZ10" s="16" t="s">
        <v>632</v>
      </c>
      <c r="HA10" s="16" t="s">
        <v>633</v>
      </c>
      <c r="HB10" s="16" t="s">
        <v>634</v>
      </c>
      <c r="HC10" s="16" t="s">
        <v>635</v>
      </c>
      <c r="HD10" s="16" t="s">
        <v>636</v>
      </c>
      <c r="HE10" s="16" t="s">
        <v>637</v>
      </c>
      <c r="HF10" s="16" t="s">
        <v>638</v>
      </c>
      <c r="HG10" s="16" t="s">
        <v>639</v>
      </c>
      <c r="HH10" s="16" t="s">
        <v>640</v>
      </c>
      <c r="HI10" s="16" t="s">
        <v>641</v>
      </c>
      <c r="HJ10" s="16" t="s">
        <v>642</v>
      </c>
      <c r="HK10" s="16" t="s">
        <v>643</v>
      </c>
      <c r="HL10" s="16" t="s">
        <v>644</v>
      </c>
      <c r="HM10" s="16" t="s">
        <v>645</v>
      </c>
      <c r="HN10" s="16" t="s">
        <v>646</v>
      </c>
      <c r="HO10" s="16" t="s">
        <v>647</v>
      </c>
      <c r="HP10" s="16" t="s">
        <v>648</v>
      </c>
      <c r="HQ10" s="16" t="s">
        <v>649</v>
      </c>
      <c r="HR10" s="16" t="s">
        <v>650</v>
      </c>
      <c r="HS10" s="16" t="s">
        <v>651</v>
      </c>
      <c r="HT10" s="16" t="s">
        <v>652</v>
      </c>
      <c r="HU10" s="16" t="s">
        <v>653</v>
      </c>
      <c r="HV10" s="16" t="s">
        <v>654</v>
      </c>
      <c r="HW10" s="16" t="s">
        <v>655</v>
      </c>
      <c r="HX10" s="16" t="s">
        <v>656</v>
      </c>
      <c r="HY10" s="16" t="s">
        <v>657</v>
      </c>
      <c r="HZ10" s="16" t="s">
        <v>658</v>
      </c>
      <c r="IA10" s="16" t="s">
        <v>659</v>
      </c>
      <c r="IB10" s="16" t="s">
        <v>660</v>
      </c>
      <c r="IC10" s="16" t="s">
        <v>661</v>
      </c>
      <c r="ID10" s="16" t="s">
        <v>662</v>
      </c>
      <c r="IE10" s="16" t="s">
        <v>663</v>
      </c>
      <c r="IF10" s="16" t="s">
        <v>664</v>
      </c>
      <c r="IG10" s="16" t="s">
        <v>665</v>
      </c>
      <c r="IH10" s="16" t="s">
        <v>666</v>
      </c>
      <c r="II10" s="16" t="s">
        <v>667</v>
      </c>
      <c r="IJ10" s="16" t="s">
        <v>668</v>
      </c>
      <c r="IK10" s="16" t="s">
        <v>669</v>
      </c>
      <c r="IL10" s="16" t="s">
        <v>670</v>
      </c>
      <c r="IM10" s="16" t="s">
        <v>671</v>
      </c>
      <c r="IN10" s="16" t="s">
        <v>672</v>
      </c>
      <c r="IO10" s="16" t="s">
        <v>673</v>
      </c>
      <c r="IP10" s="16" t="s">
        <v>674</v>
      </c>
      <c r="IQ10" s="16" t="s">
        <v>676</v>
      </c>
      <c r="IR10" s="16" t="s">
        <v>677</v>
      </c>
      <c r="IS10" s="16" t="s">
        <v>678</v>
      </c>
      <c r="IT10" s="16" t="s">
        <v>679</v>
      </c>
      <c r="IU10" s="16" t="s">
        <v>680</v>
      </c>
      <c r="IV10" s="16" t="s">
        <v>681</v>
      </c>
      <c r="IW10" s="16" t="s">
        <v>682</v>
      </c>
      <c r="IX10" s="16" t="s">
        <v>683</v>
      </c>
      <c r="IY10" s="16" t="s">
        <v>684</v>
      </c>
      <c r="IZ10" s="16" t="s">
        <v>685</v>
      </c>
      <c r="JA10" s="16" t="s">
        <v>686</v>
      </c>
      <c r="JB10" s="16" t="s">
        <v>687</v>
      </c>
      <c r="JC10" s="16" t="s">
        <v>688</v>
      </c>
      <c r="JD10" s="16" t="s">
        <v>689</v>
      </c>
      <c r="JE10" s="16" t="s">
        <v>690</v>
      </c>
      <c r="JF10" s="16" t="s">
        <v>691</v>
      </c>
      <c r="JG10" s="16" t="s">
        <v>692</v>
      </c>
      <c r="JH10" s="16" t="s">
        <v>693</v>
      </c>
      <c r="JI10" s="16" t="s">
        <v>694</v>
      </c>
      <c r="JJ10" s="16" t="s">
        <v>695</v>
      </c>
      <c r="JK10" s="16" t="s">
        <v>697</v>
      </c>
      <c r="JL10" s="16" t="s">
        <v>698</v>
      </c>
      <c r="JM10" s="16" t="s">
        <v>699</v>
      </c>
      <c r="JN10" s="16" t="s">
        <v>700</v>
      </c>
      <c r="JO10" s="16" t="s">
        <v>701</v>
      </c>
      <c r="JP10" s="16" t="s">
        <v>702</v>
      </c>
      <c r="JQ10" s="16" t="s">
        <v>703</v>
      </c>
      <c r="JR10" s="16" t="s">
        <v>705</v>
      </c>
      <c r="JS10" s="16" t="s">
        <v>706</v>
      </c>
      <c r="JT10" s="16" t="s">
        <v>707</v>
      </c>
      <c r="JU10" s="16" t="s">
        <v>708</v>
      </c>
      <c r="JV10" s="16" t="s">
        <v>709</v>
      </c>
      <c r="JW10" s="16" t="s">
        <v>710</v>
      </c>
      <c r="JX10" s="16" t="s">
        <v>712</v>
      </c>
      <c r="JY10" s="16" t="s">
        <v>713</v>
      </c>
      <c r="JZ10" s="16" t="s">
        <v>714</v>
      </c>
      <c r="KA10" s="16" t="s">
        <v>715</v>
      </c>
      <c r="KB10" s="16" t="s">
        <v>716</v>
      </c>
      <c r="KC10" s="16" t="s">
        <v>717</v>
      </c>
      <c r="KD10" s="16" t="s">
        <v>718</v>
      </c>
      <c r="KE10" s="16" t="s">
        <v>719</v>
      </c>
      <c r="KF10" s="16" t="s">
        <v>721</v>
      </c>
      <c r="KG10" s="16" t="s">
        <v>722</v>
      </c>
      <c r="KH10" s="16" t="s">
        <v>723</v>
      </c>
      <c r="KI10" s="16" t="s">
        <v>725</v>
      </c>
      <c r="KJ10" s="16" t="s">
        <v>727</v>
      </c>
      <c r="KK10" s="16" t="s">
        <v>729</v>
      </c>
      <c r="KL10" s="16" t="s">
        <v>730</v>
      </c>
      <c r="KM10" s="16" t="s">
        <v>732</v>
      </c>
      <c r="KN10" s="16" t="s">
        <v>733</v>
      </c>
      <c r="KO10" s="16" t="s">
        <v>735</v>
      </c>
      <c r="KP10" s="16" t="s">
        <v>736</v>
      </c>
      <c r="KQ10" s="16" t="s">
        <v>737</v>
      </c>
      <c r="KR10" s="16" t="s">
        <v>738</v>
      </c>
      <c r="KS10" s="16" t="s">
        <v>739</v>
      </c>
      <c r="KT10" s="16" t="s">
        <v>740</v>
      </c>
      <c r="KU10" s="16" t="s">
        <v>741</v>
      </c>
      <c r="KV10" s="16" t="s">
        <v>742</v>
      </c>
      <c r="KW10" s="16" t="s">
        <v>743</v>
      </c>
      <c r="KX10" s="16" t="s">
        <v>744</v>
      </c>
      <c r="KY10" s="16" t="s">
        <v>745</v>
      </c>
      <c r="KZ10" s="16" t="s">
        <v>747</v>
      </c>
      <c r="LA10" s="16" t="s">
        <v>748</v>
      </c>
      <c r="LB10" s="16" t="s">
        <v>749</v>
      </c>
      <c r="LC10" s="16" t="s">
        <v>750</v>
      </c>
      <c r="LD10" s="16" t="s">
        <v>751</v>
      </c>
      <c r="LE10" s="16" t="s">
        <v>752</v>
      </c>
      <c r="LF10" s="16" t="s">
        <v>753</v>
      </c>
      <c r="LG10" s="16" t="s">
        <v>754</v>
      </c>
      <c r="LH10" s="16" t="s">
        <v>755</v>
      </c>
      <c r="LI10" s="16" t="s">
        <v>756</v>
      </c>
      <c r="LJ10" s="16" t="s">
        <v>758</v>
      </c>
      <c r="LK10" s="16" t="s">
        <v>759</v>
      </c>
      <c r="LL10" s="16" t="s">
        <v>760</v>
      </c>
      <c r="LM10" s="16" t="s">
        <v>761</v>
      </c>
      <c r="LN10" s="16" t="s">
        <v>762</v>
      </c>
      <c r="LO10" s="16" t="s">
        <v>763</v>
      </c>
      <c r="LP10" s="16" t="s">
        <v>764</v>
      </c>
      <c r="LQ10" s="16" t="s">
        <v>765</v>
      </c>
      <c r="LR10" s="16" t="s">
        <v>766</v>
      </c>
      <c r="LS10" s="16" t="s">
        <v>767</v>
      </c>
      <c r="LT10" s="16" t="s">
        <v>768</v>
      </c>
      <c r="LU10" s="16" t="s">
        <v>769</v>
      </c>
      <c r="LV10" s="16" t="s">
        <v>770</v>
      </c>
      <c r="LW10" s="16" t="s">
        <v>771</v>
      </c>
      <c r="LX10" s="16" t="s">
        <v>772</v>
      </c>
      <c r="LY10" s="16" t="s">
        <v>773</v>
      </c>
      <c r="LZ10" s="16" t="s">
        <v>774</v>
      </c>
      <c r="MA10" s="16" t="s">
        <v>775</v>
      </c>
      <c r="MB10" s="16" t="s">
        <v>776</v>
      </c>
      <c r="MC10" s="16" t="s">
        <v>777</v>
      </c>
      <c r="MD10" s="16" t="s">
        <v>778</v>
      </c>
      <c r="ME10" s="16" t="s">
        <v>779</v>
      </c>
      <c r="MF10" s="16" t="s">
        <v>781</v>
      </c>
      <c r="MG10" s="16" t="s">
        <v>783</v>
      </c>
      <c r="MH10" s="16" t="s">
        <v>784</v>
      </c>
      <c r="MI10" s="16" t="s">
        <v>785</v>
      </c>
      <c r="MJ10" s="16" t="s">
        <v>786</v>
      </c>
      <c r="MK10" s="16" t="s">
        <v>787</v>
      </c>
      <c r="ML10" s="16" t="s">
        <v>788</v>
      </c>
      <c r="MM10" s="16" t="s">
        <v>789</v>
      </c>
      <c r="MN10" s="16" t="s">
        <v>791</v>
      </c>
      <c r="MO10" s="16" t="s">
        <v>792</v>
      </c>
      <c r="MP10" s="16" t="s">
        <v>793</v>
      </c>
      <c r="MQ10" s="16" t="s">
        <v>794</v>
      </c>
      <c r="MR10" s="16" t="s">
        <v>795</v>
      </c>
      <c r="MS10" s="16" t="s">
        <v>796</v>
      </c>
      <c r="MT10" s="16" t="s">
        <v>797</v>
      </c>
      <c r="MU10" s="16" t="s">
        <v>798</v>
      </c>
      <c r="MV10" s="16" t="s">
        <v>800</v>
      </c>
      <c r="MW10" s="16" t="s">
        <v>801</v>
      </c>
      <c r="MX10" s="16" t="s">
        <v>802</v>
      </c>
      <c r="MY10" s="16" t="s">
        <v>803</v>
      </c>
      <c r="MZ10" s="16" t="s">
        <v>804</v>
      </c>
      <c r="NA10" s="16" t="s">
        <v>805</v>
      </c>
      <c r="NB10" s="16" t="s">
        <v>806</v>
      </c>
      <c r="NC10" s="16" t="s">
        <v>807</v>
      </c>
      <c r="ND10" s="16" t="s">
        <v>808</v>
      </c>
      <c r="NE10" s="16" t="s">
        <v>809</v>
      </c>
      <c r="NF10" s="16" t="s">
        <v>810</v>
      </c>
      <c r="NG10" s="197" t="s">
        <v>812</v>
      </c>
      <c r="NH10" s="203" t="s">
        <v>813</v>
      </c>
      <c r="NI10" s="203" t="s">
        <v>816</v>
      </c>
      <c r="NJ10" s="204" t="s">
        <v>817</v>
      </c>
    </row>
    <row r="11" spans="1:374" x14ac:dyDescent="0.3">
      <c r="B11" s="58" t="s">
        <v>824</v>
      </c>
      <c r="C11" s="20">
        <f>'RIMS II Type II Employment'!C11*VLOOKUP('Equation 4 Type II FTE'!$B11,'Equation 3 FTE Conversion'!$B$10:$E$32,4,FALSE)</f>
        <v>5.1373576131687235</v>
      </c>
      <c r="D11" s="20">
        <f>'RIMS II Type II Employment'!D11*VLOOKUP('Equation 4 Type II FTE'!$B11,'Equation 3 FTE Conversion'!$B$10:$E$32,4,FALSE)</f>
        <v>7.2967662551440329</v>
      </c>
      <c r="E11" s="20">
        <f>'RIMS II Type II Employment'!E11*VLOOKUP('Equation 4 Type II FTE'!$B11,'Equation 3 FTE Conversion'!$B$10:$E$32,4,FALSE)</f>
        <v>10.146562962962962</v>
      </c>
      <c r="F11" s="20">
        <f>'RIMS II Type II Employment'!F11*VLOOKUP('Equation 4 Type II FTE'!$B11,'Equation 3 FTE Conversion'!$B$10:$E$32,4,FALSE)</f>
        <v>11.692646913580246</v>
      </c>
      <c r="G11" s="20">
        <f>'RIMS II Type II Employment'!G11*VLOOKUP('Equation 4 Type II FTE'!$B11,'Equation 3 FTE Conversion'!$B$10:$E$32,4,FALSE)</f>
        <v>6.8105617283950615</v>
      </c>
      <c r="H11" s="20">
        <f>'RIMS II Type II Employment'!H11*VLOOKUP('Equation 4 Type II FTE'!$B11,'Equation 3 FTE Conversion'!$B$10:$E$32,4,FALSE)</f>
        <v>3.9960283950617281</v>
      </c>
      <c r="I11" s="20">
        <f>'RIMS II Type II Employment'!I11*VLOOKUP('Equation 4 Type II FTE'!$B11,'Equation 3 FTE Conversion'!$B$10:$E$32,4,FALSE)</f>
        <v>4.1231485596707813</v>
      </c>
      <c r="J11" s="20">
        <f>'RIMS II Type II Employment'!J11*VLOOKUP('Equation 4 Type II FTE'!$B11,'Equation 3 FTE Conversion'!$B$10:$E$32,4,FALSE)</f>
        <v>3.0760843621399174</v>
      </c>
      <c r="K11" s="20">
        <f>'RIMS II Type II Employment'!K11*VLOOKUP('Equation 4 Type II FTE'!$B11,'Equation 3 FTE Conversion'!$B$10:$E$32,4,FALSE)</f>
        <v>4.7459341563786008</v>
      </c>
      <c r="L11" s="20">
        <f>'RIMS II Type II Employment'!L11*VLOOKUP('Equation 4 Type II FTE'!$B11,'Equation 3 FTE Conversion'!$B$10:$E$32,4,FALSE)</f>
        <v>9.8279024691358021</v>
      </c>
      <c r="M11" s="20">
        <f>'RIMS II Type II Employment'!M11*VLOOKUP('Equation 4 Type II FTE'!$B11,'Equation 3 FTE Conversion'!$B$10:$E$32,4,FALSE)</f>
        <v>13.486606584362139</v>
      </c>
      <c r="N11" s="20">
        <f>'RIMS II Type II Employment'!N11*VLOOKUP('Equation 4 Type II FTE'!$B11,'Equation 3 FTE Conversion'!$B$10:$E$32,4,FALSE)</f>
        <v>16.339155555555553</v>
      </c>
      <c r="O11" s="20">
        <f>'RIMS II Type II Employment'!O11*VLOOKUP('Equation 4 Type II FTE'!$B11,'Equation 3 FTE Conversion'!$B$10:$E$32,4,FALSE)</f>
        <v>2.1932098765432097E-2</v>
      </c>
      <c r="P11" s="20">
        <f>'RIMS II Type II Employment'!P11*VLOOKUP('Equation 4 Type II FTE'!$B11,'Equation 3 FTE Conversion'!$B$10:$E$32,4,FALSE)</f>
        <v>2.0641975308641976E-2</v>
      </c>
      <c r="Q11" s="20">
        <f>'RIMS II Type II Employment'!Q11*VLOOKUP('Equation 4 Type II FTE'!$B11,'Equation 3 FTE Conversion'!$B$10:$E$32,4,FALSE)</f>
        <v>0</v>
      </c>
      <c r="R11" s="20">
        <f>'RIMS II Type II Employment'!R11*VLOOKUP('Equation 4 Type II FTE'!$B11,'Equation 3 FTE Conversion'!$B$10:$E$32,4,FALSE)</f>
        <v>1.8405761316872427E-2</v>
      </c>
      <c r="S11" s="20">
        <f>'RIMS II Type II Employment'!S11*VLOOKUP('Equation 4 Type II FTE'!$B11,'Equation 3 FTE Conversion'!$B$10:$E$32,4,FALSE)</f>
        <v>2.0125925925925926E-2</v>
      </c>
      <c r="T11" s="20">
        <f>'RIMS II Type II Employment'!T11*VLOOKUP('Equation 4 Type II FTE'!$B11,'Equation 3 FTE Conversion'!$B$10:$E$32,4,FALSE)</f>
        <v>2.12440329218107E-2</v>
      </c>
      <c r="U11" s="20">
        <f>'RIMS II Type II Employment'!U11*VLOOKUP('Equation 4 Type II FTE'!$B11,'Equation 3 FTE Conversion'!$B$10:$E$32,4,FALSE)</f>
        <v>2.5372427983539093E-2</v>
      </c>
      <c r="V11" s="20">
        <f>'RIMS II Type II Employment'!V11*VLOOKUP('Equation 4 Type II FTE'!$B11,'Equation 3 FTE Conversion'!$B$10:$E$32,4,FALSE)</f>
        <v>2.8554732510288065E-2</v>
      </c>
      <c r="W11" s="20">
        <f>'RIMS II Type II Employment'!W11*VLOOKUP('Equation 4 Type II FTE'!$B11,'Equation 3 FTE Conversion'!$B$10:$E$32,4,FALSE)</f>
        <v>1.6599588477366256E-2</v>
      </c>
      <c r="X11" s="20">
        <f>'RIMS II Type II Employment'!X11*VLOOKUP('Equation 4 Type II FTE'!$B11,'Equation 3 FTE Conversion'!$B$10:$E$32,4,FALSE)</f>
        <v>1.6255555555555554E-2</v>
      </c>
      <c r="Y11" s="20">
        <f>'RIMS II Type II Employment'!Y11*VLOOKUP('Equation 4 Type II FTE'!$B11,'Equation 3 FTE Conversion'!$B$10:$E$32,4,FALSE)</f>
        <v>1.720164609053498E-2</v>
      </c>
      <c r="Z11" s="20">
        <f>'RIMS II Type II Employment'!Z11*VLOOKUP('Equation 4 Type II FTE'!$B11,'Equation 3 FTE Conversion'!$B$10:$E$32,4,FALSE)</f>
        <v>4.3090123456790121E-2</v>
      </c>
      <c r="AA11" s="20">
        <f>'RIMS II Type II Employment'!AA11*VLOOKUP('Equation 4 Type II FTE'!$B11,'Equation 3 FTE Conversion'!$B$10:$E$32,4,FALSE)</f>
        <v>3.5435390946502054E-2</v>
      </c>
      <c r="AB11" s="20">
        <f>'RIMS II Type II Employment'!AB11*VLOOKUP('Equation 4 Type II FTE'!$B11,'Equation 3 FTE Conversion'!$B$10:$E$32,4,FALSE)</f>
        <v>4.8938683127572012E-2</v>
      </c>
      <c r="AC11" s="20">
        <f>'RIMS II Type II Employment'!AC11*VLOOKUP('Equation 4 Type II FTE'!$B11,'Equation 3 FTE Conversion'!$B$10:$E$32,4,FALSE)</f>
        <v>2.881275720164609E-2</v>
      </c>
      <c r="AD11" s="20">
        <f>'RIMS II Type II Employment'!AD11*VLOOKUP('Equation 4 Type II FTE'!$B11,'Equation 3 FTE Conversion'!$B$10:$E$32,4,FALSE)</f>
        <v>0.79695226337448555</v>
      </c>
      <c r="AE11" s="20">
        <f>'RIMS II Type II Employment'!AE11*VLOOKUP('Equation 4 Type II FTE'!$B11,'Equation 3 FTE Conversion'!$B$10:$E$32,4,FALSE)</f>
        <v>0.3616646090534979</v>
      </c>
      <c r="AF11" s="20">
        <f>'RIMS II Type II Employment'!AF11*VLOOKUP('Equation 4 Type II FTE'!$B11,'Equation 3 FTE Conversion'!$B$10:$E$32,4,FALSE)</f>
        <v>0.14836419753086419</v>
      </c>
      <c r="AG11" s="20">
        <f>'RIMS II Type II Employment'!AG11*VLOOKUP('Equation 4 Type II FTE'!$B11,'Equation 3 FTE Conversion'!$B$10:$E$32,4,FALSE)</f>
        <v>7.0956790123456792E-2</v>
      </c>
      <c r="AH11" s="20">
        <f>'RIMS II Type II Employment'!AH11*VLOOKUP('Equation 4 Type II FTE'!$B11,'Equation 3 FTE Conversion'!$B$10:$E$32,4,FALSE)</f>
        <v>2.6404526748971195E-2</v>
      </c>
      <c r="AI11" s="20">
        <f>'RIMS II Type II Employment'!AI11*VLOOKUP('Equation 4 Type II FTE'!$B11,'Equation 3 FTE Conversion'!$B$10:$E$32,4,FALSE)</f>
        <v>2.2276131687242798E-2</v>
      </c>
      <c r="AJ11" s="20">
        <f>'RIMS II Type II Employment'!AJ11*VLOOKUP('Equation 4 Type II FTE'!$B11,'Equation 3 FTE Conversion'!$B$10:$E$32,4,FALSE)</f>
        <v>1.9351851851851849E-2</v>
      </c>
      <c r="AK11" s="20">
        <f>'RIMS II Type II Employment'!AK11*VLOOKUP('Equation 4 Type II FTE'!$B11,'Equation 3 FTE Conversion'!$B$10:$E$32,4,FALSE)</f>
        <v>2.4598353909465021E-2</v>
      </c>
      <c r="AL11" s="20">
        <f>'RIMS II Type II Employment'!AL11*VLOOKUP('Equation 4 Type II FTE'!$B11,'Equation 3 FTE Conversion'!$B$10:$E$32,4,FALSE)</f>
        <v>2.4426337448559671E-2</v>
      </c>
      <c r="AM11" s="20">
        <f>'RIMS II Type II Employment'!AM11*VLOOKUP('Equation 4 Type II FTE'!$B11,'Equation 3 FTE Conversion'!$B$10:$E$32,4,FALSE)</f>
        <v>2.6576543209876544E-2</v>
      </c>
      <c r="AN11" s="20">
        <f>'RIMS II Type II Employment'!AN11*VLOOKUP('Equation 4 Type II FTE'!$B11,'Equation 3 FTE Conversion'!$B$10:$E$32,4,FALSE)</f>
        <v>1.8147736625514402E-2</v>
      </c>
      <c r="AO11" s="20">
        <f>'RIMS II Type II Employment'!AO11*VLOOKUP('Equation 4 Type II FTE'!$B11,'Equation 3 FTE Conversion'!$B$10:$E$32,4,FALSE)</f>
        <v>1.4879423868312756E-2</v>
      </c>
      <c r="AP11" s="20">
        <f>'RIMS II Type II Employment'!AP11*VLOOKUP('Equation 4 Type II FTE'!$B11,'Equation 3 FTE Conversion'!$B$10:$E$32,4,FALSE)</f>
        <v>2.6318518518518515E-2</v>
      </c>
      <c r="AQ11" s="20">
        <f>'RIMS II Type II Employment'!AQ11*VLOOKUP('Equation 4 Type II FTE'!$B11,'Equation 3 FTE Conversion'!$B$10:$E$32,4,FALSE)</f>
        <v>1.84917695473251E-2</v>
      </c>
      <c r="AR11" s="20">
        <f>'RIMS II Type II Employment'!AR11*VLOOKUP('Equation 4 Type II FTE'!$B11,'Equation 3 FTE Conversion'!$B$10:$E$32,4,FALSE)</f>
        <v>2.0986008230452675E-2</v>
      </c>
      <c r="AS11" s="20">
        <f>'RIMS II Type II Employment'!AS11*VLOOKUP('Equation 4 Type II FTE'!$B11,'Equation 3 FTE Conversion'!$B$10:$E$32,4,FALSE)</f>
        <v>1.9609876543209878E-2</v>
      </c>
      <c r="AT11" s="20">
        <f>'RIMS II Type II Employment'!AT11*VLOOKUP('Equation 4 Type II FTE'!$B11,'Equation 3 FTE Conversion'!$B$10:$E$32,4,FALSE)</f>
        <v>1.8319753086419751E-2</v>
      </c>
      <c r="AU11" s="20">
        <f>'RIMS II Type II Employment'!AU11*VLOOKUP('Equation 4 Type II FTE'!$B11,'Equation 3 FTE Conversion'!$B$10:$E$32,4,FALSE)</f>
        <v>1.6427572016460903E-2</v>
      </c>
      <c r="AV11" s="20">
        <f>'RIMS II Type II Employment'!AV11*VLOOKUP('Equation 4 Type II FTE'!$B11,'Equation 3 FTE Conversion'!$B$10:$E$32,4,FALSE)</f>
        <v>2.0641975308641976E-2</v>
      </c>
      <c r="AW11" s="20">
        <f>'RIMS II Type II Employment'!AW11*VLOOKUP('Equation 4 Type II FTE'!$B11,'Equation 3 FTE Conversion'!$B$10:$E$32,4,FALSE)</f>
        <v>1.7545679012345678E-2</v>
      </c>
      <c r="AX11" s="20">
        <f>'RIMS II Type II Employment'!AX11*VLOOKUP('Equation 4 Type II FTE'!$B11,'Equation 3 FTE Conversion'!$B$10:$E$32,4,FALSE)</f>
        <v>1.7717695473251027E-2</v>
      </c>
      <c r="AY11" s="20">
        <f>'RIMS II Type II Employment'!AY11*VLOOKUP('Equation 4 Type II FTE'!$B11,'Equation 3 FTE Conversion'!$B$10:$E$32,4,FALSE)</f>
        <v>1.4191358024691358E-2</v>
      </c>
      <c r="AZ11" s="20">
        <f>'RIMS II Type II Employment'!AZ11*VLOOKUP('Equation 4 Type II FTE'!$B11,'Equation 3 FTE Conversion'!$B$10:$E$32,4,FALSE)</f>
        <v>1.5567489711934158E-2</v>
      </c>
      <c r="BA11" s="20">
        <f>'RIMS II Type II Employment'!BA11*VLOOKUP('Equation 4 Type II FTE'!$B11,'Equation 3 FTE Conversion'!$B$10:$E$32,4,FALSE)</f>
        <v>1.6685596707818929E-2</v>
      </c>
      <c r="BB11" s="20">
        <f>'RIMS II Type II Employment'!BB11*VLOOKUP('Equation 4 Type II FTE'!$B11,'Equation 3 FTE Conversion'!$B$10:$E$32,4,FALSE)</f>
        <v>2.1416049382716046E-2</v>
      </c>
      <c r="BC11" s="20">
        <f>'RIMS II Type II Employment'!BC11*VLOOKUP('Equation 4 Type II FTE'!$B11,'Equation 3 FTE Conversion'!$B$10:$E$32,4,FALSE)</f>
        <v>2.322222222222222E-2</v>
      </c>
      <c r="BD11" s="20">
        <f>'RIMS II Type II Employment'!BD11*VLOOKUP('Equation 4 Type II FTE'!$B11,'Equation 3 FTE Conversion'!$B$10:$E$32,4,FALSE)</f>
        <v>1.6341563786008231E-2</v>
      </c>
      <c r="BE11" s="20">
        <f>'RIMS II Type II Employment'!BE11*VLOOKUP('Equation 4 Type II FTE'!$B11,'Equation 3 FTE Conversion'!$B$10:$E$32,4,FALSE)</f>
        <v>2.0986008230452675E-2</v>
      </c>
      <c r="BF11" s="20">
        <f>'RIMS II Type II Employment'!BF11*VLOOKUP('Equation 4 Type II FTE'!$B11,'Equation 3 FTE Conversion'!$B$10:$E$32,4,FALSE)</f>
        <v>2.0383950617283948E-2</v>
      </c>
      <c r="BG11" s="20">
        <f>'RIMS II Type II Employment'!BG11*VLOOKUP('Equation 4 Type II FTE'!$B11,'Equation 3 FTE Conversion'!$B$10:$E$32,4,FALSE)</f>
        <v>2.5372427983539093E-2</v>
      </c>
      <c r="BH11" s="20">
        <f>'RIMS II Type II Employment'!BH11*VLOOKUP('Equation 4 Type II FTE'!$B11,'Equation 3 FTE Conversion'!$B$10:$E$32,4,FALSE)</f>
        <v>2.2104115226337449E-2</v>
      </c>
      <c r="BI11" s="20">
        <f>'RIMS II Type II Employment'!BI11*VLOOKUP('Equation 4 Type II FTE'!$B11,'Equation 3 FTE Conversion'!$B$10:$E$32,4,FALSE)</f>
        <v>2.5372427983539093E-2</v>
      </c>
      <c r="BJ11" s="20">
        <f>'RIMS II Type II Employment'!BJ11*VLOOKUP('Equation 4 Type II FTE'!$B11,'Equation 3 FTE Conversion'!$B$10:$E$32,4,FALSE)</f>
        <v>2.2104115226337449E-2</v>
      </c>
      <c r="BK11" s="20">
        <f>'RIMS II Type II Employment'!BK11*VLOOKUP('Equation 4 Type II FTE'!$B11,'Equation 3 FTE Conversion'!$B$10:$E$32,4,FALSE)</f>
        <v>1.98679012345679E-2</v>
      </c>
      <c r="BL11" s="20">
        <f>'RIMS II Type II Employment'!BL11*VLOOKUP('Equation 4 Type II FTE'!$B11,'Equation 3 FTE Conversion'!$B$10:$E$32,4,FALSE)</f>
        <v>1.6857613168724278E-2</v>
      </c>
      <c r="BM11" s="20">
        <f>'RIMS II Type II Employment'!BM11*VLOOKUP('Equation 4 Type II FTE'!$B11,'Equation 3 FTE Conversion'!$B$10:$E$32,4,FALSE)</f>
        <v>2.0383950617283948E-2</v>
      </c>
      <c r="BN11" s="20">
        <f>'RIMS II Type II Employment'!BN11*VLOOKUP('Equation 4 Type II FTE'!$B11,'Equation 3 FTE Conversion'!$B$10:$E$32,4,FALSE)</f>
        <v>2.2878189300411522E-2</v>
      </c>
      <c r="BO11" s="20">
        <f>'RIMS II Type II Employment'!BO11*VLOOKUP('Equation 4 Type II FTE'!$B11,'Equation 3 FTE Conversion'!$B$10:$E$32,4,FALSE)</f>
        <v>3.1909053497942388E-2</v>
      </c>
      <c r="BP11" s="20">
        <f>'RIMS II Type II Employment'!BP11*VLOOKUP('Equation 4 Type II FTE'!$B11,'Equation 3 FTE Conversion'!$B$10:$E$32,4,FALSE)</f>
        <v>1.8147736625514402E-2</v>
      </c>
      <c r="BQ11" s="20">
        <f>'RIMS II Type II Employment'!BQ11*VLOOKUP('Equation 4 Type II FTE'!$B11,'Equation 3 FTE Conversion'!$B$10:$E$32,4,FALSE)</f>
        <v>2.2018106995884773E-2</v>
      </c>
      <c r="BR11" s="20">
        <f>'RIMS II Type II Employment'!BR11*VLOOKUP('Equation 4 Type II FTE'!$B11,'Equation 3 FTE Conversion'!$B$10:$E$32,4,FALSE)</f>
        <v>1.7717695473251027E-2</v>
      </c>
      <c r="BS11" s="20">
        <f>'RIMS II Type II Employment'!BS11*VLOOKUP('Equation 4 Type II FTE'!$B11,'Equation 3 FTE Conversion'!$B$10:$E$32,4,FALSE)</f>
        <v>2.0813991769547322E-2</v>
      </c>
      <c r="BT11" s="20">
        <f>'RIMS II Type II Employment'!BT11*VLOOKUP('Equation 4 Type II FTE'!$B11,'Equation 3 FTE Conversion'!$B$10:$E$32,4,FALSE)</f>
        <v>2.2878189300411522E-2</v>
      </c>
      <c r="BU11" s="20">
        <f>'RIMS II Type II Employment'!BU11*VLOOKUP('Equation 4 Type II FTE'!$B11,'Equation 3 FTE Conversion'!$B$10:$E$32,4,FALSE)</f>
        <v>2.0383950617283948E-2</v>
      </c>
      <c r="BV11" s="20">
        <f>'RIMS II Type II Employment'!BV11*VLOOKUP('Equation 4 Type II FTE'!$B11,'Equation 3 FTE Conversion'!$B$10:$E$32,4,FALSE)</f>
        <v>2.1502057613168726E-2</v>
      </c>
      <c r="BW11" s="20">
        <f>'RIMS II Type II Employment'!BW11*VLOOKUP('Equation 4 Type II FTE'!$B11,'Equation 3 FTE Conversion'!$B$10:$E$32,4,FALSE)</f>
        <v>2.3136213991769548E-2</v>
      </c>
      <c r="BX11" s="20">
        <f>'RIMS II Type II Employment'!BX11*VLOOKUP('Equation 4 Type II FTE'!$B11,'Equation 3 FTE Conversion'!$B$10:$E$32,4,FALSE)</f>
        <v>1.7717695473251027E-2</v>
      </c>
      <c r="BY11" s="20">
        <f>'RIMS II Type II Employment'!BY11*VLOOKUP('Equation 4 Type II FTE'!$B11,'Equation 3 FTE Conversion'!$B$10:$E$32,4,FALSE)</f>
        <v>1.7373662551440329E-2</v>
      </c>
      <c r="BZ11" s="20">
        <f>'RIMS II Type II Employment'!BZ11*VLOOKUP('Equation 4 Type II FTE'!$B11,'Equation 3 FTE Conversion'!$B$10:$E$32,4,FALSE)</f>
        <v>1.6857613168724278E-2</v>
      </c>
      <c r="CA11" s="20">
        <f>'RIMS II Type II Employment'!CA11*VLOOKUP('Equation 4 Type II FTE'!$B11,'Equation 3 FTE Conversion'!$B$10:$E$32,4,FALSE)</f>
        <v>2.5372427983539093E-2</v>
      </c>
      <c r="CB11" s="20">
        <f>'RIMS II Type II Employment'!CB11*VLOOKUP('Equation 4 Type II FTE'!$B11,'Equation 3 FTE Conversion'!$B$10:$E$32,4,FALSE)</f>
        <v>2.3566255144032922E-2</v>
      </c>
      <c r="CC11" s="20">
        <f>'RIMS II Type II Employment'!CC11*VLOOKUP('Equation 4 Type II FTE'!$B11,'Equation 3 FTE Conversion'!$B$10:$E$32,4,FALSE)</f>
        <v>2.2620164609053497E-2</v>
      </c>
      <c r="CD11" s="20">
        <f>'RIMS II Type II Employment'!CD11*VLOOKUP('Equation 4 Type II FTE'!$B11,'Equation 3 FTE Conversion'!$B$10:$E$32,4,FALSE)</f>
        <v>3.5349382716049378E-2</v>
      </c>
      <c r="CE11" s="20">
        <f>'RIMS II Type II Employment'!CE11*VLOOKUP('Equation 4 Type II FTE'!$B11,'Equation 3 FTE Conversion'!$B$10:$E$32,4,FALSE)</f>
        <v>2.7608641975308639E-2</v>
      </c>
      <c r="CF11" s="20">
        <f>'RIMS II Type II Employment'!CF11*VLOOKUP('Equation 4 Type II FTE'!$B11,'Equation 3 FTE Conversion'!$B$10:$E$32,4,FALSE)</f>
        <v>2.2104115226337449E-2</v>
      </c>
      <c r="CG11" s="20">
        <f>'RIMS II Type II Employment'!CG11*VLOOKUP('Equation 4 Type II FTE'!$B11,'Equation 3 FTE Conversion'!$B$10:$E$32,4,FALSE)</f>
        <v>2.1158024691358024E-2</v>
      </c>
      <c r="CH11" s="20">
        <f>'RIMS II Type II Employment'!CH11*VLOOKUP('Equation 4 Type II FTE'!$B11,'Equation 3 FTE Conversion'!$B$10:$E$32,4,FALSE)</f>
        <v>1.7029629629629631E-2</v>
      </c>
      <c r="CI11" s="20">
        <f>'RIMS II Type II Employment'!CI11*VLOOKUP('Equation 4 Type II FTE'!$B11,'Equation 3 FTE Conversion'!$B$10:$E$32,4,FALSE)</f>
        <v>2.1674074074074075E-2</v>
      </c>
      <c r="CJ11" s="20">
        <f>'RIMS II Type II Employment'!CJ11*VLOOKUP('Equation 4 Type II FTE'!$B11,'Equation 3 FTE Conversion'!$B$10:$E$32,4,FALSE)</f>
        <v>3.0102880658436217E-2</v>
      </c>
      <c r="CK11" s="20">
        <f>'RIMS II Type II Employment'!CK11*VLOOKUP('Equation 4 Type II FTE'!$B11,'Equation 3 FTE Conversion'!$B$10:$E$32,4,FALSE)</f>
        <v>3.5349382716049378E-2</v>
      </c>
      <c r="CL11" s="20">
        <f>'RIMS II Type II Employment'!CL11*VLOOKUP('Equation 4 Type II FTE'!$B11,'Equation 3 FTE Conversion'!$B$10:$E$32,4,FALSE)</f>
        <v>2.4254320987654319E-2</v>
      </c>
      <c r="CM11" s="20">
        <f>'RIMS II Type II Employment'!CM11*VLOOKUP('Equation 4 Type II FTE'!$B11,'Equation 3 FTE Conversion'!$B$10:$E$32,4,FALSE)</f>
        <v>2.5114403292181068E-2</v>
      </c>
      <c r="CN11" s="20">
        <f>'RIMS II Type II Employment'!CN11*VLOOKUP('Equation 4 Type II FTE'!$B11,'Equation 3 FTE Conversion'!$B$10:$E$32,4,FALSE)</f>
        <v>1.91798353909465E-2</v>
      </c>
      <c r="CO11" s="20">
        <f>'RIMS II Type II Employment'!CO11*VLOOKUP('Equation 4 Type II FTE'!$B11,'Equation 3 FTE Conversion'!$B$10:$E$32,4,FALSE)</f>
        <v>2.0125925925925926E-2</v>
      </c>
      <c r="CP11" s="20">
        <f>'RIMS II Type II Employment'!CP11*VLOOKUP('Equation 4 Type II FTE'!$B11,'Equation 3 FTE Conversion'!$B$10:$E$32,4,FALSE)</f>
        <v>1.9781893004115224E-2</v>
      </c>
      <c r="CQ11" s="20">
        <f>'RIMS II Type II Employment'!CQ11*VLOOKUP('Equation 4 Type II FTE'!$B11,'Equation 3 FTE Conversion'!$B$10:$E$32,4,FALSE)</f>
        <v>2.0641975308641976E-2</v>
      </c>
      <c r="CR11" s="20">
        <f>'RIMS II Type II Employment'!CR11*VLOOKUP('Equation 4 Type II FTE'!$B11,'Equation 3 FTE Conversion'!$B$10:$E$32,4,FALSE)</f>
        <v>1.8147736625514402E-2</v>
      </c>
      <c r="CS11" s="20">
        <f>'RIMS II Type II Employment'!CS11*VLOOKUP('Equation 4 Type II FTE'!$B11,'Equation 3 FTE Conversion'!$B$10:$E$32,4,FALSE)</f>
        <v>1.8405761316872427E-2</v>
      </c>
      <c r="CT11" s="20">
        <f>'RIMS II Type II Employment'!CT11*VLOOKUP('Equation 4 Type II FTE'!$B11,'Equation 3 FTE Conversion'!$B$10:$E$32,4,FALSE)</f>
        <v>1.8147736625514402E-2</v>
      </c>
      <c r="CU11" s="20">
        <f>'RIMS II Type II Employment'!CU11*VLOOKUP('Equation 4 Type II FTE'!$B11,'Equation 3 FTE Conversion'!$B$10:$E$32,4,FALSE)</f>
        <v>1.6341563786008231E-2</v>
      </c>
      <c r="CV11" s="20">
        <f>'RIMS II Type II Employment'!CV11*VLOOKUP('Equation 4 Type II FTE'!$B11,'Equation 3 FTE Conversion'!$B$10:$E$32,4,FALSE)</f>
        <v>2.4168312757201646E-2</v>
      </c>
      <c r="CW11" s="20">
        <f>'RIMS II Type II Employment'!CW11*VLOOKUP('Equation 4 Type II FTE'!$B11,'Equation 3 FTE Conversion'!$B$10:$E$32,4,FALSE)</f>
        <v>2.3910288065843621E-2</v>
      </c>
      <c r="CX11" s="20">
        <f>'RIMS II Type II Employment'!CX11*VLOOKUP('Equation 4 Type II FTE'!$B11,'Equation 3 FTE Conversion'!$B$10:$E$32,4,FALSE)</f>
        <v>1.9695884773662551E-2</v>
      </c>
      <c r="CY11" s="20">
        <f>'RIMS II Type II Employment'!CY11*VLOOKUP('Equation 4 Type II FTE'!$B11,'Equation 3 FTE Conversion'!$B$10:$E$32,4,FALSE)</f>
        <v>2.3996296296296297E-2</v>
      </c>
      <c r="CZ11" s="20">
        <f>'RIMS II Type II Employment'!CZ11*VLOOKUP('Equation 4 Type II FTE'!$B11,'Equation 3 FTE Conversion'!$B$10:$E$32,4,FALSE)</f>
        <v>3.6467489711934156E-2</v>
      </c>
      <c r="DA11" s="20">
        <f>'RIMS II Type II Employment'!DA11*VLOOKUP('Equation 4 Type II FTE'!$B11,'Equation 3 FTE Conversion'!$B$10:$E$32,4,FALSE)</f>
        <v>3.4747325102880658E-2</v>
      </c>
      <c r="DB11" s="20">
        <f>'RIMS II Type II Employment'!DB11*VLOOKUP('Equation 4 Type II FTE'!$B11,'Equation 3 FTE Conversion'!$B$10:$E$32,4,FALSE)</f>
        <v>2.2448148148148148E-2</v>
      </c>
      <c r="DC11" s="20">
        <f>'RIMS II Type II Employment'!DC11*VLOOKUP('Equation 4 Type II FTE'!$B11,'Equation 3 FTE Conversion'!$B$10:$E$32,4,FALSE)</f>
        <v>2.7522633744855966E-2</v>
      </c>
      <c r="DD11" s="20">
        <f>'RIMS II Type II Employment'!DD11*VLOOKUP('Equation 4 Type II FTE'!$B11,'Equation 3 FTE Conversion'!$B$10:$E$32,4,FALSE)</f>
        <v>2.0727983539094649E-2</v>
      </c>
      <c r="DE11" s="20">
        <f>'RIMS II Type II Employment'!DE11*VLOOKUP('Equation 4 Type II FTE'!$B11,'Equation 3 FTE Conversion'!$B$10:$E$32,4,FALSE)</f>
        <v>3.6553497942386833E-2</v>
      </c>
      <c r="DF11" s="20">
        <f>'RIMS II Type II Employment'!DF11*VLOOKUP('Equation 4 Type II FTE'!$B11,'Equation 3 FTE Conversion'!$B$10:$E$32,4,FALSE)</f>
        <v>2.6404526748971195E-2</v>
      </c>
      <c r="DG11" s="20">
        <f>'RIMS II Type II Employment'!DG11*VLOOKUP('Equation 4 Type II FTE'!$B11,'Equation 3 FTE Conversion'!$B$10:$E$32,4,FALSE)</f>
        <v>2.5114403292181068E-2</v>
      </c>
      <c r="DH11" s="20">
        <f>'RIMS II Type II Employment'!DH11*VLOOKUP('Equation 4 Type II FTE'!$B11,'Equation 3 FTE Conversion'!$B$10:$E$32,4,FALSE)</f>
        <v>3.5349382716049378E-2</v>
      </c>
      <c r="DI11" s="20">
        <f>'RIMS II Type II Employment'!DI11*VLOOKUP('Equation 4 Type II FTE'!$B11,'Equation 3 FTE Conversion'!$B$10:$E$32,4,FALSE)</f>
        <v>1.7029629629629631E-2</v>
      </c>
      <c r="DJ11" s="20">
        <f>'RIMS II Type II Employment'!DJ11*VLOOKUP('Equation 4 Type II FTE'!$B11,'Equation 3 FTE Conversion'!$B$10:$E$32,4,FALSE)</f>
        <v>2.4254320987654319E-2</v>
      </c>
      <c r="DK11" s="20">
        <f>'RIMS II Type II Employment'!DK11*VLOOKUP('Equation 4 Type II FTE'!$B11,'Equation 3 FTE Conversion'!$B$10:$E$32,4,FALSE)</f>
        <v>3.8273662551440324E-2</v>
      </c>
      <c r="DL11" s="20">
        <f>'RIMS II Type II Employment'!DL11*VLOOKUP('Equation 4 Type II FTE'!$B11,'Equation 3 FTE Conversion'!$B$10:$E$32,4,FALSE)</f>
        <v>4.0595884773662549E-2</v>
      </c>
      <c r="DM11" s="20">
        <f>'RIMS II Type II Employment'!DM11*VLOOKUP('Equation 4 Type II FTE'!$B11,'Equation 3 FTE Conversion'!$B$10:$E$32,4,FALSE)</f>
        <v>1.298724279835391E-2</v>
      </c>
      <c r="DN11" s="20">
        <f>'RIMS II Type II Employment'!DN11*VLOOKUP('Equation 4 Type II FTE'!$B11,'Equation 3 FTE Conversion'!$B$10:$E$32,4,FALSE)</f>
        <v>2.9844855967078188E-2</v>
      </c>
      <c r="DO11" s="20">
        <f>'RIMS II Type II Employment'!DO11*VLOOKUP('Equation 4 Type II FTE'!$B11,'Equation 3 FTE Conversion'!$B$10:$E$32,4,FALSE)</f>
        <v>1.9781893004115224E-2</v>
      </c>
      <c r="DP11" s="20">
        <f>'RIMS II Type II Employment'!DP11*VLOOKUP('Equation 4 Type II FTE'!$B11,'Equation 3 FTE Conversion'!$B$10:$E$32,4,FALSE)</f>
        <v>2.3308230452674897E-2</v>
      </c>
      <c r="DQ11" s="20">
        <f>'RIMS II Type II Employment'!DQ11*VLOOKUP('Equation 4 Type II FTE'!$B11,'Equation 3 FTE Conversion'!$B$10:$E$32,4,FALSE)</f>
        <v>2.0813991769547322E-2</v>
      </c>
      <c r="DR11" s="20">
        <f>'RIMS II Type II Employment'!DR11*VLOOKUP('Equation 4 Type II FTE'!$B11,'Equation 3 FTE Conversion'!$B$10:$E$32,4,FALSE)</f>
        <v>3.4059259259259261E-2</v>
      </c>
      <c r="DS11" s="20">
        <f>'RIMS II Type II Employment'!DS11*VLOOKUP('Equation 4 Type II FTE'!$B11,'Equation 3 FTE Conversion'!$B$10:$E$32,4,FALSE)</f>
        <v>2.2792181069958846E-2</v>
      </c>
      <c r="DT11" s="20">
        <f>'RIMS II Type II Employment'!DT11*VLOOKUP('Equation 4 Type II FTE'!$B11,'Equation 3 FTE Conversion'!$B$10:$E$32,4,FALSE)</f>
        <v>2.6318518518518515E-2</v>
      </c>
      <c r="DU11" s="20">
        <f>'RIMS II Type II Employment'!DU11*VLOOKUP('Equation 4 Type II FTE'!$B11,'Equation 3 FTE Conversion'!$B$10:$E$32,4,FALSE)</f>
        <v>2.1330041152263373E-2</v>
      </c>
      <c r="DV11" s="20">
        <f>'RIMS II Type II Employment'!DV11*VLOOKUP('Equation 4 Type II FTE'!$B11,'Equation 3 FTE Conversion'!$B$10:$E$32,4,FALSE)</f>
        <v>2.0125925925925926E-2</v>
      </c>
      <c r="DW11" s="20">
        <f>'RIMS II Type II Employment'!DW11*VLOOKUP('Equation 4 Type II FTE'!$B11,'Equation 3 FTE Conversion'!$B$10:$E$32,4,FALSE)</f>
        <v>1.6083539094650205E-2</v>
      </c>
      <c r="DX11" s="20">
        <f>'RIMS II Type II Employment'!DX11*VLOOKUP('Equation 4 Type II FTE'!$B11,'Equation 3 FTE Conversion'!$B$10:$E$32,4,FALSE)</f>
        <v>2.1416049382716046E-2</v>
      </c>
      <c r="DY11" s="20">
        <f>'RIMS II Type II Employment'!DY11*VLOOKUP('Equation 4 Type II FTE'!$B11,'Equation 3 FTE Conversion'!$B$10:$E$32,4,FALSE)</f>
        <v>1.91798353909465E-2</v>
      </c>
      <c r="DZ11" s="20">
        <f>'RIMS II Type II Employment'!DZ11*VLOOKUP('Equation 4 Type II FTE'!$B11,'Equation 3 FTE Conversion'!$B$10:$E$32,4,FALSE)</f>
        <v>2.12440329218107E-2</v>
      </c>
      <c r="EA11" s="20">
        <f>'RIMS II Type II Employment'!EA11*VLOOKUP('Equation 4 Type II FTE'!$B11,'Equation 3 FTE Conversion'!$B$10:$E$32,4,FALSE)</f>
        <v>3.079094650205761E-2</v>
      </c>
      <c r="EB11" s="20">
        <f>'RIMS II Type II Employment'!EB11*VLOOKUP('Equation 4 Type II FTE'!$B11,'Equation 3 FTE Conversion'!$B$10:$E$32,4,FALSE)</f>
        <v>1.5051440329218109E-2</v>
      </c>
      <c r="EC11" s="20">
        <f>'RIMS II Type II Employment'!EC11*VLOOKUP('Equation 4 Type II FTE'!$B11,'Equation 3 FTE Conversion'!$B$10:$E$32,4,FALSE)</f>
        <v>1.9265843621399176E-2</v>
      </c>
      <c r="ED11" s="20">
        <f>'RIMS II Type II Employment'!ED11*VLOOKUP('Equation 4 Type II FTE'!$B11,'Equation 3 FTE Conversion'!$B$10:$E$32,4,FALSE)</f>
        <v>1.6599588477366256E-2</v>
      </c>
      <c r="EE11" s="20">
        <f>'RIMS II Type II Employment'!EE11*VLOOKUP('Equation 4 Type II FTE'!$B11,'Equation 3 FTE Conversion'!$B$10:$E$32,4,FALSE)</f>
        <v>1.857777777777778E-2</v>
      </c>
      <c r="EF11" s="20">
        <f>'RIMS II Type II Employment'!EF11*VLOOKUP('Equation 4 Type II FTE'!$B11,'Equation 3 FTE Conversion'!$B$10:$E$32,4,FALSE)</f>
        <v>1.7373662551440329E-2</v>
      </c>
      <c r="EG11" s="20">
        <f>'RIMS II Type II Employment'!EG11*VLOOKUP('Equation 4 Type II FTE'!$B11,'Equation 3 FTE Conversion'!$B$10:$E$32,4,FALSE)</f>
        <v>2.3652263374485595E-2</v>
      </c>
      <c r="EH11" s="20">
        <f>'RIMS II Type II Employment'!EH11*VLOOKUP('Equation 4 Type II FTE'!$B11,'Equation 3 FTE Conversion'!$B$10:$E$32,4,FALSE)</f>
        <v>1.4707407407407407E-2</v>
      </c>
      <c r="EI11" s="20">
        <f>'RIMS II Type II Employment'!EI11*VLOOKUP('Equation 4 Type II FTE'!$B11,'Equation 3 FTE Conversion'!$B$10:$E$32,4,FALSE)</f>
        <v>1.4965432098765431E-2</v>
      </c>
      <c r="EJ11" s="20">
        <f>'RIMS II Type II Employment'!EJ11*VLOOKUP('Equation 4 Type II FTE'!$B11,'Equation 3 FTE Conversion'!$B$10:$E$32,4,FALSE)</f>
        <v>1.5567489711934158E-2</v>
      </c>
      <c r="EK11" s="20">
        <f>'RIMS II Type II Employment'!EK11*VLOOKUP('Equation 4 Type II FTE'!$B11,'Equation 3 FTE Conversion'!$B$10:$E$32,4,FALSE)</f>
        <v>2.408230452674897E-2</v>
      </c>
      <c r="EL11" s="20">
        <f>'RIMS II Type II Employment'!EL11*VLOOKUP('Equation 4 Type II FTE'!$B11,'Equation 3 FTE Conversion'!$B$10:$E$32,4,FALSE)</f>
        <v>2.1674074074074075E-2</v>
      </c>
      <c r="EM11" s="20">
        <f>'RIMS II Type II Employment'!EM11*VLOOKUP('Equation 4 Type II FTE'!$B11,'Equation 3 FTE Conversion'!$B$10:$E$32,4,FALSE)</f>
        <v>1.9093827160493827E-2</v>
      </c>
      <c r="EN11" s="20">
        <f>'RIMS II Type II Employment'!EN11*VLOOKUP('Equation 4 Type II FTE'!$B11,'Equation 3 FTE Conversion'!$B$10:$E$32,4,FALSE)</f>
        <v>2.0383950617283948E-2</v>
      </c>
      <c r="EO11" s="20">
        <f>'RIMS II Type II Employment'!EO11*VLOOKUP('Equation 4 Type II FTE'!$B11,'Equation 3 FTE Conversion'!$B$10:$E$32,4,FALSE)</f>
        <v>2.0297942386831275E-2</v>
      </c>
      <c r="EP11" s="20">
        <f>'RIMS II Type II Employment'!EP11*VLOOKUP('Equation 4 Type II FTE'!$B11,'Equation 3 FTE Conversion'!$B$10:$E$32,4,FALSE)</f>
        <v>2.0297942386831275E-2</v>
      </c>
      <c r="EQ11" s="20">
        <f>'RIMS II Type II Employment'!EQ11*VLOOKUP('Equation 4 Type II FTE'!$B11,'Equation 3 FTE Conversion'!$B$10:$E$32,4,FALSE)</f>
        <v>1.9695884773662551E-2</v>
      </c>
      <c r="ER11" s="20">
        <f>'RIMS II Type II Employment'!ER11*VLOOKUP('Equation 4 Type II FTE'!$B11,'Equation 3 FTE Conversion'!$B$10:$E$32,4,FALSE)</f>
        <v>2.322222222222222E-2</v>
      </c>
      <c r="ES11" s="20">
        <f>'RIMS II Type II Employment'!ES11*VLOOKUP('Equation 4 Type II FTE'!$B11,'Equation 3 FTE Conversion'!$B$10:$E$32,4,FALSE)</f>
        <v>1.7631687242798354E-2</v>
      </c>
      <c r="ET11" s="20">
        <f>'RIMS II Type II Employment'!ET11*VLOOKUP('Equation 4 Type II FTE'!$B11,'Equation 3 FTE Conversion'!$B$10:$E$32,4,FALSE)</f>
        <v>1.9953909465020573E-2</v>
      </c>
      <c r="EU11" s="20">
        <f>'RIMS II Type II Employment'!EU11*VLOOKUP('Equation 4 Type II FTE'!$B11,'Equation 3 FTE Conversion'!$B$10:$E$32,4,FALSE)</f>
        <v>2.1330041152263373E-2</v>
      </c>
      <c r="EV11" s="20">
        <f>'RIMS II Type II Employment'!EV11*VLOOKUP('Equation 4 Type II FTE'!$B11,'Equation 3 FTE Conversion'!$B$10:$E$32,4,FALSE)</f>
        <v>1.7803703703703704E-2</v>
      </c>
      <c r="EW11" s="20">
        <f>'RIMS II Type II Employment'!EW11*VLOOKUP('Equation 4 Type II FTE'!$B11,'Equation 3 FTE Conversion'!$B$10:$E$32,4,FALSE)</f>
        <v>1.582551440329218E-2</v>
      </c>
      <c r="EX11" s="20">
        <f>'RIMS II Type II Employment'!EX11*VLOOKUP('Equation 4 Type II FTE'!$B11,'Equation 3 FTE Conversion'!$B$10:$E$32,4,FALSE)</f>
        <v>2.1674074074074075E-2</v>
      </c>
      <c r="EY11" s="20">
        <f>'RIMS II Type II Employment'!EY11*VLOOKUP('Equation 4 Type II FTE'!$B11,'Equation 3 FTE Conversion'!$B$10:$E$32,4,FALSE)</f>
        <v>3.69835390946502E-2</v>
      </c>
      <c r="EZ11" s="20">
        <f>'RIMS II Type II Employment'!EZ11*VLOOKUP('Equation 4 Type II FTE'!$B11,'Equation 3 FTE Conversion'!$B$10:$E$32,4,FALSE)</f>
        <v>2.8554732510288065E-2</v>
      </c>
      <c r="FA11" s="20">
        <f>'RIMS II Type II Employment'!FA11*VLOOKUP('Equation 4 Type II FTE'!$B11,'Equation 3 FTE Conversion'!$B$10:$E$32,4,FALSE)</f>
        <v>1.84917695473251E-2</v>
      </c>
      <c r="FB11" s="20">
        <f>'RIMS II Type II Employment'!FB11*VLOOKUP('Equation 4 Type II FTE'!$B11,'Equation 3 FTE Conversion'!$B$10:$E$32,4,FALSE)</f>
        <v>3.1220987654320985E-2</v>
      </c>
      <c r="FC11" s="20">
        <f>'RIMS II Type II Employment'!FC11*VLOOKUP('Equation 4 Type II FTE'!$B11,'Equation 3 FTE Conversion'!$B$10:$E$32,4,FALSE)</f>
        <v>2.3480246913580246E-2</v>
      </c>
      <c r="FD11" s="20">
        <f>'RIMS II Type II Employment'!FD11*VLOOKUP('Equation 4 Type II FTE'!$B11,'Equation 3 FTE Conversion'!$B$10:$E$32,4,FALSE)</f>
        <v>1.7373662551440329E-2</v>
      </c>
      <c r="FE11" s="20">
        <f>'RIMS II Type II Employment'!FE11*VLOOKUP('Equation 4 Type II FTE'!$B11,'Equation 3 FTE Conversion'!$B$10:$E$32,4,FALSE)</f>
        <v>1.7717695473251027E-2</v>
      </c>
      <c r="FF11" s="20">
        <f>'RIMS II Type II Employment'!FF11*VLOOKUP('Equation 4 Type II FTE'!$B11,'Equation 3 FTE Conversion'!$B$10:$E$32,4,FALSE)</f>
        <v>1.651358024691358E-2</v>
      </c>
      <c r="FG11" s="20">
        <f>'RIMS II Type II Employment'!FG11*VLOOKUP('Equation 4 Type II FTE'!$B11,'Equation 3 FTE Conversion'!$B$10:$E$32,4,FALSE)</f>
        <v>4.6616460905349794E-2</v>
      </c>
      <c r="FH11" s="20">
        <f>'RIMS II Type II Employment'!FH11*VLOOKUP('Equation 4 Type II FTE'!$B11,'Equation 3 FTE Conversion'!$B$10:$E$32,4,FALSE)</f>
        <v>2.3652263374485595E-2</v>
      </c>
      <c r="FI11" s="20">
        <f>'RIMS II Type II Employment'!FI11*VLOOKUP('Equation 4 Type II FTE'!$B11,'Equation 3 FTE Conversion'!$B$10:$E$32,4,FALSE)</f>
        <v>4.6616460905349794E-2</v>
      </c>
      <c r="FJ11" s="20">
        <f>'RIMS II Type II Employment'!FJ11*VLOOKUP('Equation 4 Type II FTE'!$B11,'Equation 3 FTE Conversion'!$B$10:$E$32,4,FALSE)</f>
        <v>3.0618930041152261E-2</v>
      </c>
      <c r="FK11" s="20">
        <f>'RIMS II Type II Employment'!FK11*VLOOKUP('Equation 4 Type II FTE'!$B11,'Equation 3 FTE Conversion'!$B$10:$E$32,4,FALSE)</f>
        <v>2.4684362139917693E-2</v>
      </c>
      <c r="FL11" s="20">
        <f>'RIMS II Type II Employment'!FL11*VLOOKUP('Equation 4 Type II FTE'!$B11,'Equation 3 FTE Conversion'!$B$10:$E$32,4,FALSE)</f>
        <v>2.9930864197530861E-2</v>
      </c>
      <c r="FM11" s="20">
        <f>'RIMS II Type II Employment'!FM11*VLOOKUP('Equation 4 Type II FTE'!$B11,'Equation 3 FTE Conversion'!$B$10:$E$32,4,FALSE)</f>
        <v>3.3457201646090534E-2</v>
      </c>
      <c r="FN11" s="20">
        <f>'RIMS II Type II Employment'!FN11*VLOOKUP('Equation 4 Type II FTE'!$B11,'Equation 3 FTE Conversion'!$B$10:$E$32,4,FALSE)</f>
        <v>2.477037037037037E-2</v>
      </c>
      <c r="FO11" s="20">
        <f>'RIMS II Type II Employment'!FO11*VLOOKUP('Equation 4 Type II FTE'!$B11,'Equation 3 FTE Conversion'!$B$10:$E$32,4,FALSE)</f>
        <v>2.3738271604938271E-2</v>
      </c>
      <c r="FP11" s="20">
        <f>'RIMS II Type II Employment'!FP11*VLOOKUP('Equation 4 Type II FTE'!$B11,'Equation 3 FTE Conversion'!$B$10:$E$32,4,FALSE)</f>
        <v>2.1330041152263373E-2</v>
      </c>
      <c r="FQ11" s="20">
        <f>'RIMS II Type II Employment'!FQ11*VLOOKUP('Equation 4 Type II FTE'!$B11,'Equation 3 FTE Conversion'!$B$10:$E$32,4,FALSE)</f>
        <v>2.0727983539094649E-2</v>
      </c>
      <c r="FR11" s="20">
        <f>'RIMS II Type II Employment'!FR11*VLOOKUP('Equation 4 Type II FTE'!$B11,'Equation 3 FTE Conversion'!$B$10:$E$32,4,FALSE)</f>
        <v>2.0986008230452675E-2</v>
      </c>
      <c r="FS11" s="20">
        <f>'RIMS II Type II Employment'!FS11*VLOOKUP('Equation 4 Type II FTE'!$B11,'Equation 3 FTE Conversion'!$B$10:$E$32,4,FALSE)</f>
        <v>3.5951440329218105E-2</v>
      </c>
      <c r="FT11" s="20">
        <f>'RIMS II Type II Employment'!FT11*VLOOKUP('Equation 4 Type II FTE'!$B11,'Equation 3 FTE Conversion'!$B$10:$E$32,4,FALSE)</f>
        <v>1.7889711934156376E-2</v>
      </c>
      <c r="FU11" s="20">
        <f>'RIMS II Type II Employment'!FU11*VLOOKUP('Equation 4 Type II FTE'!$B11,'Equation 3 FTE Conversion'!$B$10:$E$32,4,FALSE)</f>
        <v>2.6920576131687243E-2</v>
      </c>
      <c r="FV11" s="20">
        <f>'RIMS II Type II Employment'!FV11*VLOOKUP('Equation 4 Type II FTE'!$B11,'Equation 3 FTE Conversion'!$B$10:$E$32,4,FALSE)</f>
        <v>2.9500823045267487E-2</v>
      </c>
      <c r="FW11" s="20">
        <f>'RIMS II Type II Employment'!FW11*VLOOKUP('Equation 4 Type II FTE'!$B11,'Equation 3 FTE Conversion'!$B$10:$E$32,4,FALSE)</f>
        <v>2.6318518518518515E-2</v>
      </c>
      <c r="FX11" s="20">
        <f>'RIMS II Type II Employment'!FX11*VLOOKUP('Equation 4 Type II FTE'!$B11,'Equation 3 FTE Conversion'!$B$10:$E$32,4,FALSE)</f>
        <v>2.9500823045267487E-2</v>
      </c>
      <c r="FY11" s="20">
        <f>'RIMS II Type II Employment'!FY11*VLOOKUP('Equation 4 Type II FTE'!$B11,'Equation 3 FTE Conversion'!$B$10:$E$32,4,FALSE)</f>
        <v>0.19429259259259257</v>
      </c>
      <c r="FZ11" s="20">
        <f>'RIMS II Type II Employment'!FZ11*VLOOKUP('Equation 4 Type II FTE'!$B11,'Equation 3 FTE Conversion'!$B$10:$E$32,4,FALSE)</f>
        <v>0.1014037037037037</v>
      </c>
      <c r="GA11" s="20">
        <f>'RIMS II Type II Employment'!GA11*VLOOKUP('Equation 4 Type II FTE'!$B11,'Equation 3 FTE Conversion'!$B$10:$E$32,4,FALSE)</f>
        <v>0.15997530864197529</v>
      </c>
      <c r="GB11" s="20">
        <f>'RIMS II Type II Employment'!GB11*VLOOKUP('Equation 4 Type II FTE'!$B11,'Equation 3 FTE Conversion'!$B$10:$E$32,4,FALSE)</f>
        <v>0.23549053497942385</v>
      </c>
      <c r="GC11" s="20">
        <f>'RIMS II Type II Employment'!GC11*VLOOKUP('Equation 4 Type II FTE'!$B11,'Equation 3 FTE Conversion'!$B$10:$E$32,4,FALSE)</f>
        <v>0.24477942386831278</v>
      </c>
      <c r="GD11" s="20">
        <f>'RIMS II Type II Employment'!GD11*VLOOKUP('Equation 4 Type II FTE'!$B11,'Equation 3 FTE Conversion'!$B$10:$E$32,4,FALSE)</f>
        <v>0.10234979423868312</v>
      </c>
      <c r="GE11" s="20">
        <f>'RIMS II Type II Employment'!GE11*VLOOKUP('Equation 4 Type II FTE'!$B11,'Equation 3 FTE Conversion'!$B$10:$E$32,4,FALSE)</f>
        <v>0.27703251028806586</v>
      </c>
      <c r="GF11" s="20">
        <f>'RIMS II Type II Employment'!GF11*VLOOKUP('Equation 4 Type II FTE'!$B11,'Equation 3 FTE Conversion'!$B$10:$E$32,4,FALSE)</f>
        <v>0.14767613168724278</v>
      </c>
      <c r="GG11" s="20">
        <f>'RIMS II Type II Employment'!GG11*VLOOKUP('Equation 4 Type II FTE'!$B11,'Equation 3 FTE Conversion'!$B$10:$E$32,4,FALSE)</f>
        <v>0.32089670781893004</v>
      </c>
      <c r="GH11" s="20">
        <f>'RIMS II Type II Employment'!GH11*VLOOKUP('Equation 4 Type II FTE'!$B11,'Equation 3 FTE Conversion'!$B$10:$E$32,4,FALSE)</f>
        <v>0.65331851851851852</v>
      </c>
      <c r="GI11" s="20">
        <f>'RIMS II Type II Employment'!GI11*VLOOKUP('Equation 4 Type II FTE'!$B11,'Equation 3 FTE Conversion'!$B$10:$E$32,4,FALSE)</f>
        <v>0.81664814814814812</v>
      </c>
      <c r="GJ11" s="20">
        <f>'RIMS II Type II Employment'!GJ11*VLOOKUP('Equation 4 Type II FTE'!$B11,'Equation 3 FTE Conversion'!$B$10:$E$32,4,FALSE)</f>
        <v>1.9340670781893003</v>
      </c>
      <c r="GK11" s="20">
        <f>'RIMS II Type II Employment'!GK11*VLOOKUP('Equation 4 Type II FTE'!$B11,'Equation 3 FTE Conversion'!$B$10:$E$32,4,FALSE)</f>
        <v>1.2174465020576131</v>
      </c>
      <c r="GL11" s="20">
        <f>'RIMS II Type II Employment'!GL11*VLOOKUP('Equation 4 Type II FTE'!$B11,'Equation 3 FTE Conversion'!$B$10:$E$32,4,FALSE)</f>
        <v>1.7308296296296295</v>
      </c>
      <c r="GM11" s="20">
        <f>'RIMS II Type II Employment'!GM11*VLOOKUP('Equation 4 Type II FTE'!$B11,'Equation 3 FTE Conversion'!$B$10:$E$32,4,FALSE)</f>
        <v>0.73399423868312763</v>
      </c>
      <c r="GN11" s="20">
        <f>'RIMS II Type II Employment'!GN11*VLOOKUP('Equation 4 Type II FTE'!$B11,'Equation 3 FTE Conversion'!$B$10:$E$32,4,FALSE)</f>
        <v>0.43244938271604938</v>
      </c>
      <c r="GO11" s="20">
        <f>'RIMS II Type II Employment'!GO11*VLOOKUP('Equation 4 Type II FTE'!$B11,'Equation 3 FTE Conversion'!$B$10:$E$32,4,FALSE)</f>
        <v>0.58365185185185187</v>
      </c>
      <c r="GP11" s="20">
        <f>'RIMS II Type II Employment'!GP11*VLOOKUP('Equation 4 Type II FTE'!$B11,'Equation 3 FTE Conversion'!$B$10:$E$32,4,FALSE)</f>
        <v>0.17287654320987655</v>
      </c>
      <c r="GQ11" s="20">
        <f>'RIMS II Type II Employment'!GQ11*VLOOKUP('Equation 4 Type II FTE'!$B11,'Equation 3 FTE Conversion'!$B$10:$E$32,4,FALSE)</f>
        <v>0.15928724279835391</v>
      </c>
      <c r="GR11" s="20">
        <f>'RIMS II Type II Employment'!GR11*VLOOKUP('Equation 4 Type II FTE'!$B11,'Equation 3 FTE Conversion'!$B$10:$E$32,4,FALSE)</f>
        <v>0.22362139917695473</v>
      </c>
      <c r="GS11" s="20">
        <f>'RIMS II Type II Employment'!GS11*VLOOKUP('Equation 4 Type II FTE'!$B11,'Equation 3 FTE Conversion'!$B$10:$E$32,4,FALSE)</f>
        <v>0.87117736625514397</v>
      </c>
      <c r="GT11" s="20">
        <f>'RIMS II Type II Employment'!GT11*VLOOKUP('Equation 4 Type II FTE'!$B11,'Equation 3 FTE Conversion'!$B$10:$E$32,4,FALSE)</f>
        <v>0.22663168724279836</v>
      </c>
      <c r="GU11" s="20">
        <f>'RIMS II Type II Employment'!GU11*VLOOKUP('Equation 4 Type II FTE'!$B11,'Equation 3 FTE Conversion'!$B$10:$E$32,4,FALSE)</f>
        <v>0.16917818930041154</v>
      </c>
      <c r="GV11" s="20">
        <f>'RIMS II Type II Employment'!GV11*VLOOKUP('Equation 4 Type II FTE'!$B11,'Equation 3 FTE Conversion'!$B$10:$E$32,4,FALSE)</f>
        <v>0.71085802469135806</v>
      </c>
      <c r="GW11" s="20">
        <f>'RIMS II Type II Employment'!GW11*VLOOKUP('Equation 4 Type II FTE'!$B11,'Equation 3 FTE Conversion'!$B$10:$E$32,4,FALSE)</f>
        <v>0.7688275720164609</v>
      </c>
      <c r="GX11" s="20">
        <f>'RIMS II Type II Employment'!GX11*VLOOKUP('Equation 4 Type II FTE'!$B11,'Equation 3 FTE Conversion'!$B$10:$E$32,4,FALSE)</f>
        <v>3.8961728395061727E-2</v>
      </c>
      <c r="GY11" s="20">
        <f>'RIMS II Type II Employment'!GY11*VLOOKUP('Equation 4 Type II FTE'!$B11,'Equation 3 FTE Conversion'!$B$10:$E$32,4,FALSE)</f>
        <v>5.762551440329218E-2</v>
      </c>
      <c r="GZ11" s="20">
        <f>'RIMS II Type II Employment'!GZ11*VLOOKUP('Equation 4 Type II FTE'!$B11,'Equation 3 FTE Conversion'!$B$10:$E$32,4,FALSE)</f>
        <v>1.2534839506172839</v>
      </c>
      <c r="HA11" s="20">
        <f>'RIMS II Type II Employment'!HA11*VLOOKUP('Equation 4 Type II FTE'!$B11,'Equation 3 FTE Conversion'!$B$10:$E$32,4,FALSE)</f>
        <v>6.1753909465020573E-2</v>
      </c>
      <c r="HB11" s="20">
        <f>'RIMS II Type II Employment'!HB11*VLOOKUP('Equation 4 Type II FTE'!$B11,'Equation 3 FTE Conversion'!$B$10:$E$32,4,FALSE)</f>
        <v>9.460905349794238E-2</v>
      </c>
      <c r="HC11" s="20">
        <f>'RIMS II Type II Employment'!HC11*VLOOKUP('Equation 4 Type II FTE'!$B11,'Equation 3 FTE Conversion'!$B$10:$E$32,4,FALSE)</f>
        <v>0.50985679012345675</v>
      </c>
      <c r="HD11" s="20">
        <f>'RIMS II Type II Employment'!HD11*VLOOKUP('Equation 4 Type II FTE'!$B11,'Equation 3 FTE Conversion'!$B$10:$E$32,4,FALSE)</f>
        <v>7.9385596707818917E-2</v>
      </c>
      <c r="HE11" s="20">
        <f>'RIMS II Type II Employment'!HE11*VLOOKUP('Equation 4 Type II FTE'!$B11,'Equation 3 FTE Conversion'!$B$10:$E$32,4,FALSE)</f>
        <v>2.5888477366255141E-2</v>
      </c>
      <c r="HF11" s="20">
        <f>'RIMS II Type II Employment'!HF11*VLOOKUP('Equation 4 Type II FTE'!$B11,'Equation 3 FTE Conversion'!$B$10:$E$32,4,FALSE)</f>
        <v>2.05559670781893E-2</v>
      </c>
      <c r="HG11" s="20">
        <f>'RIMS II Type II Employment'!HG11*VLOOKUP('Equation 4 Type II FTE'!$B11,'Equation 3 FTE Conversion'!$B$10:$E$32,4,FALSE)</f>
        <v>2.6404526748971195E-2</v>
      </c>
      <c r="HH11" s="20">
        <f>'RIMS II Type II Employment'!HH11*VLOOKUP('Equation 4 Type II FTE'!$B11,'Equation 3 FTE Conversion'!$B$10:$E$32,4,FALSE)</f>
        <v>3.0446913580246912E-2</v>
      </c>
      <c r="HI11" s="20">
        <f>'RIMS II Type II Employment'!HI11*VLOOKUP('Equation 4 Type II FTE'!$B11,'Equation 3 FTE Conversion'!$B$10:$E$32,4,FALSE)</f>
        <v>4.0939917695473255E-2</v>
      </c>
      <c r="HJ11" s="20">
        <f>'RIMS II Type II Employment'!HJ11*VLOOKUP('Equation 4 Type II FTE'!$B11,'Equation 3 FTE Conversion'!$B$10:$E$32,4,FALSE)</f>
        <v>4.7648559670781888E-2</v>
      </c>
      <c r="HK11" s="20">
        <f>'RIMS II Type II Employment'!HK11*VLOOKUP('Equation 4 Type II FTE'!$B11,'Equation 3 FTE Conversion'!$B$10:$E$32,4,FALSE)</f>
        <v>0</v>
      </c>
      <c r="HL11" s="20">
        <f>'RIMS II Type II Employment'!HL11*VLOOKUP('Equation 4 Type II FTE'!$B11,'Equation 3 FTE Conversion'!$B$10:$E$32,4,FALSE)</f>
        <v>0.12686213991769546</v>
      </c>
      <c r="HM11" s="20">
        <f>'RIMS II Type II Employment'!HM11*VLOOKUP('Equation 4 Type II FTE'!$B11,'Equation 3 FTE Conversion'!$B$10:$E$32,4,FALSE)</f>
        <v>0.19480864197530864</v>
      </c>
      <c r="HN11" s="20">
        <f>'RIMS II Type II Employment'!HN11*VLOOKUP('Equation 4 Type II FTE'!$B11,'Equation 3 FTE Conversion'!$B$10:$E$32,4,FALSE)</f>
        <v>2.1846090534979424E-2</v>
      </c>
      <c r="HO11" s="20">
        <f>'RIMS II Type II Employment'!HO11*VLOOKUP('Equation 4 Type II FTE'!$B11,'Equation 3 FTE Conversion'!$B$10:$E$32,4,FALSE)</f>
        <v>1.9609876543209878E-2</v>
      </c>
      <c r="HP11" s="20">
        <f>'RIMS II Type II Employment'!HP11*VLOOKUP('Equation 4 Type II FTE'!$B11,'Equation 3 FTE Conversion'!$B$10:$E$32,4,FALSE)</f>
        <v>2.1674074074074075E-2</v>
      </c>
      <c r="HQ11" s="20">
        <f>'RIMS II Type II Employment'!HQ11*VLOOKUP('Equation 4 Type II FTE'!$B11,'Equation 3 FTE Conversion'!$B$10:$E$32,4,FALSE)</f>
        <v>1.8835802469135802E-2</v>
      </c>
      <c r="HR11" s="20">
        <f>'RIMS II Type II Employment'!HR11*VLOOKUP('Equation 4 Type II FTE'!$B11,'Equation 3 FTE Conversion'!$B$10:$E$32,4,FALSE)</f>
        <v>2.1416049382716046E-2</v>
      </c>
      <c r="HS11" s="20">
        <f>'RIMS II Type II Employment'!HS11*VLOOKUP('Equation 4 Type II FTE'!$B11,'Equation 3 FTE Conversion'!$B$10:$E$32,4,FALSE)</f>
        <v>2.7522633744855966E-2</v>
      </c>
      <c r="HT11" s="20">
        <f>'RIMS II Type II Employment'!HT11*VLOOKUP('Equation 4 Type II FTE'!$B11,'Equation 3 FTE Conversion'!$B$10:$E$32,4,FALSE)</f>
        <v>3.3199176954732512E-2</v>
      </c>
      <c r="HU11" s="20">
        <f>'RIMS II Type II Employment'!HU11*VLOOKUP('Equation 4 Type II FTE'!$B11,'Equation 3 FTE Conversion'!$B$10:$E$32,4,FALSE)</f>
        <v>1.3675308641975309E-2</v>
      </c>
      <c r="HV11" s="20">
        <f>'RIMS II Type II Employment'!HV11*VLOOKUP('Equation 4 Type II FTE'!$B11,'Equation 3 FTE Conversion'!$B$10:$E$32,4,FALSE)</f>
        <v>2.1588065843621398E-2</v>
      </c>
      <c r="HW11" s="20">
        <f>'RIMS II Type II Employment'!HW11*VLOOKUP('Equation 4 Type II FTE'!$B11,'Equation 3 FTE Conversion'!$B$10:$E$32,4,FALSE)</f>
        <v>2.0211934156378602E-2</v>
      </c>
      <c r="HX11" s="20">
        <f>'RIMS II Type II Employment'!HX11*VLOOKUP('Equation 4 Type II FTE'!$B11,'Equation 3 FTE Conversion'!$B$10:$E$32,4,FALSE)</f>
        <v>1.8663786008230453E-2</v>
      </c>
      <c r="HY11" s="20">
        <f>'RIMS II Type II Employment'!HY11*VLOOKUP('Equation 4 Type II FTE'!$B11,'Equation 3 FTE Conversion'!$B$10:$E$32,4,FALSE)</f>
        <v>1.651358024691358E-2</v>
      </c>
      <c r="HZ11" s="20">
        <f>'RIMS II Type II Employment'!HZ11*VLOOKUP('Equation 4 Type II FTE'!$B11,'Equation 3 FTE Conversion'!$B$10:$E$32,4,FALSE)</f>
        <v>3.4661316872427982E-2</v>
      </c>
      <c r="IA11" s="20">
        <f>'RIMS II Type II Employment'!IA11*VLOOKUP('Equation 4 Type II FTE'!$B11,'Equation 3 FTE Conversion'!$B$10:$E$32,4,FALSE)</f>
        <v>1.8233744855967078E-2</v>
      </c>
      <c r="IB11" s="20">
        <f>'RIMS II Type II Employment'!IB11*VLOOKUP('Equation 4 Type II FTE'!$B11,'Equation 3 FTE Conversion'!$B$10:$E$32,4,FALSE)</f>
        <v>1.7803703703703704E-2</v>
      </c>
      <c r="IC11" s="20">
        <f>'RIMS II Type II Employment'!IC11*VLOOKUP('Equation 4 Type II FTE'!$B11,'Equation 3 FTE Conversion'!$B$10:$E$32,4,FALSE)</f>
        <v>0.11619711934156378</v>
      </c>
      <c r="ID11" s="20">
        <f>'RIMS II Type II Employment'!ID11*VLOOKUP('Equation 4 Type II FTE'!$B11,'Equation 3 FTE Conversion'!$B$10:$E$32,4,FALSE)</f>
        <v>2.0383950617283948E-2</v>
      </c>
      <c r="IE11" s="20">
        <f>'RIMS II Type II Employment'!IE11*VLOOKUP('Equation 4 Type II FTE'!$B11,'Equation 3 FTE Conversion'!$B$10:$E$32,4,FALSE)</f>
        <v>1.8835802469135802E-2</v>
      </c>
      <c r="IF11" s="20">
        <f>'RIMS II Type II Employment'!IF11*VLOOKUP('Equation 4 Type II FTE'!$B11,'Equation 3 FTE Conversion'!$B$10:$E$32,4,FALSE)</f>
        <v>2.8038683127572014E-2</v>
      </c>
      <c r="IG11" s="20">
        <f>'RIMS II Type II Employment'!IG11*VLOOKUP('Equation 4 Type II FTE'!$B11,'Equation 3 FTE Conversion'!$B$10:$E$32,4,FALSE)</f>
        <v>2.2190123456790122E-2</v>
      </c>
      <c r="IH11" s="20">
        <f>'RIMS II Type II Employment'!IH11*VLOOKUP('Equation 4 Type II FTE'!$B11,'Equation 3 FTE Conversion'!$B$10:$E$32,4,FALSE)</f>
        <v>2.0211934156378602E-2</v>
      </c>
      <c r="II11" s="20">
        <f>'RIMS II Type II Employment'!II11*VLOOKUP('Equation 4 Type II FTE'!$B11,'Equation 3 FTE Conversion'!$B$10:$E$32,4,FALSE)</f>
        <v>1.4191358024691358E-2</v>
      </c>
      <c r="IJ11" s="20">
        <f>'RIMS II Type II Employment'!IJ11*VLOOKUP('Equation 4 Type II FTE'!$B11,'Equation 3 FTE Conversion'!$B$10:$E$32,4,FALSE)</f>
        <v>1.8921810699588475E-2</v>
      </c>
      <c r="IK11" s="20">
        <f>'RIMS II Type II Employment'!IK11*VLOOKUP('Equation 4 Type II FTE'!$B11,'Equation 3 FTE Conversion'!$B$10:$E$32,4,FALSE)</f>
        <v>2.3308230452674897E-2</v>
      </c>
      <c r="IL11" s="20">
        <f>'RIMS II Type II Employment'!IL11*VLOOKUP('Equation 4 Type II FTE'!$B11,'Equation 3 FTE Conversion'!$B$10:$E$32,4,FALSE)</f>
        <v>1.7889711934156376E-2</v>
      </c>
      <c r="IM11" s="20">
        <f>'RIMS II Type II Employment'!IM11*VLOOKUP('Equation 4 Type II FTE'!$B11,'Equation 3 FTE Conversion'!$B$10:$E$32,4,FALSE)</f>
        <v>1.9351851851851849E-2</v>
      </c>
      <c r="IN11" s="20">
        <f>'RIMS II Type II Employment'!IN11*VLOOKUP('Equation 4 Type II FTE'!$B11,'Equation 3 FTE Conversion'!$B$10:$E$32,4,FALSE)</f>
        <v>1.8061728395061729E-2</v>
      </c>
      <c r="IO11" s="20">
        <f>'RIMS II Type II Employment'!IO11*VLOOKUP('Equation 4 Type II FTE'!$B11,'Equation 3 FTE Conversion'!$B$10:$E$32,4,FALSE)</f>
        <v>1.8405761316872427E-2</v>
      </c>
      <c r="IP11" s="20">
        <f>'RIMS II Type II Employment'!IP11*VLOOKUP('Equation 4 Type II FTE'!$B11,'Equation 3 FTE Conversion'!$B$10:$E$32,4,FALSE)</f>
        <v>1.8061728395061729E-2</v>
      </c>
      <c r="IQ11" s="20">
        <f>'RIMS II Type II Employment'!IQ11*VLOOKUP('Equation 4 Type II FTE'!$B11,'Equation 3 FTE Conversion'!$B$10:$E$32,4,FALSE)</f>
        <v>1.8405761316872427E-2</v>
      </c>
      <c r="IR11" s="20">
        <f>'RIMS II Type II Employment'!IR11*VLOOKUP('Equation 4 Type II FTE'!$B11,'Equation 3 FTE Conversion'!$B$10:$E$32,4,FALSE)</f>
        <v>1.7459670781893002E-2</v>
      </c>
      <c r="IS11" s="20">
        <f>'RIMS II Type II Employment'!IS11*VLOOKUP('Equation 4 Type II FTE'!$B11,'Equation 3 FTE Conversion'!$B$10:$E$32,4,FALSE)</f>
        <v>1.7631687242798354E-2</v>
      </c>
      <c r="IT11" s="20">
        <f>'RIMS II Type II Employment'!IT11*VLOOKUP('Equation 4 Type II FTE'!$B11,'Equation 3 FTE Conversion'!$B$10:$E$32,4,FALSE)</f>
        <v>2.0297942386831275E-2</v>
      </c>
      <c r="IU11" s="20">
        <f>'RIMS II Type II Employment'!IU11*VLOOKUP('Equation 4 Type II FTE'!$B11,'Equation 3 FTE Conversion'!$B$10:$E$32,4,FALSE)</f>
        <v>1.8749794238683126E-2</v>
      </c>
      <c r="IV11" s="20">
        <f>'RIMS II Type II Employment'!IV11*VLOOKUP('Equation 4 Type II FTE'!$B11,'Equation 3 FTE Conversion'!$B$10:$E$32,4,FALSE)</f>
        <v>1.8835802469135802E-2</v>
      </c>
      <c r="IW11" s="20">
        <f>'RIMS II Type II Employment'!IW11*VLOOKUP('Equation 4 Type II FTE'!$B11,'Equation 3 FTE Conversion'!$B$10:$E$32,4,FALSE)</f>
        <v>1.7029629629629631E-2</v>
      </c>
      <c r="IX11" s="20">
        <f>'RIMS II Type II Employment'!IX11*VLOOKUP('Equation 4 Type II FTE'!$B11,'Equation 3 FTE Conversion'!$B$10:$E$32,4,FALSE)</f>
        <v>1.9695884773662551E-2</v>
      </c>
      <c r="IY11" s="20">
        <f>'RIMS II Type II Employment'!IY11*VLOOKUP('Equation 4 Type II FTE'!$B11,'Equation 3 FTE Conversion'!$B$10:$E$32,4,FALSE)</f>
        <v>3.6725514403292178E-2</v>
      </c>
      <c r="IZ11" s="20">
        <f>'RIMS II Type II Employment'!IZ11*VLOOKUP('Equation 4 Type II FTE'!$B11,'Equation 3 FTE Conversion'!$B$10:$E$32,4,FALSE)</f>
        <v>2.5200411522633744E-2</v>
      </c>
      <c r="JA11" s="20">
        <f>'RIMS II Type II Employment'!JA11*VLOOKUP('Equation 4 Type II FTE'!$B11,'Equation 3 FTE Conversion'!$B$10:$E$32,4,FALSE)</f>
        <v>2.5802469135802468E-2</v>
      </c>
      <c r="JB11" s="20">
        <f>'RIMS II Type II Employment'!JB11*VLOOKUP('Equation 4 Type II FTE'!$B11,'Equation 3 FTE Conversion'!$B$10:$E$32,4,FALSE)</f>
        <v>2.7780658436213992E-2</v>
      </c>
      <c r="JC11" s="20">
        <f>'RIMS II Type II Employment'!JC11*VLOOKUP('Equation 4 Type II FTE'!$B11,'Equation 3 FTE Conversion'!$B$10:$E$32,4,FALSE)</f>
        <v>5.5819341563786005E-2</v>
      </c>
      <c r="JD11" s="20">
        <f>'RIMS II Type II Employment'!JD11*VLOOKUP('Equation 4 Type II FTE'!$B11,'Equation 3 FTE Conversion'!$B$10:$E$32,4,FALSE)</f>
        <v>6.2183950617283948E-2</v>
      </c>
      <c r="JE11" s="20">
        <f>'RIMS II Type II Employment'!JE11*VLOOKUP('Equation 4 Type II FTE'!$B11,'Equation 3 FTE Conversion'!$B$10:$E$32,4,FALSE)</f>
        <v>3.2253086419753087E-2</v>
      </c>
      <c r="JF11" s="20">
        <f>'RIMS II Type II Employment'!JF11*VLOOKUP('Equation 4 Type II FTE'!$B11,'Equation 3 FTE Conversion'!$B$10:$E$32,4,FALSE)</f>
        <v>2.9156790123456788E-2</v>
      </c>
      <c r="JG11" s="20">
        <f>'RIMS II Type II Employment'!JG11*VLOOKUP('Equation 4 Type II FTE'!$B11,'Equation 3 FTE Conversion'!$B$10:$E$32,4,FALSE)</f>
        <v>3.638148148148148E-2</v>
      </c>
      <c r="JH11" s="20">
        <f>'RIMS II Type II Employment'!JH11*VLOOKUP('Equation 4 Type II FTE'!$B11,'Equation 3 FTE Conversion'!$B$10:$E$32,4,FALSE)</f>
        <v>9.2888888888888882E-2</v>
      </c>
      <c r="JI11" s="20">
        <f>'RIMS II Type II Employment'!JI11*VLOOKUP('Equation 4 Type II FTE'!$B11,'Equation 3 FTE Conversion'!$B$10:$E$32,4,FALSE)</f>
        <v>2.8554732510288065E-2</v>
      </c>
      <c r="JJ11" s="20">
        <f>'RIMS II Type II Employment'!JJ11*VLOOKUP('Equation 4 Type II FTE'!$B11,'Equation 3 FTE Conversion'!$B$10:$E$32,4,FALSE)</f>
        <v>2.3480246913580246E-2</v>
      </c>
      <c r="JK11" s="20">
        <f>'RIMS II Type II Employment'!JK11*VLOOKUP('Equation 4 Type II FTE'!$B11,'Equation 3 FTE Conversion'!$B$10:$E$32,4,FALSE)</f>
        <v>3.638148148148148E-2</v>
      </c>
      <c r="JL11" s="20">
        <f>'RIMS II Type II Employment'!JL11*VLOOKUP('Equation 4 Type II FTE'!$B11,'Equation 3 FTE Conversion'!$B$10:$E$32,4,FALSE)</f>
        <v>2.3566255144032922E-2</v>
      </c>
      <c r="JM11" s="20">
        <f>'RIMS II Type II Employment'!JM11*VLOOKUP('Equation 4 Type II FTE'!$B11,'Equation 3 FTE Conversion'!$B$10:$E$32,4,FALSE)</f>
        <v>2.7780658436213992E-2</v>
      </c>
      <c r="JN11" s="20">
        <f>'RIMS II Type II Employment'!JN11*VLOOKUP('Equation 4 Type II FTE'!$B11,'Equation 3 FTE Conversion'!$B$10:$E$32,4,FALSE)</f>
        <v>2.7264609053497941E-2</v>
      </c>
      <c r="JO11" s="20">
        <f>'RIMS II Type II Employment'!JO11*VLOOKUP('Equation 4 Type II FTE'!$B11,'Equation 3 FTE Conversion'!$B$10:$E$32,4,FALSE)</f>
        <v>3.4059259259259261E-2</v>
      </c>
      <c r="JP11" s="20">
        <f>'RIMS II Type II Employment'!JP11*VLOOKUP('Equation 4 Type II FTE'!$B11,'Equation 3 FTE Conversion'!$B$10:$E$32,4,FALSE)</f>
        <v>3.4231275720164607E-2</v>
      </c>
      <c r="JQ11" s="20">
        <f>'RIMS II Type II Employment'!JQ11*VLOOKUP('Equation 4 Type II FTE'!$B11,'Equation 3 FTE Conversion'!$B$10:$E$32,4,FALSE)</f>
        <v>4.1972016460905349E-2</v>
      </c>
      <c r="JR11" s="20">
        <f>'RIMS II Type II Employment'!JR11*VLOOKUP('Equation 4 Type II FTE'!$B11,'Equation 3 FTE Conversion'!$B$10:$E$32,4,FALSE)</f>
        <v>4.3520164609053495E-2</v>
      </c>
      <c r="JS11" s="20">
        <f>'RIMS II Type II Employment'!JS11*VLOOKUP('Equation 4 Type II FTE'!$B11,'Equation 3 FTE Conversion'!$B$10:$E$32,4,FALSE)</f>
        <v>2.9328806584362137E-2</v>
      </c>
      <c r="JT11" s="20">
        <f>'RIMS II Type II Employment'!JT11*VLOOKUP('Equation 4 Type II FTE'!$B11,'Equation 3 FTE Conversion'!$B$10:$E$32,4,FALSE)</f>
        <v>2.881275720164609E-2</v>
      </c>
      <c r="JU11" s="20">
        <f>'RIMS II Type II Employment'!JU11*VLOOKUP('Equation 4 Type II FTE'!$B11,'Equation 3 FTE Conversion'!$B$10:$E$32,4,FALSE)</f>
        <v>2.6232510288065843E-2</v>
      </c>
      <c r="JV11" s="20">
        <f>'RIMS II Type II Employment'!JV11*VLOOKUP('Equation 4 Type II FTE'!$B11,'Equation 3 FTE Conversion'!$B$10:$E$32,4,FALSE)</f>
        <v>2.322222222222222E-2</v>
      </c>
      <c r="JW11" s="20">
        <f>'RIMS II Type II Employment'!JW11*VLOOKUP('Equation 4 Type II FTE'!$B11,'Equation 3 FTE Conversion'!$B$10:$E$32,4,FALSE)</f>
        <v>2.1760082304526748E-2</v>
      </c>
      <c r="JX11" s="20">
        <f>'RIMS II Type II Employment'!JX11*VLOOKUP('Equation 4 Type II FTE'!$B11,'Equation 3 FTE Conversion'!$B$10:$E$32,4,FALSE)</f>
        <v>1.9609876543209878E-2</v>
      </c>
      <c r="JY11" s="20">
        <f>'RIMS II Type II Employment'!JY11*VLOOKUP('Equation 4 Type II FTE'!$B11,'Equation 3 FTE Conversion'!$B$10:$E$32,4,FALSE)</f>
        <v>2.7952674897119341E-2</v>
      </c>
      <c r="JZ11" s="20">
        <f>'RIMS II Type II Employment'!JZ11*VLOOKUP('Equation 4 Type II FTE'!$B11,'Equation 3 FTE Conversion'!$B$10:$E$32,4,FALSE)</f>
        <v>2.4856378600823043E-2</v>
      </c>
      <c r="KA11" s="20">
        <f>'RIMS II Type II Employment'!KA11*VLOOKUP('Equation 4 Type II FTE'!$B11,'Equation 3 FTE Conversion'!$B$10:$E$32,4,FALSE)</f>
        <v>1.3159259259259258E-2</v>
      </c>
      <c r="KB11" s="20">
        <f>'RIMS II Type II Employment'!KB11*VLOOKUP('Equation 4 Type II FTE'!$B11,'Equation 3 FTE Conversion'!$B$10:$E$32,4,FALSE)</f>
        <v>4.4122222222222222E-2</v>
      </c>
      <c r="KC11" s="20">
        <f>'RIMS II Type II Employment'!KC11*VLOOKUP('Equation 4 Type II FTE'!$B11,'Equation 3 FTE Conversion'!$B$10:$E$32,4,FALSE)</f>
        <v>3.2253086419753087E-2</v>
      </c>
      <c r="KD11" s="20">
        <f>'RIMS II Type II Employment'!KD11*VLOOKUP('Equation 4 Type II FTE'!$B11,'Equation 3 FTE Conversion'!$B$10:$E$32,4,FALSE)</f>
        <v>2.05559670781893E-2</v>
      </c>
      <c r="KE11" s="20">
        <f>'RIMS II Type II Employment'!KE11*VLOOKUP('Equation 4 Type II FTE'!$B11,'Equation 3 FTE Conversion'!$B$10:$E$32,4,FALSE)</f>
        <v>2.3480246913580246E-2</v>
      </c>
      <c r="KF11" s="20">
        <f>'RIMS II Type II Employment'!KF11*VLOOKUP('Equation 4 Type II FTE'!$B11,'Equation 3 FTE Conversion'!$B$10:$E$32,4,FALSE)</f>
        <v>2.4598353909465021E-2</v>
      </c>
      <c r="KG11" s="20">
        <f>'RIMS II Type II Employment'!KG11*VLOOKUP('Equation 4 Type II FTE'!$B11,'Equation 3 FTE Conversion'!$B$10:$E$32,4,FALSE)</f>
        <v>2.7006584362139915E-2</v>
      </c>
      <c r="KH11" s="20">
        <f>'RIMS II Type II Employment'!KH11*VLOOKUP('Equation 4 Type II FTE'!$B11,'Equation 3 FTE Conversion'!$B$10:$E$32,4,FALSE)</f>
        <v>2.3738271604938271E-2</v>
      </c>
      <c r="KI11" s="20">
        <f>'RIMS II Type II Employment'!KI11*VLOOKUP('Equation 4 Type II FTE'!$B11,'Equation 3 FTE Conversion'!$B$10:$E$32,4,FALSE)</f>
        <v>2.7264609053497941E-2</v>
      </c>
      <c r="KJ11" s="20">
        <f>'RIMS II Type II Employment'!KJ11*VLOOKUP('Equation 4 Type II FTE'!$B11,'Equation 3 FTE Conversion'!$B$10:$E$32,4,FALSE)</f>
        <v>3.0962962962962959E-2</v>
      </c>
      <c r="KK11" s="20">
        <f>'RIMS II Type II Employment'!KK11*VLOOKUP('Equation 4 Type II FTE'!$B11,'Equation 3 FTE Conversion'!$B$10:$E$32,4,FALSE)</f>
        <v>2.2018106995884773E-2</v>
      </c>
      <c r="KL11" s="20">
        <f>'RIMS II Type II Employment'!KL11*VLOOKUP('Equation 4 Type II FTE'!$B11,'Equation 3 FTE Conversion'!$B$10:$E$32,4,FALSE)</f>
        <v>3.9219753086419756E-2</v>
      </c>
      <c r="KM11" s="20">
        <f>'RIMS II Type II Employment'!KM11*VLOOKUP('Equation 4 Type II FTE'!$B11,'Equation 3 FTE Conversion'!$B$10:$E$32,4,FALSE)</f>
        <v>3.7929629629629626E-2</v>
      </c>
      <c r="KN11" s="20">
        <f>'RIMS II Type II Employment'!KN11*VLOOKUP('Equation 4 Type II FTE'!$B11,'Equation 3 FTE Conversion'!$B$10:$E$32,4,FALSE)</f>
        <v>2.4942386831275722E-2</v>
      </c>
      <c r="KO11" s="20">
        <f>'RIMS II Type II Employment'!KO11*VLOOKUP('Equation 4 Type II FTE'!$B11,'Equation 3 FTE Conversion'!$B$10:$E$32,4,FALSE)</f>
        <v>2.3050205761316871E-2</v>
      </c>
      <c r="KP11" s="20">
        <f>'RIMS II Type II Employment'!KP11*VLOOKUP('Equation 4 Type II FTE'!$B11,'Equation 3 FTE Conversion'!$B$10:$E$32,4,FALSE)</f>
        <v>2.674855967078189E-2</v>
      </c>
      <c r="KQ11" s="20">
        <f>'RIMS II Type II Employment'!KQ11*VLOOKUP('Equation 4 Type II FTE'!$B11,'Equation 3 FTE Conversion'!$B$10:$E$32,4,FALSE)</f>
        <v>3.5865432098765429E-2</v>
      </c>
      <c r="KR11" s="20">
        <f>'RIMS II Type II Employment'!KR11*VLOOKUP('Equation 4 Type II FTE'!$B11,'Equation 3 FTE Conversion'!$B$10:$E$32,4,FALSE)</f>
        <v>1.7287654320987653E-2</v>
      </c>
      <c r="KS11" s="20">
        <f>'RIMS II Type II Employment'!KS11*VLOOKUP('Equation 4 Type II FTE'!$B11,'Equation 3 FTE Conversion'!$B$10:$E$32,4,FALSE)</f>
        <v>2.5888477366255141E-2</v>
      </c>
      <c r="KT11" s="20">
        <f>'RIMS II Type II Employment'!KT11*VLOOKUP('Equation 4 Type II FTE'!$B11,'Equation 3 FTE Conversion'!$B$10:$E$32,4,FALSE)</f>
        <v>2.7694650205761315E-2</v>
      </c>
      <c r="KU11" s="20">
        <f>'RIMS II Type II Employment'!KU11*VLOOKUP('Equation 4 Type II FTE'!$B11,'Equation 3 FTE Conversion'!$B$10:$E$32,4,FALSE)</f>
        <v>3.3629218106995887E-2</v>
      </c>
      <c r="KV11" s="20">
        <f>'RIMS II Type II Employment'!KV11*VLOOKUP('Equation 4 Type II FTE'!$B11,'Equation 3 FTE Conversion'!$B$10:$E$32,4,FALSE)</f>
        <v>1.8749794238683126E-2</v>
      </c>
      <c r="KW11" s="20">
        <f>'RIMS II Type II Employment'!KW11*VLOOKUP('Equation 4 Type II FTE'!$B11,'Equation 3 FTE Conversion'!$B$10:$E$32,4,FALSE)</f>
        <v>4.2402057613168717E-2</v>
      </c>
      <c r="KX11" s="20">
        <f>'RIMS II Type II Employment'!KX11*VLOOKUP('Equation 4 Type II FTE'!$B11,'Equation 3 FTE Conversion'!$B$10:$E$32,4,FALSE)</f>
        <v>4.1713991769547328E-2</v>
      </c>
      <c r="KY11" s="20">
        <f>'RIMS II Type II Employment'!KY11*VLOOKUP('Equation 4 Type II FTE'!$B11,'Equation 3 FTE Conversion'!$B$10:$E$32,4,FALSE)</f>
        <v>3.9133744855967073E-2</v>
      </c>
      <c r="KZ11" s="20">
        <f>'RIMS II Type II Employment'!KZ11*VLOOKUP('Equation 4 Type II FTE'!$B11,'Equation 3 FTE Conversion'!$B$10:$E$32,4,FALSE)</f>
        <v>3.7413580246913575E-2</v>
      </c>
      <c r="LA11" s="20">
        <f>'RIMS II Type II Employment'!LA11*VLOOKUP('Equation 4 Type II FTE'!$B11,'Equation 3 FTE Conversion'!$B$10:$E$32,4,FALSE)</f>
        <v>4.2230041152263371E-2</v>
      </c>
      <c r="LB11" s="20">
        <f>'RIMS II Type II Employment'!LB11*VLOOKUP('Equation 4 Type II FTE'!$B11,'Equation 3 FTE Conversion'!$B$10:$E$32,4,FALSE)</f>
        <v>3.9391769547325102E-2</v>
      </c>
      <c r="LC11" s="20">
        <f>'RIMS II Type II Employment'!LC11*VLOOKUP('Equation 4 Type II FTE'!$B11,'Equation 3 FTE Conversion'!$B$10:$E$32,4,FALSE)</f>
        <v>4.2316049382716048E-2</v>
      </c>
      <c r="LD11" s="20">
        <f>'RIMS II Type II Employment'!LD11*VLOOKUP('Equation 4 Type II FTE'!$B11,'Equation 3 FTE Conversion'!$B$10:$E$32,4,FALSE)</f>
        <v>4.5928395061728397E-2</v>
      </c>
      <c r="LE11" s="20">
        <f>'RIMS II Type II Employment'!LE11*VLOOKUP('Equation 4 Type II FTE'!$B11,'Equation 3 FTE Conversion'!$B$10:$E$32,4,FALSE)</f>
        <v>5.4787242798353911E-2</v>
      </c>
      <c r="LF11" s="20">
        <f>'RIMS II Type II Employment'!LF11*VLOOKUP('Equation 4 Type II FTE'!$B11,'Equation 3 FTE Conversion'!$B$10:$E$32,4,FALSE)</f>
        <v>3.4059259259259261E-2</v>
      </c>
      <c r="LG11" s="20">
        <f>'RIMS II Type II Employment'!LG11*VLOOKUP('Equation 4 Type II FTE'!$B11,'Equation 3 FTE Conversion'!$B$10:$E$32,4,FALSE)</f>
        <v>4.1627983539094644E-2</v>
      </c>
      <c r="LH11" s="20">
        <f>'RIMS II Type II Employment'!LH11*VLOOKUP('Equation 4 Type II FTE'!$B11,'Equation 3 FTE Conversion'!$B$10:$E$32,4,FALSE)</f>
        <v>4.11119341563786E-2</v>
      </c>
      <c r="LI11" s="20">
        <f>'RIMS II Type II Employment'!LI11*VLOOKUP('Equation 4 Type II FTE'!$B11,'Equation 3 FTE Conversion'!$B$10:$E$32,4,FALSE)</f>
        <v>4.730452674897119E-2</v>
      </c>
      <c r="LJ11" s="20">
        <f>'RIMS II Type II Employment'!LJ11*VLOOKUP('Equation 4 Type II FTE'!$B11,'Equation 3 FTE Conversion'!$B$10:$E$32,4,FALSE)</f>
        <v>3.0102880658436217E-2</v>
      </c>
      <c r="LK11" s="20">
        <f>'RIMS II Type II Employment'!LK11*VLOOKUP('Equation 4 Type II FTE'!$B11,'Equation 3 FTE Conversion'!$B$10:$E$32,4,FALSE)</f>
        <v>3.7843621399176949E-2</v>
      </c>
      <c r="LL11" s="20">
        <f>'RIMS II Type II Employment'!LL11*VLOOKUP('Equation 4 Type II FTE'!$B11,'Equation 3 FTE Conversion'!$B$10:$E$32,4,FALSE)</f>
        <v>4.7046502057613168E-2</v>
      </c>
      <c r="LM11" s="20">
        <f>'RIMS II Type II Employment'!LM11*VLOOKUP('Equation 4 Type II FTE'!$B11,'Equation 3 FTE Conversion'!$B$10:$E$32,4,FALSE)</f>
        <v>0.10854238683127572</v>
      </c>
      <c r="LN11" s="20">
        <f>'RIMS II Type II Employment'!LN11*VLOOKUP('Equation 4 Type II FTE'!$B11,'Equation 3 FTE Conversion'!$B$10:$E$32,4,FALSE)</f>
        <v>4.3434156378600826E-2</v>
      </c>
      <c r="LO11" s="20">
        <f>'RIMS II Type II Employment'!LO11*VLOOKUP('Equation 4 Type II FTE'!$B11,'Equation 3 FTE Conversion'!$B$10:$E$32,4,FALSE)</f>
        <v>2.8210699588477366E-2</v>
      </c>
      <c r="LP11" s="20">
        <f>'RIMS II Type II Employment'!LP11*VLOOKUP('Equation 4 Type II FTE'!$B11,'Equation 3 FTE Conversion'!$B$10:$E$32,4,FALSE)</f>
        <v>4.11119341563786E-2</v>
      </c>
      <c r="LQ11" s="20">
        <f>'RIMS II Type II Employment'!LQ11*VLOOKUP('Equation 4 Type II FTE'!$B11,'Equation 3 FTE Conversion'!$B$10:$E$32,4,FALSE)</f>
        <v>3.0188888888888887E-2</v>
      </c>
      <c r="LR11" s="20">
        <f>'RIMS II Type II Employment'!LR11*VLOOKUP('Equation 4 Type II FTE'!$B11,'Equation 3 FTE Conversion'!$B$10:$E$32,4,FALSE)</f>
        <v>4.1972016460905349E-2</v>
      </c>
      <c r="LS11" s="20">
        <f>'RIMS II Type II Employment'!LS11*VLOOKUP('Equation 4 Type II FTE'!$B11,'Equation 3 FTE Conversion'!$B$10:$E$32,4,FALSE)</f>
        <v>3.3887242798353909E-2</v>
      </c>
      <c r="LT11" s="20">
        <f>'RIMS II Type II Employment'!LT11*VLOOKUP('Equation 4 Type II FTE'!$B11,'Equation 3 FTE Conversion'!$B$10:$E$32,4,FALSE)</f>
        <v>2.5716460905349792E-2</v>
      </c>
      <c r="LU11" s="20">
        <f>'RIMS II Type II Employment'!LU11*VLOOKUP('Equation 4 Type II FTE'!$B11,'Equation 3 FTE Conversion'!$B$10:$E$32,4,FALSE)</f>
        <v>5.9259670781893002E-2</v>
      </c>
      <c r="LV11" s="20">
        <f>'RIMS II Type II Employment'!LV11*VLOOKUP('Equation 4 Type II FTE'!$B11,'Equation 3 FTE Conversion'!$B$10:$E$32,4,FALSE)</f>
        <v>4.4638271604938273E-2</v>
      </c>
      <c r="LW11" s="20">
        <f>'RIMS II Type II Employment'!LW11*VLOOKUP('Equation 4 Type II FTE'!$B11,'Equation 3 FTE Conversion'!$B$10:$E$32,4,FALSE)</f>
        <v>3.6897530864197531E-2</v>
      </c>
      <c r="LX11" s="20">
        <f>'RIMS II Type II Employment'!LX11*VLOOKUP('Equation 4 Type II FTE'!$B11,'Equation 3 FTE Conversion'!$B$10:$E$32,4,FALSE)</f>
        <v>4.4036213991769546E-2</v>
      </c>
      <c r="LY11" s="20">
        <f>'RIMS II Type II Employment'!LY11*VLOOKUP('Equation 4 Type II FTE'!$B11,'Equation 3 FTE Conversion'!$B$10:$E$32,4,FALSE)</f>
        <v>3.9133744855967073E-2</v>
      </c>
      <c r="LZ11" s="20">
        <f>'RIMS II Type II Employment'!LZ11*VLOOKUP('Equation 4 Type II FTE'!$B11,'Equation 3 FTE Conversion'!$B$10:$E$32,4,FALSE)</f>
        <v>3.3629218106995887E-2</v>
      </c>
      <c r="MA11" s="20">
        <f>'RIMS II Type II Employment'!MA11*VLOOKUP('Equation 4 Type II FTE'!$B11,'Equation 3 FTE Conversion'!$B$10:$E$32,4,FALSE)</f>
        <v>2.4856378600823043E-2</v>
      </c>
      <c r="MB11" s="20">
        <f>'RIMS II Type II Employment'!MB11*VLOOKUP('Equation 4 Type II FTE'!$B11,'Equation 3 FTE Conversion'!$B$10:$E$32,4,FALSE)</f>
        <v>3.500534979423868E-2</v>
      </c>
      <c r="MC11" s="20">
        <f>'RIMS II Type II Employment'!MC11*VLOOKUP('Equation 4 Type II FTE'!$B11,'Equation 3 FTE Conversion'!$B$10:$E$32,4,FALSE)</f>
        <v>4.5154320987654317E-2</v>
      </c>
      <c r="MD11" s="20">
        <f>'RIMS II Type II Employment'!MD11*VLOOKUP('Equation 4 Type II FTE'!$B11,'Equation 3 FTE Conversion'!$B$10:$E$32,4,FALSE)</f>
        <v>3.7671604938271604E-2</v>
      </c>
      <c r="ME11" s="20">
        <f>'RIMS II Type II Employment'!ME11*VLOOKUP('Equation 4 Type II FTE'!$B11,'Equation 3 FTE Conversion'!$B$10:$E$32,4,FALSE)</f>
        <v>4.1541975308641975E-2</v>
      </c>
      <c r="MF11" s="20">
        <f>'RIMS II Type II Employment'!MF11*VLOOKUP('Equation 4 Type II FTE'!$B11,'Equation 3 FTE Conversion'!$B$10:$E$32,4,FALSE)</f>
        <v>5.014279835390946E-2</v>
      </c>
      <c r="MG11" s="20">
        <f>'RIMS II Type II Employment'!MG11*VLOOKUP('Equation 4 Type II FTE'!$B11,'Equation 3 FTE Conversion'!$B$10:$E$32,4,FALSE)</f>
        <v>4.7648559670781888E-2</v>
      </c>
      <c r="MH11" s="20">
        <f>'RIMS II Type II Employment'!MH11*VLOOKUP('Equation 4 Type II FTE'!$B11,'Equation 3 FTE Conversion'!$B$10:$E$32,4,FALSE)</f>
        <v>4.6272427983539095E-2</v>
      </c>
      <c r="MI11" s="20">
        <f>'RIMS II Type II Employment'!MI11*VLOOKUP('Equation 4 Type II FTE'!$B11,'Equation 3 FTE Conversion'!$B$10:$E$32,4,FALSE)</f>
        <v>8.1363786008230451E-2</v>
      </c>
      <c r="MJ11" s="20">
        <f>'RIMS II Type II Employment'!MJ11*VLOOKUP('Equation 4 Type II FTE'!$B11,'Equation 3 FTE Conversion'!$B$10:$E$32,4,FALSE)</f>
        <v>5.0572839506172834E-2</v>
      </c>
      <c r="MK11" s="20">
        <f>'RIMS II Type II Employment'!MK11*VLOOKUP('Equation 4 Type II FTE'!$B11,'Equation 3 FTE Conversion'!$B$10:$E$32,4,FALSE)</f>
        <v>3.5607407407407407E-2</v>
      </c>
      <c r="ML11" s="20">
        <f>'RIMS II Type II Employment'!ML11*VLOOKUP('Equation 4 Type II FTE'!$B11,'Equation 3 FTE Conversion'!$B$10:$E$32,4,FALSE)</f>
        <v>5.3239094650205758E-2</v>
      </c>
      <c r="MM11" s="20">
        <f>'RIMS II Type II Employment'!MM11*VLOOKUP('Equation 4 Type II FTE'!$B11,'Equation 3 FTE Conversion'!$B$10:$E$32,4,FALSE)</f>
        <v>3.156502057613169E-2</v>
      </c>
      <c r="MN11" s="20">
        <f>'RIMS II Type II Employment'!MN11*VLOOKUP('Equation 4 Type II FTE'!$B11,'Equation 3 FTE Conversion'!$B$10:$E$32,4,FALSE)</f>
        <v>3.3371193415637858E-2</v>
      </c>
      <c r="MO11" s="20">
        <f>'RIMS II Type II Employment'!MO11*VLOOKUP('Equation 4 Type II FTE'!$B11,'Equation 3 FTE Conversion'!$B$10:$E$32,4,FALSE)</f>
        <v>2.9844855967078188E-2</v>
      </c>
      <c r="MP11" s="20">
        <f>'RIMS II Type II Employment'!MP11*VLOOKUP('Equation 4 Type II FTE'!$B11,'Equation 3 FTE Conversion'!$B$10:$E$32,4,FALSE)</f>
        <v>5.6851440329218107E-2</v>
      </c>
      <c r="MQ11" s="20">
        <f>'RIMS II Type II Employment'!MQ11*VLOOKUP('Equation 4 Type II FTE'!$B11,'Equation 3 FTE Conversion'!$B$10:$E$32,4,FALSE)</f>
        <v>4.0423868312757204E-2</v>
      </c>
      <c r="MR11" s="20">
        <f>'RIMS II Type II Employment'!MR11*VLOOKUP('Equation 4 Type II FTE'!$B11,'Equation 3 FTE Conversion'!$B$10:$E$32,4,FALSE)</f>
        <v>4.7218518518518514E-2</v>
      </c>
      <c r="MS11" s="20">
        <f>'RIMS II Type II Employment'!MS11*VLOOKUP('Equation 4 Type II FTE'!$B11,'Equation 3 FTE Conversion'!$B$10:$E$32,4,FALSE)</f>
        <v>3.8359670781893E-2</v>
      </c>
      <c r="MT11" s="20">
        <f>'RIMS II Type II Employment'!MT11*VLOOKUP('Equation 4 Type II FTE'!$B11,'Equation 3 FTE Conversion'!$B$10:$E$32,4,FALSE)</f>
        <v>6.7516460905349795E-2</v>
      </c>
      <c r="MU11" s="20">
        <f>'RIMS II Type II Employment'!MU11*VLOOKUP('Equation 4 Type II FTE'!$B11,'Equation 3 FTE Conversion'!$B$10:$E$32,4,FALSE)</f>
        <v>6.8032510288065839E-2</v>
      </c>
      <c r="MV11" s="20">
        <f>'RIMS II Type II Employment'!MV11*VLOOKUP('Equation 4 Type II FTE'!$B11,'Equation 3 FTE Conversion'!$B$10:$E$32,4,FALSE)</f>
        <v>5.6593415637860078E-2</v>
      </c>
      <c r="MW11" s="20">
        <f>'RIMS II Type II Employment'!MW11*VLOOKUP('Equation 4 Type II FTE'!$B11,'Equation 3 FTE Conversion'!$B$10:$E$32,4,FALSE)</f>
        <v>3.6037448559670782E-2</v>
      </c>
      <c r="MX11" s="20">
        <f>'RIMS II Type II Employment'!MX11*VLOOKUP('Equation 4 Type II FTE'!$B11,'Equation 3 FTE Conversion'!$B$10:$E$32,4,FALSE)</f>
        <v>3.9133744855967073E-2</v>
      </c>
      <c r="MY11" s="20">
        <f>'RIMS II Type II Employment'!MY11*VLOOKUP('Equation 4 Type II FTE'!$B11,'Equation 3 FTE Conversion'!$B$10:$E$32,4,FALSE)</f>
        <v>3.6897530864197531E-2</v>
      </c>
      <c r="MZ11" s="20">
        <f>'RIMS II Type II Employment'!MZ11*VLOOKUP('Equation 4 Type II FTE'!$B11,'Equation 3 FTE Conversion'!$B$10:$E$32,4,FALSE)</f>
        <v>2.7006584362139915E-2</v>
      </c>
      <c r="NA11" s="20">
        <f>'RIMS II Type II Employment'!NA11*VLOOKUP('Equation 4 Type II FTE'!$B11,'Equation 3 FTE Conversion'!$B$10:$E$32,4,FALSE)</f>
        <v>4.5412345679012346E-2</v>
      </c>
      <c r="NB11" s="20">
        <f>'RIMS II Type II Employment'!NB11*VLOOKUP('Equation 4 Type II FTE'!$B11,'Equation 3 FTE Conversion'!$B$10:$E$32,4,FALSE)</f>
        <v>3.6897530864197531E-2</v>
      </c>
      <c r="NC11" s="20">
        <f>'RIMS II Type II Employment'!NC11*VLOOKUP('Equation 4 Type II FTE'!$B11,'Equation 3 FTE Conversion'!$B$10:$E$32,4,FALSE)</f>
        <v>3.6811522633744855E-2</v>
      </c>
      <c r="ND11" s="20">
        <f>'RIMS II Type II Employment'!ND11*VLOOKUP('Equation 4 Type II FTE'!$B11,'Equation 3 FTE Conversion'!$B$10:$E$32,4,FALSE)</f>
        <v>4.11119341563786E-2</v>
      </c>
      <c r="NE11" s="20">
        <f>'RIMS II Type II Employment'!NE11*VLOOKUP('Equation 4 Type II FTE'!$B11,'Equation 3 FTE Conversion'!$B$10:$E$32,4,FALSE)</f>
        <v>4.2230041152263371E-2</v>
      </c>
      <c r="NF11" s="20">
        <f>'RIMS II Type II Employment'!NF11*VLOOKUP('Equation 4 Type II FTE'!$B11,'Equation 3 FTE Conversion'!$B$10:$E$32,4,FALSE)</f>
        <v>3.7499588477366251E-2</v>
      </c>
      <c r="NG11" s="198">
        <f>'RIMS II Type II Employment'!NG11*VLOOKUP('Equation 4 Type II FTE'!$B11,'Equation 3 FTE Conversion'!$B$10:$E$32,4,FALSE)</f>
        <v>4.7046502057613168E-2</v>
      </c>
      <c r="NH11" s="218">
        <f>'RIMS II Type II Employment'!NH11*VLOOKUP('Equation 4 Type II FTE'!$B11,'Equation 3 FTE Conversion'!$B$10:$E$32,4,FALSE)</f>
        <v>4.3520164609053495E-2</v>
      </c>
      <c r="NI11" s="198">
        <f>'RIMS II Type II Employment'!NI11*VLOOKUP('Equation 4 Type II FTE'!$B11,'Equation 3 FTE Conversion'!$B$10:$E$32,4,FALSE)</f>
        <v>2.9242798353909465E-2</v>
      </c>
      <c r="NJ11" s="202">
        <f>'RIMS II Type II Employment'!NJ11*VLOOKUP('Equation 4 Type II FTE'!$B11,'Equation 3 FTE Conversion'!$B$10:$E$32,4,FALSE)</f>
        <v>6.0893827160493824E-2</v>
      </c>
    </row>
    <row r="12" spans="1:374" x14ac:dyDescent="0.3">
      <c r="B12" s="59" t="s">
        <v>825</v>
      </c>
      <c r="C12" s="20">
        <f>'RIMS II Type II Employment'!C12*VLOOKUP('Equation 4 Type II FTE'!$B12,'Equation 3 FTE Conversion'!$B$10:$E$32,4,FALSE)</f>
        <v>2.3446359583952456E-2</v>
      </c>
      <c r="D12" s="20">
        <f>'RIMS II Type II Employment'!D12*VLOOKUP('Equation 4 Type II FTE'!$B12,'Equation 3 FTE Conversion'!$B$10:$E$32,4,FALSE)</f>
        <v>1.3102377414561665E-2</v>
      </c>
      <c r="E12" s="20">
        <f>'RIMS II Type II Employment'!E12*VLOOKUP('Equation 4 Type II FTE'!$B12,'Equation 3 FTE Conversion'!$B$10:$E$32,4,FALSE)</f>
        <v>1.1033580980683508E-2</v>
      </c>
      <c r="F12" s="20">
        <f>'RIMS II Type II Employment'!F12*VLOOKUP('Equation 4 Type II FTE'!$B12,'Equation 3 FTE Conversion'!$B$10:$E$32,4,FALSE)</f>
        <v>1.9505794947994058E-2</v>
      </c>
      <c r="G12" s="20">
        <f>'RIMS II Type II Employment'!G12*VLOOKUP('Equation 4 Type II FTE'!$B12,'Equation 3 FTE Conversion'!$B$10:$E$32,4,FALSE)</f>
        <v>1.9702823179791978E-2</v>
      </c>
      <c r="H12" s="20">
        <f>'RIMS II Type II Employment'!H12*VLOOKUP('Equation 4 Type II FTE'!$B12,'Equation 3 FTE Conversion'!$B$10:$E$32,4,FALSE)</f>
        <v>1.2314264487369986E-2</v>
      </c>
      <c r="I12" s="20">
        <f>'RIMS II Type II Employment'!I12*VLOOKUP('Equation 4 Type II FTE'!$B12,'Equation 3 FTE Conversion'!$B$10:$E$32,4,FALSE)</f>
        <v>1.2412778603268946E-2</v>
      </c>
      <c r="J12" s="20">
        <f>'RIMS II Type II Employment'!J12*VLOOKUP('Equation 4 Type II FTE'!$B12,'Equation 3 FTE Conversion'!$B$10:$E$32,4,FALSE)</f>
        <v>1.1427637444279347E-2</v>
      </c>
      <c r="K12" s="20">
        <f>'RIMS II Type II Employment'!K12*VLOOKUP('Equation 4 Type II FTE'!$B12,'Equation 3 FTE Conversion'!$B$10:$E$32,4,FALSE)</f>
        <v>7.0930163447251119E-3</v>
      </c>
      <c r="L12" s="20">
        <f>'RIMS II Type II Employment'!L12*VLOOKUP('Equation 4 Type II FTE'!$B12,'Equation 3 FTE Conversion'!$B$10:$E$32,4,FALSE)</f>
        <v>1.5171173848439823E-2</v>
      </c>
      <c r="M12" s="20">
        <f>'RIMS II Type II Employment'!M12*VLOOKUP('Equation 4 Type II FTE'!$B12,'Equation 3 FTE Conversion'!$B$10:$E$32,4,FALSE)</f>
        <v>1.5860772659732542E-2</v>
      </c>
      <c r="N12" s="20">
        <f>'RIMS II Type II Employment'!N12*VLOOKUP('Equation 4 Type II FTE'!$B12,'Equation 3 FTE Conversion'!$B$10:$E$32,4,FALSE)</f>
        <v>1.3299405646359584E-2</v>
      </c>
      <c r="O12" s="20">
        <f>'RIMS II Type II Employment'!O12*VLOOKUP('Equation 4 Type II FTE'!$B12,'Equation 3 FTE Conversion'!$B$10:$E$32,4,FALSE)</f>
        <v>3.2178650817236258</v>
      </c>
      <c r="P12" s="20">
        <f>'RIMS II Type II Employment'!P12*VLOOKUP('Equation 4 Type II FTE'!$B12,'Equation 3 FTE Conversion'!$B$10:$E$32,4,FALSE)</f>
        <v>2.4158616641901935</v>
      </c>
      <c r="Q12" s="20">
        <f>'RIMS II Type II Employment'!Q12*VLOOKUP('Equation 4 Type II FTE'!$B12,'Equation 3 FTE Conversion'!$B$10:$E$32,4,FALSE)</f>
        <v>0</v>
      </c>
      <c r="R12" s="20">
        <f>'RIMS II Type II Employment'!R12*VLOOKUP('Equation 4 Type II FTE'!$B12,'Equation 3 FTE Conversion'!$B$10:$E$32,4,FALSE)</f>
        <v>1.7916762258543835</v>
      </c>
      <c r="S12" s="20">
        <f>'RIMS II Type II Employment'!S12*VLOOKUP('Equation 4 Type II FTE'!$B12,'Equation 3 FTE Conversion'!$B$10:$E$32,4,FALSE)</f>
        <v>2.3002060921248146</v>
      </c>
      <c r="T12" s="20">
        <f>'RIMS II Type II Employment'!T12*VLOOKUP('Equation 4 Type II FTE'!$B12,'Equation 3 FTE Conversion'!$B$10:$E$32,4,FALSE)</f>
        <v>2.3291692421991086</v>
      </c>
      <c r="U12" s="20">
        <f>'RIMS II Type II Employment'!U12*VLOOKUP('Equation 4 Type II FTE'!$B12,'Equation 3 FTE Conversion'!$B$10:$E$32,4,FALSE)</f>
        <v>2.3823668647845468</v>
      </c>
      <c r="V12" s="20">
        <f>'RIMS II Type II Employment'!V12*VLOOKUP('Equation 4 Type II FTE'!$B12,'Equation 3 FTE Conversion'!$B$10:$E$32,4,FALSE)</f>
        <v>3.4141052005943537</v>
      </c>
      <c r="W12" s="20">
        <f>'RIMS II Type II Employment'!W12*VLOOKUP('Equation 4 Type II FTE'!$B12,'Equation 3 FTE Conversion'!$B$10:$E$32,4,FALSE)</f>
        <v>6.0290638930163447E-2</v>
      </c>
      <c r="X12" s="20">
        <f>'RIMS II Type II Employment'!X12*VLOOKUP('Equation 4 Type II FTE'!$B12,'Equation 3 FTE Conversion'!$B$10:$E$32,4,FALSE)</f>
        <v>0.15259836552748887</v>
      </c>
      <c r="Y12" s="20">
        <f>'RIMS II Type II Employment'!Y12*VLOOKUP('Equation 4 Type II FTE'!$B12,'Equation 3 FTE Conversion'!$B$10:$E$32,4,FALSE)</f>
        <v>2.4234472511144134E-2</v>
      </c>
      <c r="Z12" s="20">
        <f>'RIMS II Type II Employment'!Z12*VLOOKUP('Equation 4 Type II FTE'!$B12,'Equation 3 FTE Conversion'!$B$10:$E$32,4,FALSE)</f>
        <v>2.2362704309063897E-2</v>
      </c>
      <c r="AA12" s="20">
        <f>'RIMS II Type II Employment'!AA12*VLOOKUP('Equation 4 Type II FTE'!$B12,'Equation 3 FTE Conversion'!$B$10:$E$32,4,FALSE)</f>
        <v>2.7386924219910846E-2</v>
      </c>
      <c r="AB12" s="20">
        <f>'RIMS II Type II Employment'!AB12*VLOOKUP('Equation 4 Type II FTE'!$B12,'Equation 3 FTE Conversion'!$B$10:$E$32,4,FALSE)</f>
        <v>2.2165676077265974E-2</v>
      </c>
      <c r="AC12" s="20">
        <f>'RIMS II Type II Employment'!AC12*VLOOKUP('Equation 4 Type II FTE'!$B12,'Equation 3 FTE Conversion'!$B$10:$E$32,4,FALSE)</f>
        <v>3.3396285289747404E-2</v>
      </c>
      <c r="AD12" s="20">
        <f>'RIMS II Type II Employment'!AD12*VLOOKUP('Equation 4 Type II FTE'!$B12,'Equation 3 FTE Conversion'!$B$10:$E$32,4,FALSE)</f>
        <v>1.0639524517087669E-2</v>
      </c>
      <c r="AE12" s="20">
        <f>'RIMS II Type II Employment'!AE12*VLOOKUP('Equation 4 Type II FTE'!$B12,'Equation 3 FTE Conversion'!$B$10:$E$32,4,FALSE)</f>
        <v>1.1329123328380387E-2</v>
      </c>
      <c r="AF12" s="20">
        <f>'RIMS II Type II Employment'!AF12*VLOOKUP('Equation 4 Type II FTE'!$B12,'Equation 3 FTE Conversion'!$B$10:$E$32,4,FALSE)</f>
        <v>8.6692421991084699E-3</v>
      </c>
      <c r="AG12" s="20">
        <f>'RIMS II Type II Employment'!AG12*VLOOKUP('Equation 4 Type II FTE'!$B12,'Equation 3 FTE Conversion'!$B$10:$E$32,4,FALSE)</f>
        <v>1.1624665676077266E-2</v>
      </c>
      <c r="AH12" s="20">
        <f>'RIMS II Type II Employment'!AH12*VLOOKUP('Equation 4 Type II FTE'!$B12,'Equation 3 FTE Conversion'!$B$10:$E$32,4,FALSE)</f>
        <v>5.1030312035661218E-2</v>
      </c>
      <c r="AI12" s="20">
        <f>'RIMS II Type II Employment'!AI12*VLOOKUP('Equation 4 Type II FTE'!$B12,'Equation 3 FTE Conversion'!$B$10:$E$32,4,FALSE)</f>
        <v>3.3100742942050516E-2</v>
      </c>
      <c r="AJ12" s="20">
        <f>'RIMS II Type II Employment'!AJ12*VLOOKUP('Equation 4 Type II FTE'!$B12,'Equation 3 FTE Conversion'!$B$10:$E$32,4,FALSE)</f>
        <v>4.1572956909361074E-2</v>
      </c>
      <c r="AK12" s="20">
        <f>'RIMS II Type II Employment'!AK12*VLOOKUP('Equation 4 Type II FTE'!$B12,'Equation 3 FTE Conversion'!$B$10:$E$32,4,FALSE)</f>
        <v>0.15023402674591382</v>
      </c>
      <c r="AL12" s="20">
        <f>'RIMS II Type II Employment'!AL12*VLOOKUP('Equation 4 Type II FTE'!$B12,'Equation 3 FTE Conversion'!$B$10:$E$32,4,FALSE)</f>
        <v>6.4231203566121844E-2</v>
      </c>
      <c r="AM12" s="20">
        <f>'RIMS II Type II Employment'!AM12*VLOOKUP('Equation 4 Type II FTE'!$B12,'Equation 3 FTE Conversion'!$B$10:$E$32,4,FALSE)</f>
        <v>2.9751263001485888E-2</v>
      </c>
      <c r="AN12" s="20">
        <f>'RIMS II Type II Employment'!AN12*VLOOKUP('Equation 4 Type II FTE'!$B12,'Equation 3 FTE Conversion'!$B$10:$E$32,4,FALSE)</f>
        <v>5.5561961367013378E-2</v>
      </c>
      <c r="AO12" s="20">
        <f>'RIMS II Type II Employment'!AO12*VLOOKUP('Equation 4 Type II FTE'!$B12,'Equation 3 FTE Conversion'!$B$10:$E$32,4,FALSE)</f>
        <v>1.0738038632986627E-2</v>
      </c>
      <c r="AP12" s="20">
        <f>'RIMS II Type II Employment'!AP12*VLOOKUP('Equation 4 Type II FTE'!$B12,'Equation 3 FTE Conversion'!$B$10:$E$32,4,FALSE)</f>
        <v>4.7385289747399702E-2</v>
      </c>
      <c r="AQ12" s="20">
        <f>'RIMS II Type II Employment'!AQ12*VLOOKUP('Equation 4 Type II FTE'!$B12,'Equation 3 FTE Conversion'!$B$10:$E$32,4,FALSE)</f>
        <v>0.10895661218424964</v>
      </c>
      <c r="AR12" s="20">
        <f>'RIMS II Type II Employment'!AR12*VLOOKUP('Equation 4 Type II FTE'!$B12,'Equation 3 FTE Conversion'!$B$10:$E$32,4,FALSE)</f>
        <v>2.6598811292719168E-2</v>
      </c>
      <c r="AS12" s="20">
        <f>'RIMS II Type II Employment'!AS12*VLOOKUP('Equation 4 Type II FTE'!$B12,'Equation 3 FTE Conversion'!$B$10:$E$32,4,FALSE)</f>
        <v>9.1618127786032691E-2</v>
      </c>
      <c r="AT12" s="20">
        <f>'RIMS II Type II Employment'!AT12*VLOOKUP('Equation 4 Type II FTE'!$B12,'Equation 3 FTE Conversion'!$B$10:$E$32,4,FALSE)</f>
        <v>2.3052303120356613E-2</v>
      </c>
      <c r="AU12" s="20">
        <f>'RIMS II Type II Employment'!AU12*VLOOKUP('Equation 4 Type II FTE'!$B12,'Equation 3 FTE Conversion'!$B$10:$E$32,4,FALSE)</f>
        <v>9.7528974739970291E-3</v>
      </c>
      <c r="AV12" s="20">
        <f>'RIMS II Type II Employment'!AV12*VLOOKUP('Equation 4 Type II FTE'!$B12,'Equation 3 FTE Conversion'!$B$10:$E$32,4,FALSE)</f>
        <v>1.3989004457652304E-2</v>
      </c>
      <c r="AW12" s="20">
        <f>'RIMS II Type II Employment'!AW12*VLOOKUP('Equation 4 Type II FTE'!$B12,'Equation 3 FTE Conversion'!$B$10:$E$32,4,FALSE)</f>
        <v>2.7485438335809808E-2</v>
      </c>
      <c r="AX12" s="20">
        <f>'RIMS II Type II Employment'!AX12*VLOOKUP('Equation 4 Type II FTE'!$B12,'Equation 3 FTE Conversion'!$B$10:$E$32,4,FALSE)</f>
        <v>8.8662704309063894E-3</v>
      </c>
      <c r="AY12" s="20">
        <f>'RIMS II Type II Employment'!AY12*VLOOKUP('Equation 4 Type II FTE'!$B12,'Equation 3 FTE Conversion'!$B$10:$E$32,4,FALSE)</f>
        <v>3.4184398216939083E-2</v>
      </c>
      <c r="AZ12" s="20">
        <f>'RIMS II Type II Employment'!AZ12*VLOOKUP('Equation 4 Type II FTE'!$B12,'Equation 3 FTE Conversion'!$B$10:$E$32,4,FALSE)</f>
        <v>6.5019316493313524E-3</v>
      </c>
      <c r="BA12" s="20">
        <f>'RIMS II Type II Employment'!BA12*VLOOKUP('Equation 4 Type II FTE'!$B12,'Equation 3 FTE Conversion'!$B$10:$E$32,4,FALSE)</f>
        <v>1.852065378900446E-2</v>
      </c>
      <c r="BB12" s="20">
        <f>'RIMS II Type II Employment'!BB12*VLOOKUP('Equation 4 Type II FTE'!$B12,'Equation 3 FTE Conversion'!$B$10:$E$32,4,FALSE)</f>
        <v>1.9998365527488855E-2</v>
      </c>
      <c r="BC12" s="20">
        <f>'RIMS II Type II Employment'!BC12*VLOOKUP('Equation 4 Type II FTE'!$B12,'Equation 3 FTE Conversion'!$B$10:$E$32,4,FALSE)</f>
        <v>1.3299405646359584E-2</v>
      </c>
      <c r="BD12" s="20">
        <f>'RIMS II Type II Employment'!BD12*VLOOKUP('Equation 4 Type II FTE'!$B12,'Equation 3 FTE Conversion'!$B$10:$E$32,4,FALSE)</f>
        <v>7.2900445765230323E-3</v>
      </c>
      <c r="BE12" s="20">
        <f>'RIMS II Type II Employment'!BE12*VLOOKUP('Equation 4 Type II FTE'!$B12,'Equation 3 FTE Conversion'!$B$10:$E$32,4,FALSE)</f>
        <v>9.7528974739970291E-3</v>
      </c>
      <c r="BF12" s="20">
        <f>'RIMS II Type II Employment'!BF12*VLOOKUP('Equation 4 Type II FTE'!$B12,'Equation 3 FTE Conversion'!$B$10:$E$32,4,FALSE)</f>
        <v>7.3885586924219912E-3</v>
      </c>
      <c r="BG12" s="20">
        <f>'RIMS II Type II Employment'!BG12*VLOOKUP('Equation 4 Type II FTE'!$B12,'Equation 3 FTE Conversion'!$B$10:$E$32,4,FALSE)</f>
        <v>7.9796433878157498E-3</v>
      </c>
      <c r="BH12" s="20">
        <f>'RIMS II Type II Employment'!BH12*VLOOKUP('Equation 4 Type II FTE'!$B12,'Equation 3 FTE Conversion'!$B$10:$E$32,4,FALSE)</f>
        <v>7.487072808320951E-3</v>
      </c>
      <c r="BI12" s="20">
        <f>'RIMS II Type II Employment'!BI12*VLOOKUP('Equation 4 Type II FTE'!$B12,'Equation 3 FTE Conversion'!$B$10:$E$32,4,FALSE)</f>
        <v>8.7677563150074297E-3</v>
      </c>
      <c r="BJ12" s="20">
        <f>'RIMS II Type II Employment'!BJ12*VLOOKUP('Equation 4 Type II FTE'!$B12,'Equation 3 FTE Conversion'!$B$10:$E$32,4,FALSE)</f>
        <v>6.9945022288261521E-3</v>
      </c>
      <c r="BK12" s="20">
        <f>'RIMS II Type II Employment'!BK12*VLOOKUP('Equation 4 Type II FTE'!$B12,'Equation 3 FTE Conversion'!$B$10:$E$32,4,FALSE)</f>
        <v>6.9945022288261521E-3</v>
      </c>
      <c r="BL12" s="20">
        <f>'RIMS II Type II Employment'!BL12*VLOOKUP('Equation 4 Type II FTE'!$B12,'Equation 3 FTE Conversion'!$B$10:$E$32,4,FALSE)</f>
        <v>7.0930163447251119E-3</v>
      </c>
      <c r="BM12" s="20">
        <f>'RIMS II Type II Employment'!BM12*VLOOKUP('Equation 4 Type II FTE'!$B12,'Equation 3 FTE Conversion'!$B$10:$E$32,4,FALSE)</f>
        <v>7.1915304606240717E-3</v>
      </c>
      <c r="BN12" s="20">
        <f>'RIMS II Type II Employment'!BN12*VLOOKUP('Equation 4 Type II FTE'!$B12,'Equation 3 FTE Conversion'!$B$10:$E$32,4,FALSE)</f>
        <v>1.0048439821693908E-2</v>
      </c>
      <c r="BO12" s="20">
        <f>'RIMS II Type II Employment'!BO12*VLOOKUP('Equation 4 Type II FTE'!$B12,'Equation 3 FTE Conversion'!$B$10:$E$32,4,FALSE)</f>
        <v>9.6543833580980693E-3</v>
      </c>
      <c r="BP12" s="20">
        <f>'RIMS II Type II Employment'!BP12*VLOOKUP('Equation 4 Type II FTE'!$B12,'Equation 3 FTE Conversion'!$B$10:$E$32,4,FALSE)</f>
        <v>6.9945022288261521E-3</v>
      </c>
      <c r="BQ12" s="20">
        <f>'RIMS II Type II Employment'!BQ12*VLOOKUP('Equation 4 Type II FTE'!$B12,'Equation 3 FTE Conversion'!$B$10:$E$32,4,FALSE)</f>
        <v>1.0146953937592868E-2</v>
      </c>
      <c r="BR12" s="20">
        <f>'RIMS II Type II Employment'!BR12*VLOOKUP('Equation 4 Type II FTE'!$B12,'Equation 3 FTE Conversion'!$B$10:$E$32,4,FALSE)</f>
        <v>6.3049034175334329E-3</v>
      </c>
      <c r="BS12" s="20">
        <f>'RIMS II Type II Employment'!BS12*VLOOKUP('Equation 4 Type II FTE'!$B12,'Equation 3 FTE Conversion'!$B$10:$E$32,4,FALSE)</f>
        <v>6.7974739970282317E-3</v>
      </c>
      <c r="BT12" s="20">
        <f>'RIMS II Type II Employment'!BT12*VLOOKUP('Equation 4 Type II FTE'!$B12,'Equation 3 FTE Conversion'!$B$10:$E$32,4,FALSE)</f>
        <v>7.2900445765230323E-3</v>
      </c>
      <c r="BU12" s="20">
        <f>'RIMS II Type II Employment'!BU12*VLOOKUP('Equation 4 Type II FTE'!$B12,'Equation 3 FTE Conversion'!$B$10:$E$32,4,FALSE)</f>
        <v>6.698959881129272E-3</v>
      </c>
      <c r="BV12" s="20">
        <f>'RIMS II Type II Employment'!BV12*VLOOKUP('Equation 4 Type II FTE'!$B12,'Equation 3 FTE Conversion'!$B$10:$E$32,4,FALSE)</f>
        <v>6.698959881129272E-3</v>
      </c>
      <c r="BW12" s="20">
        <f>'RIMS II Type II Employment'!BW12*VLOOKUP('Equation 4 Type II FTE'!$B12,'Equation 3 FTE Conversion'!$B$10:$E$32,4,FALSE)</f>
        <v>8.2751857355126291E-3</v>
      </c>
      <c r="BX12" s="20">
        <f>'RIMS II Type II Employment'!BX12*VLOOKUP('Equation 4 Type II FTE'!$B12,'Equation 3 FTE Conversion'!$B$10:$E$32,4,FALSE)</f>
        <v>5.910846953937593E-3</v>
      </c>
      <c r="BY12" s="20">
        <f>'RIMS II Type II Employment'!BY12*VLOOKUP('Equation 4 Type II FTE'!$B12,'Equation 3 FTE Conversion'!$B$10:$E$32,4,FALSE)</f>
        <v>5.2212481426448737E-3</v>
      </c>
      <c r="BZ12" s="20">
        <f>'RIMS II Type II Employment'!BZ12*VLOOKUP('Equation 4 Type II FTE'!$B12,'Equation 3 FTE Conversion'!$B$10:$E$32,4,FALSE)</f>
        <v>5.7138187221396734E-3</v>
      </c>
      <c r="CA12" s="20">
        <f>'RIMS II Type II Employment'!CA12*VLOOKUP('Equation 4 Type II FTE'!$B12,'Equation 3 FTE Conversion'!$B$10:$E$32,4,FALSE)</f>
        <v>8.3736998514115906E-3</v>
      </c>
      <c r="CB12" s="20">
        <f>'RIMS II Type II Employment'!CB12*VLOOKUP('Equation 4 Type II FTE'!$B12,'Equation 3 FTE Conversion'!$B$10:$E$32,4,FALSE)</f>
        <v>6.5019316493313524E-3</v>
      </c>
      <c r="CC12" s="20">
        <f>'RIMS II Type II Employment'!CC12*VLOOKUP('Equation 4 Type II FTE'!$B12,'Equation 3 FTE Conversion'!$B$10:$E$32,4,FALSE)</f>
        <v>6.9945022288261521E-3</v>
      </c>
      <c r="CD12" s="20">
        <f>'RIMS II Type II Employment'!CD12*VLOOKUP('Equation 4 Type II FTE'!$B12,'Equation 3 FTE Conversion'!$B$10:$E$32,4,FALSE)</f>
        <v>9.8514115898959888E-3</v>
      </c>
      <c r="CE12" s="20">
        <f>'RIMS II Type II Employment'!CE12*VLOOKUP('Equation 4 Type II FTE'!$B12,'Equation 3 FTE Conversion'!$B$10:$E$32,4,FALSE)</f>
        <v>9.5558692421991095E-3</v>
      </c>
      <c r="CF12" s="20">
        <f>'RIMS II Type II Employment'!CF12*VLOOKUP('Equation 4 Type II FTE'!$B12,'Equation 3 FTE Conversion'!$B$10:$E$32,4,FALSE)</f>
        <v>1.960430906389302E-2</v>
      </c>
      <c r="CG12" s="20">
        <f>'RIMS II Type II Employment'!CG12*VLOOKUP('Equation 4 Type II FTE'!$B12,'Equation 3 FTE Conversion'!$B$10:$E$32,4,FALSE)</f>
        <v>7.5855869242199116E-3</v>
      </c>
      <c r="CH12" s="20">
        <f>'RIMS II Type II Employment'!CH12*VLOOKUP('Equation 4 Type II FTE'!$B12,'Equation 3 FTE Conversion'!$B$10:$E$32,4,FALSE)</f>
        <v>5.4182763744427933E-3</v>
      </c>
      <c r="CI12" s="20">
        <f>'RIMS II Type II Employment'!CI12*VLOOKUP('Equation 4 Type II FTE'!$B12,'Equation 3 FTE Conversion'!$B$10:$E$32,4,FALSE)</f>
        <v>6.5019316493313524E-3</v>
      </c>
      <c r="CJ12" s="20">
        <f>'RIMS II Type II Employment'!CJ12*VLOOKUP('Equation 4 Type II FTE'!$B12,'Equation 3 FTE Conversion'!$B$10:$E$32,4,FALSE)</f>
        <v>8.9647845468053509E-3</v>
      </c>
      <c r="CK12" s="20">
        <f>'RIMS II Type II Employment'!CK12*VLOOKUP('Equation 4 Type II FTE'!$B12,'Equation 3 FTE Conversion'!$B$10:$E$32,4,FALSE)</f>
        <v>9.3588410104011883E-3</v>
      </c>
      <c r="CL12" s="20">
        <f>'RIMS II Type II Employment'!CL12*VLOOKUP('Equation 4 Type II FTE'!$B12,'Equation 3 FTE Conversion'!$B$10:$E$32,4,FALSE)</f>
        <v>8.2751857355126291E-3</v>
      </c>
      <c r="CM12" s="20">
        <f>'RIMS II Type II Employment'!CM12*VLOOKUP('Equation 4 Type II FTE'!$B12,'Equation 3 FTE Conversion'!$B$10:$E$32,4,FALSE)</f>
        <v>8.4722139673105504E-3</v>
      </c>
      <c r="CN12" s="20">
        <f>'RIMS II Type II Employment'!CN12*VLOOKUP('Equation 4 Type II FTE'!$B12,'Equation 3 FTE Conversion'!$B$10:$E$32,4,FALSE)</f>
        <v>6.0093610698365536E-3</v>
      </c>
      <c r="CO12" s="20">
        <f>'RIMS II Type II Employment'!CO12*VLOOKUP('Equation 4 Type II FTE'!$B12,'Equation 3 FTE Conversion'!$B$10:$E$32,4,FALSE)</f>
        <v>6.6004457652303122E-3</v>
      </c>
      <c r="CP12" s="20">
        <f>'RIMS II Type II Employment'!CP12*VLOOKUP('Equation 4 Type II FTE'!$B12,'Equation 3 FTE Conversion'!$B$10:$E$32,4,FALSE)</f>
        <v>6.4034175334323927E-3</v>
      </c>
      <c r="CQ12" s="20">
        <f>'RIMS II Type II Employment'!CQ12*VLOOKUP('Equation 4 Type II FTE'!$B12,'Equation 3 FTE Conversion'!$B$10:$E$32,4,FALSE)</f>
        <v>6.4034175334323927E-3</v>
      </c>
      <c r="CR12" s="20">
        <f>'RIMS II Type II Employment'!CR12*VLOOKUP('Equation 4 Type II FTE'!$B12,'Equation 3 FTE Conversion'!$B$10:$E$32,4,FALSE)</f>
        <v>5.910846953937593E-3</v>
      </c>
      <c r="CS12" s="20">
        <f>'RIMS II Type II Employment'!CS12*VLOOKUP('Equation 4 Type II FTE'!$B12,'Equation 3 FTE Conversion'!$B$10:$E$32,4,FALSE)</f>
        <v>5.8123328380386332E-3</v>
      </c>
      <c r="CT12" s="20">
        <f>'RIMS II Type II Employment'!CT12*VLOOKUP('Equation 4 Type II FTE'!$B12,'Equation 3 FTE Conversion'!$B$10:$E$32,4,FALSE)</f>
        <v>5.8123328380386332E-3</v>
      </c>
      <c r="CU12" s="20">
        <f>'RIMS II Type II Employment'!CU12*VLOOKUP('Equation 4 Type II FTE'!$B12,'Equation 3 FTE Conversion'!$B$10:$E$32,4,FALSE)</f>
        <v>5.2212481426448737E-3</v>
      </c>
      <c r="CV12" s="20">
        <f>'RIMS II Type II Employment'!CV12*VLOOKUP('Equation 4 Type II FTE'!$B12,'Equation 3 FTE Conversion'!$B$10:$E$32,4,FALSE)</f>
        <v>6.9945022288261521E-3</v>
      </c>
      <c r="CW12" s="20">
        <f>'RIMS II Type II Employment'!CW12*VLOOKUP('Equation 4 Type II FTE'!$B12,'Equation 3 FTE Conversion'!$B$10:$E$32,4,FALSE)</f>
        <v>6.9945022288261521E-3</v>
      </c>
      <c r="CX12" s="20">
        <f>'RIMS II Type II Employment'!CX12*VLOOKUP('Equation 4 Type II FTE'!$B12,'Equation 3 FTE Conversion'!$B$10:$E$32,4,FALSE)</f>
        <v>6.3049034175334329E-3</v>
      </c>
      <c r="CY12" s="20">
        <f>'RIMS II Type II Employment'!CY12*VLOOKUP('Equation 4 Type II FTE'!$B12,'Equation 3 FTE Conversion'!$B$10:$E$32,4,FALSE)</f>
        <v>9.2603268945022302E-3</v>
      </c>
      <c r="CZ12" s="20">
        <f>'RIMS II Type II Employment'!CZ12*VLOOKUP('Equation 4 Type II FTE'!$B12,'Equation 3 FTE Conversion'!$B$10:$E$32,4,FALSE)</f>
        <v>7.9796433878157498E-3</v>
      </c>
      <c r="DA12" s="20">
        <f>'RIMS II Type II Employment'!DA12*VLOOKUP('Equation 4 Type II FTE'!$B12,'Equation 3 FTE Conversion'!$B$10:$E$32,4,FALSE)</f>
        <v>8.2751857355126291E-3</v>
      </c>
      <c r="DB12" s="20">
        <f>'RIMS II Type II Employment'!DB12*VLOOKUP('Equation 4 Type II FTE'!$B12,'Equation 3 FTE Conversion'!$B$10:$E$32,4,FALSE)</f>
        <v>6.1078751857355125E-3</v>
      </c>
      <c r="DC12" s="20">
        <f>'RIMS II Type II Employment'!DC12*VLOOKUP('Equation 4 Type II FTE'!$B12,'Equation 3 FTE Conversion'!$B$10:$E$32,4,FALSE)</f>
        <v>6.4034175334323927E-3</v>
      </c>
      <c r="DD12" s="20">
        <f>'RIMS II Type II Employment'!DD12*VLOOKUP('Equation 4 Type II FTE'!$B12,'Equation 3 FTE Conversion'!$B$10:$E$32,4,FALSE)</f>
        <v>4.9257057949479944E-3</v>
      </c>
      <c r="DE12" s="20">
        <f>'RIMS II Type II Employment'!DE12*VLOOKUP('Equation 4 Type II FTE'!$B12,'Equation 3 FTE Conversion'!$B$10:$E$32,4,FALSE)</f>
        <v>8.6692421991084699E-3</v>
      </c>
      <c r="DF12" s="20">
        <f>'RIMS II Type II Employment'!DF12*VLOOKUP('Equation 4 Type II FTE'!$B12,'Equation 3 FTE Conversion'!$B$10:$E$32,4,FALSE)</f>
        <v>7.1915304606240717E-3</v>
      </c>
      <c r="DG12" s="20">
        <f>'RIMS II Type II Employment'!DG12*VLOOKUP('Equation 4 Type II FTE'!$B12,'Equation 3 FTE Conversion'!$B$10:$E$32,4,FALSE)</f>
        <v>6.7974739970282317E-3</v>
      </c>
      <c r="DH12" s="20">
        <f>'RIMS II Type II Employment'!DH12*VLOOKUP('Equation 4 Type II FTE'!$B12,'Equation 3 FTE Conversion'!$B$10:$E$32,4,FALSE)</f>
        <v>9.3588410104011883E-3</v>
      </c>
      <c r="DI12" s="20">
        <f>'RIMS II Type II Employment'!DI12*VLOOKUP('Equation 4 Type II FTE'!$B12,'Equation 3 FTE Conversion'!$B$10:$E$32,4,FALSE)</f>
        <v>4.2361069836552752E-3</v>
      </c>
      <c r="DJ12" s="20">
        <f>'RIMS II Type II Employment'!DJ12*VLOOKUP('Equation 4 Type II FTE'!$B12,'Equation 3 FTE Conversion'!$B$10:$E$32,4,FALSE)</f>
        <v>5.5167904903417539E-3</v>
      </c>
      <c r="DK12" s="20">
        <f>'RIMS II Type II Employment'!DK12*VLOOKUP('Equation 4 Type II FTE'!$B12,'Equation 3 FTE Conversion'!$B$10:$E$32,4,FALSE)</f>
        <v>8.9647845468053509E-3</v>
      </c>
      <c r="DL12" s="20">
        <f>'RIMS II Type II Employment'!DL12*VLOOKUP('Equation 4 Type II FTE'!$B12,'Equation 3 FTE Conversion'!$B$10:$E$32,4,FALSE)</f>
        <v>9.5558692421991095E-3</v>
      </c>
      <c r="DM12" s="20">
        <f>'RIMS II Type II Employment'!DM12*VLOOKUP('Equation 4 Type II FTE'!$B12,'Equation 3 FTE Conversion'!$B$10:$E$32,4,FALSE)</f>
        <v>3.2509658246656762E-3</v>
      </c>
      <c r="DN12" s="20">
        <f>'RIMS II Type II Employment'!DN12*VLOOKUP('Equation 4 Type II FTE'!$B12,'Equation 3 FTE Conversion'!$B$10:$E$32,4,FALSE)</f>
        <v>7.2900445765230323E-3</v>
      </c>
      <c r="DO12" s="20">
        <f>'RIMS II Type II Employment'!DO12*VLOOKUP('Equation 4 Type II FTE'!$B12,'Equation 3 FTE Conversion'!$B$10:$E$32,4,FALSE)</f>
        <v>5.122734026745914E-3</v>
      </c>
      <c r="DP12" s="20">
        <f>'RIMS II Type II Employment'!DP12*VLOOKUP('Equation 4 Type II FTE'!$B12,'Equation 3 FTE Conversion'!$B$10:$E$32,4,FALSE)</f>
        <v>5.8123328380386332E-3</v>
      </c>
      <c r="DQ12" s="20">
        <f>'RIMS II Type II Employment'!DQ12*VLOOKUP('Equation 4 Type II FTE'!$B12,'Equation 3 FTE Conversion'!$B$10:$E$32,4,FALSE)</f>
        <v>5.122734026745914E-3</v>
      </c>
      <c r="DR12" s="20">
        <f>'RIMS II Type II Employment'!DR12*VLOOKUP('Equation 4 Type II FTE'!$B12,'Equation 3 FTE Conversion'!$B$10:$E$32,4,FALSE)</f>
        <v>7.782615156017832E-3</v>
      </c>
      <c r="DS12" s="20">
        <f>'RIMS II Type II Employment'!DS12*VLOOKUP('Equation 4 Type II FTE'!$B12,'Equation 3 FTE Conversion'!$B$10:$E$32,4,FALSE)</f>
        <v>5.7138187221396734E-3</v>
      </c>
      <c r="DT12" s="20">
        <f>'RIMS II Type II Employment'!DT12*VLOOKUP('Equation 4 Type II FTE'!$B12,'Equation 3 FTE Conversion'!$B$10:$E$32,4,FALSE)</f>
        <v>1.2018722139673107E-2</v>
      </c>
      <c r="DU12" s="20">
        <f>'RIMS II Type II Employment'!DU12*VLOOKUP('Equation 4 Type II FTE'!$B12,'Equation 3 FTE Conversion'!$B$10:$E$32,4,FALSE)</f>
        <v>8.9647845468053509E-3</v>
      </c>
      <c r="DV12" s="20">
        <f>'RIMS II Type II Employment'!DV12*VLOOKUP('Equation 4 Type II FTE'!$B12,'Equation 3 FTE Conversion'!$B$10:$E$32,4,FALSE)</f>
        <v>7.487072808320951E-3</v>
      </c>
      <c r="DW12" s="20">
        <f>'RIMS II Type II Employment'!DW12*VLOOKUP('Equation 4 Type II FTE'!$B12,'Equation 3 FTE Conversion'!$B$10:$E$32,4,FALSE)</f>
        <v>5.6153046062407137E-3</v>
      </c>
      <c r="DX12" s="20">
        <f>'RIMS II Type II Employment'!DX12*VLOOKUP('Equation 4 Type II FTE'!$B12,'Equation 3 FTE Conversion'!$B$10:$E$32,4,FALSE)</f>
        <v>1.2018722139673107E-2</v>
      </c>
      <c r="DY12" s="20">
        <f>'RIMS II Type II Employment'!DY12*VLOOKUP('Equation 4 Type II FTE'!$B12,'Equation 3 FTE Conversion'!$B$10:$E$32,4,FALSE)</f>
        <v>6.0093610698365536E-3</v>
      </c>
      <c r="DZ12" s="20">
        <f>'RIMS II Type II Employment'!DZ12*VLOOKUP('Equation 4 Type II FTE'!$B12,'Equation 3 FTE Conversion'!$B$10:$E$32,4,FALSE)</f>
        <v>6.8959881129271924E-3</v>
      </c>
      <c r="EA12" s="20">
        <f>'RIMS II Type II Employment'!EA12*VLOOKUP('Equation 4 Type II FTE'!$B12,'Equation 3 FTE Conversion'!$B$10:$E$32,4,FALSE)</f>
        <v>8.0781575037147113E-3</v>
      </c>
      <c r="EB12" s="20">
        <f>'RIMS II Type II Employment'!EB12*VLOOKUP('Equation 4 Type II FTE'!$B12,'Equation 3 FTE Conversion'!$B$10:$E$32,4,FALSE)</f>
        <v>7.5855869242199116E-3</v>
      </c>
      <c r="EC12" s="20">
        <f>'RIMS II Type II Employment'!EC12*VLOOKUP('Equation 4 Type II FTE'!$B12,'Equation 3 FTE Conversion'!$B$10:$E$32,4,FALSE)</f>
        <v>6.9945022288261521E-3</v>
      </c>
      <c r="ED12" s="20">
        <f>'RIMS II Type II Employment'!ED12*VLOOKUP('Equation 4 Type II FTE'!$B12,'Equation 3 FTE Conversion'!$B$10:$E$32,4,FALSE)</f>
        <v>6.6004457652303122E-3</v>
      </c>
      <c r="EE12" s="20">
        <f>'RIMS II Type II Employment'!EE12*VLOOKUP('Equation 4 Type II FTE'!$B12,'Equation 3 FTE Conversion'!$B$10:$E$32,4,FALSE)</f>
        <v>5.910846953937593E-3</v>
      </c>
      <c r="EF12" s="20">
        <f>'RIMS II Type II Employment'!EF12*VLOOKUP('Equation 4 Type II FTE'!$B12,'Equation 3 FTE Conversion'!$B$10:$E$32,4,FALSE)</f>
        <v>3.3297771173848439E-2</v>
      </c>
      <c r="EG12" s="20">
        <f>'RIMS II Type II Employment'!EG12*VLOOKUP('Equation 4 Type II FTE'!$B12,'Equation 3 FTE Conversion'!$B$10:$E$32,4,FALSE)</f>
        <v>7.487072808320951E-3</v>
      </c>
      <c r="EH12" s="20">
        <f>'RIMS II Type II Employment'!EH12*VLOOKUP('Equation 4 Type II FTE'!$B12,'Equation 3 FTE Conversion'!$B$10:$E$32,4,FALSE)</f>
        <v>4.4331352154531947E-3</v>
      </c>
      <c r="EI12" s="20">
        <f>'RIMS II Type II Employment'!EI12*VLOOKUP('Equation 4 Type II FTE'!$B12,'Equation 3 FTE Conversion'!$B$10:$E$32,4,FALSE)</f>
        <v>4.4331352154531947E-3</v>
      </c>
      <c r="EJ12" s="20">
        <f>'RIMS II Type II Employment'!EJ12*VLOOKUP('Equation 4 Type II FTE'!$B12,'Equation 3 FTE Conversion'!$B$10:$E$32,4,FALSE)</f>
        <v>4.728677563150074E-3</v>
      </c>
      <c r="EK12" s="20">
        <f>'RIMS II Type II Employment'!EK12*VLOOKUP('Equation 4 Type II FTE'!$B12,'Equation 3 FTE Conversion'!$B$10:$E$32,4,FALSE)</f>
        <v>6.7974739970282317E-3</v>
      </c>
      <c r="EL12" s="20">
        <f>'RIMS II Type II Employment'!EL12*VLOOKUP('Equation 4 Type II FTE'!$B12,'Equation 3 FTE Conversion'!$B$10:$E$32,4,FALSE)</f>
        <v>5.910846953937593E-3</v>
      </c>
      <c r="EM12" s="20">
        <f>'RIMS II Type II Employment'!EM12*VLOOKUP('Equation 4 Type II FTE'!$B12,'Equation 3 FTE Conversion'!$B$10:$E$32,4,FALSE)</f>
        <v>5.122734026745914E-3</v>
      </c>
      <c r="EN12" s="20">
        <f>'RIMS II Type II Employment'!EN12*VLOOKUP('Equation 4 Type II FTE'!$B12,'Equation 3 FTE Conversion'!$B$10:$E$32,4,FALSE)</f>
        <v>6.2063893016344731E-3</v>
      </c>
      <c r="EO12" s="20">
        <f>'RIMS II Type II Employment'!EO12*VLOOKUP('Equation 4 Type II FTE'!$B12,'Equation 3 FTE Conversion'!$B$10:$E$32,4,FALSE)</f>
        <v>7.0930163447251119E-3</v>
      </c>
      <c r="EP12" s="20">
        <f>'RIMS II Type II Employment'!EP12*VLOOKUP('Equation 4 Type II FTE'!$B12,'Equation 3 FTE Conversion'!$B$10:$E$32,4,FALSE)</f>
        <v>6.5019316493313524E-3</v>
      </c>
      <c r="EQ12" s="20">
        <f>'RIMS II Type II Employment'!EQ12*VLOOKUP('Equation 4 Type II FTE'!$B12,'Equation 3 FTE Conversion'!$B$10:$E$32,4,FALSE)</f>
        <v>7.487072808320951E-3</v>
      </c>
      <c r="ER12" s="20">
        <f>'RIMS II Type II Employment'!ER12*VLOOKUP('Equation 4 Type II FTE'!$B12,'Equation 3 FTE Conversion'!$B$10:$E$32,4,FALSE)</f>
        <v>6.9945022288261521E-3</v>
      </c>
      <c r="ES12" s="20">
        <f>'RIMS II Type II Employment'!ES12*VLOOKUP('Equation 4 Type II FTE'!$B12,'Equation 3 FTE Conversion'!$B$10:$E$32,4,FALSE)</f>
        <v>7.0930163447251119E-3</v>
      </c>
      <c r="ET12" s="20">
        <f>'RIMS II Type II Employment'!ET12*VLOOKUP('Equation 4 Type II FTE'!$B12,'Equation 3 FTE Conversion'!$B$10:$E$32,4,FALSE)</f>
        <v>7.2900445765230323E-3</v>
      </c>
      <c r="EU12" s="20">
        <f>'RIMS II Type II Employment'!EU12*VLOOKUP('Equation 4 Type II FTE'!$B12,'Equation 3 FTE Conversion'!$B$10:$E$32,4,FALSE)</f>
        <v>7.8811292719167918E-3</v>
      </c>
      <c r="EV12" s="20">
        <f>'RIMS II Type II Employment'!EV12*VLOOKUP('Equation 4 Type II FTE'!$B12,'Equation 3 FTE Conversion'!$B$10:$E$32,4,FALSE)</f>
        <v>4.9257057949479944E-3</v>
      </c>
      <c r="EW12" s="20">
        <f>'RIMS II Type II Employment'!EW12*VLOOKUP('Equation 4 Type II FTE'!$B12,'Equation 3 FTE Conversion'!$B$10:$E$32,4,FALSE)</f>
        <v>4.2361069836552752E-3</v>
      </c>
      <c r="EX12" s="20">
        <f>'RIMS II Type II Employment'!EX12*VLOOKUP('Equation 4 Type II FTE'!$B12,'Equation 3 FTE Conversion'!$B$10:$E$32,4,FALSE)</f>
        <v>8.3736998514115906E-3</v>
      </c>
      <c r="EY12" s="20">
        <f>'RIMS II Type II Employment'!EY12*VLOOKUP('Equation 4 Type II FTE'!$B12,'Equation 3 FTE Conversion'!$B$10:$E$32,4,FALSE)</f>
        <v>9.063298662704309E-3</v>
      </c>
      <c r="EZ12" s="20">
        <f>'RIMS II Type II Employment'!EZ12*VLOOKUP('Equation 4 Type II FTE'!$B12,'Equation 3 FTE Conversion'!$B$10:$E$32,4,FALSE)</f>
        <v>7.6841010401188705E-3</v>
      </c>
      <c r="FA12" s="20">
        <f>'RIMS II Type II Employment'!FA12*VLOOKUP('Equation 4 Type II FTE'!$B12,'Equation 3 FTE Conversion'!$B$10:$E$32,4,FALSE)</f>
        <v>6.4034175334323927E-3</v>
      </c>
      <c r="FB12" s="20">
        <f>'RIMS II Type II Employment'!FB12*VLOOKUP('Equation 4 Type II FTE'!$B12,'Equation 3 FTE Conversion'!$B$10:$E$32,4,FALSE)</f>
        <v>8.6692421991084699E-3</v>
      </c>
      <c r="FC12" s="20">
        <f>'RIMS II Type II Employment'!FC12*VLOOKUP('Equation 4 Type II FTE'!$B12,'Equation 3 FTE Conversion'!$B$10:$E$32,4,FALSE)</f>
        <v>6.6004457652303122E-3</v>
      </c>
      <c r="FD12" s="20">
        <f>'RIMS II Type II Employment'!FD12*VLOOKUP('Equation 4 Type II FTE'!$B12,'Equation 3 FTE Conversion'!$B$10:$E$32,4,FALSE)</f>
        <v>5.0242199108469542E-3</v>
      </c>
      <c r="FE12" s="20">
        <f>'RIMS II Type II Employment'!FE12*VLOOKUP('Equation 4 Type II FTE'!$B12,'Equation 3 FTE Conversion'!$B$10:$E$32,4,FALSE)</f>
        <v>5.4182763744427933E-3</v>
      </c>
      <c r="FF12" s="20">
        <f>'RIMS II Type II Employment'!FF12*VLOOKUP('Equation 4 Type II FTE'!$B12,'Equation 3 FTE Conversion'!$B$10:$E$32,4,FALSE)</f>
        <v>5.0242199108469542E-3</v>
      </c>
      <c r="FG12" s="20">
        <f>'RIMS II Type II Employment'!FG12*VLOOKUP('Equation 4 Type II FTE'!$B12,'Equation 3 FTE Conversion'!$B$10:$E$32,4,FALSE)</f>
        <v>1.0048439821693908E-2</v>
      </c>
      <c r="FH12" s="20">
        <f>'RIMS II Type II Employment'!FH12*VLOOKUP('Equation 4 Type II FTE'!$B12,'Equation 3 FTE Conversion'!$B$10:$E$32,4,FALSE)</f>
        <v>7.1915304606240717E-3</v>
      </c>
      <c r="FI12" s="20">
        <f>'RIMS II Type II Employment'!FI12*VLOOKUP('Equation 4 Type II FTE'!$B12,'Equation 3 FTE Conversion'!$B$10:$E$32,4,FALSE)</f>
        <v>9.457355126300148E-3</v>
      </c>
      <c r="FJ12" s="20">
        <f>'RIMS II Type II Employment'!FJ12*VLOOKUP('Equation 4 Type II FTE'!$B12,'Equation 3 FTE Conversion'!$B$10:$E$32,4,FALSE)</f>
        <v>1.0738038632986627E-2</v>
      </c>
      <c r="FK12" s="20">
        <f>'RIMS II Type II Employment'!FK12*VLOOKUP('Equation 4 Type II FTE'!$B12,'Equation 3 FTE Conversion'!$B$10:$E$32,4,FALSE)</f>
        <v>9.1618127786032687E-3</v>
      </c>
      <c r="FL12" s="20">
        <f>'RIMS II Type II Employment'!FL12*VLOOKUP('Equation 4 Type II FTE'!$B12,'Equation 3 FTE Conversion'!$B$10:$E$32,4,FALSE)</f>
        <v>9.2603268945022302E-3</v>
      </c>
      <c r="FM12" s="20">
        <f>'RIMS II Type II Employment'!FM12*VLOOKUP('Equation 4 Type II FTE'!$B12,'Equation 3 FTE Conversion'!$B$10:$E$32,4,FALSE)</f>
        <v>8.2751857355126291E-3</v>
      </c>
      <c r="FN12" s="20">
        <f>'RIMS II Type II Employment'!FN12*VLOOKUP('Equation 4 Type II FTE'!$B12,'Equation 3 FTE Conversion'!$B$10:$E$32,4,FALSE)</f>
        <v>9.457355126300148E-3</v>
      </c>
      <c r="FO12" s="20">
        <f>'RIMS II Type II Employment'!FO12*VLOOKUP('Equation 4 Type II FTE'!$B12,'Equation 3 FTE Conversion'!$B$10:$E$32,4,FALSE)</f>
        <v>6.698959881129272E-3</v>
      </c>
      <c r="FP12" s="20">
        <f>'RIMS II Type II Employment'!FP12*VLOOKUP('Equation 4 Type II FTE'!$B12,'Equation 3 FTE Conversion'!$B$10:$E$32,4,FALSE)</f>
        <v>6.8959881129271924E-3</v>
      </c>
      <c r="FQ12" s="20">
        <f>'RIMS II Type II Employment'!FQ12*VLOOKUP('Equation 4 Type II FTE'!$B12,'Equation 3 FTE Conversion'!$B$10:$E$32,4,FALSE)</f>
        <v>6.5019316493313524E-3</v>
      </c>
      <c r="FR12" s="20">
        <f>'RIMS II Type II Employment'!FR12*VLOOKUP('Equation 4 Type II FTE'!$B12,'Equation 3 FTE Conversion'!$B$10:$E$32,4,FALSE)</f>
        <v>5.8123328380386332E-3</v>
      </c>
      <c r="FS12" s="20">
        <f>'RIMS II Type II Employment'!FS12*VLOOKUP('Equation 4 Type II FTE'!$B12,'Equation 3 FTE Conversion'!$B$10:$E$32,4,FALSE)</f>
        <v>9.063298662704309E-3</v>
      </c>
      <c r="FT12" s="20">
        <f>'RIMS II Type II Employment'!FT12*VLOOKUP('Equation 4 Type II FTE'!$B12,'Equation 3 FTE Conversion'!$B$10:$E$32,4,FALSE)</f>
        <v>7.6841010401188705E-3</v>
      </c>
      <c r="FU12" s="20">
        <f>'RIMS II Type II Employment'!FU12*VLOOKUP('Equation 4 Type II FTE'!$B12,'Equation 3 FTE Conversion'!$B$10:$E$32,4,FALSE)</f>
        <v>8.3736998514115906E-3</v>
      </c>
      <c r="FV12" s="20">
        <f>'RIMS II Type II Employment'!FV12*VLOOKUP('Equation 4 Type II FTE'!$B12,'Equation 3 FTE Conversion'!$B$10:$E$32,4,FALSE)</f>
        <v>9.457355126300148E-3</v>
      </c>
      <c r="FW12" s="20">
        <f>'RIMS II Type II Employment'!FW12*VLOOKUP('Equation 4 Type II FTE'!$B12,'Equation 3 FTE Conversion'!$B$10:$E$32,4,FALSE)</f>
        <v>9.457355126300148E-3</v>
      </c>
      <c r="FX12" s="20">
        <f>'RIMS II Type II Employment'!FX12*VLOOKUP('Equation 4 Type II FTE'!$B12,'Equation 3 FTE Conversion'!$B$10:$E$32,4,FALSE)</f>
        <v>9.8514115898959888E-3</v>
      </c>
      <c r="FY12" s="20">
        <f>'RIMS II Type II Employment'!FY12*VLOOKUP('Equation 4 Type II FTE'!$B12,'Equation 3 FTE Conversion'!$B$10:$E$32,4,FALSE)</f>
        <v>8.1766716196136711E-3</v>
      </c>
      <c r="FZ12" s="20">
        <f>'RIMS II Type II Employment'!FZ12*VLOOKUP('Equation 4 Type II FTE'!$B12,'Equation 3 FTE Conversion'!$B$10:$E$32,4,FALSE)</f>
        <v>6.6004457652303122E-3</v>
      </c>
      <c r="GA12" s="20">
        <f>'RIMS II Type II Employment'!GA12*VLOOKUP('Equation 4 Type II FTE'!$B12,'Equation 3 FTE Conversion'!$B$10:$E$32,4,FALSE)</f>
        <v>7.6841010401188705E-3</v>
      </c>
      <c r="GB12" s="20">
        <f>'RIMS II Type II Employment'!GB12*VLOOKUP('Equation 4 Type II FTE'!$B12,'Equation 3 FTE Conversion'!$B$10:$E$32,4,FALSE)</f>
        <v>7.6841010401188705E-3</v>
      </c>
      <c r="GC12" s="20">
        <f>'RIMS II Type II Employment'!GC12*VLOOKUP('Equation 4 Type II FTE'!$B12,'Equation 3 FTE Conversion'!$B$10:$E$32,4,FALSE)</f>
        <v>1.0836552748885587E-2</v>
      </c>
      <c r="GD12" s="20">
        <f>'RIMS II Type II Employment'!GD12*VLOOKUP('Equation 4 Type II FTE'!$B12,'Equation 3 FTE Conversion'!$B$10:$E$32,4,FALSE)</f>
        <v>6.7974739970282317E-3</v>
      </c>
      <c r="GE12" s="20">
        <f>'RIMS II Type II Employment'!GE12*VLOOKUP('Equation 4 Type II FTE'!$B12,'Equation 3 FTE Conversion'!$B$10:$E$32,4,FALSE)</f>
        <v>6.9945022288261521E-3</v>
      </c>
      <c r="GF12" s="20">
        <f>'RIMS II Type II Employment'!GF12*VLOOKUP('Equation 4 Type II FTE'!$B12,'Equation 3 FTE Conversion'!$B$10:$E$32,4,FALSE)</f>
        <v>7.8811292719167918E-3</v>
      </c>
      <c r="GG12" s="20">
        <f>'RIMS II Type II Employment'!GG12*VLOOKUP('Equation 4 Type II FTE'!$B12,'Equation 3 FTE Conversion'!$B$10:$E$32,4,FALSE)</f>
        <v>1.1624665676077266E-2</v>
      </c>
      <c r="GH12" s="20">
        <f>'RIMS II Type II Employment'!GH12*VLOOKUP('Equation 4 Type II FTE'!$B12,'Equation 3 FTE Conversion'!$B$10:$E$32,4,FALSE)</f>
        <v>8.5707280832095101E-3</v>
      </c>
      <c r="GI12" s="20">
        <f>'RIMS II Type II Employment'!GI12*VLOOKUP('Equation 4 Type II FTE'!$B12,'Equation 3 FTE Conversion'!$B$10:$E$32,4,FALSE)</f>
        <v>9.2603268945022302E-3</v>
      </c>
      <c r="GJ12" s="20">
        <f>'RIMS II Type II Employment'!GJ12*VLOOKUP('Equation 4 Type II FTE'!$B12,'Equation 3 FTE Conversion'!$B$10:$E$32,4,FALSE)</f>
        <v>1.3200891530460624E-2</v>
      </c>
      <c r="GK12" s="20">
        <f>'RIMS II Type II Employment'!GK12*VLOOKUP('Equation 4 Type II FTE'!$B12,'Equation 3 FTE Conversion'!$B$10:$E$32,4,FALSE)</f>
        <v>1.1329123328380387E-2</v>
      </c>
      <c r="GL12" s="20">
        <f>'RIMS II Type II Employment'!GL12*VLOOKUP('Equation 4 Type II FTE'!$B12,'Equation 3 FTE Conversion'!$B$10:$E$32,4,FALSE)</f>
        <v>1.2117236255572067E-2</v>
      </c>
      <c r="GM12" s="20">
        <f>'RIMS II Type II Employment'!GM12*VLOOKUP('Equation 4 Type II FTE'!$B12,'Equation 3 FTE Conversion'!$B$10:$E$32,4,FALSE)</f>
        <v>1.1526151560178307E-2</v>
      </c>
      <c r="GN12" s="20">
        <f>'RIMS II Type II Employment'!GN12*VLOOKUP('Equation 4 Type II FTE'!$B12,'Equation 3 FTE Conversion'!$B$10:$E$32,4,FALSE)</f>
        <v>6.8959881129271924E-3</v>
      </c>
      <c r="GO12" s="20">
        <f>'RIMS II Type II Employment'!GO12*VLOOKUP('Equation 4 Type II FTE'!$B12,'Equation 3 FTE Conversion'!$B$10:$E$32,4,FALSE)</f>
        <v>6.7974739970282317E-3</v>
      </c>
      <c r="GP12" s="20">
        <f>'RIMS II Type II Employment'!GP12*VLOOKUP('Equation 4 Type II FTE'!$B12,'Equation 3 FTE Conversion'!$B$10:$E$32,4,FALSE)</f>
        <v>7.1915304606240717E-3</v>
      </c>
      <c r="GQ12" s="20">
        <f>'RIMS II Type II Employment'!GQ12*VLOOKUP('Equation 4 Type II FTE'!$B12,'Equation 3 FTE Conversion'!$B$10:$E$32,4,FALSE)</f>
        <v>9.5558692421991095E-3</v>
      </c>
      <c r="GR12" s="20">
        <f>'RIMS II Type II Employment'!GR12*VLOOKUP('Equation 4 Type II FTE'!$B12,'Equation 3 FTE Conversion'!$B$10:$E$32,4,FALSE)</f>
        <v>8.4722139673105504E-3</v>
      </c>
      <c r="GS12" s="20">
        <f>'RIMS II Type II Employment'!GS12*VLOOKUP('Equation 4 Type II FTE'!$B12,'Equation 3 FTE Conversion'!$B$10:$E$32,4,FALSE)</f>
        <v>9.457355126300148E-3</v>
      </c>
      <c r="GT12" s="20">
        <f>'RIMS II Type II Employment'!GT12*VLOOKUP('Equation 4 Type II FTE'!$B12,'Equation 3 FTE Conversion'!$B$10:$E$32,4,FALSE)</f>
        <v>6.7974739970282317E-3</v>
      </c>
      <c r="GU12" s="20">
        <f>'RIMS II Type II Employment'!GU12*VLOOKUP('Equation 4 Type II FTE'!$B12,'Equation 3 FTE Conversion'!$B$10:$E$32,4,FALSE)</f>
        <v>7.5855869242199116E-3</v>
      </c>
      <c r="GV12" s="20">
        <f>'RIMS II Type II Employment'!GV12*VLOOKUP('Equation 4 Type II FTE'!$B12,'Equation 3 FTE Conversion'!$B$10:$E$32,4,FALSE)</f>
        <v>8.7677563150074297E-3</v>
      </c>
      <c r="GW12" s="20">
        <f>'RIMS II Type II Employment'!GW12*VLOOKUP('Equation 4 Type II FTE'!$B12,'Equation 3 FTE Conversion'!$B$10:$E$32,4,FALSE)</f>
        <v>8.4722139673105504E-3</v>
      </c>
      <c r="GX12" s="20">
        <f>'RIMS II Type II Employment'!GX12*VLOOKUP('Equation 4 Type II FTE'!$B12,'Equation 3 FTE Conversion'!$B$10:$E$32,4,FALSE)</f>
        <v>8.1766716196136711E-3</v>
      </c>
      <c r="GY12" s="20">
        <f>'RIMS II Type II Employment'!GY12*VLOOKUP('Equation 4 Type II FTE'!$B12,'Equation 3 FTE Conversion'!$B$10:$E$32,4,FALSE)</f>
        <v>8.4722139673105504E-3</v>
      </c>
      <c r="GZ12" s="20">
        <f>'RIMS II Type II Employment'!GZ12*VLOOKUP('Equation 4 Type II FTE'!$B12,'Equation 3 FTE Conversion'!$B$10:$E$32,4,FALSE)</f>
        <v>8.5707280832095101E-3</v>
      </c>
      <c r="HA12" s="20">
        <f>'RIMS II Type II Employment'!HA12*VLOOKUP('Equation 4 Type II FTE'!$B12,'Equation 3 FTE Conversion'!$B$10:$E$32,4,FALSE)</f>
        <v>6.698959881129272E-3</v>
      </c>
      <c r="HB12" s="20">
        <f>'RIMS II Type II Employment'!HB12*VLOOKUP('Equation 4 Type II FTE'!$B12,'Equation 3 FTE Conversion'!$B$10:$E$32,4,FALSE)</f>
        <v>4.2361069836552752E-3</v>
      </c>
      <c r="HC12" s="20">
        <f>'RIMS II Type II Employment'!HC12*VLOOKUP('Equation 4 Type II FTE'!$B12,'Equation 3 FTE Conversion'!$B$10:$E$32,4,FALSE)</f>
        <v>8.3736998514115906E-3</v>
      </c>
      <c r="HD12" s="20">
        <f>'RIMS II Type II Employment'!HD12*VLOOKUP('Equation 4 Type II FTE'!$B12,'Equation 3 FTE Conversion'!$B$10:$E$32,4,FALSE)</f>
        <v>9.2603268945022302E-3</v>
      </c>
      <c r="HE12" s="20">
        <f>'RIMS II Type II Employment'!HE12*VLOOKUP('Equation 4 Type II FTE'!$B12,'Equation 3 FTE Conversion'!$B$10:$E$32,4,FALSE)</f>
        <v>9.7528974739970291E-3</v>
      </c>
      <c r="HF12" s="20">
        <f>'RIMS II Type II Employment'!HF12*VLOOKUP('Equation 4 Type II FTE'!$B12,'Equation 3 FTE Conversion'!$B$10:$E$32,4,FALSE)</f>
        <v>6.698959881129272E-3</v>
      </c>
      <c r="HG12" s="20">
        <f>'RIMS II Type II Employment'!HG12*VLOOKUP('Equation 4 Type II FTE'!$B12,'Equation 3 FTE Conversion'!$B$10:$E$32,4,FALSE)</f>
        <v>6.6004457652303122E-3</v>
      </c>
      <c r="HH12" s="20">
        <f>'RIMS II Type II Employment'!HH12*VLOOKUP('Equation 4 Type II FTE'!$B12,'Equation 3 FTE Conversion'!$B$10:$E$32,4,FALSE)</f>
        <v>8.2751857355126291E-3</v>
      </c>
      <c r="HI12" s="20">
        <f>'RIMS II Type II Employment'!HI12*VLOOKUP('Equation 4 Type II FTE'!$B12,'Equation 3 FTE Conversion'!$B$10:$E$32,4,FALSE)</f>
        <v>8.8662704309063894E-3</v>
      </c>
      <c r="HJ12" s="20">
        <f>'RIMS II Type II Employment'!HJ12*VLOOKUP('Equation 4 Type II FTE'!$B12,'Equation 3 FTE Conversion'!$B$10:$E$32,4,FALSE)</f>
        <v>7.1915304606240717E-3</v>
      </c>
      <c r="HK12" s="20">
        <f>'RIMS II Type II Employment'!HK12*VLOOKUP('Equation 4 Type II FTE'!$B12,'Equation 3 FTE Conversion'!$B$10:$E$32,4,FALSE)</f>
        <v>0</v>
      </c>
      <c r="HL12" s="20">
        <f>'RIMS II Type II Employment'!HL12*VLOOKUP('Equation 4 Type II FTE'!$B12,'Equation 3 FTE Conversion'!$B$10:$E$32,4,FALSE)</f>
        <v>2.2362704309063897E-2</v>
      </c>
      <c r="HM12" s="20">
        <f>'RIMS II Type II Employment'!HM12*VLOOKUP('Equation 4 Type II FTE'!$B12,'Equation 3 FTE Conversion'!$B$10:$E$32,4,FALSE)</f>
        <v>2.0983506686478456E-2</v>
      </c>
      <c r="HN12" s="20">
        <f>'RIMS II Type II Employment'!HN12*VLOOKUP('Equation 4 Type II FTE'!$B12,'Equation 3 FTE Conversion'!$B$10:$E$32,4,FALSE)</f>
        <v>8.5707280832095101E-3</v>
      </c>
      <c r="HO12" s="20">
        <f>'RIMS II Type II Employment'!HO12*VLOOKUP('Equation 4 Type II FTE'!$B12,'Equation 3 FTE Conversion'!$B$10:$E$32,4,FALSE)</f>
        <v>8.9647845468053509E-3</v>
      </c>
      <c r="HP12" s="20">
        <f>'RIMS II Type II Employment'!HP12*VLOOKUP('Equation 4 Type II FTE'!$B12,'Equation 3 FTE Conversion'!$B$10:$E$32,4,FALSE)</f>
        <v>7.2900445765230323E-3</v>
      </c>
      <c r="HQ12" s="20">
        <f>'RIMS II Type II Employment'!HQ12*VLOOKUP('Equation 4 Type II FTE'!$B12,'Equation 3 FTE Conversion'!$B$10:$E$32,4,FALSE)</f>
        <v>6.5019316493313524E-3</v>
      </c>
      <c r="HR12" s="20">
        <f>'RIMS II Type II Employment'!HR12*VLOOKUP('Equation 4 Type II FTE'!$B12,'Equation 3 FTE Conversion'!$B$10:$E$32,4,FALSE)</f>
        <v>9.063298662704309E-3</v>
      </c>
      <c r="HS12" s="20">
        <f>'RIMS II Type II Employment'!HS12*VLOOKUP('Equation 4 Type II FTE'!$B12,'Equation 3 FTE Conversion'!$B$10:$E$32,4,FALSE)</f>
        <v>1.4580089153046065E-2</v>
      </c>
      <c r="HT12" s="20">
        <f>'RIMS II Type II Employment'!HT12*VLOOKUP('Equation 4 Type II FTE'!$B12,'Equation 3 FTE Conversion'!$B$10:$E$32,4,FALSE)</f>
        <v>8.6692421991084699E-3</v>
      </c>
      <c r="HU12" s="20">
        <f>'RIMS II Type II Employment'!HU12*VLOOKUP('Equation 4 Type II FTE'!$B12,'Equation 3 FTE Conversion'!$B$10:$E$32,4,FALSE)</f>
        <v>0.26204754829123333</v>
      </c>
      <c r="HV12" s="20">
        <f>'RIMS II Type II Employment'!HV12*VLOOKUP('Equation 4 Type II FTE'!$B12,'Equation 3 FTE Conversion'!$B$10:$E$32,4,FALSE)</f>
        <v>0.16707994056463596</v>
      </c>
      <c r="HW12" s="20">
        <f>'RIMS II Type II Employment'!HW12*VLOOKUP('Equation 4 Type II FTE'!$B12,'Equation 3 FTE Conversion'!$B$10:$E$32,4,FALSE)</f>
        <v>9.6248291233283809E-2</v>
      </c>
      <c r="HX12" s="20">
        <f>'RIMS II Type II Employment'!HX12*VLOOKUP('Equation 4 Type II FTE'!$B12,'Equation 3 FTE Conversion'!$B$10:$E$32,4,FALSE)</f>
        <v>0.13171337295690938</v>
      </c>
      <c r="HY12" s="20">
        <f>'RIMS II Type II Employment'!HY12*VLOOKUP('Equation 4 Type II FTE'!$B12,'Equation 3 FTE Conversion'!$B$10:$E$32,4,FALSE)</f>
        <v>7.6446953937592876E-2</v>
      </c>
      <c r="HZ12" s="20">
        <f>'RIMS II Type II Employment'!HZ12*VLOOKUP('Equation 4 Type II FTE'!$B12,'Equation 3 FTE Conversion'!$B$10:$E$32,4,FALSE)</f>
        <v>3.8223476968796438E-2</v>
      </c>
      <c r="IA12" s="20">
        <f>'RIMS II Type II Employment'!IA12*VLOOKUP('Equation 4 Type II FTE'!$B12,'Equation 3 FTE Conversion'!$B$10:$E$32,4,FALSE)</f>
        <v>4.0686329866270438E-2</v>
      </c>
      <c r="IB12" s="20">
        <f>'RIMS II Type II Employment'!IB12*VLOOKUP('Equation 4 Type II FTE'!$B12,'Equation 3 FTE Conversion'!$B$10:$E$32,4,FALSE)</f>
        <v>5.3591679049034176E-2</v>
      </c>
      <c r="IC12" s="20">
        <f>'RIMS II Type II Employment'!IC12*VLOOKUP('Equation 4 Type II FTE'!$B12,'Equation 3 FTE Conversion'!$B$10:$E$32,4,FALSE)</f>
        <v>3.8124962852897473E-2</v>
      </c>
      <c r="ID12" s="20">
        <f>'RIMS II Type II Employment'!ID12*VLOOKUP('Equation 4 Type II FTE'!$B12,'Equation 3 FTE Conversion'!$B$10:$E$32,4,FALSE)</f>
        <v>3.4184398216939083E-2</v>
      </c>
      <c r="IE12" s="20">
        <f>'RIMS II Type II Employment'!IE12*VLOOKUP('Equation 4 Type II FTE'!$B12,'Equation 3 FTE Conversion'!$B$10:$E$32,4,FALSE)</f>
        <v>2.7978008915304609E-2</v>
      </c>
      <c r="IF12" s="20">
        <f>'RIMS II Type II Employment'!IF12*VLOOKUP('Equation 4 Type II FTE'!$B12,'Equation 3 FTE Conversion'!$B$10:$E$32,4,FALSE)</f>
        <v>7.0930163447251119E-3</v>
      </c>
      <c r="IG12" s="20">
        <f>'RIMS II Type II Employment'!IG12*VLOOKUP('Equation 4 Type II FTE'!$B12,'Equation 3 FTE Conversion'!$B$10:$E$32,4,FALSE)</f>
        <v>6.1078751857355125E-3</v>
      </c>
      <c r="IH12" s="20">
        <f>'RIMS II Type II Employment'!IH12*VLOOKUP('Equation 4 Type II FTE'!$B12,'Equation 3 FTE Conversion'!$B$10:$E$32,4,FALSE)</f>
        <v>5.5167904903417539E-3</v>
      </c>
      <c r="II12" s="20">
        <f>'RIMS II Type II Employment'!II12*VLOOKUP('Equation 4 Type II FTE'!$B12,'Equation 3 FTE Conversion'!$B$10:$E$32,4,FALSE)</f>
        <v>3.8420505200594353E-3</v>
      </c>
      <c r="IJ12" s="20">
        <f>'RIMS II Type II Employment'!IJ12*VLOOKUP('Equation 4 Type II FTE'!$B12,'Equation 3 FTE Conversion'!$B$10:$E$32,4,FALSE)</f>
        <v>9.9203714710252605E-2</v>
      </c>
      <c r="IK12" s="20">
        <f>'RIMS II Type II Employment'!IK12*VLOOKUP('Equation 4 Type II FTE'!$B12,'Equation 3 FTE Conversion'!$B$10:$E$32,4,FALSE)</f>
        <v>1.3102377414561665E-2</v>
      </c>
      <c r="IL12" s="20">
        <f>'RIMS II Type II Employment'!IL12*VLOOKUP('Equation 4 Type II FTE'!$B12,'Equation 3 FTE Conversion'!$B$10:$E$32,4,FALSE)</f>
        <v>1.7042942050520059E-2</v>
      </c>
      <c r="IM12" s="20">
        <f>'RIMS II Type II Employment'!IM12*VLOOKUP('Equation 4 Type II FTE'!$B12,'Equation 3 FTE Conversion'!$B$10:$E$32,4,FALSE)</f>
        <v>2.3347845468053491E-2</v>
      </c>
      <c r="IN12" s="20">
        <f>'RIMS II Type II Employment'!IN12*VLOOKUP('Equation 4 Type II FTE'!$B12,'Equation 3 FTE Conversion'!$B$10:$E$32,4,FALSE)</f>
        <v>1.2905349182763745E-2</v>
      </c>
      <c r="IO12" s="20">
        <f>'RIMS II Type II Employment'!IO12*VLOOKUP('Equation 4 Type II FTE'!$B12,'Equation 3 FTE Conversion'!$B$10:$E$32,4,FALSE)</f>
        <v>7.0930163447251119E-3</v>
      </c>
      <c r="IP12" s="20">
        <f>'RIMS II Type II Employment'!IP12*VLOOKUP('Equation 4 Type II FTE'!$B12,'Equation 3 FTE Conversion'!$B$10:$E$32,4,FALSE)</f>
        <v>2.5613670133729571E-2</v>
      </c>
      <c r="IQ12" s="20">
        <f>'RIMS II Type II Employment'!IQ12*VLOOKUP('Equation 4 Type II FTE'!$B12,'Equation 3 FTE Conversion'!$B$10:$E$32,4,FALSE)</f>
        <v>1.9702823179791978E-2</v>
      </c>
      <c r="IR12" s="20">
        <f>'RIMS II Type II Employment'!IR12*VLOOKUP('Equation 4 Type II FTE'!$B12,'Equation 3 FTE Conversion'!$B$10:$E$32,4,FALSE)</f>
        <v>9.3588410104011883E-3</v>
      </c>
      <c r="IS12" s="20">
        <f>'RIMS II Type II Employment'!IS12*VLOOKUP('Equation 4 Type II FTE'!$B12,'Equation 3 FTE Conversion'!$B$10:$E$32,4,FALSE)</f>
        <v>8.8662704309063894E-3</v>
      </c>
      <c r="IT12" s="20">
        <f>'RIMS II Type II Employment'!IT12*VLOOKUP('Equation 4 Type II FTE'!$B12,'Equation 3 FTE Conversion'!$B$10:$E$32,4,FALSE)</f>
        <v>1.0541010401188707E-2</v>
      </c>
      <c r="IU12" s="20">
        <f>'RIMS II Type II Employment'!IU12*VLOOKUP('Equation 4 Type II FTE'!$B12,'Equation 3 FTE Conversion'!$B$10:$E$32,4,FALSE)</f>
        <v>1.1427637444279347E-2</v>
      </c>
      <c r="IV12" s="20">
        <f>'RIMS II Type II Employment'!IV12*VLOOKUP('Equation 4 Type II FTE'!$B12,'Equation 3 FTE Conversion'!$B$10:$E$32,4,FALSE)</f>
        <v>2.581069836552749E-2</v>
      </c>
      <c r="IW12" s="20">
        <f>'RIMS II Type II Employment'!IW12*VLOOKUP('Equation 4 Type II FTE'!$B12,'Equation 3 FTE Conversion'!$B$10:$E$32,4,FALSE)</f>
        <v>9.1618127786032687E-3</v>
      </c>
      <c r="IX12" s="20">
        <f>'RIMS II Type II Employment'!IX12*VLOOKUP('Equation 4 Type II FTE'!$B12,'Equation 3 FTE Conversion'!$B$10:$E$32,4,FALSE)</f>
        <v>9.1618127786032687E-3</v>
      </c>
      <c r="IY12" s="20">
        <f>'RIMS II Type II Employment'!IY12*VLOOKUP('Equation 4 Type II FTE'!$B12,'Equation 3 FTE Conversion'!$B$10:$E$32,4,FALSE)</f>
        <v>1.6254829123328381E-2</v>
      </c>
      <c r="IZ12" s="20">
        <f>'RIMS II Type II Employment'!IZ12*VLOOKUP('Equation 4 Type II FTE'!$B12,'Equation 3 FTE Conversion'!$B$10:$E$32,4,FALSE)</f>
        <v>9.2603268945022302E-3</v>
      </c>
      <c r="JA12" s="20">
        <f>'RIMS II Type II Employment'!JA12*VLOOKUP('Equation 4 Type II FTE'!$B12,'Equation 3 FTE Conversion'!$B$10:$E$32,4,FALSE)</f>
        <v>1.3200891530460624E-2</v>
      </c>
      <c r="JB12" s="20">
        <f>'RIMS II Type II Employment'!JB12*VLOOKUP('Equation 4 Type II FTE'!$B12,'Equation 3 FTE Conversion'!$B$10:$E$32,4,FALSE)</f>
        <v>8.2751857355126291E-3</v>
      </c>
      <c r="JC12" s="20">
        <f>'RIMS II Type II Employment'!JC12*VLOOKUP('Equation 4 Type II FTE'!$B12,'Equation 3 FTE Conversion'!$B$10:$E$32,4,FALSE)</f>
        <v>8.5707280832095101E-3</v>
      </c>
      <c r="JD12" s="20">
        <f>'RIMS II Type II Employment'!JD12*VLOOKUP('Equation 4 Type II FTE'!$B12,'Equation 3 FTE Conversion'!$B$10:$E$32,4,FALSE)</f>
        <v>9.8514115898959888E-3</v>
      </c>
      <c r="JE12" s="20">
        <f>'RIMS II Type II Employment'!JE12*VLOOKUP('Equation 4 Type II FTE'!$B12,'Equation 3 FTE Conversion'!$B$10:$E$32,4,FALSE)</f>
        <v>8.2751857355126291E-3</v>
      </c>
      <c r="JF12" s="20">
        <f>'RIMS II Type II Employment'!JF12*VLOOKUP('Equation 4 Type II FTE'!$B12,'Equation 3 FTE Conversion'!$B$10:$E$32,4,FALSE)</f>
        <v>8.4722139673105504E-3</v>
      </c>
      <c r="JG12" s="20">
        <f>'RIMS II Type II Employment'!JG12*VLOOKUP('Equation 4 Type II FTE'!$B12,'Equation 3 FTE Conversion'!$B$10:$E$32,4,FALSE)</f>
        <v>9.063298662704309E-3</v>
      </c>
      <c r="JH12" s="20">
        <f>'RIMS II Type II Employment'!JH12*VLOOKUP('Equation 4 Type II FTE'!$B12,'Equation 3 FTE Conversion'!$B$10:$E$32,4,FALSE)</f>
        <v>1.1329123328380387E-2</v>
      </c>
      <c r="JI12" s="20">
        <f>'RIMS II Type II Employment'!JI12*VLOOKUP('Equation 4 Type II FTE'!$B12,'Equation 3 FTE Conversion'!$B$10:$E$32,4,FALSE)</f>
        <v>8.0781575037147113E-3</v>
      </c>
      <c r="JJ12" s="20">
        <f>'RIMS II Type II Employment'!JJ12*VLOOKUP('Equation 4 Type II FTE'!$B12,'Equation 3 FTE Conversion'!$B$10:$E$32,4,FALSE)</f>
        <v>6.5019316493313524E-3</v>
      </c>
      <c r="JK12" s="20">
        <f>'RIMS II Type II Employment'!JK12*VLOOKUP('Equation 4 Type II FTE'!$B12,'Equation 3 FTE Conversion'!$B$10:$E$32,4,FALSE)</f>
        <v>9.5558692421991095E-3</v>
      </c>
      <c r="JL12" s="20">
        <f>'RIMS II Type II Employment'!JL12*VLOOKUP('Equation 4 Type II FTE'!$B12,'Equation 3 FTE Conversion'!$B$10:$E$32,4,FALSE)</f>
        <v>4.9257057949479946E-2</v>
      </c>
      <c r="JM12" s="20">
        <f>'RIMS II Type II Employment'!JM12*VLOOKUP('Equation 4 Type II FTE'!$B12,'Equation 3 FTE Conversion'!$B$10:$E$32,4,FALSE)</f>
        <v>2.7682466567607728E-2</v>
      </c>
      <c r="JN12" s="20">
        <f>'RIMS II Type II Employment'!JN12*VLOOKUP('Equation 4 Type II FTE'!$B12,'Equation 3 FTE Conversion'!$B$10:$E$32,4,FALSE)</f>
        <v>3.4873997028231803E-2</v>
      </c>
      <c r="JO12" s="20">
        <f>'RIMS II Type II Employment'!JO12*VLOOKUP('Equation 4 Type II FTE'!$B12,'Equation 3 FTE Conversion'!$B$10:$E$32,4,FALSE)</f>
        <v>5.3591679049034176E-2</v>
      </c>
      <c r="JP12" s="20">
        <f>'RIMS II Type II Employment'!JP12*VLOOKUP('Equation 4 Type II FTE'!$B12,'Equation 3 FTE Conversion'!$B$10:$E$32,4,FALSE)</f>
        <v>7.6151411589895981E-2</v>
      </c>
      <c r="JQ12" s="20">
        <f>'RIMS II Type II Employment'!JQ12*VLOOKUP('Equation 4 Type II FTE'!$B12,'Equation 3 FTE Conversion'!$B$10:$E$32,4,FALSE)</f>
        <v>1.4087518573551264E-2</v>
      </c>
      <c r="JR12" s="20">
        <f>'RIMS II Type II Employment'!JR12*VLOOKUP('Equation 4 Type II FTE'!$B12,'Equation 3 FTE Conversion'!$B$10:$E$32,4,FALSE)</f>
        <v>2.3446359583952456E-2</v>
      </c>
      <c r="JS12" s="20">
        <f>'RIMS II Type II Employment'!JS12*VLOOKUP('Equation 4 Type II FTE'!$B12,'Equation 3 FTE Conversion'!$B$10:$E$32,4,FALSE)</f>
        <v>3.2411144130757803E-2</v>
      </c>
      <c r="JT12" s="20">
        <f>'RIMS II Type II Employment'!JT12*VLOOKUP('Equation 4 Type II FTE'!$B12,'Equation 3 FTE Conversion'!$B$10:$E$32,4,FALSE)</f>
        <v>1.2511292719167904E-2</v>
      </c>
      <c r="JU12" s="20">
        <f>'RIMS II Type II Employment'!JU12*VLOOKUP('Equation 4 Type II FTE'!$B12,'Equation 3 FTE Conversion'!$B$10:$E$32,4,FALSE)</f>
        <v>6.9945022288261521E-3</v>
      </c>
      <c r="JV12" s="20">
        <f>'RIMS II Type II Employment'!JV12*VLOOKUP('Equation 4 Type II FTE'!$B12,'Equation 3 FTE Conversion'!$B$10:$E$32,4,FALSE)</f>
        <v>6.7974739970282317E-3</v>
      </c>
      <c r="JW12" s="20">
        <f>'RIMS II Type II Employment'!JW12*VLOOKUP('Equation 4 Type II FTE'!$B12,'Equation 3 FTE Conversion'!$B$10:$E$32,4,FALSE)</f>
        <v>6.5019316493313524E-3</v>
      </c>
      <c r="JX12" s="20">
        <f>'RIMS II Type II Employment'!JX12*VLOOKUP('Equation 4 Type II FTE'!$B12,'Equation 3 FTE Conversion'!$B$10:$E$32,4,FALSE)</f>
        <v>6.1078751857355125E-3</v>
      </c>
      <c r="JY12" s="20">
        <f>'RIMS II Type II Employment'!JY12*VLOOKUP('Equation 4 Type II FTE'!$B12,'Equation 3 FTE Conversion'!$B$10:$E$32,4,FALSE)</f>
        <v>6.6004457652303122E-3</v>
      </c>
      <c r="JZ12" s="20">
        <f>'RIMS II Type II Employment'!JZ12*VLOOKUP('Equation 4 Type II FTE'!$B12,'Equation 3 FTE Conversion'!$B$10:$E$32,4,FALSE)</f>
        <v>6.2063893016344731E-3</v>
      </c>
      <c r="KA12" s="20">
        <f>'RIMS II Type II Employment'!KA12*VLOOKUP('Equation 4 Type II FTE'!$B12,'Equation 3 FTE Conversion'!$B$10:$E$32,4,FALSE)</f>
        <v>3.1524517087667164E-3</v>
      </c>
      <c r="KB12" s="20">
        <f>'RIMS II Type II Employment'!KB12*VLOOKUP('Equation 4 Type II FTE'!$B12,'Equation 3 FTE Conversion'!$B$10:$E$32,4,FALSE)</f>
        <v>9.457355126300148E-3</v>
      </c>
      <c r="KC12" s="20">
        <f>'RIMS II Type II Employment'!KC12*VLOOKUP('Equation 4 Type II FTE'!$B12,'Equation 3 FTE Conversion'!$B$10:$E$32,4,FALSE)</f>
        <v>7.2900445765230323E-3</v>
      </c>
      <c r="KD12" s="20">
        <f>'RIMS II Type II Employment'!KD12*VLOOKUP('Equation 4 Type II FTE'!$B12,'Equation 3 FTE Conversion'!$B$10:$E$32,4,FALSE)</f>
        <v>5.3197622585438344E-3</v>
      </c>
      <c r="KE12" s="20">
        <f>'RIMS II Type II Employment'!KE12*VLOOKUP('Equation 4 Type II FTE'!$B12,'Equation 3 FTE Conversion'!$B$10:$E$32,4,FALSE)</f>
        <v>6.7974739970282317E-3</v>
      </c>
      <c r="KF12" s="20">
        <f>'RIMS II Type II Employment'!KF12*VLOOKUP('Equation 4 Type II FTE'!$B12,'Equation 3 FTE Conversion'!$B$10:$E$32,4,FALSE)</f>
        <v>7.0930163447251119E-3</v>
      </c>
      <c r="KG12" s="20">
        <f>'RIMS II Type II Employment'!KG12*VLOOKUP('Equation 4 Type II FTE'!$B12,'Equation 3 FTE Conversion'!$B$10:$E$32,4,FALSE)</f>
        <v>8.8662704309063894E-3</v>
      </c>
      <c r="KH12" s="20">
        <f>'RIMS II Type II Employment'!KH12*VLOOKUP('Equation 4 Type II FTE'!$B12,'Equation 3 FTE Conversion'!$B$10:$E$32,4,FALSE)</f>
        <v>6.9945022288261521E-3</v>
      </c>
      <c r="KI12" s="20">
        <f>'RIMS II Type II Employment'!KI12*VLOOKUP('Equation 4 Type II FTE'!$B12,'Equation 3 FTE Conversion'!$B$10:$E$32,4,FALSE)</f>
        <v>6.9945022288261521E-3</v>
      </c>
      <c r="KJ12" s="20">
        <f>'RIMS II Type II Employment'!KJ12*VLOOKUP('Equation 4 Type II FTE'!$B12,'Equation 3 FTE Conversion'!$B$10:$E$32,4,FALSE)</f>
        <v>9.6543833580980693E-3</v>
      </c>
      <c r="KK12" s="20">
        <f>'RIMS II Type II Employment'!KK12*VLOOKUP('Equation 4 Type II FTE'!$B12,'Equation 3 FTE Conversion'!$B$10:$E$32,4,FALSE)</f>
        <v>8.2751857355126291E-3</v>
      </c>
      <c r="KL12" s="20">
        <f>'RIMS II Type II Employment'!KL12*VLOOKUP('Equation 4 Type II FTE'!$B12,'Equation 3 FTE Conversion'!$B$10:$E$32,4,FALSE)</f>
        <v>1.2905349182763745E-2</v>
      </c>
      <c r="KM12" s="20">
        <f>'RIMS II Type II Employment'!KM12*VLOOKUP('Equation 4 Type II FTE'!$B12,'Equation 3 FTE Conversion'!$B$10:$E$32,4,FALSE)</f>
        <v>1.0146953937592868E-2</v>
      </c>
      <c r="KN12" s="20">
        <f>'RIMS II Type II Employment'!KN12*VLOOKUP('Equation 4 Type II FTE'!$B12,'Equation 3 FTE Conversion'!$B$10:$E$32,4,FALSE)</f>
        <v>5.5167904903417539E-3</v>
      </c>
      <c r="KO12" s="20">
        <f>'RIMS II Type II Employment'!KO12*VLOOKUP('Equation 4 Type II FTE'!$B12,'Equation 3 FTE Conversion'!$B$10:$E$32,4,FALSE)</f>
        <v>5.122734026745914E-3</v>
      </c>
      <c r="KP12" s="20">
        <f>'RIMS II Type II Employment'!KP12*VLOOKUP('Equation 4 Type II FTE'!$B12,'Equation 3 FTE Conversion'!$B$10:$E$32,4,FALSE)</f>
        <v>6.1078751857355125E-3</v>
      </c>
      <c r="KQ12" s="20">
        <f>'RIMS II Type II Employment'!KQ12*VLOOKUP('Equation 4 Type II FTE'!$B12,'Equation 3 FTE Conversion'!$B$10:$E$32,4,FALSE)</f>
        <v>1.3693462109955423E-2</v>
      </c>
      <c r="KR12" s="20">
        <f>'RIMS II Type II Employment'!KR12*VLOOKUP('Equation 4 Type II FTE'!$B12,'Equation 3 FTE Conversion'!$B$10:$E$32,4,FALSE)</f>
        <v>6.2063893016344731E-3</v>
      </c>
      <c r="KS12" s="20">
        <f>'RIMS II Type II Employment'!KS12*VLOOKUP('Equation 4 Type II FTE'!$B12,'Equation 3 FTE Conversion'!$B$10:$E$32,4,FALSE)</f>
        <v>1.5072659732540862E-2</v>
      </c>
      <c r="KT12" s="20">
        <f>'RIMS II Type II Employment'!KT12*VLOOKUP('Equation 4 Type II FTE'!$B12,'Equation 3 FTE Conversion'!$B$10:$E$32,4,FALSE)</f>
        <v>1.2117236255572067E-2</v>
      </c>
      <c r="KU12" s="20">
        <f>'RIMS II Type II Employment'!KU12*VLOOKUP('Equation 4 Type II FTE'!$B12,'Equation 3 FTE Conversion'!$B$10:$E$32,4,FALSE)</f>
        <v>1.1526151560178307E-2</v>
      </c>
      <c r="KV12" s="20">
        <f>'RIMS II Type II Employment'!KV12*VLOOKUP('Equation 4 Type II FTE'!$B12,'Equation 3 FTE Conversion'!$B$10:$E$32,4,FALSE)</f>
        <v>4.9257057949479944E-3</v>
      </c>
      <c r="KW12" s="20">
        <f>'RIMS II Type II Employment'!KW12*VLOOKUP('Equation 4 Type II FTE'!$B12,'Equation 3 FTE Conversion'!$B$10:$E$32,4,FALSE)</f>
        <v>9.6543833580980693E-3</v>
      </c>
      <c r="KX12" s="20">
        <f>'RIMS II Type II Employment'!KX12*VLOOKUP('Equation 4 Type II FTE'!$B12,'Equation 3 FTE Conversion'!$B$10:$E$32,4,FALSE)</f>
        <v>9.1618127786032687E-3</v>
      </c>
      <c r="KY12" s="20">
        <f>'RIMS II Type II Employment'!KY12*VLOOKUP('Equation 4 Type II FTE'!$B12,'Equation 3 FTE Conversion'!$B$10:$E$32,4,FALSE)</f>
        <v>9.1618127786032687E-3</v>
      </c>
      <c r="KZ12" s="20">
        <f>'RIMS II Type II Employment'!KZ12*VLOOKUP('Equation 4 Type II FTE'!$B12,'Equation 3 FTE Conversion'!$B$10:$E$32,4,FALSE)</f>
        <v>1.0541010401188707E-2</v>
      </c>
      <c r="LA12" s="20">
        <f>'RIMS II Type II Employment'!LA12*VLOOKUP('Equation 4 Type II FTE'!$B12,'Equation 3 FTE Conversion'!$B$10:$E$32,4,FALSE)</f>
        <v>9.3588410104011883E-3</v>
      </c>
      <c r="LB12" s="20">
        <f>'RIMS II Type II Employment'!LB12*VLOOKUP('Equation 4 Type II FTE'!$B12,'Equation 3 FTE Conversion'!$B$10:$E$32,4,FALSE)</f>
        <v>1.1033580980683508E-2</v>
      </c>
      <c r="LC12" s="20">
        <f>'RIMS II Type II Employment'!LC12*VLOOKUP('Equation 4 Type II FTE'!$B12,'Equation 3 FTE Conversion'!$B$10:$E$32,4,FALSE)</f>
        <v>9.9499257057949486E-3</v>
      </c>
      <c r="LD12" s="20">
        <f>'RIMS II Type II Employment'!LD12*VLOOKUP('Equation 4 Type II FTE'!$B12,'Equation 3 FTE Conversion'!$B$10:$E$32,4,FALSE)</f>
        <v>1.0639524517087669E-2</v>
      </c>
      <c r="LE12" s="20">
        <f>'RIMS II Type II Employment'!LE12*VLOOKUP('Equation 4 Type II FTE'!$B12,'Equation 3 FTE Conversion'!$B$10:$E$32,4,FALSE)</f>
        <v>1.0639524517087669E-2</v>
      </c>
      <c r="LF12" s="20">
        <f>'RIMS II Type II Employment'!LF12*VLOOKUP('Equation 4 Type II FTE'!$B12,'Equation 3 FTE Conversion'!$B$10:$E$32,4,FALSE)</f>
        <v>6.8959881129271924E-3</v>
      </c>
      <c r="LG12" s="20">
        <f>'RIMS II Type II Employment'!LG12*VLOOKUP('Equation 4 Type II FTE'!$B12,'Equation 3 FTE Conversion'!$B$10:$E$32,4,FALSE)</f>
        <v>9.457355126300148E-3</v>
      </c>
      <c r="LH12" s="20">
        <f>'RIMS II Type II Employment'!LH12*VLOOKUP('Equation 4 Type II FTE'!$B12,'Equation 3 FTE Conversion'!$B$10:$E$32,4,FALSE)</f>
        <v>9.9499257057949486E-3</v>
      </c>
      <c r="LI12" s="20">
        <f>'RIMS II Type II Employment'!LI12*VLOOKUP('Equation 4 Type II FTE'!$B12,'Equation 3 FTE Conversion'!$B$10:$E$32,4,FALSE)</f>
        <v>9.7528974739970291E-3</v>
      </c>
      <c r="LJ12" s="20">
        <f>'RIMS II Type II Employment'!LJ12*VLOOKUP('Equation 4 Type II FTE'!$B12,'Equation 3 FTE Conversion'!$B$10:$E$32,4,FALSE)</f>
        <v>7.3885586924219912E-3</v>
      </c>
      <c r="LK12" s="20">
        <f>'RIMS II Type II Employment'!LK12*VLOOKUP('Equation 4 Type II FTE'!$B12,'Equation 3 FTE Conversion'!$B$10:$E$32,4,FALSE)</f>
        <v>9.8514115898959888E-3</v>
      </c>
      <c r="LL12" s="20">
        <f>'RIMS II Type II Employment'!LL12*VLOOKUP('Equation 4 Type II FTE'!$B12,'Equation 3 FTE Conversion'!$B$10:$E$32,4,FALSE)</f>
        <v>1.0245468053491828E-2</v>
      </c>
      <c r="LM12" s="20">
        <f>'RIMS II Type II Employment'!LM12*VLOOKUP('Equation 4 Type II FTE'!$B12,'Equation 3 FTE Conversion'!$B$10:$E$32,4,FALSE)</f>
        <v>1.2708320950965826E-2</v>
      </c>
      <c r="LN12" s="20">
        <f>'RIMS II Type II Employment'!LN12*VLOOKUP('Equation 4 Type II FTE'!$B12,'Equation 3 FTE Conversion'!$B$10:$E$32,4,FALSE)</f>
        <v>1.0639524517087669E-2</v>
      </c>
      <c r="LO12" s="20">
        <f>'RIMS II Type II Employment'!LO12*VLOOKUP('Equation 4 Type II FTE'!$B12,'Equation 3 FTE Conversion'!$B$10:$E$32,4,FALSE)</f>
        <v>9.063298662704309E-3</v>
      </c>
      <c r="LP12" s="20">
        <f>'RIMS II Type II Employment'!LP12*VLOOKUP('Equation 4 Type II FTE'!$B12,'Equation 3 FTE Conversion'!$B$10:$E$32,4,FALSE)</f>
        <v>1.0836552748885587E-2</v>
      </c>
      <c r="LQ12" s="20">
        <f>'RIMS II Type II Employment'!LQ12*VLOOKUP('Equation 4 Type II FTE'!$B12,'Equation 3 FTE Conversion'!$B$10:$E$32,4,FALSE)</f>
        <v>7.9796433878157498E-3</v>
      </c>
      <c r="LR12" s="20">
        <f>'RIMS II Type II Employment'!LR12*VLOOKUP('Equation 4 Type II FTE'!$B12,'Equation 3 FTE Conversion'!$B$10:$E$32,4,FALSE)</f>
        <v>1.0343982169390789E-2</v>
      </c>
      <c r="LS12" s="20">
        <f>'RIMS II Type II Employment'!LS12*VLOOKUP('Equation 4 Type II FTE'!$B12,'Equation 3 FTE Conversion'!$B$10:$E$32,4,FALSE)</f>
        <v>8.9647845468053509E-3</v>
      </c>
      <c r="LT12" s="20">
        <f>'RIMS II Type II Employment'!LT12*VLOOKUP('Equation 4 Type II FTE'!$B12,'Equation 3 FTE Conversion'!$B$10:$E$32,4,FALSE)</f>
        <v>1.1821693907875186E-2</v>
      </c>
      <c r="LU12" s="20">
        <f>'RIMS II Type II Employment'!LU12*VLOOKUP('Equation 4 Type II FTE'!$B12,'Equation 3 FTE Conversion'!$B$10:$E$32,4,FALSE)</f>
        <v>1.0343982169390789E-2</v>
      </c>
      <c r="LV12" s="20">
        <f>'RIMS II Type II Employment'!LV12*VLOOKUP('Equation 4 Type II FTE'!$B12,'Equation 3 FTE Conversion'!$B$10:$E$32,4,FALSE)</f>
        <v>9.6543833580980693E-3</v>
      </c>
      <c r="LW12" s="20">
        <f>'RIMS II Type II Employment'!LW12*VLOOKUP('Equation 4 Type II FTE'!$B12,'Equation 3 FTE Conversion'!$B$10:$E$32,4,FALSE)</f>
        <v>1.1526151560178307E-2</v>
      </c>
      <c r="LX12" s="20">
        <f>'RIMS II Type II Employment'!LX12*VLOOKUP('Equation 4 Type II FTE'!$B12,'Equation 3 FTE Conversion'!$B$10:$E$32,4,FALSE)</f>
        <v>1.0245468053491828E-2</v>
      </c>
      <c r="LY12" s="20">
        <f>'RIMS II Type II Employment'!LY12*VLOOKUP('Equation 4 Type II FTE'!$B12,'Equation 3 FTE Conversion'!$B$10:$E$32,4,FALSE)</f>
        <v>9.5558692421991095E-3</v>
      </c>
      <c r="LZ12" s="20">
        <f>'RIMS II Type II Employment'!LZ12*VLOOKUP('Equation 4 Type II FTE'!$B12,'Equation 3 FTE Conversion'!$B$10:$E$32,4,FALSE)</f>
        <v>8.5707280832095101E-3</v>
      </c>
      <c r="MA12" s="20">
        <f>'RIMS II Type II Employment'!MA12*VLOOKUP('Equation 4 Type II FTE'!$B12,'Equation 3 FTE Conversion'!$B$10:$E$32,4,FALSE)</f>
        <v>6.6004457652303122E-3</v>
      </c>
      <c r="MB12" s="20">
        <f>'RIMS II Type II Employment'!MB12*VLOOKUP('Equation 4 Type II FTE'!$B12,'Equation 3 FTE Conversion'!$B$10:$E$32,4,FALSE)</f>
        <v>9.2603268945022302E-3</v>
      </c>
      <c r="MC12" s="20">
        <f>'RIMS II Type II Employment'!MC12*VLOOKUP('Equation 4 Type II FTE'!$B12,'Equation 3 FTE Conversion'!$B$10:$E$32,4,FALSE)</f>
        <v>1.0738038632986627E-2</v>
      </c>
      <c r="MD12" s="20">
        <f>'RIMS II Type II Employment'!MD12*VLOOKUP('Equation 4 Type II FTE'!$B12,'Equation 3 FTE Conversion'!$B$10:$E$32,4,FALSE)</f>
        <v>1.1132095096582466E-2</v>
      </c>
      <c r="ME12" s="20">
        <f>'RIMS II Type II Employment'!ME12*VLOOKUP('Equation 4 Type II FTE'!$B12,'Equation 3 FTE Conversion'!$B$10:$E$32,4,FALSE)</f>
        <v>1.0738038632986627E-2</v>
      </c>
      <c r="MF12" s="20">
        <f>'RIMS II Type II Employment'!MF12*VLOOKUP('Equation 4 Type II FTE'!$B12,'Equation 3 FTE Conversion'!$B$10:$E$32,4,FALSE)</f>
        <v>1.0343982169390789E-2</v>
      </c>
      <c r="MG12" s="20">
        <f>'RIMS II Type II Employment'!MG12*VLOOKUP('Equation 4 Type II FTE'!$B12,'Equation 3 FTE Conversion'!$B$10:$E$32,4,FALSE)</f>
        <v>9.9499257057949486E-3</v>
      </c>
      <c r="MH12" s="20">
        <f>'RIMS II Type II Employment'!MH12*VLOOKUP('Equation 4 Type II FTE'!$B12,'Equation 3 FTE Conversion'!$B$10:$E$32,4,FALSE)</f>
        <v>1.0935066864784548E-2</v>
      </c>
      <c r="MI12" s="20">
        <f>'RIMS II Type II Employment'!MI12*VLOOKUP('Equation 4 Type II FTE'!$B12,'Equation 3 FTE Conversion'!$B$10:$E$32,4,FALSE)</f>
        <v>9.9499257057949486E-3</v>
      </c>
      <c r="MJ12" s="20">
        <f>'RIMS II Type II Employment'!MJ12*VLOOKUP('Equation 4 Type II FTE'!$B12,'Equation 3 FTE Conversion'!$B$10:$E$32,4,FALSE)</f>
        <v>9.8514115898959888E-3</v>
      </c>
      <c r="MK12" s="20">
        <f>'RIMS II Type II Employment'!MK12*VLOOKUP('Equation 4 Type II FTE'!$B12,'Equation 3 FTE Conversion'!$B$10:$E$32,4,FALSE)</f>
        <v>8.4722139673105504E-3</v>
      </c>
      <c r="ML12" s="20">
        <f>'RIMS II Type II Employment'!ML12*VLOOKUP('Equation 4 Type II FTE'!$B12,'Equation 3 FTE Conversion'!$B$10:$E$32,4,FALSE)</f>
        <v>1.0639524517087669E-2</v>
      </c>
      <c r="MM12" s="20">
        <f>'RIMS II Type II Employment'!MM12*VLOOKUP('Equation 4 Type II FTE'!$B12,'Equation 3 FTE Conversion'!$B$10:$E$32,4,FALSE)</f>
        <v>6.698959881129272E-3</v>
      </c>
      <c r="MN12" s="20">
        <f>'RIMS II Type II Employment'!MN12*VLOOKUP('Equation 4 Type II FTE'!$B12,'Equation 3 FTE Conversion'!$B$10:$E$32,4,FALSE)</f>
        <v>9.7528974739970291E-3</v>
      </c>
      <c r="MO12" s="20">
        <f>'RIMS II Type II Employment'!MO12*VLOOKUP('Equation 4 Type II FTE'!$B12,'Equation 3 FTE Conversion'!$B$10:$E$32,4,FALSE)</f>
        <v>8.2751857355126291E-3</v>
      </c>
      <c r="MP12" s="20">
        <f>'RIMS II Type II Employment'!MP12*VLOOKUP('Equation 4 Type II FTE'!$B12,'Equation 3 FTE Conversion'!$B$10:$E$32,4,FALSE)</f>
        <v>7.8811292719167918E-3</v>
      </c>
      <c r="MQ12" s="20">
        <f>'RIMS II Type II Employment'!MQ12*VLOOKUP('Equation 4 Type II FTE'!$B12,'Equation 3 FTE Conversion'!$B$10:$E$32,4,FALSE)</f>
        <v>9.1618127786032687E-3</v>
      </c>
      <c r="MR12" s="20">
        <f>'RIMS II Type II Employment'!MR12*VLOOKUP('Equation 4 Type II FTE'!$B12,'Equation 3 FTE Conversion'!$B$10:$E$32,4,FALSE)</f>
        <v>1.1230609212481427E-2</v>
      </c>
      <c r="MS12" s="20">
        <f>'RIMS II Type II Employment'!MS12*VLOOKUP('Equation 4 Type II FTE'!$B12,'Equation 3 FTE Conversion'!$B$10:$E$32,4,FALSE)</f>
        <v>8.9647845468053509E-3</v>
      </c>
      <c r="MT12" s="20">
        <f>'RIMS II Type II Employment'!MT12*VLOOKUP('Equation 4 Type II FTE'!$B12,'Equation 3 FTE Conversion'!$B$10:$E$32,4,FALSE)</f>
        <v>1.0245468053491828E-2</v>
      </c>
      <c r="MU12" s="20">
        <f>'RIMS II Type II Employment'!MU12*VLOOKUP('Equation 4 Type II FTE'!$B12,'Equation 3 FTE Conversion'!$B$10:$E$32,4,FALSE)</f>
        <v>1.0245468053491828E-2</v>
      </c>
      <c r="MV12" s="20">
        <f>'RIMS II Type II Employment'!MV12*VLOOKUP('Equation 4 Type II FTE'!$B12,'Equation 3 FTE Conversion'!$B$10:$E$32,4,FALSE)</f>
        <v>9.3588410104011883E-3</v>
      </c>
      <c r="MW12" s="20">
        <f>'RIMS II Type II Employment'!MW12*VLOOKUP('Equation 4 Type II FTE'!$B12,'Equation 3 FTE Conversion'!$B$10:$E$32,4,FALSE)</f>
        <v>9.2603268945022302E-3</v>
      </c>
      <c r="MX12" s="20">
        <f>'RIMS II Type II Employment'!MX12*VLOOKUP('Equation 4 Type II FTE'!$B12,'Equation 3 FTE Conversion'!$B$10:$E$32,4,FALSE)</f>
        <v>9.2603268945022302E-3</v>
      </c>
      <c r="MY12" s="20">
        <f>'RIMS II Type II Employment'!MY12*VLOOKUP('Equation 4 Type II FTE'!$B12,'Equation 3 FTE Conversion'!$B$10:$E$32,4,FALSE)</f>
        <v>9.5558692421991095E-3</v>
      </c>
      <c r="MZ12" s="20">
        <f>'RIMS II Type II Employment'!MZ12*VLOOKUP('Equation 4 Type II FTE'!$B12,'Equation 3 FTE Conversion'!$B$10:$E$32,4,FALSE)</f>
        <v>6.3049034175334329E-3</v>
      </c>
      <c r="NA12" s="20">
        <f>'RIMS II Type II Employment'!NA12*VLOOKUP('Equation 4 Type II FTE'!$B12,'Equation 3 FTE Conversion'!$B$10:$E$32,4,FALSE)</f>
        <v>1.0935066864784548E-2</v>
      </c>
      <c r="NB12" s="20">
        <f>'RIMS II Type II Employment'!NB12*VLOOKUP('Equation 4 Type II FTE'!$B12,'Equation 3 FTE Conversion'!$B$10:$E$32,4,FALSE)</f>
        <v>7.2900445765230323E-3</v>
      </c>
      <c r="NC12" s="20">
        <f>'RIMS II Type II Employment'!NC12*VLOOKUP('Equation 4 Type II FTE'!$B12,'Equation 3 FTE Conversion'!$B$10:$E$32,4,FALSE)</f>
        <v>1.2412778603268946E-2</v>
      </c>
      <c r="ND12" s="20">
        <f>'RIMS II Type II Employment'!ND12*VLOOKUP('Equation 4 Type II FTE'!$B12,'Equation 3 FTE Conversion'!$B$10:$E$32,4,FALSE)</f>
        <v>9.8514115898959888E-3</v>
      </c>
      <c r="NE12" s="20">
        <f>'RIMS II Type II Employment'!NE12*VLOOKUP('Equation 4 Type II FTE'!$B12,'Equation 3 FTE Conversion'!$B$10:$E$32,4,FALSE)</f>
        <v>1.4678603268945023E-2</v>
      </c>
      <c r="NF12" s="20">
        <f>'RIMS II Type II Employment'!NF12*VLOOKUP('Equation 4 Type II FTE'!$B12,'Equation 3 FTE Conversion'!$B$10:$E$32,4,FALSE)</f>
        <v>9.457355126300148E-3</v>
      </c>
      <c r="NG12" s="198">
        <f>'RIMS II Type II Employment'!NG12*VLOOKUP('Equation 4 Type II FTE'!$B12,'Equation 3 FTE Conversion'!$B$10:$E$32,4,FALSE)</f>
        <v>1.2215750371471025E-2</v>
      </c>
      <c r="NH12" s="219">
        <f>'RIMS II Type II Employment'!NH12*VLOOKUP('Equation 4 Type II FTE'!$B12,'Equation 3 FTE Conversion'!$B$10:$E$32,4,FALSE)</f>
        <v>1.8422139673105499E-2</v>
      </c>
      <c r="NI12" s="198">
        <f>'RIMS II Type II Employment'!NI12*VLOOKUP('Equation 4 Type II FTE'!$B12,'Equation 3 FTE Conversion'!$B$10:$E$32,4,FALSE)</f>
        <v>3.1918573551262999E-2</v>
      </c>
      <c r="NJ12" s="200">
        <f>'RIMS II Type II Employment'!NJ12*VLOOKUP('Equation 4 Type II FTE'!$B12,'Equation 3 FTE Conversion'!$B$10:$E$32,4,FALSE)</f>
        <v>1.2412778603268946E-2</v>
      </c>
    </row>
    <row r="13" spans="1:374" x14ac:dyDescent="0.3">
      <c r="B13" s="59" t="s">
        <v>826</v>
      </c>
      <c r="C13" s="20">
        <f>'RIMS II Type II Employment'!C13*VLOOKUP('Equation 4 Type II FTE'!$B13,'Equation 3 FTE Conversion'!$B$10:$E$32,4,FALSE)</f>
        <v>2.368233151183971E-2</v>
      </c>
      <c r="D13" s="20">
        <f>'RIMS II Type II Employment'!D13*VLOOKUP('Equation 4 Type II FTE'!$B13,'Equation 3 FTE Conversion'!$B$10:$E$32,4,FALSE)</f>
        <v>2.4772313296903464E-2</v>
      </c>
      <c r="E13" s="20">
        <f>'RIMS II Type II Employment'!E13*VLOOKUP('Equation 4 Type II FTE'!$B13,'Equation 3 FTE Conversion'!$B$10:$E$32,4,FALSE)</f>
        <v>2.2592349726775957E-2</v>
      </c>
      <c r="F13" s="20">
        <f>'RIMS II Type II Employment'!F13*VLOOKUP('Equation 4 Type II FTE'!$B13,'Equation 3 FTE Conversion'!$B$10:$E$32,4,FALSE)</f>
        <v>3.1014936247723134E-2</v>
      </c>
      <c r="G13" s="20">
        <f>'RIMS II Type II Employment'!G13*VLOOKUP('Equation 4 Type II FTE'!$B13,'Equation 3 FTE Conversion'!$B$10:$E$32,4,FALSE)</f>
        <v>2.5267759562841528E-2</v>
      </c>
      <c r="H13" s="20">
        <f>'RIMS II Type II Employment'!H13*VLOOKUP('Equation 4 Type II FTE'!$B13,'Equation 3 FTE Conversion'!$B$10:$E$32,4,FALSE)</f>
        <v>2.4177777777777781E-2</v>
      </c>
      <c r="I13" s="20">
        <f>'RIMS II Type II Employment'!I13*VLOOKUP('Equation 4 Type II FTE'!$B13,'Equation 3 FTE Conversion'!$B$10:$E$32,4,FALSE)</f>
        <v>1.4962477231329692E-2</v>
      </c>
      <c r="J13" s="20">
        <f>'RIMS II Type II Employment'!J13*VLOOKUP('Equation 4 Type II FTE'!$B13,'Equation 3 FTE Conversion'!$B$10:$E$32,4,FALSE)</f>
        <v>2.1205100182149363E-2</v>
      </c>
      <c r="K13" s="20">
        <f>'RIMS II Type II Employment'!K13*VLOOKUP('Equation 4 Type II FTE'!$B13,'Equation 3 FTE Conversion'!$B$10:$E$32,4,FALSE)</f>
        <v>1.2386156648451732E-2</v>
      </c>
      <c r="L13" s="20">
        <f>'RIMS II Type II Employment'!L13*VLOOKUP('Equation 4 Type II FTE'!$B13,'Equation 3 FTE Conversion'!$B$10:$E$32,4,FALSE)</f>
        <v>2.0808743169398909E-2</v>
      </c>
      <c r="M13" s="20">
        <f>'RIMS II Type II Employment'!M13*VLOOKUP('Equation 4 Type II FTE'!$B13,'Equation 3 FTE Conversion'!$B$10:$E$32,4,FALSE)</f>
        <v>1.4764298724954463E-2</v>
      </c>
      <c r="N13" s="20">
        <f>'RIMS II Type II Employment'!N13*VLOOKUP('Equation 4 Type II FTE'!$B13,'Equation 3 FTE Conversion'!$B$10:$E$32,4,FALSE)</f>
        <v>2.4475045537340621E-2</v>
      </c>
      <c r="O13" s="20">
        <f>'RIMS II Type II Employment'!O13*VLOOKUP('Equation 4 Type II FTE'!$B13,'Equation 3 FTE Conversion'!$B$10:$E$32,4,FALSE)</f>
        <v>2.1006921675774136E-2</v>
      </c>
      <c r="P13" s="20">
        <f>'RIMS II Type II Employment'!P13*VLOOKUP('Equation 4 Type II FTE'!$B13,'Equation 3 FTE Conversion'!$B$10:$E$32,4,FALSE)</f>
        <v>2.4078688524590164E-2</v>
      </c>
      <c r="Q13" s="20">
        <f>'RIMS II Type II Employment'!Q13*VLOOKUP('Equation 4 Type II FTE'!$B13,'Equation 3 FTE Conversion'!$B$10:$E$32,4,FALSE)</f>
        <v>0</v>
      </c>
      <c r="R13" s="20">
        <f>'RIMS II Type II Employment'!R13*VLOOKUP('Equation 4 Type II FTE'!$B13,'Equation 3 FTE Conversion'!$B$10:$E$32,4,FALSE)</f>
        <v>4.419380692167578E-2</v>
      </c>
      <c r="S13" s="20">
        <f>'RIMS II Type II Employment'!S13*VLOOKUP('Equation 4 Type II FTE'!$B13,'Equation 3 FTE Conversion'!$B$10:$E$32,4,FALSE)</f>
        <v>3.1510382513661207E-2</v>
      </c>
      <c r="T13" s="20">
        <f>'RIMS II Type II Employment'!T13*VLOOKUP('Equation 4 Type II FTE'!$B13,'Equation 3 FTE Conversion'!$B$10:$E$32,4,FALSE)</f>
        <v>4.4094717668488159E-2</v>
      </c>
      <c r="U13" s="20">
        <f>'RIMS II Type II Employment'!U13*VLOOKUP('Equation 4 Type II FTE'!$B13,'Equation 3 FTE Conversion'!$B$10:$E$32,4,FALSE)</f>
        <v>1.3575227686703098E-2</v>
      </c>
      <c r="V13" s="20">
        <f>'RIMS II Type II Employment'!V13*VLOOKUP('Equation 4 Type II FTE'!$B13,'Equation 3 FTE Conversion'!$B$10:$E$32,4,FALSE)</f>
        <v>1.6349726775956284E-2</v>
      </c>
      <c r="W13" s="20">
        <f>'RIMS II Type II Employment'!W13*VLOOKUP('Equation 4 Type II FTE'!$B13,'Equation 3 FTE Conversion'!$B$10:$E$32,4,FALSE)</f>
        <v>1.1212939890710383</v>
      </c>
      <c r="X13" s="20">
        <f>'RIMS II Type II Employment'!X13*VLOOKUP('Equation 4 Type II FTE'!$B13,'Equation 3 FTE Conversion'!$B$10:$E$32,4,FALSE)</f>
        <v>1.0953326047358833</v>
      </c>
      <c r="Y13" s="20">
        <f>'RIMS II Type II Employment'!Y13*VLOOKUP('Equation 4 Type II FTE'!$B13,'Equation 3 FTE Conversion'!$B$10:$E$32,4,FALSE)</f>
        <v>1.9054863387978143</v>
      </c>
      <c r="Z13" s="20">
        <f>'RIMS II Type II Employment'!Z13*VLOOKUP('Equation 4 Type II FTE'!$B13,'Equation 3 FTE Conversion'!$B$10:$E$32,4,FALSE)</f>
        <v>2.3385063752276867E-2</v>
      </c>
      <c r="AA13" s="20">
        <f>'RIMS II Type II Employment'!AA13*VLOOKUP('Equation 4 Type II FTE'!$B13,'Equation 3 FTE Conversion'!$B$10:$E$32,4,FALSE)</f>
        <v>1.8727868852459018E-2</v>
      </c>
      <c r="AB13" s="20">
        <f>'RIMS II Type II Employment'!AB13*VLOOKUP('Equation 4 Type II FTE'!$B13,'Equation 3 FTE Conversion'!$B$10:$E$32,4,FALSE)</f>
        <v>2.3385063752276867E-2</v>
      </c>
      <c r="AC13" s="20">
        <f>'RIMS II Type II Employment'!AC13*VLOOKUP('Equation 4 Type II FTE'!$B13,'Equation 3 FTE Conversion'!$B$10:$E$32,4,FALSE)</f>
        <v>1.7836065573770491E-2</v>
      </c>
      <c r="AD13" s="20">
        <f>'RIMS II Type II Employment'!AD13*VLOOKUP('Equation 4 Type II FTE'!$B13,'Equation 3 FTE Conversion'!$B$10:$E$32,4,FALSE)</f>
        <v>3.2005828779599274E-2</v>
      </c>
      <c r="AE13" s="20">
        <f>'RIMS II Type II Employment'!AE13*VLOOKUP('Equation 4 Type II FTE'!$B13,'Equation 3 FTE Conversion'!$B$10:$E$32,4,FALSE)</f>
        <v>3.5573041894353369E-2</v>
      </c>
      <c r="AF13" s="20">
        <f>'RIMS II Type II Employment'!AF13*VLOOKUP('Equation 4 Type II FTE'!$B13,'Equation 3 FTE Conversion'!$B$10:$E$32,4,FALSE)</f>
        <v>2.4574134790528234E-2</v>
      </c>
      <c r="AG13" s="20">
        <f>'RIMS II Type II Employment'!AG13*VLOOKUP('Equation 4 Type II FTE'!$B13,'Equation 3 FTE Conversion'!$B$10:$E$32,4,FALSE)</f>
        <v>2.3880510018214937E-2</v>
      </c>
      <c r="AH13" s="20">
        <f>'RIMS II Type II Employment'!AH13*VLOOKUP('Equation 4 Type II FTE'!$B13,'Equation 3 FTE Conversion'!$B$10:$E$32,4,FALSE)</f>
        <v>3.6960291438979963E-2</v>
      </c>
      <c r="AI13" s="20">
        <f>'RIMS II Type II Employment'!AI13*VLOOKUP('Equation 4 Type II FTE'!$B13,'Equation 3 FTE Conversion'!$B$10:$E$32,4,FALSE)</f>
        <v>5.231912568306011E-2</v>
      </c>
      <c r="AJ13" s="20">
        <f>'RIMS II Type II Employment'!AJ13*VLOOKUP('Equation 4 Type II FTE'!$B13,'Equation 3 FTE Conversion'!$B$10:$E$32,4,FALSE)</f>
        <v>0.1223752276867031</v>
      </c>
      <c r="AK13" s="20">
        <f>'RIMS II Type II Employment'!AK13*VLOOKUP('Equation 4 Type II FTE'!$B13,'Equation 3 FTE Conversion'!$B$10:$E$32,4,FALSE)</f>
        <v>3.4978506375227689E-2</v>
      </c>
      <c r="AL13" s="20">
        <f>'RIMS II Type II Employment'!AL13*VLOOKUP('Equation 4 Type II FTE'!$B13,'Equation 3 FTE Conversion'!$B$10:$E$32,4,FALSE)</f>
        <v>2.6555919854280512E-2</v>
      </c>
      <c r="AM13" s="20">
        <f>'RIMS II Type II Employment'!AM13*VLOOKUP('Equation 4 Type II FTE'!$B13,'Equation 3 FTE Conversion'!$B$10:$E$32,4,FALSE)</f>
        <v>2.5664116575591985E-2</v>
      </c>
      <c r="AN13" s="20">
        <f>'RIMS II Type II Employment'!AN13*VLOOKUP('Equation 4 Type II FTE'!$B13,'Equation 3 FTE Conversion'!$B$10:$E$32,4,FALSE)</f>
        <v>7.0254280510018224E-2</v>
      </c>
      <c r="AO13" s="20">
        <f>'RIMS II Type II Employment'!AO13*VLOOKUP('Equation 4 Type II FTE'!$B13,'Equation 3 FTE Conversion'!$B$10:$E$32,4,FALSE)</f>
        <v>1.7142440801457194E-2</v>
      </c>
      <c r="AP13" s="20">
        <f>'RIMS II Type II Employment'!AP13*VLOOKUP('Equation 4 Type II FTE'!$B13,'Equation 3 FTE Conversion'!$B$10:$E$32,4,FALSE)</f>
        <v>2.2493260473588343E-2</v>
      </c>
      <c r="AQ13" s="20">
        <f>'RIMS II Type II Employment'!AQ13*VLOOKUP('Equation 4 Type II FTE'!$B13,'Equation 3 FTE Conversion'!$B$10:$E$32,4,FALSE)</f>
        <v>3.9140255009107471E-2</v>
      </c>
      <c r="AR13" s="20">
        <f>'RIMS II Type II Employment'!AR13*VLOOKUP('Equation 4 Type II FTE'!$B13,'Equation 3 FTE Conversion'!$B$10:$E$32,4,FALSE)</f>
        <v>5.2517304189435336E-2</v>
      </c>
      <c r="AS13" s="20">
        <f>'RIMS II Type II Employment'!AS13*VLOOKUP('Equation 4 Type II FTE'!$B13,'Equation 3 FTE Conversion'!$B$10:$E$32,4,FALSE)</f>
        <v>2.7249544626593809E-2</v>
      </c>
      <c r="AT13" s="20">
        <f>'RIMS II Type II Employment'!AT13*VLOOKUP('Equation 4 Type II FTE'!$B13,'Equation 3 FTE Conversion'!$B$10:$E$32,4,FALSE)</f>
        <v>3.5077595628415302E-2</v>
      </c>
      <c r="AU13" s="20">
        <f>'RIMS II Type II Employment'!AU13*VLOOKUP('Equation 4 Type II FTE'!$B13,'Equation 3 FTE Conversion'!$B$10:$E$32,4,FALSE)</f>
        <v>2.1006921675774136E-2</v>
      </c>
      <c r="AV13" s="20">
        <f>'RIMS II Type II Employment'!AV13*VLOOKUP('Equation 4 Type II FTE'!$B13,'Equation 3 FTE Conversion'!$B$10:$E$32,4,FALSE)</f>
        <v>3.4681238615664849E-2</v>
      </c>
      <c r="AW13" s="20">
        <f>'RIMS II Type II Employment'!AW13*VLOOKUP('Equation 4 Type II FTE'!$B13,'Equation 3 FTE Conversion'!$B$10:$E$32,4,FALSE)</f>
        <v>0.14972386156648454</v>
      </c>
      <c r="AX13" s="20">
        <f>'RIMS II Type II Employment'!AX13*VLOOKUP('Equation 4 Type II FTE'!$B13,'Equation 3 FTE Conversion'!$B$10:$E$32,4,FALSE)</f>
        <v>3.180765027322404E-2</v>
      </c>
      <c r="AY13" s="20">
        <f>'RIMS II Type II Employment'!AY13*VLOOKUP('Equation 4 Type II FTE'!$B13,'Equation 3 FTE Conversion'!$B$10:$E$32,4,FALSE)</f>
        <v>3.4185792349726782E-2</v>
      </c>
      <c r="AZ13" s="20">
        <f>'RIMS II Type II Employment'!AZ13*VLOOKUP('Equation 4 Type II FTE'!$B13,'Equation 3 FTE Conversion'!$B$10:$E$32,4,FALSE)</f>
        <v>1.7439708561020038E-2</v>
      </c>
      <c r="BA13" s="20">
        <f>'RIMS II Type II Employment'!BA13*VLOOKUP('Equation 4 Type II FTE'!$B13,'Equation 3 FTE Conversion'!$B$10:$E$32,4,FALSE)</f>
        <v>1.8727868852459018E-2</v>
      </c>
      <c r="BB13" s="20">
        <f>'RIMS II Type II Employment'!BB13*VLOOKUP('Equation 4 Type II FTE'!$B13,'Equation 3 FTE Conversion'!$B$10:$E$32,4,FALSE)</f>
        <v>3.5573041894353369E-2</v>
      </c>
      <c r="BC13" s="20">
        <f>'RIMS II Type II Employment'!BC13*VLOOKUP('Equation 4 Type II FTE'!$B13,'Equation 3 FTE Conversion'!$B$10:$E$32,4,FALSE)</f>
        <v>3.5870309653916216E-2</v>
      </c>
      <c r="BD13" s="20">
        <f>'RIMS II Type II Employment'!BD13*VLOOKUP('Equation 4 Type II FTE'!$B13,'Equation 3 FTE Conversion'!$B$10:$E$32,4,FALSE)</f>
        <v>2.2592349726775957E-2</v>
      </c>
      <c r="BE13" s="20">
        <f>'RIMS II Type II Employment'!BE13*VLOOKUP('Equation 4 Type II FTE'!$B13,'Equation 3 FTE Conversion'!$B$10:$E$32,4,FALSE)</f>
        <v>3.3492167577413474E-2</v>
      </c>
      <c r="BF13" s="20">
        <f>'RIMS II Type II Employment'!BF13*VLOOKUP('Equation 4 Type II FTE'!$B13,'Equation 3 FTE Conversion'!$B$10:$E$32,4,FALSE)</f>
        <v>2.2394171220400726E-2</v>
      </c>
      <c r="BG13" s="20">
        <f>'RIMS II Type II Employment'!BG13*VLOOKUP('Equation 4 Type II FTE'!$B13,'Equation 3 FTE Conversion'!$B$10:$E$32,4,FALSE)</f>
        <v>2.4177777777777781E-2</v>
      </c>
      <c r="BH13" s="20">
        <f>'RIMS II Type II Employment'!BH13*VLOOKUP('Equation 4 Type II FTE'!$B13,'Equation 3 FTE Conversion'!$B$10:$E$32,4,FALSE)</f>
        <v>1.8727868852459018E-2</v>
      </c>
      <c r="BI13" s="20">
        <f>'RIMS II Type II Employment'!BI13*VLOOKUP('Equation 4 Type II FTE'!$B13,'Equation 3 FTE Conversion'!$B$10:$E$32,4,FALSE)</f>
        <v>2.1205100182149363E-2</v>
      </c>
      <c r="BJ13" s="20">
        <f>'RIMS II Type II Employment'!BJ13*VLOOKUP('Equation 4 Type II FTE'!$B13,'Equation 3 FTE Conversion'!$B$10:$E$32,4,FALSE)</f>
        <v>1.8133333333333335E-2</v>
      </c>
      <c r="BK13" s="20">
        <f>'RIMS II Type II Employment'!BK13*VLOOKUP('Equation 4 Type II FTE'!$B13,'Equation 3 FTE Conversion'!$B$10:$E$32,4,FALSE)</f>
        <v>1.7836065573770491E-2</v>
      </c>
      <c r="BL13" s="20">
        <f>'RIMS II Type II Employment'!BL13*VLOOKUP('Equation 4 Type II FTE'!$B13,'Equation 3 FTE Conversion'!$B$10:$E$32,4,FALSE)</f>
        <v>2.3583242258652097E-2</v>
      </c>
      <c r="BM13" s="20">
        <f>'RIMS II Type II Employment'!BM13*VLOOKUP('Equation 4 Type II FTE'!$B13,'Equation 3 FTE Conversion'!$B$10:$E$32,4,FALSE)</f>
        <v>1.8826958105646632E-2</v>
      </c>
      <c r="BN13" s="20">
        <f>'RIMS II Type II Employment'!BN13*VLOOKUP('Equation 4 Type II FTE'!$B13,'Equation 3 FTE Conversion'!$B$10:$E$32,4,FALSE)</f>
        <v>2.2592349726775957E-2</v>
      </c>
      <c r="BO13" s="20">
        <f>'RIMS II Type II Employment'!BO13*VLOOKUP('Equation 4 Type II FTE'!$B13,'Equation 3 FTE Conversion'!$B$10:$E$32,4,FALSE)</f>
        <v>2.7348633879781422E-2</v>
      </c>
      <c r="BP13" s="20">
        <f>'RIMS II Type II Employment'!BP13*VLOOKUP('Equation 4 Type II FTE'!$B13,'Equation 3 FTE Conversion'!$B$10:$E$32,4,FALSE)</f>
        <v>2.269143897996357E-2</v>
      </c>
      <c r="BQ13" s="20">
        <f>'RIMS II Type II Employment'!BQ13*VLOOKUP('Equation 4 Type II FTE'!$B13,'Equation 3 FTE Conversion'!$B$10:$E$32,4,FALSE)</f>
        <v>3.4483060109289615E-2</v>
      </c>
      <c r="BR13" s="20">
        <f>'RIMS II Type II Employment'!BR13*VLOOKUP('Equation 4 Type II FTE'!$B13,'Equation 3 FTE Conversion'!$B$10:$E$32,4,FALSE)</f>
        <v>1.4764298724954463E-2</v>
      </c>
      <c r="BS13" s="20">
        <f>'RIMS II Type II Employment'!BS13*VLOOKUP('Equation 4 Type II FTE'!$B13,'Equation 3 FTE Conversion'!$B$10:$E$32,4,FALSE)</f>
        <v>1.9322404371584698E-2</v>
      </c>
      <c r="BT13" s="20">
        <f>'RIMS II Type II Employment'!BT13*VLOOKUP('Equation 4 Type II FTE'!$B13,'Equation 3 FTE Conversion'!$B$10:$E$32,4,FALSE)</f>
        <v>2.6060473588342441E-2</v>
      </c>
      <c r="BU13" s="20">
        <f>'RIMS II Type II Employment'!BU13*VLOOKUP('Equation 4 Type II FTE'!$B13,'Equation 3 FTE Conversion'!$B$10:$E$32,4,FALSE)</f>
        <v>1.7836065573770491E-2</v>
      </c>
      <c r="BV13" s="20">
        <f>'RIMS II Type II Employment'!BV13*VLOOKUP('Equation 4 Type II FTE'!$B13,'Equation 3 FTE Conversion'!$B$10:$E$32,4,FALSE)</f>
        <v>1.8430601092896175E-2</v>
      </c>
      <c r="BW13" s="20">
        <f>'RIMS II Type II Employment'!BW13*VLOOKUP('Equation 4 Type II FTE'!$B13,'Equation 3 FTE Conversion'!$B$10:$E$32,4,FALSE)</f>
        <v>2.269143897996357E-2</v>
      </c>
      <c r="BX13" s="20">
        <f>'RIMS II Type II Employment'!BX13*VLOOKUP('Equation 4 Type II FTE'!$B13,'Equation 3 FTE Conversion'!$B$10:$E$32,4,FALSE)</f>
        <v>1.2881602914389799E-2</v>
      </c>
      <c r="BY13" s="20">
        <f>'RIMS II Type II Employment'!BY13*VLOOKUP('Equation 4 Type II FTE'!$B13,'Equation 3 FTE Conversion'!$B$10:$E$32,4,FALSE)</f>
        <v>1.2683424408014572E-2</v>
      </c>
      <c r="BZ13" s="20">
        <f>'RIMS II Type II Employment'!BZ13*VLOOKUP('Equation 4 Type II FTE'!$B13,'Equation 3 FTE Conversion'!$B$10:$E$32,4,FALSE)</f>
        <v>1.2287067395264117E-2</v>
      </c>
      <c r="CA13" s="20">
        <f>'RIMS II Type II Employment'!CA13*VLOOKUP('Equation 4 Type II FTE'!$B13,'Equation 3 FTE Conversion'!$B$10:$E$32,4,FALSE)</f>
        <v>1.7439708561020038E-2</v>
      </c>
      <c r="CB13" s="20">
        <f>'RIMS II Type II Employment'!CB13*VLOOKUP('Equation 4 Type II FTE'!$B13,'Equation 3 FTE Conversion'!$B$10:$E$32,4,FALSE)</f>
        <v>1.625063752276867E-2</v>
      </c>
      <c r="CC13" s="20">
        <f>'RIMS II Type II Employment'!CC13*VLOOKUP('Equation 4 Type II FTE'!$B13,'Equation 3 FTE Conversion'!$B$10:$E$32,4,FALSE)</f>
        <v>1.7736976320582878E-2</v>
      </c>
      <c r="CD13" s="20">
        <f>'RIMS II Type II Employment'!CD13*VLOOKUP('Equation 4 Type II FTE'!$B13,'Equation 3 FTE Conversion'!$B$10:$E$32,4,FALSE)</f>
        <v>2.4772313296903464E-2</v>
      </c>
      <c r="CE13" s="20">
        <f>'RIMS II Type II Employment'!CE13*VLOOKUP('Equation 4 Type II FTE'!$B13,'Equation 3 FTE Conversion'!$B$10:$E$32,4,FALSE)</f>
        <v>1.7340619307832424E-2</v>
      </c>
      <c r="CF13" s="20">
        <f>'RIMS II Type II Employment'!CF13*VLOOKUP('Equation 4 Type II FTE'!$B13,'Equation 3 FTE Conversion'!$B$10:$E$32,4,FALSE)</f>
        <v>1.6349726775956284E-2</v>
      </c>
      <c r="CG13" s="20">
        <f>'RIMS II Type II Employment'!CG13*VLOOKUP('Equation 4 Type II FTE'!$B13,'Equation 3 FTE Conversion'!$B$10:$E$32,4,FALSE)</f>
        <v>2.0115118397085609E-2</v>
      </c>
      <c r="CH13" s="20">
        <f>'RIMS II Type II Employment'!CH13*VLOOKUP('Equation 4 Type II FTE'!$B13,'Equation 3 FTE Conversion'!$B$10:$E$32,4,FALSE)</f>
        <v>1.3674316939890711E-2</v>
      </c>
      <c r="CI13" s="20">
        <f>'RIMS II Type II Employment'!CI13*VLOOKUP('Equation 4 Type II FTE'!$B13,'Equation 3 FTE Conversion'!$B$10:$E$32,4,FALSE)</f>
        <v>1.7241530054644807E-2</v>
      </c>
      <c r="CJ13" s="20">
        <f>'RIMS II Type II Employment'!CJ13*VLOOKUP('Equation 4 Type II FTE'!$B13,'Equation 3 FTE Conversion'!$B$10:$E$32,4,FALSE)</f>
        <v>2.9528597449908926E-2</v>
      </c>
      <c r="CK13" s="20">
        <f>'RIMS II Type II Employment'!CK13*VLOOKUP('Equation 4 Type II FTE'!$B13,'Equation 3 FTE Conversion'!$B$10:$E$32,4,FALSE)</f>
        <v>2.6258652094717668E-2</v>
      </c>
      <c r="CL13" s="20">
        <f>'RIMS II Type II Employment'!CL13*VLOOKUP('Equation 4 Type II FTE'!$B13,'Equation 3 FTE Conversion'!$B$10:$E$32,4,FALSE)</f>
        <v>1.8133333333333335E-2</v>
      </c>
      <c r="CM13" s="20">
        <f>'RIMS II Type II Employment'!CM13*VLOOKUP('Equation 4 Type II FTE'!$B13,'Equation 3 FTE Conversion'!$B$10:$E$32,4,FALSE)</f>
        <v>2.3285974499089254E-2</v>
      </c>
      <c r="CN13" s="20">
        <f>'RIMS II Type II Employment'!CN13*VLOOKUP('Equation 4 Type II FTE'!$B13,'Equation 3 FTE Conversion'!$B$10:$E$32,4,FALSE)</f>
        <v>1.5755191256830604E-2</v>
      </c>
      <c r="CO13" s="20">
        <f>'RIMS II Type II Employment'!CO13*VLOOKUP('Equation 4 Type II FTE'!$B13,'Equation 3 FTE Conversion'!$B$10:$E$32,4,FALSE)</f>
        <v>1.8727868852459018E-2</v>
      </c>
      <c r="CP13" s="20">
        <f>'RIMS II Type II Employment'!CP13*VLOOKUP('Equation 4 Type II FTE'!$B13,'Equation 3 FTE Conversion'!$B$10:$E$32,4,FALSE)</f>
        <v>1.9520582877959925E-2</v>
      </c>
      <c r="CQ13" s="20">
        <f>'RIMS II Type II Employment'!CQ13*VLOOKUP('Equation 4 Type II FTE'!$B13,'Equation 3 FTE Conversion'!$B$10:$E$32,4,FALSE)</f>
        <v>1.5557012750455372E-2</v>
      </c>
      <c r="CR13" s="20">
        <f>'RIMS II Type II Employment'!CR13*VLOOKUP('Equation 4 Type II FTE'!$B13,'Equation 3 FTE Conversion'!$B$10:$E$32,4,FALSE)</f>
        <v>1.4467030965391621E-2</v>
      </c>
      <c r="CS13" s="20">
        <f>'RIMS II Type II Employment'!CS13*VLOOKUP('Equation 4 Type II FTE'!$B13,'Equation 3 FTE Conversion'!$B$10:$E$32,4,FALSE)</f>
        <v>1.4764298724954463E-2</v>
      </c>
      <c r="CT13" s="20">
        <f>'RIMS II Type II Employment'!CT13*VLOOKUP('Equation 4 Type II FTE'!$B13,'Equation 3 FTE Conversion'!$B$10:$E$32,4,FALSE)</f>
        <v>1.3476138433515483E-2</v>
      </c>
      <c r="CU13" s="20">
        <f>'RIMS II Type II Employment'!CU13*VLOOKUP('Equation 4 Type II FTE'!$B13,'Equation 3 FTE Conversion'!$B$10:$E$32,4,FALSE)</f>
        <v>1.3277959927140256E-2</v>
      </c>
      <c r="CV13" s="20">
        <f>'RIMS II Type II Employment'!CV13*VLOOKUP('Equation 4 Type II FTE'!$B13,'Equation 3 FTE Conversion'!$B$10:$E$32,4,FALSE)</f>
        <v>1.6944262295081967E-2</v>
      </c>
      <c r="CW13" s="20">
        <f>'RIMS II Type II Employment'!CW13*VLOOKUP('Equation 4 Type II FTE'!$B13,'Equation 3 FTE Conversion'!$B$10:$E$32,4,FALSE)</f>
        <v>1.8034244080145721E-2</v>
      </c>
      <c r="CX13" s="20">
        <f>'RIMS II Type II Employment'!CX13*VLOOKUP('Equation 4 Type II FTE'!$B13,'Equation 3 FTE Conversion'!$B$10:$E$32,4,FALSE)</f>
        <v>1.6547905282331511E-2</v>
      </c>
      <c r="CY13" s="20">
        <f>'RIMS II Type II Employment'!CY13*VLOOKUP('Equation 4 Type II FTE'!$B13,'Equation 3 FTE Conversion'!$B$10:$E$32,4,FALSE)</f>
        <v>1.8430601092896175E-2</v>
      </c>
      <c r="CZ13" s="20">
        <f>'RIMS II Type II Employment'!CZ13*VLOOKUP('Equation 4 Type II FTE'!$B13,'Equation 3 FTE Conversion'!$B$10:$E$32,4,FALSE)</f>
        <v>1.8628779599271405E-2</v>
      </c>
      <c r="DA13" s="20">
        <f>'RIMS II Type II Employment'!DA13*VLOOKUP('Equation 4 Type II FTE'!$B13,'Equation 3 FTE Conversion'!$B$10:$E$32,4,FALSE)</f>
        <v>2.3087795992714027E-2</v>
      </c>
      <c r="DB13" s="20">
        <f>'RIMS II Type II Employment'!DB13*VLOOKUP('Equation 4 Type II FTE'!$B13,'Equation 3 FTE Conversion'!$B$10:$E$32,4,FALSE)</f>
        <v>1.3575227686703098E-2</v>
      </c>
      <c r="DC13" s="20">
        <f>'RIMS II Type II Employment'!DC13*VLOOKUP('Equation 4 Type II FTE'!$B13,'Equation 3 FTE Conversion'!$B$10:$E$32,4,FALSE)</f>
        <v>1.565610200364299E-2</v>
      </c>
      <c r="DD13" s="20">
        <f>'RIMS II Type II Employment'!DD13*VLOOKUP('Equation 4 Type II FTE'!$B13,'Equation 3 FTE Conversion'!$B$10:$E$32,4,FALSE)</f>
        <v>1.2187978142076504E-2</v>
      </c>
      <c r="DE13" s="20">
        <f>'RIMS II Type II Employment'!DE13*VLOOKUP('Equation 4 Type II FTE'!$B13,'Equation 3 FTE Conversion'!$B$10:$E$32,4,FALSE)</f>
        <v>2.1106010928961749E-2</v>
      </c>
      <c r="DF13" s="20">
        <f>'RIMS II Type II Employment'!DF13*VLOOKUP('Equation 4 Type II FTE'!$B13,'Equation 3 FTE Conversion'!$B$10:$E$32,4,FALSE)</f>
        <v>2.1304189435336976E-2</v>
      </c>
      <c r="DG13" s="20">
        <f>'RIMS II Type II Employment'!DG13*VLOOKUP('Equation 4 Type II FTE'!$B13,'Equation 3 FTE Conversion'!$B$10:$E$32,4,FALSE)</f>
        <v>1.7241530054644807E-2</v>
      </c>
      <c r="DH13" s="20">
        <f>'RIMS II Type II Employment'!DH13*VLOOKUP('Equation 4 Type II FTE'!$B13,'Equation 3 FTE Conversion'!$B$10:$E$32,4,FALSE)</f>
        <v>2.4375956284153007E-2</v>
      </c>
      <c r="DI13" s="20">
        <f>'RIMS II Type II Employment'!DI13*VLOOKUP('Equation 4 Type II FTE'!$B13,'Equation 3 FTE Conversion'!$B$10:$E$32,4,FALSE)</f>
        <v>1.0206193078324226E-2</v>
      </c>
      <c r="DJ13" s="20">
        <f>'RIMS II Type II Employment'!DJ13*VLOOKUP('Equation 4 Type II FTE'!$B13,'Equation 3 FTE Conversion'!$B$10:$E$32,4,FALSE)</f>
        <v>1.3971584699453553E-2</v>
      </c>
      <c r="DK13" s="20">
        <f>'RIMS II Type II Employment'!DK13*VLOOKUP('Equation 4 Type II FTE'!$B13,'Equation 3 FTE Conversion'!$B$10:$E$32,4,FALSE)</f>
        <v>2.1898724954462663E-2</v>
      </c>
      <c r="DL13" s="20">
        <f>'RIMS II Type II Employment'!DL13*VLOOKUP('Equation 4 Type II FTE'!$B13,'Equation 3 FTE Conversion'!$B$10:$E$32,4,FALSE)</f>
        <v>2.2493260473588343E-2</v>
      </c>
      <c r="DM13" s="20">
        <f>'RIMS II Type II Employment'!DM13*VLOOKUP('Equation 4 Type II FTE'!$B13,'Equation 3 FTE Conversion'!$B$10:$E$32,4,FALSE)</f>
        <v>7.5307832422586525E-3</v>
      </c>
      <c r="DN13" s="20">
        <f>'RIMS II Type II Employment'!DN13*VLOOKUP('Equation 4 Type II FTE'!$B13,'Equation 3 FTE Conversion'!$B$10:$E$32,4,FALSE)</f>
        <v>2.0313296903460839E-2</v>
      </c>
      <c r="DO13" s="20">
        <f>'RIMS II Type II Employment'!DO13*VLOOKUP('Equation 4 Type II FTE'!$B13,'Equation 3 FTE Conversion'!$B$10:$E$32,4,FALSE)</f>
        <v>1.1989799635701275E-2</v>
      </c>
      <c r="DP13" s="20">
        <f>'RIMS II Type II Employment'!DP13*VLOOKUP('Equation 4 Type II FTE'!$B13,'Equation 3 FTE Conversion'!$B$10:$E$32,4,FALSE)</f>
        <v>1.4467030965391621E-2</v>
      </c>
      <c r="DQ13" s="20">
        <f>'RIMS II Type II Employment'!DQ13*VLOOKUP('Equation 4 Type II FTE'!$B13,'Equation 3 FTE Conversion'!$B$10:$E$32,4,FALSE)</f>
        <v>1.2187978142076504E-2</v>
      </c>
      <c r="DR13" s="20">
        <f>'RIMS II Type II Employment'!DR13*VLOOKUP('Equation 4 Type II FTE'!$B13,'Equation 3 FTE Conversion'!$B$10:$E$32,4,FALSE)</f>
        <v>1.8727868852459018E-2</v>
      </c>
      <c r="DS13" s="20">
        <f>'RIMS II Type II Employment'!DS13*VLOOKUP('Equation 4 Type II FTE'!$B13,'Equation 3 FTE Conversion'!$B$10:$E$32,4,FALSE)</f>
        <v>1.5755191256830604E-2</v>
      </c>
      <c r="DT13" s="20">
        <f>'RIMS II Type II Employment'!DT13*VLOOKUP('Equation 4 Type II FTE'!$B13,'Equation 3 FTE Conversion'!$B$10:$E$32,4,FALSE)</f>
        <v>2.6853187613843352E-2</v>
      </c>
      <c r="DU13" s="20">
        <f>'RIMS II Type II Employment'!DU13*VLOOKUP('Equation 4 Type II FTE'!$B13,'Equation 3 FTE Conversion'!$B$10:$E$32,4,FALSE)</f>
        <v>1.7340619307832424E-2</v>
      </c>
      <c r="DV13" s="20">
        <f>'RIMS II Type II Employment'!DV13*VLOOKUP('Equation 4 Type II FTE'!$B13,'Equation 3 FTE Conversion'!$B$10:$E$32,4,FALSE)</f>
        <v>1.5557012750455372E-2</v>
      </c>
      <c r="DW13" s="20">
        <f>'RIMS II Type II Employment'!DW13*VLOOKUP('Equation 4 Type II FTE'!$B13,'Equation 3 FTE Conversion'!$B$10:$E$32,4,FALSE)</f>
        <v>1.3575227686703098E-2</v>
      </c>
      <c r="DX13" s="20">
        <f>'RIMS II Type II Employment'!DX13*VLOOKUP('Equation 4 Type II FTE'!$B13,'Equation 3 FTE Conversion'!$B$10:$E$32,4,FALSE)</f>
        <v>1.7935154826958108E-2</v>
      </c>
      <c r="DY13" s="20">
        <f>'RIMS II Type II Employment'!DY13*VLOOKUP('Equation 4 Type II FTE'!$B13,'Equation 3 FTE Conversion'!$B$10:$E$32,4,FALSE)</f>
        <v>1.4367941712204008E-2</v>
      </c>
      <c r="DZ13" s="20">
        <f>'RIMS II Type II Employment'!DZ13*VLOOKUP('Equation 4 Type II FTE'!$B13,'Equation 3 FTE Conversion'!$B$10:$E$32,4,FALSE)</f>
        <v>1.595336976320583E-2</v>
      </c>
      <c r="EA13" s="20">
        <f>'RIMS II Type II Employment'!EA13*VLOOKUP('Equation 4 Type II FTE'!$B13,'Equation 3 FTE Conversion'!$B$10:$E$32,4,FALSE)</f>
        <v>1.6052459016393444E-2</v>
      </c>
      <c r="EB13" s="20">
        <f>'RIMS II Type II Employment'!EB13*VLOOKUP('Equation 4 Type II FTE'!$B13,'Equation 3 FTE Conversion'!$B$10:$E$32,4,FALSE)</f>
        <v>2.5465938069216758E-2</v>
      </c>
      <c r="EC13" s="20">
        <f>'RIMS II Type II Employment'!EC13*VLOOKUP('Equation 4 Type II FTE'!$B13,'Equation 3 FTE Conversion'!$B$10:$E$32,4,FALSE)</f>
        <v>1.7439708561020038E-2</v>
      </c>
      <c r="ED13" s="20">
        <f>'RIMS II Type II Employment'!ED13*VLOOKUP('Equation 4 Type II FTE'!$B13,'Equation 3 FTE Conversion'!$B$10:$E$32,4,FALSE)</f>
        <v>1.8133333333333335E-2</v>
      </c>
      <c r="EE13" s="20">
        <f>'RIMS II Type II Employment'!EE13*VLOOKUP('Equation 4 Type II FTE'!$B13,'Equation 3 FTE Conversion'!$B$10:$E$32,4,FALSE)</f>
        <v>1.625063752276867E-2</v>
      </c>
      <c r="EF13" s="20">
        <f>'RIMS II Type II Employment'!EF13*VLOOKUP('Equation 4 Type II FTE'!$B13,'Equation 3 FTE Conversion'!$B$10:$E$32,4,FALSE)</f>
        <v>3.091584699453552E-2</v>
      </c>
      <c r="EG13" s="20">
        <f>'RIMS II Type II Employment'!EG13*VLOOKUP('Equation 4 Type II FTE'!$B13,'Equation 3 FTE Conversion'!$B$10:$E$32,4,FALSE)</f>
        <v>1.9223315118397085E-2</v>
      </c>
      <c r="EH13" s="20">
        <f>'RIMS II Type II Employment'!EH13*VLOOKUP('Equation 4 Type II FTE'!$B13,'Equation 3 FTE Conversion'!$B$10:$E$32,4,FALSE)</f>
        <v>1.0503460837887068E-2</v>
      </c>
      <c r="EI13" s="20">
        <f>'RIMS II Type II Employment'!EI13*VLOOKUP('Equation 4 Type II FTE'!$B13,'Equation 3 FTE Conversion'!$B$10:$E$32,4,FALSE)</f>
        <v>1.0305282331511839E-2</v>
      </c>
      <c r="EJ13" s="20">
        <f>'RIMS II Type II Employment'!EJ13*VLOOKUP('Equation 4 Type II FTE'!$B13,'Equation 3 FTE Conversion'!$B$10:$E$32,4,FALSE)</f>
        <v>9.9089253187613843E-3</v>
      </c>
      <c r="EK13" s="20">
        <f>'RIMS II Type II Employment'!EK13*VLOOKUP('Equation 4 Type II FTE'!$B13,'Equation 3 FTE Conversion'!$B$10:$E$32,4,FALSE)</f>
        <v>1.6646994535519124E-2</v>
      </c>
      <c r="EL13" s="20">
        <f>'RIMS II Type II Employment'!EL13*VLOOKUP('Equation 4 Type II FTE'!$B13,'Equation 3 FTE Conversion'!$B$10:$E$32,4,FALSE)</f>
        <v>1.5160655737704918E-2</v>
      </c>
      <c r="EM13" s="20">
        <f>'RIMS II Type II Employment'!EM13*VLOOKUP('Equation 4 Type II FTE'!$B13,'Equation 3 FTE Conversion'!$B$10:$E$32,4,FALSE)</f>
        <v>1.2881602914389799E-2</v>
      </c>
      <c r="EN13" s="20">
        <f>'RIMS II Type II Employment'!EN13*VLOOKUP('Equation 4 Type II FTE'!$B13,'Equation 3 FTE Conversion'!$B$10:$E$32,4,FALSE)</f>
        <v>1.8232422586520948E-2</v>
      </c>
      <c r="EO13" s="20">
        <f>'RIMS II Type II Employment'!EO13*VLOOKUP('Equation 4 Type II FTE'!$B13,'Equation 3 FTE Conversion'!$B$10:$E$32,4,FALSE)</f>
        <v>1.9916939890710382E-2</v>
      </c>
      <c r="EP13" s="20">
        <f>'RIMS II Type II Employment'!EP13*VLOOKUP('Equation 4 Type II FTE'!$B13,'Equation 3 FTE Conversion'!$B$10:$E$32,4,FALSE)</f>
        <v>1.7736976320582878E-2</v>
      </c>
      <c r="EQ13" s="20">
        <f>'RIMS II Type II Employment'!EQ13*VLOOKUP('Equation 4 Type II FTE'!$B13,'Equation 3 FTE Conversion'!$B$10:$E$32,4,FALSE)</f>
        <v>2.0016029143897995E-2</v>
      </c>
      <c r="ER13" s="20">
        <f>'RIMS II Type II Employment'!ER13*VLOOKUP('Equation 4 Type II FTE'!$B13,'Equation 3 FTE Conversion'!$B$10:$E$32,4,FALSE)</f>
        <v>1.4962477231329692E-2</v>
      </c>
      <c r="ES13" s="20">
        <f>'RIMS II Type II Employment'!ES13*VLOOKUP('Equation 4 Type II FTE'!$B13,'Equation 3 FTE Conversion'!$B$10:$E$32,4,FALSE)</f>
        <v>1.9619672131147542E-2</v>
      </c>
      <c r="ET13" s="20">
        <f>'RIMS II Type II Employment'!ET13*VLOOKUP('Equation 4 Type II FTE'!$B13,'Equation 3 FTE Conversion'!$B$10:$E$32,4,FALSE)</f>
        <v>1.7340619307832424E-2</v>
      </c>
      <c r="EU13" s="20">
        <f>'RIMS II Type II Employment'!EU13*VLOOKUP('Equation 4 Type II FTE'!$B13,'Equation 3 FTE Conversion'!$B$10:$E$32,4,FALSE)</f>
        <v>2.1304189435336976E-2</v>
      </c>
      <c r="EV13" s="20">
        <f>'RIMS II Type II Employment'!EV13*VLOOKUP('Equation 4 Type II FTE'!$B13,'Equation 3 FTE Conversion'!$B$10:$E$32,4,FALSE)</f>
        <v>1.2386156648451732E-2</v>
      </c>
      <c r="EW13" s="20">
        <f>'RIMS II Type II Employment'!EW13*VLOOKUP('Equation 4 Type II FTE'!$B13,'Equation 3 FTE Conversion'!$B$10:$E$32,4,FALSE)</f>
        <v>1.0404371584699455E-2</v>
      </c>
      <c r="EX13" s="20">
        <f>'RIMS II Type II Employment'!EX13*VLOOKUP('Equation 4 Type II FTE'!$B13,'Equation 3 FTE Conversion'!$B$10:$E$32,4,FALSE)</f>
        <v>1.9322404371584698E-2</v>
      </c>
      <c r="EY13" s="20">
        <f>'RIMS II Type II Employment'!EY13*VLOOKUP('Equation 4 Type II FTE'!$B13,'Equation 3 FTE Conversion'!$B$10:$E$32,4,FALSE)</f>
        <v>2.5168670309653914E-2</v>
      </c>
      <c r="EZ13" s="20">
        <f>'RIMS II Type II Employment'!EZ13*VLOOKUP('Equation 4 Type II FTE'!$B13,'Equation 3 FTE Conversion'!$B$10:$E$32,4,FALSE)</f>
        <v>2.0115118397085609E-2</v>
      </c>
      <c r="FA13" s="20">
        <f>'RIMS II Type II Employment'!FA13*VLOOKUP('Equation 4 Type II FTE'!$B13,'Equation 3 FTE Conversion'!$B$10:$E$32,4,FALSE)</f>
        <v>1.4566120218579235E-2</v>
      </c>
      <c r="FB13" s="20">
        <f>'RIMS II Type II Employment'!FB13*VLOOKUP('Equation 4 Type II FTE'!$B13,'Equation 3 FTE Conversion'!$B$10:$E$32,4,FALSE)</f>
        <v>2.2592349726775957E-2</v>
      </c>
      <c r="FC13" s="20">
        <f>'RIMS II Type II Employment'!FC13*VLOOKUP('Equation 4 Type II FTE'!$B13,'Equation 3 FTE Conversion'!$B$10:$E$32,4,FALSE)</f>
        <v>1.7241530054644807E-2</v>
      </c>
      <c r="FD13" s="20">
        <f>'RIMS II Type II Employment'!FD13*VLOOKUP('Equation 4 Type II FTE'!$B13,'Equation 3 FTE Conversion'!$B$10:$E$32,4,FALSE)</f>
        <v>1.208888888888889E-2</v>
      </c>
      <c r="FE13" s="20">
        <f>'RIMS II Type II Employment'!FE13*VLOOKUP('Equation 4 Type II FTE'!$B13,'Equation 3 FTE Conversion'!$B$10:$E$32,4,FALSE)</f>
        <v>1.2386156648451732E-2</v>
      </c>
      <c r="FF13" s="20">
        <f>'RIMS II Type II Employment'!FF13*VLOOKUP('Equation 4 Type II FTE'!$B13,'Equation 3 FTE Conversion'!$B$10:$E$32,4,FALSE)</f>
        <v>1.2187978142076504E-2</v>
      </c>
      <c r="FG13" s="20">
        <f>'RIMS II Type II Employment'!FG13*VLOOKUP('Equation 4 Type II FTE'!$B13,'Equation 3 FTE Conversion'!$B$10:$E$32,4,FALSE)</f>
        <v>2.5961384335154828E-2</v>
      </c>
      <c r="FH13" s="20">
        <f>'RIMS II Type II Employment'!FH13*VLOOKUP('Equation 4 Type II FTE'!$B13,'Equation 3 FTE Conversion'!$B$10:$E$32,4,FALSE)</f>
        <v>1.625063752276867E-2</v>
      </c>
      <c r="FI13" s="20">
        <f>'RIMS II Type II Employment'!FI13*VLOOKUP('Equation 4 Type II FTE'!$B13,'Equation 3 FTE Conversion'!$B$10:$E$32,4,FALSE)</f>
        <v>2.5961384335154828E-2</v>
      </c>
      <c r="FJ13" s="20">
        <f>'RIMS II Type II Employment'!FJ13*VLOOKUP('Equation 4 Type II FTE'!$B13,'Equation 3 FTE Conversion'!$B$10:$E$32,4,FALSE)</f>
        <v>2.1997814207650276E-2</v>
      </c>
      <c r="FK13" s="20">
        <f>'RIMS II Type II Employment'!FK13*VLOOKUP('Equation 4 Type II FTE'!$B13,'Equation 3 FTE Conversion'!$B$10:$E$32,4,FALSE)</f>
        <v>2.1006921675774136E-2</v>
      </c>
      <c r="FL13" s="20">
        <f>'RIMS II Type II Employment'!FL13*VLOOKUP('Equation 4 Type II FTE'!$B13,'Equation 3 FTE Conversion'!$B$10:$E$32,4,FALSE)</f>
        <v>2.4177777777777781E-2</v>
      </c>
      <c r="FM13" s="20">
        <f>'RIMS II Type II Employment'!FM13*VLOOKUP('Equation 4 Type II FTE'!$B13,'Equation 3 FTE Conversion'!$B$10:$E$32,4,FALSE)</f>
        <v>2.0709653916211292E-2</v>
      </c>
      <c r="FN13" s="20">
        <f>'RIMS II Type II Employment'!FN13*VLOOKUP('Equation 4 Type II FTE'!$B13,'Equation 3 FTE Conversion'!$B$10:$E$32,4,FALSE)</f>
        <v>1.6547905282331511E-2</v>
      </c>
      <c r="FO13" s="20">
        <f>'RIMS II Type II Employment'!FO13*VLOOKUP('Equation 4 Type II FTE'!$B13,'Equation 3 FTE Conversion'!$B$10:$E$32,4,FALSE)</f>
        <v>1.7043351548269581E-2</v>
      </c>
      <c r="FP13" s="20">
        <f>'RIMS II Type II Employment'!FP13*VLOOKUP('Equation 4 Type II FTE'!$B13,'Equation 3 FTE Conversion'!$B$10:$E$32,4,FALSE)</f>
        <v>1.565610200364299E-2</v>
      </c>
      <c r="FQ13" s="20">
        <f>'RIMS II Type II Employment'!FQ13*VLOOKUP('Equation 4 Type II FTE'!$B13,'Equation 3 FTE Conversion'!$B$10:$E$32,4,FALSE)</f>
        <v>1.3971584699453553E-2</v>
      </c>
      <c r="FR13" s="20">
        <f>'RIMS II Type II Employment'!FR13*VLOOKUP('Equation 4 Type II FTE'!$B13,'Equation 3 FTE Conversion'!$B$10:$E$32,4,FALSE)</f>
        <v>1.6547905282331511E-2</v>
      </c>
      <c r="FS13" s="20">
        <f>'RIMS II Type II Employment'!FS13*VLOOKUP('Equation 4 Type II FTE'!$B13,'Equation 3 FTE Conversion'!$B$10:$E$32,4,FALSE)</f>
        <v>2.2790528233151183E-2</v>
      </c>
      <c r="FT13" s="20">
        <f>'RIMS II Type II Employment'!FT13*VLOOKUP('Equation 4 Type II FTE'!$B13,'Equation 3 FTE Conversion'!$B$10:$E$32,4,FALSE)</f>
        <v>1.2187978142076504E-2</v>
      </c>
      <c r="FU13" s="20">
        <f>'RIMS II Type II Employment'!FU13*VLOOKUP('Equation 4 Type II FTE'!$B13,'Equation 3 FTE Conversion'!$B$10:$E$32,4,FALSE)</f>
        <v>2.0412386156648452E-2</v>
      </c>
      <c r="FV13" s="20">
        <f>'RIMS II Type II Employment'!FV13*VLOOKUP('Equation 4 Type II FTE'!$B13,'Equation 3 FTE Conversion'!$B$10:$E$32,4,FALSE)</f>
        <v>2.0808743169398909E-2</v>
      </c>
      <c r="FW13" s="20">
        <f>'RIMS II Type II Employment'!FW13*VLOOKUP('Equation 4 Type II FTE'!$B13,'Equation 3 FTE Conversion'!$B$10:$E$32,4,FALSE)</f>
        <v>1.7836065573770491E-2</v>
      </c>
      <c r="FX13" s="20">
        <f>'RIMS II Type II Employment'!FX13*VLOOKUP('Equation 4 Type II FTE'!$B13,'Equation 3 FTE Conversion'!$B$10:$E$32,4,FALSE)</f>
        <v>2.1799635701275046E-2</v>
      </c>
      <c r="FY13" s="20">
        <f>'RIMS II Type II Employment'!FY13*VLOOKUP('Equation 4 Type II FTE'!$B13,'Equation 3 FTE Conversion'!$B$10:$E$32,4,FALSE)</f>
        <v>2.0115118397085609E-2</v>
      </c>
      <c r="FZ13" s="20">
        <f>'RIMS II Type II Employment'!FZ13*VLOOKUP('Equation 4 Type II FTE'!$B13,'Equation 3 FTE Conversion'!$B$10:$E$32,4,FALSE)</f>
        <v>1.6151548269581057E-2</v>
      </c>
      <c r="GA13" s="20">
        <f>'RIMS II Type II Employment'!GA13*VLOOKUP('Equation 4 Type II FTE'!$B13,'Equation 3 FTE Conversion'!$B$10:$E$32,4,FALSE)</f>
        <v>1.5160655737704918E-2</v>
      </c>
      <c r="GB13" s="20">
        <f>'RIMS II Type II Employment'!GB13*VLOOKUP('Equation 4 Type II FTE'!$B13,'Equation 3 FTE Conversion'!$B$10:$E$32,4,FALSE)</f>
        <v>2.7943169398907106E-2</v>
      </c>
      <c r="GC13" s="20">
        <f>'RIMS II Type II Employment'!GC13*VLOOKUP('Equation 4 Type II FTE'!$B13,'Equation 3 FTE Conversion'!$B$10:$E$32,4,FALSE)</f>
        <v>4.0527504553734064E-2</v>
      </c>
      <c r="GD13" s="20">
        <f>'RIMS II Type II Employment'!GD13*VLOOKUP('Equation 4 Type II FTE'!$B13,'Equation 3 FTE Conversion'!$B$10:$E$32,4,FALSE)</f>
        <v>1.6151548269581057E-2</v>
      </c>
      <c r="GE13" s="20">
        <f>'RIMS II Type II Employment'!GE13*VLOOKUP('Equation 4 Type II FTE'!$B13,'Equation 3 FTE Conversion'!$B$10:$E$32,4,FALSE)</f>
        <v>1.6746083788706737E-2</v>
      </c>
      <c r="GF13" s="20">
        <f>'RIMS II Type II Employment'!GF13*VLOOKUP('Equation 4 Type II FTE'!$B13,'Equation 3 FTE Conversion'!$B$10:$E$32,4,FALSE)</f>
        <v>2.0709653916211292E-2</v>
      </c>
      <c r="GG13" s="20">
        <f>'RIMS II Type II Employment'!GG13*VLOOKUP('Equation 4 Type II FTE'!$B13,'Equation 3 FTE Conversion'!$B$10:$E$32,4,FALSE)</f>
        <v>2.8240437158469946E-2</v>
      </c>
      <c r="GH13" s="20">
        <f>'RIMS II Type II Employment'!GH13*VLOOKUP('Equation 4 Type II FTE'!$B13,'Equation 3 FTE Conversion'!$B$10:$E$32,4,FALSE)</f>
        <v>2.5565027322404371E-2</v>
      </c>
      <c r="GI13" s="20">
        <f>'RIMS II Type II Employment'!GI13*VLOOKUP('Equation 4 Type II FTE'!$B13,'Equation 3 FTE Conversion'!$B$10:$E$32,4,FALSE)</f>
        <v>2.5267759562841528E-2</v>
      </c>
      <c r="GJ13" s="20">
        <f>'RIMS II Type II Employment'!GJ13*VLOOKUP('Equation 4 Type II FTE'!$B13,'Equation 3 FTE Conversion'!$B$10:$E$32,4,FALSE)</f>
        <v>3.0222222222222223E-2</v>
      </c>
      <c r="GK13" s="20">
        <f>'RIMS II Type II Employment'!GK13*VLOOKUP('Equation 4 Type II FTE'!$B13,'Equation 3 FTE Conversion'!$B$10:$E$32,4,FALSE)</f>
        <v>2.8438615664845172E-2</v>
      </c>
      <c r="GL13" s="20">
        <f>'RIMS II Type II Employment'!GL13*VLOOKUP('Equation 4 Type II FTE'!$B13,'Equation 3 FTE Conversion'!$B$10:$E$32,4,FALSE)</f>
        <v>2.8834972677595629E-2</v>
      </c>
      <c r="GM13" s="20">
        <f>'RIMS II Type II Employment'!GM13*VLOOKUP('Equation 4 Type II FTE'!$B13,'Equation 3 FTE Conversion'!$B$10:$E$32,4,FALSE)</f>
        <v>2.7447723132969035E-2</v>
      </c>
      <c r="GN13" s="20">
        <f>'RIMS II Type II Employment'!GN13*VLOOKUP('Equation 4 Type II FTE'!$B13,'Equation 3 FTE Conversion'!$B$10:$E$32,4,FALSE)</f>
        <v>1.8232422586520948E-2</v>
      </c>
      <c r="GO13" s="20">
        <f>'RIMS II Type II Employment'!GO13*VLOOKUP('Equation 4 Type II FTE'!$B13,'Equation 3 FTE Conversion'!$B$10:$E$32,4,FALSE)</f>
        <v>1.3674316939890711E-2</v>
      </c>
      <c r="GP13" s="20">
        <f>'RIMS II Type II Employment'!GP13*VLOOKUP('Equation 4 Type II FTE'!$B13,'Equation 3 FTE Conversion'!$B$10:$E$32,4,FALSE)</f>
        <v>1.8034244080145721E-2</v>
      </c>
      <c r="GQ13" s="20">
        <f>'RIMS II Type II Employment'!GQ13*VLOOKUP('Equation 4 Type II FTE'!$B13,'Equation 3 FTE Conversion'!$B$10:$E$32,4,FALSE)</f>
        <v>2.7645901639344266E-2</v>
      </c>
      <c r="GR13" s="20">
        <f>'RIMS II Type II Employment'!GR13*VLOOKUP('Equation 4 Type II FTE'!$B13,'Equation 3 FTE Conversion'!$B$10:$E$32,4,FALSE)</f>
        <v>2.3880510018214937E-2</v>
      </c>
      <c r="GS13" s="20">
        <f>'RIMS II Type II Employment'!GS13*VLOOKUP('Equation 4 Type II FTE'!$B13,'Equation 3 FTE Conversion'!$B$10:$E$32,4,FALSE)</f>
        <v>2.269143897996357E-2</v>
      </c>
      <c r="GT13" s="20">
        <f>'RIMS II Type II Employment'!GT13*VLOOKUP('Equation 4 Type II FTE'!$B13,'Equation 3 FTE Conversion'!$B$10:$E$32,4,FALSE)</f>
        <v>1.5755191256830604E-2</v>
      </c>
      <c r="GU13" s="20">
        <f>'RIMS II Type II Employment'!GU13*VLOOKUP('Equation 4 Type II FTE'!$B13,'Equation 3 FTE Conversion'!$B$10:$E$32,4,FALSE)</f>
        <v>1.6547905282331511E-2</v>
      </c>
      <c r="GV13" s="20">
        <f>'RIMS II Type II Employment'!GV13*VLOOKUP('Equation 4 Type II FTE'!$B13,'Equation 3 FTE Conversion'!$B$10:$E$32,4,FALSE)</f>
        <v>2.0907832422586523E-2</v>
      </c>
      <c r="GW13" s="20">
        <f>'RIMS II Type II Employment'!GW13*VLOOKUP('Equation 4 Type II FTE'!$B13,'Equation 3 FTE Conversion'!$B$10:$E$32,4,FALSE)</f>
        <v>2.2790528233151183E-2</v>
      </c>
      <c r="GX13" s="20">
        <f>'RIMS II Type II Employment'!GX13*VLOOKUP('Equation 4 Type II FTE'!$B13,'Equation 3 FTE Conversion'!$B$10:$E$32,4,FALSE)</f>
        <v>2.6456830601092898E-2</v>
      </c>
      <c r="GY13" s="20">
        <f>'RIMS II Type II Employment'!GY13*VLOOKUP('Equation 4 Type II FTE'!$B13,'Equation 3 FTE Conversion'!$B$10:$E$32,4,FALSE)</f>
        <v>2.1403278688524593E-2</v>
      </c>
      <c r="GZ13" s="20">
        <f>'RIMS II Type II Employment'!GZ13*VLOOKUP('Equation 4 Type II FTE'!$B13,'Equation 3 FTE Conversion'!$B$10:$E$32,4,FALSE)</f>
        <v>1.8727868852459018E-2</v>
      </c>
      <c r="HA13" s="20">
        <f>'RIMS II Type II Employment'!HA13*VLOOKUP('Equation 4 Type II FTE'!$B13,'Equation 3 FTE Conversion'!$B$10:$E$32,4,FALSE)</f>
        <v>1.3971584699453553E-2</v>
      </c>
      <c r="HB13" s="20">
        <f>'RIMS II Type II Employment'!HB13*VLOOKUP('Equation 4 Type II FTE'!$B13,'Equation 3 FTE Conversion'!$B$10:$E$32,4,FALSE)</f>
        <v>1.0701639344262296E-2</v>
      </c>
      <c r="HC13" s="20">
        <f>'RIMS II Type II Employment'!HC13*VLOOKUP('Equation 4 Type II FTE'!$B13,'Equation 3 FTE Conversion'!$B$10:$E$32,4,FALSE)</f>
        <v>4.6472859744990894E-2</v>
      </c>
      <c r="HD13" s="20">
        <f>'RIMS II Type II Employment'!HD13*VLOOKUP('Equation 4 Type II FTE'!$B13,'Equation 3 FTE Conversion'!$B$10:$E$32,4,FALSE)</f>
        <v>3.5374863387978142E-2</v>
      </c>
      <c r="HE13" s="20">
        <f>'RIMS II Type II Employment'!HE13*VLOOKUP('Equation 4 Type II FTE'!$B13,'Equation 3 FTE Conversion'!$B$10:$E$32,4,FALSE)</f>
        <v>3.3393078324225868E-2</v>
      </c>
      <c r="HF13" s="20">
        <f>'RIMS II Type II Employment'!HF13*VLOOKUP('Equation 4 Type II FTE'!$B13,'Equation 3 FTE Conversion'!$B$10:$E$32,4,FALSE)</f>
        <v>2.1997814207650276E-2</v>
      </c>
      <c r="HG13" s="20">
        <f>'RIMS II Type II Employment'!HG13*VLOOKUP('Equation 4 Type II FTE'!$B13,'Equation 3 FTE Conversion'!$B$10:$E$32,4,FALSE)</f>
        <v>1.7439708561020038E-2</v>
      </c>
      <c r="HH13" s="20">
        <f>'RIMS II Type II Employment'!HH13*VLOOKUP('Equation 4 Type II FTE'!$B13,'Equation 3 FTE Conversion'!$B$10:$E$32,4,FALSE)</f>
        <v>2.5267759562841528E-2</v>
      </c>
      <c r="HI13" s="20">
        <f>'RIMS II Type II Employment'!HI13*VLOOKUP('Equation 4 Type II FTE'!$B13,'Equation 3 FTE Conversion'!$B$10:$E$32,4,FALSE)</f>
        <v>2.1799635701275046E-2</v>
      </c>
      <c r="HJ13" s="20">
        <f>'RIMS II Type II Employment'!HJ13*VLOOKUP('Equation 4 Type II FTE'!$B13,'Equation 3 FTE Conversion'!$B$10:$E$32,4,FALSE)</f>
        <v>1.6052459016393444E-2</v>
      </c>
      <c r="HK13" s="20">
        <f>'RIMS II Type II Employment'!HK13*VLOOKUP('Equation 4 Type II FTE'!$B13,'Equation 3 FTE Conversion'!$B$10:$E$32,4,FALSE)</f>
        <v>0</v>
      </c>
      <c r="HL13" s="20">
        <f>'RIMS II Type II Employment'!HL13*VLOOKUP('Equation 4 Type II FTE'!$B13,'Equation 3 FTE Conversion'!$B$10:$E$32,4,FALSE)</f>
        <v>5.1229143897996363E-2</v>
      </c>
      <c r="HM13" s="20">
        <f>'RIMS II Type II Employment'!HM13*VLOOKUP('Equation 4 Type II FTE'!$B13,'Equation 3 FTE Conversion'!$B$10:$E$32,4,FALSE)</f>
        <v>6.728160291438981E-2</v>
      </c>
      <c r="HN13" s="20">
        <f>'RIMS II Type II Employment'!HN13*VLOOKUP('Equation 4 Type II FTE'!$B13,'Equation 3 FTE Conversion'!$B$10:$E$32,4,FALSE)</f>
        <v>2.1304189435336976E-2</v>
      </c>
      <c r="HO13" s="20">
        <f>'RIMS II Type II Employment'!HO13*VLOOKUP('Equation 4 Type II FTE'!$B13,'Equation 3 FTE Conversion'!$B$10:$E$32,4,FALSE)</f>
        <v>2.3285974499089254E-2</v>
      </c>
      <c r="HP13" s="20">
        <f>'RIMS II Type II Employment'!HP13*VLOOKUP('Equation 4 Type II FTE'!$B13,'Equation 3 FTE Conversion'!$B$10:$E$32,4,FALSE)</f>
        <v>2.0313296903460839E-2</v>
      </c>
      <c r="HQ13" s="20">
        <f>'RIMS II Type II Employment'!HQ13*VLOOKUP('Equation 4 Type II FTE'!$B13,'Equation 3 FTE Conversion'!$B$10:$E$32,4,FALSE)</f>
        <v>2.1403278688524593E-2</v>
      </c>
      <c r="HR13" s="20">
        <f>'RIMS II Type II Employment'!HR13*VLOOKUP('Equation 4 Type II FTE'!$B13,'Equation 3 FTE Conversion'!$B$10:$E$32,4,FALSE)</f>
        <v>2.7645901639344266E-2</v>
      </c>
      <c r="HS13" s="20">
        <f>'RIMS II Type II Employment'!HS13*VLOOKUP('Equation 4 Type II FTE'!$B13,'Equation 3 FTE Conversion'!$B$10:$E$32,4,FALSE)</f>
        <v>2.6952276867030965E-2</v>
      </c>
      <c r="HT13" s="20">
        <f>'RIMS II Type II Employment'!HT13*VLOOKUP('Equation 4 Type II FTE'!$B13,'Equation 3 FTE Conversion'!$B$10:$E$32,4,FALSE)</f>
        <v>2.4475045537340621E-2</v>
      </c>
      <c r="HU13" s="20">
        <f>'RIMS II Type II Employment'!HU13*VLOOKUP('Equation 4 Type II FTE'!$B13,'Equation 3 FTE Conversion'!$B$10:$E$32,4,FALSE)</f>
        <v>1.6151548269581057E-2</v>
      </c>
      <c r="HV13" s="20">
        <f>'RIMS II Type II Employment'!HV13*VLOOKUP('Equation 4 Type II FTE'!$B13,'Equation 3 FTE Conversion'!$B$10:$E$32,4,FALSE)</f>
        <v>3.2303096539162114E-2</v>
      </c>
      <c r="HW13" s="20">
        <f>'RIMS II Type II Employment'!HW13*VLOOKUP('Equation 4 Type II FTE'!$B13,'Equation 3 FTE Conversion'!$B$10:$E$32,4,FALSE)</f>
        <v>1.9520582877959925E-2</v>
      </c>
      <c r="HX13" s="20">
        <f>'RIMS II Type II Employment'!HX13*VLOOKUP('Equation 4 Type II FTE'!$B13,'Equation 3 FTE Conversion'!$B$10:$E$32,4,FALSE)</f>
        <v>1.5854280510018217E-2</v>
      </c>
      <c r="HY13" s="20">
        <f>'RIMS II Type II Employment'!HY13*VLOOKUP('Equation 4 Type II FTE'!$B13,'Equation 3 FTE Conversion'!$B$10:$E$32,4,FALSE)</f>
        <v>3.4879417122040075E-2</v>
      </c>
      <c r="HZ13" s="20">
        <f>'RIMS II Type II Employment'!HZ13*VLOOKUP('Equation 4 Type II FTE'!$B13,'Equation 3 FTE Conversion'!$B$10:$E$32,4,FALSE)</f>
        <v>0.14774207650273224</v>
      </c>
      <c r="IA13" s="20">
        <f>'RIMS II Type II Employment'!IA13*VLOOKUP('Equation 4 Type II FTE'!$B13,'Equation 3 FTE Conversion'!$B$10:$E$32,4,FALSE)</f>
        <v>3.091584699453552E-2</v>
      </c>
      <c r="IB13" s="20">
        <f>'RIMS II Type II Employment'!IB13*VLOOKUP('Equation 4 Type II FTE'!$B13,'Equation 3 FTE Conversion'!$B$10:$E$32,4,FALSE)</f>
        <v>5.5985428051001825E-2</v>
      </c>
      <c r="IC13" s="20">
        <f>'RIMS II Type II Employment'!IC13*VLOOKUP('Equation 4 Type II FTE'!$B13,'Equation 3 FTE Conversion'!$B$10:$E$32,4,FALSE)</f>
        <v>2.8834972677595629E-2</v>
      </c>
      <c r="ID13" s="20">
        <f>'RIMS II Type II Employment'!ID13*VLOOKUP('Equation 4 Type II FTE'!$B13,'Equation 3 FTE Conversion'!$B$10:$E$32,4,FALSE)</f>
        <v>2.9231329690346083E-2</v>
      </c>
      <c r="IE13" s="20">
        <f>'RIMS II Type II Employment'!IE13*VLOOKUP('Equation 4 Type II FTE'!$B13,'Equation 3 FTE Conversion'!$B$10:$E$32,4,FALSE)</f>
        <v>2.8735883424408016E-2</v>
      </c>
      <c r="IF13" s="20">
        <f>'RIMS II Type II Employment'!IF13*VLOOKUP('Equation 4 Type II FTE'!$B13,'Equation 3 FTE Conversion'!$B$10:$E$32,4,FALSE)</f>
        <v>1.8430601092896175E-2</v>
      </c>
      <c r="IG13" s="20">
        <f>'RIMS II Type II Employment'!IG13*VLOOKUP('Equation 4 Type II FTE'!$B13,'Equation 3 FTE Conversion'!$B$10:$E$32,4,FALSE)</f>
        <v>1.4367941712204008E-2</v>
      </c>
      <c r="IH13" s="20">
        <f>'RIMS II Type II Employment'!IH13*VLOOKUP('Equation 4 Type II FTE'!$B13,'Equation 3 FTE Conversion'!$B$10:$E$32,4,FALSE)</f>
        <v>1.2782513661202186E-2</v>
      </c>
      <c r="II13" s="20">
        <f>'RIMS II Type II Employment'!II13*VLOOKUP('Equation 4 Type II FTE'!$B13,'Equation 3 FTE Conversion'!$B$10:$E$32,4,FALSE)</f>
        <v>9.116211293260474E-3</v>
      </c>
      <c r="IJ13" s="20">
        <f>'RIMS II Type II Employment'!IJ13*VLOOKUP('Equation 4 Type II FTE'!$B13,'Equation 3 FTE Conversion'!$B$10:$E$32,4,FALSE)</f>
        <v>8.5216757741347904E-2</v>
      </c>
      <c r="IK13" s="20">
        <f>'RIMS II Type II Employment'!IK13*VLOOKUP('Equation 4 Type II FTE'!$B13,'Equation 3 FTE Conversion'!$B$10:$E$32,4,FALSE)</f>
        <v>1.5854280510018217E-2</v>
      </c>
      <c r="IL13" s="20">
        <f>'RIMS II Type II Employment'!IL13*VLOOKUP('Equation 4 Type II FTE'!$B13,'Equation 3 FTE Conversion'!$B$10:$E$32,4,FALSE)</f>
        <v>1.466520947176685E-2</v>
      </c>
      <c r="IM13" s="20">
        <f>'RIMS II Type II Employment'!IM13*VLOOKUP('Equation 4 Type II FTE'!$B13,'Equation 3 FTE Conversion'!$B$10:$E$32,4,FALSE)</f>
        <v>1.9223315118397085E-2</v>
      </c>
      <c r="IN13" s="20">
        <f>'RIMS II Type II Employment'!IN13*VLOOKUP('Equation 4 Type II FTE'!$B13,'Equation 3 FTE Conversion'!$B$10:$E$32,4,FALSE)</f>
        <v>1.565610200364299E-2</v>
      </c>
      <c r="IO13" s="20">
        <f>'RIMS II Type II Employment'!IO13*VLOOKUP('Equation 4 Type II FTE'!$B13,'Equation 3 FTE Conversion'!$B$10:$E$32,4,FALSE)</f>
        <v>1.4764298724954463E-2</v>
      </c>
      <c r="IP13" s="20">
        <f>'RIMS II Type II Employment'!IP13*VLOOKUP('Equation 4 Type II FTE'!$B13,'Equation 3 FTE Conversion'!$B$10:$E$32,4,FALSE)</f>
        <v>1.6944262295081967E-2</v>
      </c>
      <c r="IQ13" s="20">
        <f>'RIMS II Type II Employment'!IQ13*VLOOKUP('Equation 4 Type II FTE'!$B13,'Equation 3 FTE Conversion'!$B$10:$E$32,4,FALSE)</f>
        <v>2.1403278688524593E-2</v>
      </c>
      <c r="IR13" s="20">
        <f>'RIMS II Type II Employment'!IR13*VLOOKUP('Equation 4 Type II FTE'!$B13,'Equation 3 FTE Conversion'!$B$10:$E$32,4,FALSE)</f>
        <v>2.8042258652094715E-2</v>
      </c>
      <c r="IS13" s="20">
        <f>'RIMS II Type II Employment'!IS13*VLOOKUP('Equation 4 Type II FTE'!$B13,'Equation 3 FTE Conversion'!$B$10:$E$32,4,FALSE)</f>
        <v>2.7447723132969035E-2</v>
      </c>
      <c r="IT13" s="20">
        <f>'RIMS II Type II Employment'!IT13*VLOOKUP('Equation 4 Type II FTE'!$B13,'Equation 3 FTE Conversion'!$B$10:$E$32,4,FALSE)</f>
        <v>2.5267759562841528E-2</v>
      </c>
      <c r="IU13" s="20">
        <f>'RIMS II Type II Employment'!IU13*VLOOKUP('Equation 4 Type II FTE'!$B13,'Equation 3 FTE Conversion'!$B$10:$E$32,4,FALSE)</f>
        <v>3.2600364298724954E-2</v>
      </c>
      <c r="IV13" s="20">
        <f>'RIMS II Type II Employment'!IV13*VLOOKUP('Equation 4 Type II FTE'!$B13,'Equation 3 FTE Conversion'!$B$10:$E$32,4,FALSE)</f>
        <v>2.0511475409836066E-2</v>
      </c>
      <c r="IW13" s="20">
        <f>'RIMS II Type II Employment'!IW13*VLOOKUP('Equation 4 Type II FTE'!$B13,'Equation 3 FTE Conversion'!$B$10:$E$32,4,FALSE)</f>
        <v>3.725755919854281E-2</v>
      </c>
      <c r="IX13" s="20">
        <f>'RIMS II Type II Employment'!IX13*VLOOKUP('Equation 4 Type II FTE'!$B13,'Equation 3 FTE Conversion'!$B$10:$E$32,4,FALSE)</f>
        <v>2.8339526411657559E-2</v>
      </c>
      <c r="IY13" s="20">
        <f>'RIMS II Type II Employment'!IY13*VLOOKUP('Equation 4 Type II FTE'!$B13,'Equation 3 FTE Conversion'!$B$10:$E$32,4,FALSE)</f>
        <v>2.348415300546448E-2</v>
      </c>
      <c r="IZ13" s="20">
        <f>'RIMS II Type II Employment'!IZ13*VLOOKUP('Equation 4 Type II FTE'!$B13,'Equation 3 FTE Conversion'!$B$10:$E$32,4,FALSE)</f>
        <v>2.2592349726775957E-2</v>
      </c>
      <c r="JA13" s="20">
        <f>'RIMS II Type II Employment'!JA13*VLOOKUP('Equation 4 Type II FTE'!$B13,'Equation 3 FTE Conversion'!$B$10:$E$32,4,FALSE)</f>
        <v>2.4375956284153007E-2</v>
      </c>
      <c r="JB13" s="20">
        <f>'RIMS II Type II Employment'!JB13*VLOOKUP('Equation 4 Type II FTE'!$B13,'Equation 3 FTE Conversion'!$B$10:$E$32,4,FALSE)</f>
        <v>2.1997814207650276E-2</v>
      </c>
      <c r="JC13" s="20">
        <f>'RIMS II Type II Employment'!JC13*VLOOKUP('Equation 4 Type II FTE'!$B13,'Equation 3 FTE Conversion'!$B$10:$E$32,4,FALSE)</f>
        <v>2.6060473588342441E-2</v>
      </c>
      <c r="JD13" s="20">
        <f>'RIMS II Type II Employment'!JD13*VLOOKUP('Equation 4 Type II FTE'!$B13,'Equation 3 FTE Conversion'!$B$10:$E$32,4,FALSE)</f>
        <v>4.7761020036429874E-2</v>
      </c>
      <c r="JE13" s="20">
        <f>'RIMS II Type II Employment'!JE13*VLOOKUP('Equation 4 Type II FTE'!$B13,'Equation 3 FTE Conversion'!$B$10:$E$32,4,FALSE)</f>
        <v>3.6167577413479049E-2</v>
      </c>
      <c r="JF13" s="20">
        <f>'RIMS II Type II Employment'!JF13*VLOOKUP('Equation 4 Type II FTE'!$B13,'Equation 3 FTE Conversion'!$B$10:$E$32,4,FALSE)</f>
        <v>3.012313296903461E-2</v>
      </c>
      <c r="JG13" s="20">
        <f>'RIMS II Type II Employment'!JG13*VLOOKUP('Equation 4 Type II FTE'!$B13,'Equation 3 FTE Conversion'!$B$10:$E$32,4,FALSE)</f>
        <v>3.180765027322404E-2</v>
      </c>
      <c r="JH13" s="20">
        <f>'RIMS II Type II Employment'!JH13*VLOOKUP('Equation 4 Type II FTE'!$B13,'Equation 3 FTE Conversion'!$B$10:$E$32,4,FALSE)</f>
        <v>4.9049180327868855E-2</v>
      </c>
      <c r="JI13" s="20">
        <f>'RIMS II Type II Employment'!JI13*VLOOKUP('Equation 4 Type II FTE'!$B13,'Equation 3 FTE Conversion'!$B$10:$E$32,4,FALSE)</f>
        <v>3.0717668488160293E-2</v>
      </c>
      <c r="JJ13" s="20">
        <f>'RIMS II Type II Employment'!JJ13*VLOOKUP('Equation 4 Type II FTE'!$B13,'Equation 3 FTE Conversion'!$B$10:$E$32,4,FALSE)</f>
        <v>1.8133333333333335E-2</v>
      </c>
      <c r="JK13" s="20">
        <f>'RIMS II Type II Employment'!JK13*VLOOKUP('Equation 4 Type II FTE'!$B13,'Equation 3 FTE Conversion'!$B$10:$E$32,4,FALSE)</f>
        <v>3.2996721311475415E-2</v>
      </c>
      <c r="JL13" s="20">
        <f>'RIMS II Type II Employment'!JL13*VLOOKUP('Equation 4 Type II FTE'!$B13,'Equation 3 FTE Conversion'!$B$10:$E$32,4,FALSE)</f>
        <v>1.3674316939890711E-2</v>
      </c>
      <c r="JM13" s="20">
        <f>'RIMS II Type II Employment'!JM13*VLOOKUP('Equation 4 Type II FTE'!$B13,'Equation 3 FTE Conversion'!$B$10:$E$32,4,FALSE)</f>
        <v>1.4268852459016393E-2</v>
      </c>
      <c r="JN13" s="20">
        <f>'RIMS II Type II Employment'!JN13*VLOOKUP('Equation 4 Type II FTE'!$B13,'Equation 3 FTE Conversion'!$B$10:$E$32,4,FALSE)</f>
        <v>1.7142440801457194E-2</v>
      </c>
      <c r="JO13" s="20">
        <f>'RIMS II Type II Employment'!JO13*VLOOKUP('Equation 4 Type II FTE'!$B13,'Equation 3 FTE Conversion'!$B$10:$E$32,4,FALSE)</f>
        <v>2.2493260473588343E-2</v>
      </c>
      <c r="JP13" s="20">
        <f>'RIMS II Type II Employment'!JP13*VLOOKUP('Equation 4 Type II FTE'!$B13,'Equation 3 FTE Conversion'!$B$10:$E$32,4,FALSE)</f>
        <v>2.1898724954462663E-2</v>
      </c>
      <c r="JQ13" s="20">
        <f>'RIMS II Type II Employment'!JQ13*VLOOKUP('Equation 4 Type II FTE'!$B13,'Equation 3 FTE Conversion'!$B$10:$E$32,4,FALSE)</f>
        <v>4.7562841530054648E-2</v>
      </c>
      <c r="JR13" s="20">
        <f>'RIMS II Type II Employment'!JR13*VLOOKUP('Equation 4 Type II FTE'!$B13,'Equation 3 FTE Conversion'!$B$10:$E$32,4,FALSE)</f>
        <v>2.3880510018214937E-2</v>
      </c>
      <c r="JS13" s="20">
        <f>'RIMS II Type II Employment'!JS13*VLOOKUP('Equation 4 Type II FTE'!$B13,'Equation 3 FTE Conversion'!$B$10:$E$32,4,FALSE)</f>
        <v>1.9025136612021858E-2</v>
      </c>
      <c r="JT13" s="20">
        <f>'RIMS II Type II Employment'!JT13*VLOOKUP('Equation 4 Type II FTE'!$B13,'Equation 3 FTE Conversion'!$B$10:$E$32,4,FALSE)</f>
        <v>0.1001792349726776</v>
      </c>
      <c r="JU13" s="20">
        <f>'RIMS II Type II Employment'!JU13*VLOOKUP('Equation 4 Type II FTE'!$B13,'Equation 3 FTE Conversion'!$B$10:$E$32,4,FALSE)</f>
        <v>1.7538797814207651E-2</v>
      </c>
      <c r="JV13" s="20">
        <f>'RIMS II Type II Employment'!JV13*VLOOKUP('Equation 4 Type II FTE'!$B13,'Equation 3 FTE Conversion'!$B$10:$E$32,4,FALSE)</f>
        <v>1.4863387978142076E-2</v>
      </c>
      <c r="JW13" s="20">
        <f>'RIMS II Type II Employment'!JW13*VLOOKUP('Equation 4 Type II FTE'!$B13,'Equation 3 FTE Conversion'!$B$10:$E$32,4,FALSE)</f>
        <v>1.545792349726776E-2</v>
      </c>
      <c r="JX13" s="20">
        <f>'RIMS II Type II Employment'!JX13*VLOOKUP('Equation 4 Type II FTE'!$B13,'Equation 3 FTE Conversion'!$B$10:$E$32,4,FALSE)</f>
        <v>1.4467030965391621E-2</v>
      </c>
      <c r="JY13" s="20">
        <f>'RIMS II Type II Employment'!JY13*VLOOKUP('Equation 4 Type II FTE'!$B13,'Equation 3 FTE Conversion'!$B$10:$E$32,4,FALSE)</f>
        <v>1.565610200364299E-2</v>
      </c>
      <c r="JZ13" s="20">
        <f>'RIMS II Type II Employment'!JZ13*VLOOKUP('Equation 4 Type II FTE'!$B13,'Equation 3 FTE Conversion'!$B$10:$E$32,4,FALSE)</f>
        <v>1.5358834244080147E-2</v>
      </c>
      <c r="KA13" s="20">
        <f>'RIMS II Type II Employment'!KA13*VLOOKUP('Equation 4 Type II FTE'!$B13,'Equation 3 FTE Conversion'!$B$10:$E$32,4,FALSE)</f>
        <v>6.9362477231329697E-3</v>
      </c>
      <c r="KB13" s="20">
        <f>'RIMS II Type II Employment'!KB13*VLOOKUP('Equation 4 Type II FTE'!$B13,'Equation 3 FTE Conversion'!$B$10:$E$32,4,FALSE)</f>
        <v>2.2592349726775957E-2</v>
      </c>
      <c r="KC13" s="20">
        <f>'RIMS II Type II Employment'!KC13*VLOOKUP('Equation 4 Type II FTE'!$B13,'Equation 3 FTE Conversion'!$B$10:$E$32,4,FALSE)</f>
        <v>1.7043351548269581E-2</v>
      </c>
      <c r="KD13" s="20">
        <f>'RIMS II Type II Employment'!KD13*VLOOKUP('Equation 4 Type II FTE'!$B13,'Equation 3 FTE Conversion'!$B$10:$E$32,4,FALSE)</f>
        <v>1.5755191256830604E-2</v>
      </c>
      <c r="KE13" s="20">
        <f>'RIMS II Type II Employment'!KE13*VLOOKUP('Equation 4 Type II FTE'!$B13,'Equation 3 FTE Conversion'!$B$10:$E$32,4,FALSE)</f>
        <v>1.6052459016393444E-2</v>
      </c>
      <c r="KF13" s="20">
        <f>'RIMS II Type II Employment'!KF13*VLOOKUP('Equation 4 Type II FTE'!$B13,'Equation 3 FTE Conversion'!$B$10:$E$32,4,FALSE)</f>
        <v>1.9520582877959925E-2</v>
      </c>
      <c r="KG13" s="20">
        <f>'RIMS II Type II Employment'!KG13*VLOOKUP('Equation 4 Type II FTE'!$B13,'Equation 3 FTE Conversion'!$B$10:$E$32,4,FALSE)</f>
        <v>2.1502367941712206E-2</v>
      </c>
      <c r="KH13" s="20">
        <f>'RIMS II Type II Employment'!KH13*VLOOKUP('Equation 4 Type II FTE'!$B13,'Equation 3 FTE Conversion'!$B$10:$E$32,4,FALSE)</f>
        <v>1.5557012750455372E-2</v>
      </c>
      <c r="KI13" s="20">
        <f>'RIMS II Type II Employment'!KI13*VLOOKUP('Equation 4 Type II FTE'!$B13,'Equation 3 FTE Conversion'!$B$10:$E$32,4,FALSE)</f>
        <v>2.2295081967213113E-2</v>
      </c>
      <c r="KJ13" s="20">
        <f>'RIMS II Type II Employment'!KJ13*VLOOKUP('Equation 4 Type II FTE'!$B13,'Equation 3 FTE Conversion'!$B$10:$E$32,4,FALSE)</f>
        <v>1.7736976320582878E-2</v>
      </c>
      <c r="KK13" s="20">
        <f>'RIMS II Type II Employment'!KK13*VLOOKUP('Equation 4 Type II FTE'!$B13,'Equation 3 FTE Conversion'!$B$10:$E$32,4,FALSE)</f>
        <v>1.4070673952641166E-2</v>
      </c>
      <c r="KL13" s="20">
        <f>'RIMS II Type II Employment'!KL13*VLOOKUP('Equation 4 Type II FTE'!$B13,'Equation 3 FTE Conversion'!$B$10:$E$32,4,FALSE)</f>
        <v>2.2889617486338797E-2</v>
      </c>
      <c r="KM13" s="20">
        <f>'RIMS II Type II Employment'!KM13*VLOOKUP('Equation 4 Type II FTE'!$B13,'Equation 3 FTE Conversion'!$B$10:$E$32,4,FALSE)</f>
        <v>2.1205100182149363E-2</v>
      </c>
      <c r="KN13" s="20">
        <f>'RIMS II Type II Employment'!KN13*VLOOKUP('Equation 4 Type II FTE'!$B13,'Equation 3 FTE Conversion'!$B$10:$E$32,4,FALSE)</f>
        <v>1.2386156648451732E-2</v>
      </c>
      <c r="KO13" s="20">
        <f>'RIMS II Type II Employment'!KO13*VLOOKUP('Equation 4 Type II FTE'!$B13,'Equation 3 FTE Conversion'!$B$10:$E$32,4,FALSE)</f>
        <v>1.1890710382513662E-2</v>
      </c>
      <c r="KP13" s="20">
        <f>'RIMS II Type II Employment'!KP13*VLOOKUP('Equation 4 Type II FTE'!$B13,'Equation 3 FTE Conversion'!$B$10:$E$32,4,FALSE)</f>
        <v>1.3674316939890711E-2</v>
      </c>
      <c r="KQ13" s="20">
        <f>'RIMS II Type II Employment'!KQ13*VLOOKUP('Equation 4 Type II FTE'!$B13,'Equation 3 FTE Conversion'!$B$10:$E$32,4,FALSE)</f>
        <v>2.9924954462659383E-2</v>
      </c>
      <c r="KR13" s="20">
        <f>'RIMS II Type II Employment'!KR13*VLOOKUP('Equation 4 Type II FTE'!$B13,'Equation 3 FTE Conversion'!$B$10:$E$32,4,FALSE)</f>
        <v>2.5069581056466304E-2</v>
      </c>
      <c r="KS13" s="20">
        <f>'RIMS II Type II Employment'!KS13*VLOOKUP('Equation 4 Type II FTE'!$B13,'Equation 3 FTE Conversion'!$B$10:$E$32,4,FALSE)</f>
        <v>2.9825865209471766E-2</v>
      </c>
      <c r="KT13" s="20">
        <f>'RIMS II Type II Employment'!KT13*VLOOKUP('Equation 4 Type II FTE'!$B13,'Equation 3 FTE Conversion'!$B$10:$E$32,4,FALSE)</f>
        <v>1.8926047358834245E-2</v>
      </c>
      <c r="KU13" s="20">
        <f>'RIMS II Type II Employment'!KU13*VLOOKUP('Equation 4 Type II FTE'!$B13,'Equation 3 FTE Conversion'!$B$10:$E$32,4,FALSE)</f>
        <v>2.4970491803278691E-2</v>
      </c>
      <c r="KV13" s="20">
        <f>'RIMS II Type II Employment'!KV13*VLOOKUP('Equation 4 Type II FTE'!$B13,'Equation 3 FTE Conversion'!$B$10:$E$32,4,FALSE)</f>
        <v>1.109799635701275E-2</v>
      </c>
      <c r="KW13" s="20">
        <f>'RIMS II Type II Employment'!KW13*VLOOKUP('Equation 4 Type II FTE'!$B13,'Equation 3 FTE Conversion'!$B$10:$E$32,4,FALSE)</f>
        <v>2.269143897996357E-2</v>
      </c>
      <c r="KX13" s="20">
        <f>'RIMS II Type II Employment'!KX13*VLOOKUP('Equation 4 Type II FTE'!$B13,'Equation 3 FTE Conversion'!$B$10:$E$32,4,FALSE)</f>
        <v>2.1006921675774136E-2</v>
      </c>
      <c r="KY13" s="20">
        <f>'RIMS II Type II Employment'!KY13*VLOOKUP('Equation 4 Type II FTE'!$B13,'Equation 3 FTE Conversion'!$B$10:$E$32,4,FALSE)</f>
        <v>1.9223315118397085E-2</v>
      </c>
      <c r="KZ13" s="20">
        <f>'RIMS II Type II Employment'!KZ13*VLOOKUP('Equation 4 Type II FTE'!$B13,'Equation 3 FTE Conversion'!$B$10:$E$32,4,FALSE)</f>
        <v>1.9520582877959925E-2</v>
      </c>
      <c r="LA13" s="20">
        <f>'RIMS II Type II Employment'!LA13*VLOOKUP('Equation 4 Type II FTE'!$B13,'Equation 3 FTE Conversion'!$B$10:$E$32,4,FALSE)</f>
        <v>2.1799635701275046E-2</v>
      </c>
      <c r="LB13" s="20">
        <f>'RIMS II Type II Employment'!LB13*VLOOKUP('Equation 4 Type II FTE'!$B13,'Equation 3 FTE Conversion'!$B$10:$E$32,4,FALSE)</f>
        <v>2.269143897996357E-2</v>
      </c>
      <c r="LC13" s="20">
        <f>'RIMS II Type II Employment'!LC13*VLOOKUP('Equation 4 Type II FTE'!$B13,'Equation 3 FTE Conversion'!$B$10:$E$32,4,FALSE)</f>
        <v>2.1304189435336976E-2</v>
      </c>
      <c r="LD13" s="20">
        <f>'RIMS II Type II Employment'!LD13*VLOOKUP('Equation 4 Type II FTE'!$B13,'Equation 3 FTE Conversion'!$B$10:$E$32,4,FALSE)</f>
        <v>2.3385063752276867E-2</v>
      </c>
      <c r="LE13" s="20">
        <f>'RIMS II Type II Employment'!LE13*VLOOKUP('Equation 4 Type II FTE'!$B13,'Equation 3 FTE Conversion'!$B$10:$E$32,4,FALSE)</f>
        <v>2.2493260473588343E-2</v>
      </c>
      <c r="LF13" s="20">
        <f>'RIMS II Type II Employment'!LF13*VLOOKUP('Equation 4 Type II FTE'!$B13,'Equation 3 FTE Conversion'!$B$10:$E$32,4,FALSE)</f>
        <v>1.6646994535519124E-2</v>
      </c>
      <c r="LG13" s="20">
        <f>'RIMS II Type II Employment'!LG13*VLOOKUP('Equation 4 Type II FTE'!$B13,'Equation 3 FTE Conversion'!$B$10:$E$32,4,FALSE)</f>
        <v>2.318688524590164E-2</v>
      </c>
      <c r="LH13" s="20">
        <f>'RIMS II Type II Employment'!LH13*VLOOKUP('Equation 4 Type II FTE'!$B13,'Equation 3 FTE Conversion'!$B$10:$E$32,4,FALSE)</f>
        <v>2.4574134790528234E-2</v>
      </c>
      <c r="LI13" s="20">
        <f>'RIMS II Type II Employment'!LI13*VLOOKUP('Equation 4 Type II FTE'!$B13,'Equation 3 FTE Conversion'!$B$10:$E$32,4,FALSE)</f>
        <v>2.1997814207650276E-2</v>
      </c>
      <c r="LJ13" s="20">
        <f>'RIMS II Type II Employment'!LJ13*VLOOKUP('Equation 4 Type II FTE'!$B13,'Equation 3 FTE Conversion'!$B$10:$E$32,4,FALSE)</f>
        <v>1.7935154826958108E-2</v>
      </c>
      <c r="LK13" s="20">
        <f>'RIMS II Type II Employment'!LK13*VLOOKUP('Equation 4 Type II FTE'!$B13,'Equation 3 FTE Conversion'!$B$10:$E$32,4,FALSE)</f>
        <v>3.0321311475409837E-2</v>
      </c>
      <c r="LL13" s="20">
        <f>'RIMS II Type II Employment'!LL13*VLOOKUP('Equation 4 Type II FTE'!$B13,'Equation 3 FTE Conversion'!$B$10:$E$32,4,FALSE)</f>
        <v>2.3087795992714027E-2</v>
      </c>
      <c r="LM13" s="20">
        <f>'RIMS II Type II Employment'!LM13*VLOOKUP('Equation 4 Type II FTE'!$B13,'Equation 3 FTE Conversion'!$B$10:$E$32,4,FALSE)</f>
        <v>1.9520582877959925E-2</v>
      </c>
      <c r="LN13" s="20">
        <f>'RIMS II Type II Employment'!LN13*VLOOKUP('Equation 4 Type II FTE'!$B13,'Equation 3 FTE Conversion'!$B$10:$E$32,4,FALSE)</f>
        <v>2.397959927140255E-2</v>
      </c>
      <c r="LO13" s="20">
        <f>'RIMS II Type II Employment'!LO13*VLOOKUP('Equation 4 Type II FTE'!$B13,'Equation 3 FTE Conversion'!$B$10:$E$32,4,FALSE)</f>
        <v>2.6456830601092898E-2</v>
      </c>
      <c r="LP13" s="20">
        <f>'RIMS II Type II Employment'!LP13*VLOOKUP('Equation 4 Type II FTE'!$B13,'Equation 3 FTE Conversion'!$B$10:$E$32,4,FALSE)</f>
        <v>2.4375956284153007E-2</v>
      </c>
      <c r="LQ13" s="20">
        <f>'RIMS II Type II Employment'!LQ13*VLOOKUP('Equation 4 Type II FTE'!$B13,'Equation 3 FTE Conversion'!$B$10:$E$32,4,FALSE)</f>
        <v>1.8628779599271405E-2</v>
      </c>
      <c r="LR13" s="20">
        <f>'RIMS II Type II Employment'!LR13*VLOOKUP('Equation 4 Type II FTE'!$B13,'Equation 3 FTE Conversion'!$B$10:$E$32,4,FALSE)</f>
        <v>2.2394171220400726E-2</v>
      </c>
      <c r="LS13" s="20">
        <f>'RIMS II Type II Employment'!LS13*VLOOKUP('Equation 4 Type II FTE'!$B13,'Equation 3 FTE Conversion'!$B$10:$E$32,4,FALSE)</f>
        <v>2.0907832422586523E-2</v>
      </c>
      <c r="LT13" s="20">
        <f>'RIMS II Type II Employment'!LT13*VLOOKUP('Equation 4 Type II FTE'!$B13,'Equation 3 FTE Conversion'!$B$10:$E$32,4,FALSE)</f>
        <v>1.8232422586520948E-2</v>
      </c>
      <c r="LU13" s="20">
        <f>'RIMS II Type II Employment'!LU13*VLOOKUP('Equation 4 Type II FTE'!$B13,'Equation 3 FTE Conversion'!$B$10:$E$32,4,FALSE)</f>
        <v>3.1510382513661207E-2</v>
      </c>
      <c r="LV13" s="20">
        <f>'RIMS II Type II Employment'!LV13*VLOOKUP('Equation 4 Type II FTE'!$B13,'Equation 3 FTE Conversion'!$B$10:$E$32,4,FALSE)</f>
        <v>3.7158469945355189E-2</v>
      </c>
      <c r="LW13" s="20">
        <f>'RIMS II Type II Employment'!LW13*VLOOKUP('Equation 4 Type II FTE'!$B13,'Equation 3 FTE Conversion'!$B$10:$E$32,4,FALSE)</f>
        <v>2.2295081967213113E-2</v>
      </c>
      <c r="LX13" s="20">
        <f>'RIMS II Type II Employment'!LX13*VLOOKUP('Equation 4 Type II FTE'!$B13,'Equation 3 FTE Conversion'!$B$10:$E$32,4,FALSE)</f>
        <v>2.397959927140255E-2</v>
      </c>
      <c r="LY13" s="20">
        <f>'RIMS II Type II Employment'!LY13*VLOOKUP('Equation 4 Type II FTE'!$B13,'Equation 3 FTE Conversion'!$B$10:$E$32,4,FALSE)</f>
        <v>2.4375956284153007E-2</v>
      </c>
      <c r="LZ13" s="20">
        <f>'RIMS II Type II Employment'!LZ13*VLOOKUP('Equation 4 Type II FTE'!$B13,'Equation 3 FTE Conversion'!$B$10:$E$32,4,FALSE)</f>
        <v>2.0313296903460839E-2</v>
      </c>
      <c r="MA13" s="20">
        <f>'RIMS II Type II Employment'!MA13*VLOOKUP('Equation 4 Type II FTE'!$B13,'Equation 3 FTE Conversion'!$B$10:$E$32,4,FALSE)</f>
        <v>1.8034244080145721E-2</v>
      </c>
      <c r="MB13" s="20">
        <f>'RIMS II Type II Employment'!MB13*VLOOKUP('Equation 4 Type II FTE'!$B13,'Equation 3 FTE Conversion'!$B$10:$E$32,4,FALSE)</f>
        <v>2.0313296903460839E-2</v>
      </c>
      <c r="MC13" s="20">
        <f>'RIMS II Type II Employment'!MC13*VLOOKUP('Equation 4 Type II FTE'!$B13,'Equation 3 FTE Conversion'!$B$10:$E$32,4,FALSE)</f>
        <v>2.348415300546448E-2</v>
      </c>
      <c r="MD13" s="20">
        <f>'RIMS II Type II Employment'!MD13*VLOOKUP('Equation 4 Type II FTE'!$B13,'Equation 3 FTE Conversion'!$B$10:$E$32,4,FALSE)</f>
        <v>2.4078688524590164E-2</v>
      </c>
      <c r="ME13" s="20">
        <f>'RIMS II Type II Employment'!ME13*VLOOKUP('Equation 4 Type II FTE'!$B13,'Equation 3 FTE Conversion'!$B$10:$E$32,4,FALSE)</f>
        <v>2.7447723132969035E-2</v>
      </c>
      <c r="MF13" s="20">
        <f>'RIMS II Type II Employment'!MF13*VLOOKUP('Equation 4 Type II FTE'!$B13,'Equation 3 FTE Conversion'!$B$10:$E$32,4,FALSE)</f>
        <v>2.8636794171220399E-2</v>
      </c>
      <c r="MG13" s="20">
        <f>'RIMS II Type II Employment'!MG13*VLOOKUP('Equation 4 Type II FTE'!$B13,'Equation 3 FTE Conversion'!$B$10:$E$32,4,FALSE)</f>
        <v>2.6853187613843352E-2</v>
      </c>
      <c r="MH13" s="20">
        <f>'RIMS II Type II Employment'!MH13*VLOOKUP('Equation 4 Type II FTE'!$B13,'Equation 3 FTE Conversion'!$B$10:$E$32,4,FALSE)</f>
        <v>2.5763205828779598E-2</v>
      </c>
      <c r="MI13" s="20">
        <f>'RIMS II Type II Employment'!MI13*VLOOKUP('Equation 4 Type II FTE'!$B13,'Equation 3 FTE Conversion'!$B$10:$E$32,4,FALSE)</f>
        <v>2.5565027322404371E-2</v>
      </c>
      <c r="MJ13" s="20">
        <f>'RIMS II Type II Employment'!MJ13*VLOOKUP('Equation 4 Type II FTE'!$B13,'Equation 3 FTE Conversion'!$B$10:$E$32,4,FALSE)</f>
        <v>2.368233151183971E-2</v>
      </c>
      <c r="MK13" s="20">
        <f>'RIMS II Type II Employment'!MK13*VLOOKUP('Equation 4 Type II FTE'!$B13,'Equation 3 FTE Conversion'!$B$10:$E$32,4,FALSE)</f>
        <v>1.9916939890710382E-2</v>
      </c>
      <c r="ML13" s="20">
        <f>'RIMS II Type II Employment'!ML13*VLOOKUP('Equation 4 Type II FTE'!$B13,'Equation 3 FTE Conversion'!$B$10:$E$32,4,FALSE)</f>
        <v>2.6060473588342441E-2</v>
      </c>
      <c r="MM13" s="20">
        <f>'RIMS II Type II Employment'!MM13*VLOOKUP('Equation 4 Type II FTE'!$B13,'Equation 3 FTE Conversion'!$B$10:$E$32,4,FALSE)</f>
        <v>1.5160655737704918E-2</v>
      </c>
      <c r="MN13" s="20">
        <f>'RIMS II Type II Employment'!MN13*VLOOKUP('Equation 4 Type II FTE'!$B13,'Equation 3 FTE Conversion'!$B$10:$E$32,4,FALSE)</f>
        <v>2.0412386156648452E-2</v>
      </c>
      <c r="MO13" s="20">
        <f>'RIMS II Type II Employment'!MO13*VLOOKUP('Equation 4 Type II FTE'!$B13,'Equation 3 FTE Conversion'!$B$10:$E$32,4,FALSE)</f>
        <v>2.6258652094717668E-2</v>
      </c>
      <c r="MP13" s="20">
        <f>'RIMS II Type II Employment'!MP13*VLOOKUP('Equation 4 Type II FTE'!$B13,'Equation 3 FTE Conversion'!$B$10:$E$32,4,FALSE)</f>
        <v>2.3087795992714027E-2</v>
      </c>
      <c r="MQ13" s="20">
        <f>'RIMS II Type II Employment'!MQ13*VLOOKUP('Equation 4 Type II FTE'!$B13,'Equation 3 FTE Conversion'!$B$10:$E$32,4,FALSE)</f>
        <v>1.6845173041894354E-2</v>
      </c>
      <c r="MR13" s="20">
        <f>'RIMS II Type II Employment'!MR13*VLOOKUP('Equation 4 Type II FTE'!$B13,'Equation 3 FTE Conversion'!$B$10:$E$32,4,FALSE)</f>
        <v>3.6266666666666669E-2</v>
      </c>
      <c r="MS13" s="20">
        <f>'RIMS II Type II Employment'!MS13*VLOOKUP('Equation 4 Type II FTE'!$B13,'Equation 3 FTE Conversion'!$B$10:$E$32,4,FALSE)</f>
        <v>3.3293989071038248E-2</v>
      </c>
      <c r="MT13" s="20">
        <f>'RIMS II Type II Employment'!MT13*VLOOKUP('Equation 4 Type II FTE'!$B13,'Equation 3 FTE Conversion'!$B$10:$E$32,4,FALSE)</f>
        <v>3.6365755919854283E-2</v>
      </c>
      <c r="MU13" s="20">
        <f>'RIMS II Type II Employment'!MU13*VLOOKUP('Equation 4 Type II FTE'!$B13,'Equation 3 FTE Conversion'!$B$10:$E$32,4,FALSE)</f>
        <v>4.548196721311476E-2</v>
      </c>
      <c r="MV13" s="20">
        <f>'RIMS II Type II Employment'!MV13*VLOOKUP('Equation 4 Type II FTE'!$B13,'Equation 3 FTE Conversion'!$B$10:$E$32,4,FALSE)</f>
        <v>2.7744990892531879E-2</v>
      </c>
      <c r="MW13" s="20">
        <f>'RIMS II Type II Employment'!MW13*VLOOKUP('Equation 4 Type II FTE'!$B13,'Equation 3 FTE Conversion'!$B$10:$E$32,4,FALSE)</f>
        <v>2.3385063752276867E-2</v>
      </c>
      <c r="MX13" s="20">
        <f>'RIMS II Type II Employment'!MX13*VLOOKUP('Equation 4 Type II FTE'!$B13,'Equation 3 FTE Conversion'!$B$10:$E$32,4,FALSE)</f>
        <v>2.269143897996357E-2</v>
      </c>
      <c r="MY13" s="20">
        <f>'RIMS II Type II Employment'!MY13*VLOOKUP('Equation 4 Type II FTE'!$B13,'Equation 3 FTE Conversion'!$B$10:$E$32,4,FALSE)</f>
        <v>2.1304189435336976E-2</v>
      </c>
      <c r="MZ13" s="20">
        <f>'RIMS II Type II Employment'!MZ13*VLOOKUP('Equation 4 Type II FTE'!$B13,'Equation 3 FTE Conversion'!$B$10:$E$32,4,FALSE)</f>
        <v>1.5259744990892533E-2</v>
      </c>
      <c r="NA13" s="20">
        <f>'RIMS II Type II Employment'!NA13*VLOOKUP('Equation 4 Type II FTE'!$B13,'Equation 3 FTE Conversion'!$B$10:$E$32,4,FALSE)</f>
        <v>3.0519489981785067E-2</v>
      </c>
      <c r="NB13" s="20">
        <f>'RIMS II Type II Employment'!NB13*VLOOKUP('Equation 4 Type II FTE'!$B13,'Equation 3 FTE Conversion'!$B$10:$E$32,4,FALSE)</f>
        <v>1.5358834244080147E-2</v>
      </c>
      <c r="NC13" s="20">
        <f>'RIMS II Type II Employment'!NC13*VLOOKUP('Equation 4 Type II FTE'!$B13,'Equation 3 FTE Conversion'!$B$10:$E$32,4,FALSE)</f>
        <v>3.2798542805100181E-2</v>
      </c>
      <c r="ND13" s="20">
        <f>'RIMS II Type II Employment'!ND13*VLOOKUP('Equation 4 Type II FTE'!$B13,'Equation 3 FTE Conversion'!$B$10:$E$32,4,FALSE)</f>
        <v>2.4475045537340621E-2</v>
      </c>
      <c r="NE13" s="20">
        <f>'RIMS II Type II Employment'!NE13*VLOOKUP('Equation 4 Type II FTE'!$B13,'Equation 3 FTE Conversion'!$B$10:$E$32,4,FALSE)</f>
        <v>2.3583242258652097E-2</v>
      </c>
      <c r="NF13" s="20">
        <f>'RIMS II Type II Employment'!NF13*VLOOKUP('Equation 4 Type II FTE'!$B13,'Equation 3 FTE Conversion'!$B$10:$E$32,4,FALSE)</f>
        <v>2.0412386156648452E-2</v>
      </c>
      <c r="NG13" s="198">
        <f>'RIMS II Type II Employment'!NG13*VLOOKUP('Equation 4 Type II FTE'!$B13,'Equation 3 FTE Conversion'!$B$10:$E$32,4,FALSE)</f>
        <v>2.8141347905282332E-2</v>
      </c>
      <c r="NH13" s="219">
        <f>'RIMS II Type II Employment'!NH13*VLOOKUP('Equation 4 Type II FTE'!$B13,'Equation 3 FTE Conversion'!$B$10:$E$32,4,FALSE)</f>
        <v>2.6357741347905281E-2</v>
      </c>
      <c r="NI13" s="198">
        <f>'RIMS II Type II Employment'!NI13*VLOOKUP('Equation 4 Type II FTE'!$B13,'Equation 3 FTE Conversion'!$B$10:$E$32,4,FALSE)</f>
        <v>2.0808743169398909E-2</v>
      </c>
      <c r="NJ13" s="200">
        <f>'RIMS II Type II Employment'!NJ13*VLOOKUP('Equation 4 Type II FTE'!$B13,'Equation 3 FTE Conversion'!$B$10:$E$32,4,FALSE)</f>
        <v>2.7744990892531879E-2</v>
      </c>
    </row>
    <row r="14" spans="1:374" x14ac:dyDescent="0.3">
      <c r="B14" s="59" t="s">
        <v>827</v>
      </c>
      <c r="C14" s="20">
        <f>'RIMS II Type II Employment'!C14*VLOOKUP('Equation 4 Type II FTE'!$B14,'Equation 3 FTE Conversion'!$B$10:$E$32,4,FALSE)</f>
        <v>8.0169029557938795E-2</v>
      </c>
      <c r="D14" s="20">
        <f>'RIMS II Type II Employment'!D14*VLOOKUP('Equation 4 Type II FTE'!$B14,'Equation 3 FTE Conversion'!$B$10:$E$32,4,FALSE)</f>
        <v>7.7066963117970191E-2</v>
      </c>
      <c r="E14" s="20">
        <f>'RIMS II Type II Employment'!E14*VLOOKUP('Equation 4 Type II FTE'!$B14,'Equation 3 FTE Conversion'!$B$10:$E$32,4,FALSE)</f>
        <v>5.5643316766936964E-2</v>
      </c>
      <c r="F14" s="20">
        <f>'RIMS II Type II Employment'!F14*VLOOKUP('Equation 4 Type II FTE'!$B14,'Equation 3 FTE Conversion'!$B$10:$E$32,4,FALSE)</f>
        <v>6.3495422443107519E-2</v>
      </c>
      <c r="G14" s="20">
        <f>'RIMS II Type II Employment'!G14*VLOOKUP('Equation 4 Type II FTE'!$B14,'Equation 3 FTE Conversion'!$B$10:$E$32,4,FALSE)</f>
        <v>8.1623123201674072E-2</v>
      </c>
      <c r="H14" s="20">
        <f>'RIMS II Type II Employment'!H14*VLOOKUP('Equation 4 Type II FTE'!$B14,'Equation 3 FTE Conversion'!$B$10:$E$32,4,FALSE)</f>
        <v>4.7112634057023282E-2</v>
      </c>
      <c r="I14" s="20">
        <f>'RIMS II Type II Employment'!I14*VLOOKUP('Equation 4 Type II FTE'!$B14,'Equation 3 FTE Conversion'!$B$10:$E$32,4,FALSE)</f>
        <v>3.0439026942191996E-2</v>
      </c>
      <c r="J14" s="20">
        <f>'RIMS II Type II Employment'!J14*VLOOKUP('Equation 4 Type II FTE'!$B14,'Equation 3 FTE Conversion'!$B$10:$E$32,4,FALSE)</f>
        <v>3.6352341093382159E-2</v>
      </c>
      <c r="K14" s="20">
        <f>'RIMS II Type II Employment'!K14*VLOOKUP('Equation 4 Type II FTE'!$B14,'Equation 3 FTE Conversion'!$B$10:$E$32,4,FALSE)</f>
        <v>3.354109338216061E-2</v>
      </c>
      <c r="L14" s="20">
        <f>'RIMS II Type II Employment'!L14*VLOOKUP('Equation 4 Type II FTE'!$B14,'Equation 3 FTE Conversion'!$B$10:$E$32,4,FALSE)</f>
        <v>4.0714622024588025E-2</v>
      </c>
      <c r="M14" s="20">
        <f>'RIMS II Type II Employment'!M14*VLOOKUP('Equation 4 Type II FTE'!$B14,'Equation 3 FTE Conversion'!$B$10:$E$32,4,FALSE)</f>
        <v>3.4219670415903743E-2</v>
      </c>
      <c r="N14" s="20">
        <f>'RIMS II Type II Employment'!N14*VLOOKUP('Equation 4 Type II FTE'!$B14,'Equation 3 FTE Conversion'!$B$10:$E$32,4,FALSE)</f>
        <v>4.527078210829192E-2</v>
      </c>
      <c r="O14" s="20">
        <f>'RIMS II Type II Employment'!O14*VLOOKUP('Equation 4 Type II FTE'!$B14,'Equation 3 FTE Conversion'!$B$10:$E$32,4,FALSE)</f>
        <v>3.8000313889615486E-2</v>
      </c>
      <c r="P14" s="20">
        <f>'RIMS II Type II Employment'!P14*VLOOKUP('Equation 4 Type II FTE'!$B14,'Equation 3 FTE Conversion'!$B$10:$E$32,4,FALSE)</f>
        <v>6.9893434475542762E-2</v>
      </c>
      <c r="Q14" s="20">
        <f>'RIMS II Type II Employment'!Q14*VLOOKUP('Equation 4 Type II FTE'!$B14,'Equation 3 FTE Conversion'!$B$10:$E$32,4,FALSE)</f>
        <v>0</v>
      </c>
      <c r="R14" s="20">
        <f>'RIMS II Type II Employment'!R14*VLOOKUP('Equation 4 Type II FTE'!$B14,'Equation 3 FTE Conversion'!$B$10:$E$32,4,FALSE)</f>
        <v>5.3219827360711486E-2</v>
      </c>
      <c r="S14" s="20">
        <f>'RIMS II Type II Employment'!S14*VLOOKUP('Equation 4 Type II FTE'!$B14,'Equation 3 FTE Conversion'!$B$10:$E$32,4,FALSE)</f>
        <v>0.13775113784985615</v>
      </c>
      <c r="T14" s="20">
        <f>'RIMS II Type II Employment'!T14*VLOOKUP('Equation 4 Type II FTE'!$B14,'Equation 3 FTE Conversion'!$B$10:$E$32,4,FALSE)</f>
        <v>0.13726643996861104</v>
      </c>
      <c r="U14" s="20">
        <f>'RIMS II Type II Employment'!U14*VLOOKUP('Equation 4 Type II FTE'!$B14,'Equation 3 FTE Conversion'!$B$10:$E$32,4,FALSE)</f>
        <v>4.8275908972011505E-2</v>
      </c>
      <c r="V14" s="20">
        <f>'RIMS II Type II Employment'!V14*VLOOKUP('Equation 4 Type II FTE'!$B14,'Equation 3 FTE Conversion'!$B$10:$E$32,4,FALSE)</f>
        <v>0.11148051268637196</v>
      </c>
      <c r="W14" s="20">
        <f>'RIMS II Type II Employment'!W14*VLOOKUP('Equation 4 Type II FTE'!$B14,'Equation 3 FTE Conversion'!$B$10:$E$32,4,FALSE)</f>
        <v>0.10847538582265237</v>
      </c>
      <c r="X14" s="20">
        <f>'RIMS II Type II Employment'!X14*VLOOKUP('Equation 4 Type II FTE'!$B14,'Equation 3 FTE Conversion'!$B$10:$E$32,4,FALSE)</f>
        <v>3.8485011770860583E-2</v>
      </c>
      <c r="Y14" s="20">
        <f>'RIMS II Type II Employment'!Y14*VLOOKUP('Equation 4 Type II FTE'!$B14,'Equation 3 FTE Conversion'!$B$10:$E$32,4,FALSE)</f>
        <v>5.893926235940361E-2</v>
      </c>
      <c r="Z14" s="20">
        <f>'RIMS II Type II Employment'!Z14*VLOOKUP('Equation 4 Type II FTE'!$B14,'Equation 3 FTE Conversion'!$B$10:$E$32,4,FALSE)</f>
        <v>7.6164455663091823</v>
      </c>
      <c r="AA14" s="20">
        <f>'RIMS II Type II Employment'!AA14*VLOOKUP('Equation 4 Type II FTE'!$B14,'Equation 3 FTE Conversion'!$B$10:$E$32,4,FALSE)</f>
        <v>4.3554951608684283</v>
      </c>
      <c r="AB14" s="20">
        <f>'RIMS II Type II Employment'!AB14*VLOOKUP('Equation 4 Type II FTE'!$B14,'Equation 3 FTE Conversion'!$B$10:$E$32,4,FALSE)</f>
        <v>6.9433940884122425</v>
      </c>
      <c r="AC14" s="20">
        <f>'RIMS II Type II Employment'!AC14*VLOOKUP('Equation 4 Type II FTE'!$B14,'Equation 3 FTE Conversion'!$B$10:$E$32,4,FALSE)</f>
        <v>4.1674323829453312</v>
      </c>
      <c r="AD14" s="20">
        <f>'RIMS II Type II Employment'!AD14*VLOOKUP('Equation 4 Type II FTE'!$B14,'Equation 3 FTE Conversion'!$B$10:$E$32,4,FALSE)</f>
        <v>3.664315982212922E-2</v>
      </c>
      <c r="AE14" s="20">
        <f>'RIMS II Type II Employment'!AE14*VLOOKUP('Equation 4 Type II FTE'!$B14,'Equation 3 FTE Conversion'!$B$10:$E$32,4,FALSE)</f>
        <v>3.5770703635888051E-2</v>
      </c>
      <c r="AF14" s="20">
        <f>'RIMS II Type II Employment'!AF14*VLOOKUP('Equation 4 Type II FTE'!$B14,'Equation 3 FTE Conversion'!$B$10:$E$32,4,FALSE)</f>
        <v>3.6158461940884123E-2</v>
      </c>
      <c r="AG14" s="20">
        <f>'RIMS II Type II Employment'!AG14*VLOOKUP('Equation 4 Type II FTE'!$B14,'Equation 3 FTE Conversion'!$B$10:$E$32,4,FALSE)</f>
        <v>3.6158461940884123E-2</v>
      </c>
      <c r="AH14" s="20">
        <f>'RIMS II Type II Employment'!AH14*VLOOKUP('Equation 4 Type II FTE'!$B14,'Equation 3 FTE Conversion'!$B$10:$E$32,4,FALSE)</f>
        <v>4.8857546429505627E-2</v>
      </c>
      <c r="AI14" s="20">
        <f>'RIMS II Type II Employment'!AI14*VLOOKUP('Equation 4 Type II FTE'!$B14,'Equation 3 FTE Conversion'!$B$10:$E$32,4,FALSE)</f>
        <v>4.837284854826053E-2</v>
      </c>
      <c r="AJ14" s="20">
        <f>'RIMS II Type II Employment'!AJ14*VLOOKUP('Equation 4 Type II FTE'!$B14,'Equation 3 FTE Conversion'!$B$10:$E$32,4,FALSE)</f>
        <v>5.9230081088150671E-2</v>
      </c>
      <c r="AK14" s="20">
        <f>'RIMS II Type II Employment'!AK14*VLOOKUP('Equation 4 Type II FTE'!$B14,'Equation 3 FTE Conversion'!$B$10:$E$32,4,FALSE)</f>
        <v>5.4964739733193831E-2</v>
      </c>
      <c r="AL14" s="20">
        <f>'RIMS II Type II Employment'!AL14*VLOOKUP('Equation 4 Type II FTE'!$B14,'Equation 3 FTE Conversion'!$B$10:$E$32,4,FALSE)</f>
        <v>5.7872927020664405E-2</v>
      </c>
      <c r="AM14" s="20">
        <f>'RIMS II Type II Employment'!AM14*VLOOKUP('Equation 4 Type II FTE'!$B14,'Equation 3 FTE Conversion'!$B$10:$E$32,4,FALSE)</f>
        <v>4.5658540413287999E-2</v>
      </c>
      <c r="AN14" s="20">
        <f>'RIMS II Type II Employment'!AN14*VLOOKUP('Equation 4 Type II FTE'!$B14,'Equation 3 FTE Conversion'!$B$10:$E$32,4,FALSE)</f>
        <v>3.9260528380852734E-2</v>
      </c>
      <c r="AO14" s="20">
        <f>'RIMS II Type II Employment'!AO14*VLOOKUP('Equation 4 Type II FTE'!$B14,'Equation 3 FTE Conversion'!$B$10:$E$32,4,FALSE)</f>
        <v>2.6076746010986137E-2</v>
      </c>
      <c r="AP14" s="20">
        <f>'RIMS II Type II Employment'!AP14*VLOOKUP('Equation 4 Type II FTE'!$B14,'Equation 3 FTE Conversion'!$B$10:$E$32,4,FALSE)</f>
        <v>4.3816688464556629E-2</v>
      </c>
      <c r="AQ14" s="20">
        <f>'RIMS II Type II Employment'!AQ14*VLOOKUP('Equation 4 Type II FTE'!$B14,'Equation 3 FTE Conversion'!$B$10:$E$32,4,FALSE)</f>
        <v>4.6434057023280149E-2</v>
      </c>
      <c r="AR14" s="20">
        <f>'RIMS II Type II Employment'!AR14*VLOOKUP('Equation 4 Type II FTE'!$B14,'Equation 3 FTE Conversion'!$B$10:$E$32,4,FALSE)</f>
        <v>4.1005440753335079E-2</v>
      </c>
      <c r="AS14" s="20">
        <f>'RIMS II Type II Employment'!AS14*VLOOKUP('Equation 4 Type II FTE'!$B14,'Equation 3 FTE Conversion'!$B$10:$E$32,4,FALSE)</f>
        <v>3.7612555584619414E-2</v>
      </c>
      <c r="AT14" s="20">
        <f>'RIMS II Type II Employment'!AT14*VLOOKUP('Equation 4 Type II FTE'!$B14,'Equation 3 FTE Conversion'!$B$10:$E$32,4,FALSE)</f>
        <v>3.7709495160868425E-2</v>
      </c>
      <c r="AU14" s="20">
        <f>'RIMS II Type II Employment'!AU14*VLOOKUP('Equation 4 Type II FTE'!$B14,'Equation 3 FTE Conversion'!$B$10:$E$32,4,FALSE)</f>
        <v>2.8306356264713579E-2</v>
      </c>
      <c r="AV14" s="20">
        <f>'RIMS II Type II Employment'!AV14*VLOOKUP('Equation 4 Type II FTE'!$B14,'Equation 3 FTE Conversion'!$B$10:$E$32,4,FALSE)</f>
        <v>3.4801307873397858E-2</v>
      </c>
      <c r="AW14" s="20">
        <f>'RIMS II Type II Employment'!AW14*VLOOKUP('Equation 4 Type II FTE'!$B14,'Equation 3 FTE Conversion'!$B$10:$E$32,4,FALSE)</f>
        <v>4.3235051007062521E-2</v>
      </c>
      <c r="AX14" s="20">
        <f>'RIMS II Type II Employment'!AX14*VLOOKUP('Equation 4 Type II FTE'!$B14,'Equation 3 FTE Conversion'!$B$10:$E$32,4,FALSE)</f>
        <v>3.2183939314674344E-2</v>
      </c>
      <c r="AY14" s="20">
        <f>'RIMS II Type II Employment'!AY14*VLOOKUP('Equation 4 Type II FTE'!$B14,'Equation 3 FTE Conversion'!$B$10:$E$32,4,FALSE)</f>
        <v>2.6949202197227309E-2</v>
      </c>
      <c r="AZ14" s="20">
        <f>'RIMS II Type II Employment'!AZ14*VLOOKUP('Equation 4 Type II FTE'!$B14,'Equation 3 FTE Conversion'!$B$10:$E$32,4,FALSE)</f>
        <v>2.3071619147266548E-2</v>
      </c>
      <c r="BA14" s="20">
        <f>'RIMS II Type II Employment'!BA14*VLOOKUP('Equation 4 Type II FTE'!$B14,'Equation 3 FTE Conversion'!$B$10:$E$32,4,FALSE)</f>
        <v>2.5979806434737119E-2</v>
      </c>
      <c r="BB14" s="20">
        <f>'RIMS II Type II Employment'!BB14*VLOOKUP('Equation 4 Type II FTE'!$B14,'Equation 3 FTE Conversion'!$B$10:$E$32,4,FALSE)</f>
        <v>3.7321736855872353E-2</v>
      </c>
      <c r="BC14" s="20">
        <f>'RIMS II Type II Employment'!BC14*VLOOKUP('Equation 4 Type II FTE'!$B14,'Equation 3 FTE Conversion'!$B$10:$E$32,4,FALSE)</f>
        <v>4.4495265498299769E-2</v>
      </c>
      <c r="BD14" s="20">
        <f>'RIMS II Type II Employment'!BD14*VLOOKUP('Equation 4 Type II FTE'!$B14,'Equation 3 FTE Conversion'!$B$10:$E$32,4,FALSE)</f>
        <v>2.9760449908448866E-2</v>
      </c>
      <c r="BE14" s="20">
        <f>'RIMS II Type II Employment'!BE14*VLOOKUP('Equation 4 Type II FTE'!$B14,'Equation 3 FTE Conversion'!$B$10:$E$32,4,FALSE)</f>
        <v>4.0520742872089982E-2</v>
      </c>
      <c r="BF14" s="20">
        <f>'RIMS II Type II Employment'!BF14*VLOOKUP('Equation 4 Type II FTE'!$B14,'Equation 3 FTE Conversion'!$B$10:$E$32,4,FALSE)</f>
        <v>3.2571697619670416E-2</v>
      </c>
      <c r="BG14" s="20">
        <f>'RIMS II Type II Employment'!BG14*VLOOKUP('Equation 4 Type II FTE'!$B14,'Equation 3 FTE Conversion'!$B$10:$E$32,4,FALSE)</f>
        <v>3.7612555584619414E-2</v>
      </c>
      <c r="BH14" s="20">
        <f>'RIMS II Type II Employment'!BH14*VLOOKUP('Equation 4 Type II FTE'!$B14,'Equation 3 FTE Conversion'!$B$10:$E$32,4,FALSE)</f>
        <v>3.2183939314674344E-2</v>
      </c>
      <c r="BI14" s="20">
        <f>'RIMS II Type II Employment'!BI14*VLOOKUP('Equation 4 Type II FTE'!$B14,'Equation 3 FTE Conversion'!$B$10:$E$32,4,FALSE)</f>
        <v>3.6546220245880195E-2</v>
      </c>
      <c r="BJ14" s="20">
        <f>'RIMS II Type II Employment'!BJ14*VLOOKUP('Equation 4 Type II FTE'!$B14,'Equation 3 FTE Conversion'!$B$10:$E$32,4,FALSE)</f>
        <v>3.1699241433429247E-2</v>
      </c>
      <c r="BK14" s="20">
        <f>'RIMS II Type II Employment'!BK14*VLOOKUP('Equation 4 Type II FTE'!$B14,'Equation 3 FTE Conversion'!$B$10:$E$32,4,FALSE)</f>
        <v>2.8984933298456712E-2</v>
      </c>
      <c r="BL14" s="20">
        <f>'RIMS II Type II Employment'!BL14*VLOOKUP('Equation 4 Type II FTE'!$B14,'Equation 3 FTE Conversion'!$B$10:$E$32,4,FALSE)</f>
        <v>2.5785927282239079E-2</v>
      </c>
      <c r="BM14" s="20">
        <f>'RIMS II Type II Employment'!BM14*VLOOKUP('Equation 4 Type II FTE'!$B14,'Equation 3 FTE Conversion'!$B$10:$E$32,4,FALSE)</f>
        <v>3.0923724823437089E-2</v>
      </c>
      <c r="BN14" s="20">
        <f>'RIMS II Type II Employment'!BN14*VLOOKUP('Equation 4 Type II FTE'!$B14,'Equation 3 FTE Conversion'!$B$10:$E$32,4,FALSE)</f>
        <v>3.7127857703374317E-2</v>
      </c>
      <c r="BO14" s="20">
        <f>'RIMS II Type II Employment'!BO14*VLOOKUP('Equation 4 Type II FTE'!$B14,'Equation 3 FTE Conversion'!$B$10:$E$32,4,FALSE)</f>
        <v>4.7791211090766415E-2</v>
      </c>
      <c r="BP14" s="20">
        <f>'RIMS II Type II Employment'!BP14*VLOOKUP('Equation 4 Type II FTE'!$B14,'Equation 3 FTE Conversion'!$B$10:$E$32,4,FALSE)</f>
        <v>3.4704368297148833E-2</v>
      </c>
      <c r="BQ14" s="20">
        <f>'RIMS II Type II Employment'!BQ14*VLOOKUP('Equation 4 Type II FTE'!$B14,'Equation 3 FTE Conversion'!$B$10:$E$32,4,FALSE)</f>
        <v>3.9260528380852734E-2</v>
      </c>
      <c r="BR14" s="20">
        <f>'RIMS II Type II Employment'!BR14*VLOOKUP('Equation 4 Type II FTE'!$B14,'Equation 3 FTE Conversion'!$B$10:$E$32,4,FALSE)</f>
        <v>2.675532304472927E-2</v>
      </c>
      <c r="BS14" s="20">
        <f>'RIMS II Type II Employment'!BS14*VLOOKUP('Equation 4 Type II FTE'!$B14,'Equation 3 FTE Conversion'!$B$10:$E$32,4,FALSE)</f>
        <v>3.2474758043421398E-2</v>
      </c>
      <c r="BT14" s="20">
        <f>'RIMS II Type II Employment'!BT14*VLOOKUP('Equation 4 Type II FTE'!$B14,'Equation 3 FTE Conversion'!$B$10:$E$32,4,FALSE)</f>
        <v>3.7321736855872353E-2</v>
      </c>
      <c r="BU14" s="20">
        <f>'RIMS II Type II Employment'!BU14*VLOOKUP('Equation 4 Type II FTE'!$B14,'Equation 3 FTE Conversion'!$B$10:$E$32,4,FALSE)</f>
        <v>3.1796181009678265E-2</v>
      </c>
      <c r="BV14" s="20">
        <f>'RIMS II Type II Employment'!BV14*VLOOKUP('Equation 4 Type II FTE'!$B14,'Equation 3 FTE Conversion'!$B$10:$E$32,4,FALSE)</f>
        <v>3.0245147789693956E-2</v>
      </c>
      <c r="BW14" s="20">
        <f>'RIMS II Type II Employment'!BW14*VLOOKUP('Equation 4 Type II FTE'!$B14,'Equation 3 FTE Conversion'!$B$10:$E$32,4,FALSE)</f>
        <v>3.5770703635888051E-2</v>
      </c>
      <c r="BX14" s="20">
        <f>'RIMS II Type II Employment'!BX14*VLOOKUP('Equation 4 Type II FTE'!$B14,'Equation 3 FTE Conversion'!$B$10:$E$32,4,FALSE)</f>
        <v>2.4041014909756735E-2</v>
      </c>
      <c r="BY14" s="20">
        <f>'RIMS II Type II Employment'!BY14*VLOOKUP('Equation 4 Type II FTE'!$B14,'Equation 3 FTE Conversion'!$B$10:$E$32,4,FALSE)</f>
        <v>2.2102223384776354E-2</v>
      </c>
      <c r="BZ14" s="20">
        <f>'RIMS II Type II Employment'!BZ14*VLOOKUP('Equation 4 Type II FTE'!$B14,'Equation 3 FTE Conversion'!$B$10:$E$32,4,FALSE)</f>
        <v>2.4525712791001832E-2</v>
      </c>
      <c r="CA14" s="20">
        <f>'RIMS II Type II Employment'!CA14*VLOOKUP('Equation 4 Type II FTE'!$B14,'Equation 3 FTE Conversion'!$B$10:$E$32,4,FALSE)</f>
        <v>3.3638032958409628E-2</v>
      </c>
      <c r="CB14" s="20">
        <f>'RIMS II Type II Employment'!CB14*VLOOKUP('Equation 4 Type II FTE'!$B14,'Equation 3 FTE Conversion'!$B$10:$E$32,4,FALSE)</f>
        <v>3.0439026942191996E-2</v>
      </c>
      <c r="CC14" s="20">
        <f>'RIMS II Type II Employment'!CC14*VLOOKUP('Equation 4 Type II FTE'!$B14,'Equation 3 FTE Conversion'!$B$10:$E$32,4,FALSE)</f>
        <v>3.121454355218415E-2</v>
      </c>
      <c r="CD14" s="20">
        <f>'RIMS II Type II Employment'!CD14*VLOOKUP('Equation 4 Type II FTE'!$B14,'Equation 3 FTE Conversion'!$B$10:$E$32,4,FALSE)</f>
        <v>4.5076902955793884E-2</v>
      </c>
      <c r="CE14" s="20">
        <f>'RIMS II Type II Employment'!CE14*VLOOKUP('Equation 4 Type II FTE'!$B14,'Equation 3 FTE Conversion'!$B$10:$E$32,4,FALSE)</f>
        <v>3.40257912634057E-2</v>
      </c>
      <c r="CF14" s="20">
        <f>'RIMS II Type II Employment'!CF14*VLOOKUP('Equation 4 Type II FTE'!$B14,'Equation 3 FTE Conversion'!$B$10:$E$32,4,FALSE)</f>
        <v>3.1505362280931211E-2</v>
      </c>
      <c r="CG14" s="20">
        <f>'RIMS II Type II Employment'!CG14*VLOOKUP('Equation 4 Type II FTE'!$B14,'Equation 3 FTE Conversion'!$B$10:$E$32,4,FALSE)</f>
        <v>2.9663510332199845E-2</v>
      </c>
      <c r="CH14" s="20">
        <f>'RIMS II Type II Employment'!CH14*VLOOKUP('Equation 4 Type II FTE'!$B14,'Equation 3 FTE Conversion'!$B$10:$E$32,4,FALSE)</f>
        <v>2.2974679571017526E-2</v>
      </c>
      <c r="CI14" s="20">
        <f>'RIMS II Type II Employment'!CI14*VLOOKUP('Equation 4 Type II FTE'!$B14,'Equation 3 FTE Conversion'!$B$10:$E$32,4,FALSE)</f>
        <v>2.8984933298456712E-2</v>
      </c>
      <c r="CJ14" s="20">
        <f>'RIMS II Type II Employment'!CJ14*VLOOKUP('Equation 4 Type II FTE'!$B14,'Equation 3 FTE Conversion'!$B$10:$E$32,4,FALSE)</f>
        <v>4.6240177870782107E-2</v>
      </c>
      <c r="CK14" s="20">
        <f>'RIMS II Type II Employment'!CK14*VLOOKUP('Equation 4 Type II FTE'!$B14,'Equation 3 FTE Conversion'!$B$10:$E$32,4,FALSE)</f>
        <v>4.6724875752027203E-2</v>
      </c>
      <c r="CL14" s="20">
        <f>'RIMS II Type II Employment'!CL14*VLOOKUP('Equation 4 Type II FTE'!$B14,'Equation 3 FTE Conversion'!$B$10:$E$32,4,FALSE)</f>
        <v>3.3056395500915513E-2</v>
      </c>
      <c r="CM14" s="20">
        <f>'RIMS II Type II Employment'!CM14*VLOOKUP('Equation 4 Type II FTE'!$B14,'Equation 3 FTE Conversion'!$B$10:$E$32,4,FALSE)</f>
        <v>3.8872770075856655E-2</v>
      </c>
      <c r="CN14" s="20">
        <f>'RIMS II Type II Employment'!CN14*VLOOKUP('Equation 4 Type II FTE'!$B14,'Equation 3 FTE Conversion'!$B$10:$E$32,4,FALSE)</f>
        <v>2.5979806434737119E-2</v>
      </c>
      <c r="CO14" s="20">
        <f>'RIMS II Type II Employment'!CO14*VLOOKUP('Equation 4 Type II FTE'!$B14,'Equation 3 FTE Conversion'!$B$10:$E$32,4,FALSE)</f>
        <v>3.9260528380852734E-2</v>
      </c>
      <c r="CP14" s="20">
        <f>'RIMS II Type II Employment'!CP14*VLOOKUP('Equation 4 Type II FTE'!$B14,'Equation 3 FTE Conversion'!$B$10:$E$32,4,FALSE)</f>
        <v>3.1893120585927283E-2</v>
      </c>
      <c r="CQ14" s="20">
        <f>'RIMS II Type II Employment'!CQ14*VLOOKUP('Equation 4 Type II FTE'!$B14,'Equation 3 FTE Conversion'!$B$10:$E$32,4,FALSE)</f>
        <v>2.5882866858488101E-2</v>
      </c>
      <c r="CR14" s="20">
        <f>'RIMS II Type II Employment'!CR14*VLOOKUP('Equation 4 Type II FTE'!$B14,'Equation 3 FTE Conversion'!$B$10:$E$32,4,FALSE)</f>
        <v>2.462265236725085E-2</v>
      </c>
      <c r="CS14" s="20">
        <f>'RIMS II Type II Employment'!CS14*VLOOKUP('Equation 4 Type II FTE'!$B14,'Equation 3 FTE Conversion'!$B$10:$E$32,4,FALSE)</f>
        <v>2.6561443892231234E-2</v>
      </c>
      <c r="CT14" s="20">
        <f>'RIMS II Type II Employment'!CT14*VLOOKUP('Equation 4 Type II FTE'!$B14,'Equation 3 FTE Conversion'!$B$10:$E$32,4,FALSE)</f>
        <v>2.462265236725085E-2</v>
      </c>
      <c r="CU14" s="20">
        <f>'RIMS II Type II Employment'!CU14*VLOOKUP('Equation 4 Type II FTE'!$B14,'Equation 3 FTE Conversion'!$B$10:$E$32,4,FALSE)</f>
        <v>2.5301229400993986E-2</v>
      </c>
      <c r="CV14" s="20">
        <f>'RIMS II Type II Employment'!CV14*VLOOKUP('Equation 4 Type II FTE'!$B14,'Equation 3 FTE Conversion'!$B$10:$E$32,4,FALSE)</f>
        <v>3.1699241433429247E-2</v>
      </c>
      <c r="CW14" s="20">
        <f>'RIMS II Type II Employment'!CW14*VLOOKUP('Equation 4 Type II FTE'!$B14,'Equation 3 FTE Conversion'!$B$10:$E$32,4,FALSE)</f>
        <v>3.1893120585927283E-2</v>
      </c>
      <c r="CX14" s="20">
        <f>'RIMS II Type II Employment'!CX14*VLOOKUP('Equation 4 Type II FTE'!$B14,'Equation 3 FTE Conversion'!$B$10:$E$32,4,FALSE)</f>
        <v>2.8500235417211615E-2</v>
      </c>
      <c r="CY14" s="20">
        <f>'RIMS II Type II Employment'!CY14*VLOOKUP('Equation 4 Type II FTE'!$B14,'Equation 3 FTE Conversion'!$B$10:$E$32,4,FALSE)</f>
        <v>3.2862516348417477E-2</v>
      </c>
      <c r="CZ14" s="20">
        <f>'RIMS II Type II Employment'!CZ14*VLOOKUP('Equation 4 Type II FTE'!$B14,'Equation 3 FTE Conversion'!$B$10:$E$32,4,FALSE)</f>
        <v>3.8581951347109601E-2</v>
      </c>
      <c r="DA14" s="20">
        <f>'RIMS II Type II Employment'!DA14*VLOOKUP('Equation 4 Type II FTE'!$B14,'Equation 3 FTE Conversion'!$B$10:$E$32,4,FALSE)</f>
        <v>4.4204446769552708E-2</v>
      </c>
      <c r="DB14" s="20">
        <f>'RIMS II Type II Employment'!DB14*VLOOKUP('Equation 4 Type II FTE'!$B14,'Equation 3 FTE Conversion'!$B$10:$E$32,4,FALSE)</f>
        <v>2.6076746010986137E-2</v>
      </c>
      <c r="DC14" s="20">
        <f>'RIMS II Type II Employment'!DC14*VLOOKUP('Equation 4 Type II FTE'!$B14,'Equation 3 FTE Conversion'!$B$10:$E$32,4,FALSE)</f>
        <v>3.1699241433429247E-2</v>
      </c>
      <c r="DD14" s="20">
        <f>'RIMS II Type II Employment'!DD14*VLOOKUP('Equation 4 Type II FTE'!$B14,'Equation 3 FTE Conversion'!$B$10:$E$32,4,FALSE)</f>
        <v>2.4137954486005753E-2</v>
      </c>
      <c r="DE14" s="20">
        <f>'RIMS II Type II Employment'!DE14*VLOOKUP('Equation 4 Type II FTE'!$B14,'Equation 3 FTE Conversion'!$B$10:$E$32,4,FALSE)</f>
        <v>4.1877896939576255E-2</v>
      </c>
      <c r="DF14" s="20">
        <f>'RIMS II Type II Employment'!DF14*VLOOKUP('Equation 4 Type II FTE'!$B14,'Equation 3 FTE Conversion'!$B$10:$E$32,4,FALSE)</f>
        <v>3.4316609992152761E-2</v>
      </c>
      <c r="DG14" s="20">
        <f>'RIMS II Type II Employment'!DG14*VLOOKUP('Equation 4 Type II FTE'!$B14,'Equation 3 FTE Conversion'!$B$10:$E$32,4,FALSE)</f>
        <v>3.121454355218415E-2</v>
      </c>
      <c r="DH14" s="20">
        <f>'RIMS II Type II Employment'!DH14*VLOOKUP('Equation 4 Type II FTE'!$B14,'Equation 3 FTE Conversion'!$B$10:$E$32,4,FALSE)</f>
        <v>4.6143238294533095E-2</v>
      </c>
      <c r="DI14" s="20">
        <f>'RIMS II Type II Employment'!DI14*VLOOKUP('Equation 4 Type II FTE'!$B14,'Equation 3 FTE Conversion'!$B$10:$E$32,4,FALSE)</f>
        <v>1.9387915249803819E-2</v>
      </c>
      <c r="DJ14" s="20">
        <f>'RIMS II Type II Employment'!DJ14*VLOOKUP('Equation 4 Type II FTE'!$B14,'Equation 3 FTE Conversion'!$B$10:$E$32,4,FALSE)</f>
        <v>2.6852262620978288E-2</v>
      </c>
      <c r="DK14" s="20">
        <f>'RIMS II Type II Employment'!DK14*VLOOKUP('Equation 4 Type II FTE'!$B14,'Equation 3 FTE Conversion'!$B$10:$E$32,4,FALSE)</f>
        <v>4.2362594820821352E-2</v>
      </c>
      <c r="DL14" s="20">
        <f>'RIMS II Type II Employment'!DL14*VLOOKUP('Equation 4 Type II FTE'!$B14,'Equation 3 FTE Conversion'!$B$10:$E$32,4,FALSE)</f>
        <v>4.4979963379544859E-2</v>
      </c>
      <c r="DM14" s="20">
        <f>'RIMS II Type II Employment'!DM14*VLOOKUP('Equation 4 Type II FTE'!$B14,'Equation 3 FTE Conversion'!$B$10:$E$32,4,FALSE)</f>
        <v>1.4734815589850903E-2</v>
      </c>
      <c r="DN14" s="20">
        <f>'RIMS II Type II Employment'!DN14*VLOOKUP('Equation 4 Type II FTE'!$B14,'Equation 3 FTE Conversion'!$B$10:$E$32,4,FALSE)</f>
        <v>3.6546220245880195E-2</v>
      </c>
      <c r="DO14" s="20">
        <f>'RIMS II Type II Employment'!DO14*VLOOKUP('Equation 4 Type II FTE'!$B14,'Equation 3 FTE Conversion'!$B$10:$E$32,4,FALSE)</f>
        <v>2.3071619147266548E-2</v>
      </c>
      <c r="DP14" s="20">
        <f>'RIMS II Type II Employment'!DP14*VLOOKUP('Equation 4 Type II FTE'!$B14,'Equation 3 FTE Conversion'!$B$10:$E$32,4,FALSE)</f>
        <v>2.6464504315982216E-2</v>
      </c>
      <c r="DQ14" s="20">
        <f>'RIMS II Type II Employment'!DQ14*VLOOKUP('Equation 4 Type II FTE'!$B14,'Equation 3 FTE Conversion'!$B$10:$E$32,4,FALSE)</f>
        <v>2.3944075333507717E-2</v>
      </c>
      <c r="DR14" s="20">
        <f>'RIMS II Type II Employment'!DR14*VLOOKUP('Equation 4 Type II FTE'!$B14,'Equation 3 FTE Conversion'!$B$10:$E$32,4,FALSE)</f>
        <v>3.5867643212137063E-2</v>
      </c>
      <c r="DS14" s="20">
        <f>'RIMS II Type II Employment'!DS14*VLOOKUP('Equation 4 Type II FTE'!$B14,'Equation 3 FTE Conversion'!$B$10:$E$32,4,FALSE)</f>
        <v>2.8694114569709654E-2</v>
      </c>
      <c r="DT14" s="20">
        <f>'RIMS II Type II Employment'!DT14*VLOOKUP('Equation 4 Type II FTE'!$B14,'Equation 3 FTE Conversion'!$B$10:$E$32,4,FALSE)</f>
        <v>3.5673764059639027E-2</v>
      </c>
      <c r="DU14" s="20">
        <f>'RIMS II Type II Employment'!DU14*VLOOKUP('Equation 4 Type II FTE'!$B14,'Equation 3 FTE Conversion'!$B$10:$E$32,4,FALSE)</f>
        <v>3.1117603975935128E-2</v>
      </c>
      <c r="DV14" s="20">
        <f>'RIMS II Type II Employment'!DV14*VLOOKUP('Equation 4 Type II FTE'!$B14,'Equation 3 FTE Conversion'!$B$10:$E$32,4,FALSE)</f>
        <v>2.6076746010986137E-2</v>
      </c>
      <c r="DW14" s="20">
        <f>'RIMS II Type II Employment'!DW14*VLOOKUP('Equation 4 Type II FTE'!$B14,'Equation 3 FTE Conversion'!$B$10:$E$32,4,FALSE)</f>
        <v>2.1811404656029296E-2</v>
      </c>
      <c r="DX14" s="20">
        <f>'RIMS II Type II Employment'!DX14*VLOOKUP('Equation 4 Type II FTE'!$B14,'Equation 3 FTE Conversion'!$B$10:$E$32,4,FALSE)</f>
        <v>3.1311483128433168E-2</v>
      </c>
      <c r="DY14" s="20">
        <f>'RIMS II Type II Employment'!DY14*VLOOKUP('Equation 4 Type II FTE'!$B14,'Equation 3 FTE Conversion'!$B$10:$E$32,4,FALSE)</f>
        <v>2.4041014909756735E-2</v>
      </c>
      <c r="DZ14" s="20">
        <f>'RIMS II Type II Employment'!DZ14*VLOOKUP('Equation 4 Type II FTE'!$B14,'Equation 3 FTE Conversion'!$B$10:$E$32,4,FALSE)</f>
        <v>3.0342087365942981E-2</v>
      </c>
      <c r="EA14" s="20">
        <f>'RIMS II Type II Employment'!EA14*VLOOKUP('Equation 4 Type II FTE'!$B14,'Equation 3 FTE Conversion'!$B$10:$E$32,4,FALSE)</f>
        <v>3.2086999738425319E-2</v>
      </c>
      <c r="EB14" s="20">
        <f>'RIMS II Type II Employment'!EB14*VLOOKUP('Equation 4 Type II FTE'!$B14,'Equation 3 FTE Conversion'!$B$10:$E$32,4,FALSE)</f>
        <v>3.121454355218415E-2</v>
      </c>
      <c r="EC14" s="20">
        <f>'RIMS II Type II Employment'!EC14*VLOOKUP('Equation 4 Type II FTE'!$B14,'Equation 3 FTE Conversion'!$B$10:$E$32,4,FALSE)</f>
        <v>3.1796181009678265E-2</v>
      </c>
      <c r="ED14" s="20">
        <f>'RIMS II Type II Employment'!ED14*VLOOKUP('Equation 4 Type II FTE'!$B14,'Equation 3 FTE Conversion'!$B$10:$E$32,4,FALSE)</f>
        <v>2.5107350248495947E-2</v>
      </c>
      <c r="EE14" s="20">
        <f>'RIMS II Type II Employment'!EE14*VLOOKUP('Equation 4 Type II FTE'!$B14,'Equation 3 FTE Conversion'!$B$10:$E$32,4,FALSE)</f>
        <v>2.6367564739733194E-2</v>
      </c>
      <c r="EF14" s="20">
        <f>'RIMS II Type II Employment'!EF14*VLOOKUP('Equation 4 Type II FTE'!$B14,'Equation 3 FTE Conversion'!$B$10:$E$32,4,FALSE)</f>
        <v>3.3444153805911592E-2</v>
      </c>
      <c r="EG14" s="20">
        <f>'RIMS II Type II Employment'!EG14*VLOOKUP('Equation 4 Type II FTE'!$B14,'Equation 3 FTE Conversion'!$B$10:$E$32,4,FALSE)</f>
        <v>3.1990060162176301E-2</v>
      </c>
      <c r="EH14" s="20">
        <f>'RIMS II Type II Employment'!EH14*VLOOKUP('Equation 4 Type II FTE'!$B14,'Equation 3 FTE Conversion'!$B$10:$E$32,4,FALSE)</f>
        <v>1.8127700758566574E-2</v>
      </c>
      <c r="EI14" s="20">
        <f>'RIMS II Type II Employment'!EI14*VLOOKUP('Equation 4 Type II FTE'!$B14,'Equation 3 FTE Conversion'!$B$10:$E$32,4,FALSE)</f>
        <v>1.832157991106461E-2</v>
      </c>
      <c r="EJ14" s="20">
        <f>'RIMS II Type II Employment'!EJ14*VLOOKUP('Equation 4 Type II FTE'!$B14,'Equation 3 FTE Conversion'!$B$10:$E$32,4,FALSE)</f>
        <v>1.9290975673554801E-2</v>
      </c>
      <c r="EK14" s="20">
        <f>'RIMS II Type II Employment'!EK14*VLOOKUP('Equation 4 Type II FTE'!$B14,'Equation 3 FTE Conversion'!$B$10:$E$32,4,FALSE)</f>
        <v>3.005126863719592E-2</v>
      </c>
      <c r="EL14" s="20">
        <f>'RIMS II Type II Employment'!EL14*VLOOKUP('Equation 4 Type II FTE'!$B14,'Equation 3 FTE Conversion'!$B$10:$E$32,4,FALSE)</f>
        <v>2.6464504315982216E-2</v>
      </c>
      <c r="EM14" s="20">
        <f>'RIMS II Type II Employment'!EM14*VLOOKUP('Equation 4 Type II FTE'!$B14,'Equation 3 FTE Conversion'!$B$10:$E$32,4,FALSE)</f>
        <v>2.3750196181009681E-2</v>
      </c>
      <c r="EN14" s="20">
        <f>'RIMS II Type II Employment'!EN14*VLOOKUP('Equation 4 Type II FTE'!$B14,'Equation 3 FTE Conversion'!$B$10:$E$32,4,FALSE)</f>
        <v>3.2959455924666495E-2</v>
      </c>
      <c r="EO14" s="20">
        <f>'RIMS II Type II Employment'!EO14*VLOOKUP('Equation 4 Type II FTE'!$B14,'Equation 3 FTE Conversion'!$B$10:$E$32,4,FALSE)</f>
        <v>2.9566570755950823E-2</v>
      </c>
      <c r="EP14" s="20">
        <f>'RIMS II Type II Employment'!EP14*VLOOKUP('Equation 4 Type II FTE'!$B14,'Equation 3 FTE Conversion'!$B$10:$E$32,4,FALSE)</f>
        <v>2.7821658383468482E-2</v>
      </c>
      <c r="EQ14" s="20">
        <f>'RIMS II Type II Employment'!EQ14*VLOOKUP('Equation 4 Type II FTE'!$B14,'Equation 3 FTE Conversion'!$B$10:$E$32,4,FALSE)</f>
        <v>3.2668637195919434E-2</v>
      </c>
      <c r="ER14" s="20">
        <f>'RIMS II Type II Employment'!ER14*VLOOKUP('Equation 4 Type II FTE'!$B14,'Equation 3 FTE Conversion'!$B$10:$E$32,4,FALSE)</f>
        <v>2.7821658383468482E-2</v>
      </c>
      <c r="ES14" s="20">
        <f>'RIMS II Type II Employment'!ES14*VLOOKUP('Equation 4 Type II FTE'!$B14,'Equation 3 FTE Conversion'!$B$10:$E$32,4,FALSE)</f>
        <v>2.9760449908448866E-2</v>
      </c>
      <c r="ET14" s="20">
        <f>'RIMS II Type II Employment'!ET14*VLOOKUP('Equation 4 Type II FTE'!$B14,'Equation 3 FTE Conversion'!$B$10:$E$32,4,FALSE)</f>
        <v>2.8209416688464557E-2</v>
      </c>
      <c r="EU14" s="20">
        <f>'RIMS II Type II Employment'!EU14*VLOOKUP('Equation 4 Type II FTE'!$B14,'Equation 3 FTE Conversion'!$B$10:$E$32,4,FALSE)</f>
        <v>3.0923724823437089E-2</v>
      </c>
      <c r="EV14" s="20">
        <f>'RIMS II Type II Employment'!EV14*VLOOKUP('Equation 4 Type II FTE'!$B14,'Equation 3 FTE Conversion'!$B$10:$E$32,4,FALSE)</f>
        <v>2.4234894062254778E-2</v>
      </c>
      <c r="EW14" s="20">
        <f>'RIMS II Type II Employment'!EW14*VLOOKUP('Equation 4 Type II FTE'!$B14,'Equation 3 FTE Conversion'!$B$10:$E$32,4,FALSE)</f>
        <v>2.0357311012294012E-2</v>
      </c>
      <c r="EX14" s="20">
        <f>'RIMS II Type II Employment'!EX14*VLOOKUP('Equation 4 Type II FTE'!$B14,'Equation 3 FTE Conversion'!$B$10:$E$32,4,FALSE)</f>
        <v>2.8984933298456712E-2</v>
      </c>
      <c r="EY14" s="20">
        <f>'RIMS II Type II Employment'!EY14*VLOOKUP('Equation 4 Type II FTE'!$B14,'Equation 3 FTE Conversion'!$B$10:$E$32,4,FALSE)</f>
        <v>4.3138111430813496E-2</v>
      </c>
      <c r="EZ14" s="20">
        <f>'RIMS II Type II Employment'!EZ14*VLOOKUP('Equation 4 Type II FTE'!$B14,'Equation 3 FTE Conversion'!$B$10:$E$32,4,FALSE)</f>
        <v>4.2265655244572327E-2</v>
      </c>
      <c r="FA14" s="20">
        <f>'RIMS II Type II Employment'!FA14*VLOOKUP('Equation 4 Type II FTE'!$B14,'Equation 3 FTE Conversion'!$B$10:$E$32,4,FALSE)</f>
        <v>2.6852262620978288E-2</v>
      </c>
      <c r="FB14" s="20">
        <f>'RIMS II Type II Employment'!FB14*VLOOKUP('Equation 4 Type II FTE'!$B14,'Equation 3 FTE Conversion'!$B$10:$E$32,4,FALSE)</f>
        <v>4.5949359142035053E-2</v>
      </c>
      <c r="FC14" s="20">
        <f>'RIMS II Type II Employment'!FC14*VLOOKUP('Equation 4 Type II FTE'!$B14,'Equation 3 FTE Conversion'!$B$10:$E$32,4,FALSE)</f>
        <v>2.9566570755950823E-2</v>
      </c>
      <c r="FD14" s="20">
        <f>'RIMS II Type II Employment'!FD14*VLOOKUP('Equation 4 Type II FTE'!$B14,'Equation 3 FTE Conversion'!$B$10:$E$32,4,FALSE)</f>
        <v>2.2393042113523411E-2</v>
      </c>
      <c r="FE14" s="20">
        <f>'RIMS II Type II Employment'!FE14*VLOOKUP('Equation 4 Type II FTE'!$B14,'Equation 3 FTE Conversion'!$B$10:$E$32,4,FALSE)</f>
        <v>2.1229767198535181E-2</v>
      </c>
      <c r="FF14" s="20">
        <f>'RIMS II Type II Employment'!FF14*VLOOKUP('Equation 4 Type II FTE'!$B14,'Equation 3 FTE Conversion'!$B$10:$E$32,4,FALSE)</f>
        <v>2.0551190164792048E-2</v>
      </c>
      <c r="FG14" s="20">
        <f>'RIMS II Type II Employment'!FG14*VLOOKUP('Equation 4 Type II FTE'!$B14,'Equation 3 FTE Conversion'!$B$10:$E$32,4,FALSE)</f>
        <v>4.2556473973319388E-2</v>
      </c>
      <c r="FH14" s="20">
        <f>'RIMS II Type II Employment'!FH14*VLOOKUP('Equation 4 Type II FTE'!$B14,'Equation 3 FTE Conversion'!$B$10:$E$32,4,FALSE)</f>
        <v>2.9275752027203769E-2</v>
      </c>
      <c r="FI14" s="20">
        <f>'RIMS II Type II Employment'!FI14*VLOOKUP('Equation 4 Type II FTE'!$B14,'Equation 3 FTE Conversion'!$B$10:$E$32,4,FALSE)</f>
        <v>3.9357467957101752E-2</v>
      </c>
      <c r="FJ14" s="20">
        <f>'RIMS II Type II Employment'!FJ14*VLOOKUP('Equation 4 Type II FTE'!$B14,'Equation 3 FTE Conversion'!$B$10:$E$32,4,FALSE)</f>
        <v>3.8097253465864504E-2</v>
      </c>
      <c r="FK14" s="20">
        <f>'RIMS II Type II Employment'!FK14*VLOOKUP('Equation 4 Type II FTE'!$B14,'Equation 3 FTE Conversion'!$B$10:$E$32,4,FALSE)</f>
        <v>3.5092126602144919E-2</v>
      </c>
      <c r="FL14" s="20">
        <f>'RIMS II Type II Employment'!FL14*VLOOKUP('Equation 4 Type II FTE'!$B14,'Equation 3 FTE Conversion'!$B$10:$E$32,4,FALSE)</f>
        <v>3.8097253465864504E-2</v>
      </c>
      <c r="FM14" s="20">
        <f>'RIMS II Type II Employment'!FM14*VLOOKUP('Equation 4 Type II FTE'!$B14,'Equation 3 FTE Conversion'!$B$10:$E$32,4,FALSE)</f>
        <v>3.5576824483390015E-2</v>
      </c>
      <c r="FN14" s="20">
        <f>'RIMS II Type II Employment'!FN14*VLOOKUP('Equation 4 Type II FTE'!$B14,'Equation 3 FTE Conversion'!$B$10:$E$32,4,FALSE)</f>
        <v>3.9066649228354698E-2</v>
      </c>
      <c r="FO14" s="20">
        <f>'RIMS II Type II Employment'!FO14*VLOOKUP('Equation 4 Type II FTE'!$B14,'Equation 3 FTE Conversion'!$B$10:$E$32,4,FALSE)</f>
        <v>3.1117603975935128E-2</v>
      </c>
      <c r="FP14" s="20">
        <f>'RIMS II Type II Employment'!FP14*VLOOKUP('Equation 4 Type II FTE'!$B14,'Equation 3 FTE Conversion'!$B$10:$E$32,4,FALSE)</f>
        <v>2.7821658383468482E-2</v>
      </c>
      <c r="FQ14" s="20">
        <f>'RIMS II Type II Employment'!FQ14*VLOOKUP('Equation 4 Type II FTE'!$B14,'Equation 3 FTE Conversion'!$B$10:$E$32,4,FALSE)</f>
        <v>2.7046141773476331E-2</v>
      </c>
      <c r="FR14" s="20">
        <f>'RIMS II Type II Employment'!FR14*VLOOKUP('Equation 4 Type II FTE'!$B14,'Equation 3 FTE Conversion'!$B$10:$E$32,4,FALSE)</f>
        <v>2.9372691603452787E-2</v>
      </c>
      <c r="FS14" s="20">
        <f>'RIMS II Type II Employment'!FS14*VLOOKUP('Equation 4 Type II FTE'!$B14,'Equation 3 FTE Conversion'!$B$10:$E$32,4,FALSE)</f>
        <v>4.72095736332723E-2</v>
      </c>
      <c r="FT14" s="20">
        <f>'RIMS II Type II Employment'!FT14*VLOOKUP('Equation 4 Type II FTE'!$B14,'Equation 3 FTE Conversion'!$B$10:$E$32,4,FALSE)</f>
        <v>2.3847135757258699E-2</v>
      </c>
      <c r="FU14" s="20">
        <f>'RIMS II Type II Employment'!FU14*VLOOKUP('Equation 4 Type II FTE'!$B14,'Equation 3 FTE Conversion'!$B$10:$E$32,4,FALSE)</f>
        <v>3.40257912634057E-2</v>
      </c>
      <c r="FV14" s="20">
        <f>'RIMS II Type II Employment'!FV14*VLOOKUP('Equation 4 Type II FTE'!$B14,'Equation 3 FTE Conversion'!$B$10:$E$32,4,FALSE)</f>
        <v>3.5092126602144919E-2</v>
      </c>
      <c r="FW14" s="20">
        <f>'RIMS II Type II Employment'!FW14*VLOOKUP('Equation 4 Type II FTE'!$B14,'Equation 3 FTE Conversion'!$B$10:$E$32,4,FALSE)</f>
        <v>3.0923724823437089E-2</v>
      </c>
      <c r="FX14" s="20">
        <f>'RIMS II Type II Employment'!FX14*VLOOKUP('Equation 4 Type II FTE'!$B14,'Equation 3 FTE Conversion'!$B$10:$E$32,4,FALSE)</f>
        <v>3.9939105414595867E-2</v>
      </c>
      <c r="FY14" s="20">
        <f>'RIMS II Type II Employment'!FY14*VLOOKUP('Equation 4 Type II FTE'!$B14,'Equation 3 FTE Conversion'!$B$10:$E$32,4,FALSE)</f>
        <v>3.4704368297148833E-2</v>
      </c>
      <c r="FZ14" s="20">
        <f>'RIMS II Type II Employment'!FZ14*VLOOKUP('Equation 4 Type II FTE'!$B14,'Equation 3 FTE Conversion'!$B$10:$E$32,4,FALSE)</f>
        <v>2.6173685587235155E-2</v>
      </c>
      <c r="GA14" s="20">
        <f>'RIMS II Type II Employment'!GA14*VLOOKUP('Equation 4 Type II FTE'!$B14,'Equation 3 FTE Conversion'!$B$10:$E$32,4,FALSE)</f>
        <v>2.5010410672246929E-2</v>
      </c>
      <c r="GB14" s="20">
        <f>'RIMS II Type II Employment'!GB14*VLOOKUP('Equation 4 Type II FTE'!$B14,'Equation 3 FTE Conversion'!$B$10:$E$32,4,FALSE)</f>
        <v>3.005126863719592E-2</v>
      </c>
      <c r="GC14" s="20">
        <f>'RIMS II Type II Employment'!GC14*VLOOKUP('Equation 4 Type II FTE'!$B14,'Equation 3 FTE Conversion'!$B$10:$E$32,4,FALSE)</f>
        <v>3.518906617839393E-2</v>
      </c>
      <c r="GD14" s="20">
        <f>'RIMS II Type II Employment'!GD14*VLOOKUP('Equation 4 Type II FTE'!$B14,'Equation 3 FTE Conversion'!$B$10:$E$32,4,FALSE)</f>
        <v>2.8694114569709654E-2</v>
      </c>
      <c r="GE14" s="20">
        <f>'RIMS II Type II Employment'!GE14*VLOOKUP('Equation 4 Type II FTE'!$B14,'Equation 3 FTE Conversion'!$B$10:$E$32,4,FALSE)</f>
        <v>2.3265498299764584E-2</v>
      </c>
      <c r="GF14" s="20">
        <f>'RIMS II Type II Employment'!GF14*VLOOKUP('Equation 4 Type II FTE'!$B14,'Equation 3 FTE Conversion'!$B$10:$E$32,4,FALSE)</f>
        <v>2.8984933298456712E-2</v>
      </c>
      <c r="GG14" s="20">
        <f>'RIMS II Type II Employment'!GG14*VLOOKUP('Equation 4 Type II FTE'!$B14,'Equation 3 FTE Conversion'!$B$10:$E$32,4,FALSE)</f>
        <v>3.8485011770860583E-2</v>
      </c>
      <c r="GH14" s="20">
        <f>'RIMS II Type II Employment'!GH14*VLOOKUP('Equation 4 Type II FTE'!$B14,'Equation 3 FTE Conversion'!$B$10:$E$32,4,FALSE)</f>
        <v>3.5382945330891966E-2</v>
      </c>
      <c r="GI14" s="20">
        <f>'RIMS II Type II Employment'!GI14*VLOOKUP('Equation 4 Type II FTE'!$B14,'Equation 3 FTE Conversion'!$B$10:$E$32,4,FALSE)</f>
        <v>3.7418676432121371E-2</v>
      </c>
      <c r="GJ14" s="20">
        <f>'RIMS II Type II Employment'!GJ14*VLOOKUP('Equation 4 Type II FTE'!$B14,'Equation 3 FTE Conversion'!$B$10:$E$32,4,FALSE)</f>
        <v>4.953612346324876E-2</v>
      </c>
      <c r="GK14" s="20">
        <f>'RIMS II Type II Employment'!GK14*VLOOKUP('Equation 4 Type II FTE'!$B14,'Equation 3 FTE Conversion'!$B$10:$E$32,4,FALSE)</f>
        <v>4.294423227831546E-2</v>
      </c>
      <c r="GL14" s="20">
        <f>'RIMS II Type II Employment'!GL14*VLOOKUP('Equation 4 Type II FTE'!$B14,'Equation 3 FTE Conversion'!$B$10:$E$32,4,FALSE)</f>
        <v>5.0990217106984044E-2</v>
      </c>
      <c r="GM14" s="20">
        <f>'RIMS II Type II Employment'!GM14*VLOOKUP('Equation 4 Type II FTE'!$B14,'Equation 3 FTE Conversion'!$B$10:$E$32,4,FALSE)</f>
        <v>4.7306513209521325E-2</v>
      </c>
      <c r="GN14" s="20">
        <f>'RIMS II Type II Employment'!GN14*VLOOKUP('Equation 4 Type II FTE'!$B14,'Equation 3 FTE Conversion'!$B$10:$E$32,4,FALSE)</f>
        <v>2.6173685587235155E-2</v>
      </c>
      <c r="GO14" s="20">
        <f>'RIMS II Type II Employment'!GO14*VLOOKUP('Equation 4 Type II FTE'!$B14,'Equation 3 FTE Conversion'!$B$10:$E$32,4,FALSE)</f>
        <v>2.3556317028511641E-2</v>
      </c>
      <c r="GP14" s="20">
        <f>'RIMS II Type II Employment'!GP14*VLOOKUP('Equation 4 Type II FTE'!$B14,'Equation 3 FTE Conversion'!$B$10:$E$32,4,FALSE)</f>
        <v>2.675532304472927E-2</v>
      </c>
      <c r="GQ14" s="20">
        <f>'RIMS II Type II Employment'!GQ14*VLOOKUP('Equation 4 Type II FTE'!$B14,'Equation 3 FTE Conversion'!$B$10:$E$32,4,FALSE)</f>
        <v>4.178095736332723E-2</v>
      </c>
      <c r="GR14" s="20">
        <f>'RIMS II Type II Employment'!GR14*VLOOKUP('Equation 4 Type II FTE'!$B14,'Equation 3 FTE Conversion'!$B$10:$E$32,4,FALSE)</f>
        <v>3.5673764059639027E-2</v>
      </c>
      <c r="GS14" s="20">
        <f>'RIMS II Type II Employment'!GS14*VLOOKUP('Equation 4 Type II FTE'!$B14,'Equation 3 FTE Conversion'!$B$10:$E$32,4,FALSE)</f>
        <v>3.7321736855872353E-2</v>
      </c>
      <c r="GT14" s="20">
        <f>'RIMS II Type II Employment'!GT14*VLOOKUP('Equation 4 Type II FTE'!$B14,'Equation 3 FTE Conversion'!$B$10:$E$32,4,FALSE)</f>
        <v>2.7336960502223385E-2</v>
      </c>
      <c r="GU14" s="20">
        <f>'RIMS II Type II Employment'!GU14*VLOOKUP('Equation 4 Type II FTE'!$B14,'Equation 3 FTE Conversion'!$B$10:$E$32,4,FALSE)</f>
        <v>3.0826785247188074E-2</v>
      </c>
      <c r="GV14" s="20">
        <f>'RIMS II Type II Employment'!GV14*VLOOKUP('Equation 4 Type II FTE'!$B14,'Equation 3 FTE Conversion'!$B$10:$E$32,4,FALSE)</f>
        <v>3.8581951347109601E-2</v>
      </c>
      <c r="GW14" s="20">
        <f>'RIMS II Type II Employment'!GW14*VLOOKUP('Equation 4 Type II FTE'!$B14,'Equation 3 FTE Conversion'!$B$10:$E$32,4,FALSE)</f>
        <v>3.8291132618362547E-2</v>
      </c>
      <c r="GX14" s="20">
        <f>'RIMS II Type II Employment'!GX14*VLOOKUP('Equation 4 Type II FTE'!$B14,'Equation 3 FTE Conversion'!$B$10:$E$32,4,FALSE)</f>
        <v>3.5576824483390015E-2</v>
      </c>
      <c r="GY14" s="20">
        <f>'RIMS II Type II Employment'!GY14*VLOOKUP('Equation 4 Type II FTE'!$B14,'Equation 3 FTE Conversion'!$B$10:$E$32,4,FALSE)</f>
        <v>2.5785927282239079E-2</v>
      </c>
      <c r="GZ14" s="20">
        <f>'RIMS II Type II Employment'!GZ14*VLOOKUP('Equation 4 Type II FTE'!$B14,'Equation 3 FTE Conversion'!$B$10:$E$32,4,FALSE)</f>
        <v>3.5576824483390015E-2</v>
      </c>
      <c r="HA14" s="20">
        <f>'RIMS II Type II Employment'!HA14*VLOOKUP('Equation 4 Type II FTE'!$B14,'Equation 3 FTE Conversion'!$B$10:$E$32,4,FALSE)</f>
        <v>2.2586921266021451E-2</v>
      </c>
      <c r="HB14" s="20">
        <f>'RIMS II Type II Employment'!HB14*VLOOKUP('Equation 4 Type II FTE'!$B14,'Equation 3 FTE Conversion'!$B$10:$E$32,4,FALSE)</f>
        <v>1.8612398639811664E-2</v>
      </c>
      <c r="HC14" s="20">
        <f>'RIMS II Type II Employment'!HC14*VLOOKUP('Equation 4 Type II FTE'!$B14,'Equation 3 FTE Conversion'!$B$10:$E$32,4,FALSE)</f>
        <v>2.9275752027203769E-2</v>
      </c>
      <c r="HD14" s="20">
        <f>'RIMS II Type II Employment'!HD14*VLOOKUP('Equation 4 Type II FTE'!$B14,'Equation 3 FTE Conversion'!$B$10:$E$32,4,FALSE)</f>
        <v>3.1893120585927283E-2</v>
      </c>
      <c r="HE14" s="20">
        <f>'RIMS II Type II Employment'!HE14*VLOOKUP('Equation 4 Type II FTE'!$B14,'Equation 3 FTE Conversion'!$B$10:$E$32,4,FALSE)</f>
        <v>3.8678890923358619E-2</v>
      </c>
      <c r="HF14" s="20">
        <f>'RIMS II Type II Employment'!HF14*VLOOKUP('Equation 4 Type II FTE'!$B14,'Equation 3 FTE Conversion'!$B$10:$E$32,4,FALSE)</f>
        <v>2.6270625163484176E-2</v>
      </c>
      <c r="HG14" s="20">
        <f>'RIMS II Type II Employment'!HG14*VLOOKUP('Equation 4 Type II FTE'!$B14,'Equation 3 FTE Conversion'!$B$10:$E$32,4,FALSE)</f>
        <v>3.0826785247188074E-2</v>
      </c>
      <c r="HH14" s="20">
        <f>'RIMS II Type II Employment'!HH14*VLOOKUP('Equation 4 Type II FTE'!$B14,'Equation 3 FTE Conversion'!$B$10:$E$32,4,FALSE)</f>
        <v>4.1974836515825266E-2</v>
      </c>
      <c r="HI14" s="20">
        <f>'RIMS II Type II Employment'!HI14*VLOOKUP('Equation 4 Type II FTE'!$B14,'Equation 3 FTE Conversion'!$B$10:$E$32,4,FALSE)</f>
        <v>4.0811561600837036E-2</v>
      </c>
      <c r="HJ14" s="20">
        <f>'RIMS II Type II Employment'!HJ14*VLOOKUP('Equation 4 Type II FTE'!$B14,'Equation 3 FTE Conversion'!$B$10:$E$32,4,FALSE)</f>
        <v>3.0535966518441017E-2</v>
      </c>
      <c r="HK14" s="20">
        <f>'RIMS II Type II Employment'!HK14*VLOOKUP('Equation 4 Type II FTE'!$B14,'Equation 3 FTE Conversion'!$B$10:$E$32,4,FALSE)</f>
        <v>0</v>
      </c>
      <c r="HL14" s="20">
        <f>'RIMS II Type II Employment'!HL14*VLOOKUP('Equation 4 Type II FTE'!$B14,'Equation 3 FTE Conversion'!$B$10:$E$32,4,FALSE)</f>
        <v>3.7709495160868425E-2</v>
      </c>
      <c r="HM14" s="20">
        <f>'RIMS II Type II Employment'!HM14*VLOOKUP('Equation 4 Type II FTE'!$B14,'Equation 3 FTE Conversion'!$B$10:$E$32,4,FALSE)</f>
        <v>5.2444310750719335E-2</v>
      </c>
      <c r="HN14" s="20">
        <f>'RIMS II Type II Employment'!HN14*VLOOKUP('Equation 4 Type II FTE'!$B14,'Equation 3 FTE Conversion'!$B$10:$E$32,4,FALSE)</f>
        <v>3.6837038974627256E-2</v>
      </c>
      <c r="HO14" s="20">
        <f>'RIMS II Type II Employment'!HO14*VLOOKUP('Equation 4 Type II FTE'!$B14,'Equation 3 FTE Conversion'!$B$10:$E$32,4,FALSE)</f>
        <v>3.1893120585927283E-2</v>
      </c>
      <c r="HP14" s="20">
        <f>'RIMS II Type II Employment'!HP14*VLOOKUP('Equation 4 Type II FTE'!$B14,'Equation 3 FTE Conversion'!$B$10:$E$32,4,FALSE)</f>
        <v>2.9760449908448866E-2</v>
      </c>
      <c r="HQ14" s="20">
        <f>'RIMS II Type II Employment'!HQ14*VLOOKUP('Equation 4 Type II FTE'!$B14,'Equation 3 FTE Conversion'!$B$10:$E$32,4,FALSE)</f>
        <v>2.7240020925974367E-2</v>
      </c>
      <c r="HR14" s="20">
        <f>'RIMS II Type II Employment'!HR14*VLOOKUP('Equation 4 Type II FTE'!$B14,'Equation 3 FTE Conversion'!$B$10:$E$32,4,FALSE)</f>
        <v>3.9066649228354698E-2</v>
      </c>
      <c r="HS14" s="20">
        <f>'RIMS II Type II Employment'!HS14*VLOOKUP('Equation 4 Type II FTE'!$B14,'Equation 3 FTE Conversion'!$B$10:$E$32,4,FALSE)</f>
        <v>4.527078210829192E-2</v>
      </c>
      <c r="HT14" s="20">
        <f>'RIMS II Type II Employment'!HT14*VLOOKUP('Equation 4 Type II FTE'!$B14,'Equation 3 FTE Conversion'!$B$10:$E$32,4,FALSE)</f>
        <v>4.6627936175778185E-2</v>
      </c>
      <c r="HU14" s="20">
        <f>'RIMS II Type II Employment'!HU14*VLOOKUP('Equation 4 Type II FTE'!$B14,'Equation 3 FTE Conversion'!$B$10:$E$32,4,FALSE)</f>
        <v>5.4576981428197759E-2</v>
      </c>
      <c r="HV14" s="20">
        <f>'RIMS II Type II Employment'!HV14*VLOOKUP('Equation 4 Type II FTE'!$B14,'Equation 3 FTE Conversion'!$B$10:$E$32,4,FALSE)</f>
        <v>5.0796337954486008E-2</v>
      </c>
      <c r="HW14" s="20">
        <f>'RIMS II Type II Employment'!HW14*VLOOKUP('Equation 4 Type II FTE'!$B14,'Equation 3 FTE Conversion'!$B$10:$E$32,4,FALSE)</f>
        <v>4.1102380329584097E-2</v>
      </c>
      <c r="HX14" s="20">
        <f>'RIMS II Type II Employment'!HX14*VLOOKUP('Equation 4 Type II FTE'!$B14,'Equation 3 FTE Conversion'!$B$10:$E$32,4,FALSE)</f>
        <v>3.6449280669631184E-2</v>
      </c>
      <c r="HY14" s="20">
        <f>'RIMS II Type II Employment'!HY14*VLOOKUP('Equation 4 Type II FTE'!$B14,'Equation 3 FTE Conversion'!$B$10:$E$32,4,FALSE)</f>
        <v>3.2571697619670416E-2</v>
      </c>
      <c r="HZ14" s="20">
        <f>'RIMS II Type II Employment'!HZ14*VLOOKUP('Equation 4 Type II FTE'!$B14,'Equation 3 FTE Conversion'!$B$10:$E$32,4,FALSE)</f>
        <v>6.6015851425582001E-2</v>
      </c>
      <c r="IA14" s="20">
        <f>'RIMS II Type II Employment'!IA14*VLOOKUP('Equation 4 Type II FTE'!$B14,'Equation 3 FTE Conversion'!$B$10:$E$32,4,FALSE)</f>
        <v>4.0423803295840964E-2</v>
      </c>
      <c r="IB14" s="20">
        <f>'RIMS II Type II Employment'!IB14*VLOOKUP('Equation 4 Type II FTE'!$B14,'Equation 3 FTE Conversion'!$B$10:$E$32,4,FALSE)</f>
        <v>4.7888150667015433E-2</v>
      </c>
      <c r="IC14" s="20">
        <f>'RIMS II Type II Employment'!IC14*VLOOKUP('Equation 4 Type II FTE'!$B14,'Equation 3 FTE Conversion'!$B$10:$E$32,4,FALSE)</f>
        <v>4.178095736332723E-2</v>
      </c>
      <c r="ID14" s="20">
        <f>'RIMS II Type II Employment'!ID14*VLOOKUP('Equation 4 Type II FTE'!$B14,'Equation 3 FTE Conversion'!$B$10:$E$32,4,FALSE)</f>
        <v>3.664315982212922E-2</v>
      </c>
      <c r="IE14" s="20">
        <f>'RIMS II Type II Employment'!IE14*VLOOKUP('Equation 4 Type II FTE'!$B14,'Equation 3 FTE Conversion'!$B$10:$E$32,4,FALSE)</f>
        <v>3.5286005754642955E-2</v>
      </c>
      <c r="IF14" s="20">
        <f>'RIMS II Type II Employment'!IF14*VLOOKUP('Equation 4 Type II FTE'!$B14,'Equation 3 FTE Conversion'!$B$10:$E$32,4,FALSE)</f>
        <v>3.1699241433429247E-2</v>
      </c>
      <c r="IG14" s="20">
        <f>'RIMS II Type II Employment'!IG14*VLOOKUP('Equation 4 Type II FTE'!$B14,'Equation 3 FTE Conversion'!$B$10:$E$32,4,FALSE)</f>
        <v>2.7530839654721424E-2</v>
      </c>
      <c r="IH14" s="20">
        <f>'RIMS II Type II Employment'!IH14*VLOOKUP('Equation 4 Type II FTE'!$B14,'Equation 3 FTE Conversion'!$B$10:$E$32,4,FALSE)</f>
        <v>2.6658383468480252E-2</v>
      </c>
      <c r="II14" s="20">
        <f>'RIMS II Type II Employment'!II14*VLOOKUP('Equation 4 Type II FTE'!$B14,'Equation 3 FTE Conversion'!$B$10:$E$32,4,FALSE)</f>
        <v>1.9387915249803819E-2</v>
      </c>
      <c r="IJ14" s="20">
        <f>'RIMS II Type II Employment'!IJ14*VLOOKUP('Equation 4 Type II FTE'!$B14,'Equation 3 FTE Conversion'!$B$10:$E$32,4,FALSE)</f>
        <v>3.945440753335077E-2</v>
      </c>
      <c r="IK14" s="20">
        <f>'RIMS II Type II Employment'!IK14*VLOOKUP('Equation 4 Type II FTE'!$B14,'Equation 3 FTE Conversion'!$B$10:$E$32,4,FALSE)</f>
        <v>2.79185979597175E-2</v>
      </c>
      <c r="IL14" s="20">
        <f>'RIMS II Type II Employment'!IL14*VLOOKUP('Equation 4 Type II FTE'!$B14,'Equation 3 FTE Conversion'!$B$10:$E$32,4,FALSE)</f>
        <v>2.4719591943499868E-2</v>
      </c>
      <c r="IM14" s="20">
        <f>'RIMS II Type II Employment'!IM14*VLOOKUP('Equation 4 Type II FTE'!$B14,'Equation 3 FTE Conversion'!$B$10:$E$32,4,FALSE)</f>
        <v>3.1020664399686114E-2</v>
      </c>
      <c r="IN14" s="20">
        <f>'RIMS II Type II Employment'!IN14*VLOOKUP('Equation 4 Type II FTE'!$B14,'Equation 3 FTE Conversion'!$B$10:$E$32,4,FALSE)</f>
        <v>2.79185979597175E-2</v>
      </c>
      <c r="IO14" s="20">
        <f>'RIMS II Type II Employment'!IO14*VLOOKUP('Equation 4 Type II FTE'!$B14,'Equation 3 FTE Conversion'!$B$10:$E$32,4,FALSE)</f>
        <v>2.5785927282239079E-2</v>
      </c>
      <c r="IP14" s="20">
        <f>'RIMS II Type II Employment'!IP14*VLOOKUP('Equation 4 Type II FTE'!$B14,'Equation 3 FTE Conversion'!$B$10:$E$32,4,FALSE)</f>
        <v>3.2183939314674344E-2</v>
      </c>
      <c r="IQ14" s="20">
        <f>'RIMS II Type II Employment'!IQ14*VLOOKUP('Equation 4 Type II FTE'!$B14,'Equation 3 FTE Conversion'!$B$10:$E$32,4,FALSE)</f>
        <v>3.4122730839654725E-2</v>
      </c>
      <c r="IR14" s="20">
        <f>'RIMS II Type II Employment'!IR14*VLOOKUP('Equation 4 Type II FTE'!$B14,'Equation 3 FTE Conversion'!$B$10:$E$32,4,FALSE)</f>
        <v>3.1796181009678265E-2</v>
      </c>
      <c r="IS14" s="20">
        <f>'RIMS II Type II Employment'!IS14*VLOOKUP('Equation 4 Type II FTE'!$B14,'Equation 3 FTE Conversion'!$B$10:$E$32,4,FALSE)</f>
        <v>2.9954329060946902E-2</v>
      </c>
      <c r="IT14" s="20">
        <f>'RIMS II Type II Employment'!IT14*VLOOKUP('Equation 4 Type II FTE'!$B14,'Equation 3 FTE Conversion'!$B$10:$E$32,4,FALSE)</f>
        <v>3.0342087365942981E-2</v>
      </c>
      <c r="IU14" s="20">
        <f>'RIMS II Type II Employment'!IU14*VLOOKUP('Equation 4 Type II FTE'!$B14,'Equation 3 FTE Conversion'!$B$10:$E$32,4,FALSE)</f>
        <v>3.6449280669631184E-2</v>
      </c>
      <c r="IV14" s="20">
        <f>'RIMS II Type II Employment'!IV14*VLOOKUP('Equation 4 Type II FTE'!$B14,'Equation 3 FTE Conversion'!$B$10:$E$32,4,FALSE)</f>
        <v>3.237781846717238E-2</v>
      </c>
      <c r="IW14" s="20">
        <f>'RIMS II Type II Employment'!IW14*VLOOKUP('Equation 4 Type II FTE'!$B14,'Equation 3 FTE Conversion'!$B$10:$E$32,4,FALSE)</f>
        <v>3.6158461940884123E-2</v>
      </c>
      <c r="IX14" s="20">
        <f>'RIMS II Type II Employment'!IX14*VLOOKUP('Equation 4 Type II FTE'!$B14,'Equation 3 FTE Conversion'!$B$10:$E$32,4,FALSE)</f>
        <v>3.5092126602144919E-2</v>
      </c>
      <c r="IY14" s="20">
        <f>'RIMS II Type II Employment'!IY14*VLOOKUP('Equation 4 Type II FTE'!$B14,'Equation 3 FTE Conversion'!$B$10:$E$32,4,FALSE)</f>
        <v>2.8597174993460633E-2</v>
      </c>
      <c r="IZ14" s="20">
        <f>'RIMS II Type II Employment'!IZ14*VLOOKUP('Equation 4 Type II FTE'!$B14,'Equation 3 FTE Conversion'!$B$10:$E$32,4,FALSE)</f>
        <v>3.4219670415903743E-2</v>
      </c>
      <c r="JA14" s="20">
        <f>'RIMS II Type II Employment'!JA14*VLOOKUP('Equation 4 Type II FTE'!$B14,'Equation 3 FTE Conversion'!$B$10:$E$32,4,FALSE)</f>
        <v>2.9760449908448866E-2</v>
      </c>
      <c r="JB14" s="20">
        <f>'RIMS II Type II Employment'!JB14*VLOOKUP('Equation 4 Type II FTE'!$B14,'Equation 3 FTE Conversion'!$B$10:$E$32,4,FALSE)</f>
        <v>4.2847292702066442E-2</v>
      </c>
      <c r="JC14" s="20">
        <f>'RIMS II Type II Employment'!JC14*VLOOKUP('Equation 4 Type II FTE'!$B14,'Equation 3 FTE Conversion'!$B$10:$E$32,4,FALSE)</f>
        <v>4.9439183886999735E-2</v>
      </c>
      <c r="JD14" s="20">
        <f>'RIMS II Type II Employment'!JD14*VLOOKUP('Equation 4 Type II FTE'!$B14,'Equation 3 FTE Conversion'!$B$10:$E$32,4,FALSE)</f>
        <v>5.8842322783154592E-2</v>
      </c>
      <c r="JE14" s="20">
        <f>'RIMS II Type II Employment'!JE14*VLOOKUP('Equation 4 Type II FTE'!$B14,'Equation 3 FTE Conversion'!$B$10:$E$32,4,FALSE)</f>
        <v>5.2250431598221299E-2</v>
      </c>
      <c r="JF14" s="20">
        <f>'RIMS II Type II Employment'!JF14*VLOOKUP('Equation 4 Type II FTE'!$B14,'Equation 3 FTE Conversion'!$B$10:$E$32,4,FALSE)</f>
        <v>4.8857546429505627E-2</v>
      </c>
      <c r="JG14" s="20">
        <f>'RIMS II Type II Employment'!JG14*VLOOKUP('Equation 4 Type II FTE'!$B14,'Equation 3 FTE Conversion'!$B$10:$E$32,4,FALSE)</f>
        <v>6.3786241171854566E-2</v>
      </c>
      <c r="JH14" s="20">
        <f>'RIMS II Type II Employment'!JH14*VLOOKUP('Equation 4 Type II FTE'!$B14,'Equation 3 FTE Conversion'!$B$10:$E$32,4,FALSE)</f>
        <v>8.7633376929113257E-2</v>
      </c>
      <c r="JI14" s="20">
        <f>'RIMS II Type II Employment'!JI14*VLOOKUP('Equation 4 Type II FTE'!$B14,'Equation 3 FTE Conversion'!$B$10:$E$32,4,FALSE)</f>
        <v>6.6888307611823183E-2</v>
      </c>
      <c r="JJ14" s="20">
        <f>'RIMS II Type II Employment'!JJ14*VLOOKUP('Equation 4 Type II FTE'!$B14,'Equation 3 FTE Conversion'!$B$10:$E$32,4,FALSE)</f>
        <v>3.40257912634057E-2</v>
      </c>
      <c r="JK14" s="20">
        <f>'RIMS II Type II Employment'!JK14*VLOOKUP('Equation 4 Type II FTE'!$B14,'Equation 3 FTE Conversion'!$B$10:$E$32,4,FALSE)</f>
        <v>6.5337274391838868E-2</v>
      </c>
      <c r="JL14" s="20">
        <f>'RIMS II Type II Employment'!JL14*VLOOKUP('Equation 4 Type II FTE'!$B14,'Equation 3 FTE Conversion'!$B$10:$E$32,4,FALSE)</f>
        <v>4.8857546429505627E-2</v>
      </c>
      <c r="JM14" s="20">
        <f>'RIMS II Type II Employment'!JM14*VLOOKUP('Equation 4 Type II FTE'!$B14,'Equation 3 FTE Conversion'!$B$10:$E$32,4,FALSE)</f>
        <v>0.132031702851164</v>
      </c>
      <c r="JN14" s="20">
        <f>'RIMS II Type II Employment'!JN14*VLOOKUP('Equation 4 Type II FTE'!$B14,'Equation 3 FTE Conversion'!$B$10:$E$32,4,FALSE)</f>
        <v>5.2444310750719335E-2</v>
      </c>
      <c r="JO14" s="20">
        <f>'RIMS II Type II Employment'!JO14*VLOOKUP('Equation 4 Type II FTE'!$B14,'Equation 3 FTE Conversion'!$B$10:$E$32,4,FALSE)</f>
        <v>5.5934135495684024E-2</v>
      </c>
      <c r="JP14" s="20">
        <f>'RIMS II Type II Employment'!JP14*VLOOKUP('Equation 4 Type II FTE'!$B14,'Equation 3 FTE Conversion'!$B$10:$E$32,4,FALSE)</f>
        <v>5.9036201935652635E-2</v>
      </c>
      <c r="JQ14" s="20">
        <f>'RIMS II Type II Employment'!JQ14*VLOOKUP('Equation 4 Type II FTE'!$B14,'Equation 3 FTE Conversion'!$B$10:$E$32,4,FALSE)</f>
        <v>0.15335840962594821</v>
      </c>
      <c r="JR14" s="20">
        <f>'RIMS II Type II Employment'!JR14*VLOOKUP('Equation 4 Type II FTE'!$B14,'Equation 3 FTE Conversion'!$B$10:$E$32,4,FALSE)</f>
        <v>0.10934784200889354</v>
      </c>
      <c r="JS14" s="20">
        <f>'RIMS II Type II Employment'!JS14*VLOOKUP('Equation 4 Type II FTE'!$B14,'Equation 3 FTE Conversion'!$B$10:$E$32,4,FALSE)</f>
        <v>5.612801464818206E-2</v>
      </c>
      <c r="JT14" s="20">
        <f>'RIMS II Type II Employment'!JT14*VLOOKUP('Equation 4 Type II FTE'!$B14,'Equation 3 FTE Conversion'!$B$10:$E$32,4,FALSE)</f>
        <v>9.7327334554015182E-2</v>
      </c>
      <c r="JU14" s="20">
        <f>'RIMS II Type II Employment'!JU14*VLOOKUP('Equation 4 Type II FTE'!$B14,'Equation 3 FTE Conversion'!$B$10:$E$32,4,FALSE)</f>
        <v>3.2086999738425319E-2</v>
      </c>
      <c r="JV14" s="20">
        <f>'RIMS II Type II Employment'!JV14*VLOOKUP('Equation 4 Type II FTE'!$B14,'Equation 3 FTE Conversion'!$B$10:$E$32,4,FALSE)</f>
        <v>3.2668637195919434E-2</v>
      </c>
      <c r="JW14" s="20">
        <f>'RIMS II Type II Employment'!JW14*VLOOKUP('Equation 4 Type II FTE'!$B14,'Equation 3 FTE Conversion'!$B$10:$E$32,4,FALSE)</f>
        <v>3.3153335077164531E-2</v>
      </c>
      <c r="JX14" s="20">
        <f>'RIMS II Type II Employment'!JX14*VLOOKUP('Equation 4 Type II FTE'!$B14,'Equation 3 FTE Conversion'!$B$10:$E$32,4,FALSE)</f>
        <v>2.8209416688464557E-2</v>
      </c>
      <c r="JY14" s="20">
        <f>'RIMS II Type II Employment'!JY14*VLOOKUP('Equation 4 Type II FTE'!$B14,'Equation 3 FTE Conversion'!$B$10:$E$32,4,FALSE)</f>
        <v>3.3347214229662567E-2</v>
      </c>
      <c r="JZ14" s="20">
        <f>'RIMS II Type II Employment'!JZ14*VLOOKUP('Equation 4 Type II FTE'!$B14,'Equation 3 FTE Conversion'!$B$10:$E$32,4,FALSE)</f>
        <v>3.3056395500915513E-2</v>
      </c>
      <c r="KA14" s="20">
        <f>'RIMS II Type II Employment'!KA14*VLOOKUP('Equation 4 Type II FTE'!$B14,'Equation 3 FTE Conversion'!$B$10:$E$32,4,FALSE)</f>
        <v>1.5704211352341093E-2</v>
      </c>
      <c r="KB14" s="20">
        <f>'RIMS II Type II Employment'!KB14*VLOOKUP('Equation 4 Type II FTE'!$B14,'Equation 3 FTE Conversion'!$B$10:$E$32,4,FALSE)</f>
        <v>4.5949359142035053E-2</v>
      </c>
      <c r="KC14" s="20">
        <f>'RIMS II Type II Employment'!KC14*VLOOKUP('Equation 4 Type II FTE'!$B14,'Equation 3 FTE Conversion'!$B$10:$E$32,4,FALSE)</f>
        <v>3.5286005754642955E-2</v>
      </c>
      <c r="KD14" s="20">
        <f>'RIMS II Type II Employment'!KD14*VLOOKUP('Equation 4 Type II FTE'!$B14,'Equation 3 FTE Conversion'!$B$10:$E$32,4,FALSE)</f>
        <v>3.5092126602144919E-2</v>
      </c>
      <c r="KE14" s="20">
        <f>'RIMS II Type II Employment'!KE14*VLOOKUP('Equation 4 Type II FTE'!$B14,'Equation 3 FTE Conversion'!$B$10:$E$32,4,FALSE)</f>
        <v>5.9520899816897732E-2</v>
      </c>
      <c r="KF14" s="20">
        <f>'RIMS II Type II Employment'!KF14*VLOOKUP('Equation 4 Type II FTE'!$B14,'Equation 3 FTE Conversion'!$B$10:$E$32,4,FALSE)</f>
        <v>4.5949359142035053E-2</v>
      </c>
      <c r="KG14" s="20">
        <f>'RIMS II Type II Employment'!KG14*VLOOKUP('Equation 4 Type II FTE'!$B14,'Equation 3 FTE Conversion'!$B$10:$E$32,4,FALSE)</f>
        <v>4.0132984567093903E-2</v>
      </c>
      <c r="KH14" s="20">
        <f>'RIMS II Type II Employment'!KH14*VLOOKUP('Equation 4 Type II FTE'!$B14,'Equation 3 FTE Conversion'!$B$10:$E$32,4,FALSE)</f>
        <v>3.4704368297148833E-2</v>
      </c>
      <c r="KI14" s="20">
        <f>'RIMS II Type II Employment'!KI14*VLOOKUP('Equation 4 Type II FTE'!$B14,'Equation 3 FTE Conversion'!$B$10:$E$32,4,FALSE)</f>
        <v>3.2862516348417477E-2</v>
      </c>
      <c r="KJ14" s="20">
        <f>'RIMS II Type II Employment'!KJ14*VLOOKUP('Equation 4 Type II FTE'!$B14,'Equation 3 FTE Conversion'!$B$10:$E$32,4,FALSE)</f>
        <v>5.1765733716976202E-2</v>
      </c>
      <c r="KK14" s="20">
        <f>'RIMS II Type II Employment'!KK14*VLOOKUP('Equation 4 Type II FTE'!$B14,'Equation 3 FTE Conversion'!$B$10:$E$32,4,FALSE)</f>
        <v>5.2638189903217371E-2</v>
      </c>
      <c r="KL14" s="20">
        <f>'RIMS II Type II Employment'!KL14*VLOOKUP('Equation 4 Type II FTE'!$B14,'Equation 3 FTE Conversion'!$B$10:$E$32,4,FALSE)</f>
        <v>8.7439497776615235E-2</v>
      </c>
      <c r="KM14" s="20">
        <f>'RIMS II Type II Employment'!KM14*VLOOKUP('Equation 4 Type II FTE'!$B14,'Equation 3 FTE Conversion'!$B$10:$E$32,4,FALSE)</f>
        <v>6.0393356003138901E-2</v>
      </c>
      <c r="KN14" s="20">
        <f>'RIMS II Type II Employment'!KN14*VLOOKUP('Equation 4 Type II FTE'!$B14,'Equation 3 FTE Conversion'!$B$10:$E$32,4,FALSE)</f>
        <v>3.1311483128433168E-2</v>
      </c>
      <c r="KO14" s="20">
        <f>'RIMS II Type II Employment'!KO14*VLOOKUP('Equation 4 Type II FTE'!$B14,'Equation 3 FTE Conversion'!$B$10:$E$32,4,FALSE)</f>
        <v>3.1020664399686114E-2</v>
      </c>
      <c r="KP14" s="20">
        <f>'RIMS II Type II Employment'!KP14*VLOOKUP('Equation 4 Type II FTE'!$B14,'Equation 3 FTE Conversion'!$B$10:$E$32,4,FALSE)</f>
        <v>3.5092126602144919E-2</v>
      </c>
      <c r="KQ14" s="20">
        <f>'RIMS II Type II Employment'!KQ14*VLOOKUP('Equation 4 Type II FTE'!$B14,'Equation 3 FTE Conversion'!$B$10:$E$32,4,FALSE)</f>
        <v>7.4255715406748635E-2</v>
      </c>
      <c r="KR14" s="20">
        <f>'RIMS II Type II Employment'!KR14*VLOOKUP('Equation 4 Type II FTE'!$B14,'Equation 3 FTE Conversion'!$B$10:$E$32,4,FALSE)</f>
        <v>0.18757808004185197</v>
      </c>
      <c r="KS14" s="20">
        <f>'RIMS II Type II Employment'!KS14*VLOOKUP('Equation 4 Type II FTE'!$B14,'Equation 3 FTE Conversion'!$B$10:$E$32,4,FALSE)</f>
        <v>4.6530996599529167E-2</v>
      </c>
      <c r="KT14" s="20">
        <f>'RIMS II Type II Employment'!KT14*VLOOKUP('Equation 4 Type II FTE'!$B14,'Equation 3 FTE Conversion'!$B$10:$E$32,4,FALSE)</f>
        <v>4.4495265498299769E-2</v>
      </c>
      <c r="KU14" s="20">
        <f>'RIMS II Type II Employment'!KU14*VLOOKUP('Equation 4 Type II FTE'!$B14,'Equation 3 FTE Conversion'!$B$10:$E$32,4,FALSE)</f>
        <v>5.7485168715668326E-2</v>
      </c>
      <c r="KV14" s="20">
        <f>'RIMS II Type II Employment'!KV14*VLOOKUP('Equation 4 Type II FTE'!$B14,'Equation 3 FTE Conversion'!$B$10:$E$32,4,FALSE)</f>
        <v>2.9760449908448866E-2</v>
      </c>
      <c r="KW14" s="20">
        <f>'RIMS II Type II Employment'!KW14*VLOOKUP('Equation 4 Type II FTE'!$B14,'Equation 3 FTE Conversion'!$B$10:$E$32,4,FALSE)</f>
        <v>5.7000470834423229E-2</v>
      </c>
      <c r="KX14" s="20">
        <f>'RIMS II Type II Employment'!KX14*VLOOKUP('Equation 4 Type II FTE'!$B14,'Equation 3 FTE Conversion'!$B$10:$E$32,4,FALSE)</f>
        <v>4.5173842532042902E-2</v>
      </c>
      <c r="KY14" s="20">
        <f>'RIMS II Type II Employment'!KY14*VLOOKUP('Equation 4 Type II FTE'!$B14,'Equation 3 FTE Conversion'!$B$10:$E$32,4,FALSE)</f>
        <v>4.1005440753335079E-2</v>
      </c>
      <c r="KZ14" s="20">
        <f>'RIMS II Type II Employment'!KZ14*VLOOKUP('Equation 4 Type II FTE'!$B14,'Equation 3 FTE Conversion'!$B$10:$E$32,4,FALSE)</f>
        <v>4.410750719330369E-2</v>
      </c>
      <c r="LA14" s="20">
        <f>'RIMS II Type II Employment'!LA14*VLOOKUP('Equation 4 Type II FTE'!$B14,'Equation 3 FTE Conversion'!$B$10:$E$32,4,FALSE)</f>
        <v>4.8857546429505627E-2</v>
      </c>
      <c r="LB14" s="20">
        <f>'RIMS II Type II Employment'!LB14*VLOOKUP('Equation 4 Type II FTE'!$B14,'Equation 3 FTE Conversion'!$B$10:$E$32,4,FALSE)</f>
        <v>4.6724875752027203E-2</v>
      </c>
      <c r="LC14" s="20">
        <f>'RIMS II Type II Employment'!LC14*VLOOKUP('Equation 4 Type II FTE'!$B14,'Equation 3 FTE Conversion'!$B$10:$E$32,4,FALSE)</f>
        <v>4.9245304734501699E-2</v>
      </c>
      <c r="LD14" s="20">
        <f>'RIMS II Type II Employment'!LD14*VLOOKUP('Equation 4 Type II FTE'!$B14,'Equation 3 FTE Conversion'!$B$10:$E$32,4,FALSE)</f>
        <v>5.1087156683233062E-2</v>
      </c>
      <c r="LE14" s="20">
        <f>'RIMS II Type II Employment'!LE14*VLOOKUP('Equation 4 Type II FTE'!$B14,'Equation 3 FTE Conversion'!$B$10:$E$32,4,FALSE)</f>
        <v>5.1184096259482087E-2</v>
      </c>
      <c r="LF14" s="20">
        <f>'RIMS II Type II Employment'!LF14*VLOOKUP('Equation 4 Type II FTE'!$B14,'Equation 3 FTE Conversion'!$B$10:$E$32,4,FALSE)</f>
        <v>4.5367721684540938E-2</v>
      </c>
      <c r="LG14" s="20">
        <f>'RIMS II Type II Employment'!LG14*VLOOKUP('Equation 4 Type II FTE'!$B14,'Equation 3 FTE Conversion'!$B$10:$E$32,4,FALSE)</f>
        <v>4.6240177870782107E-2</v>
      </c>
      <c r="LH14" s="20">
        <f>'RIMS II Type II Employment'!LH14*VLOOKUP('Equation 4 Type II FTE'!$B14,'Equation 3 FTE Conversion'!$B$10:$E$32,4,FALSE)</f>
        <v>5.4770860580695795E-2</v>
      </c>
      <c r="LI14" s="20">
        <f>'RIMS II Type II Employment'!LI14*VLOOKUP('Equation 4 Type II FTE'!$B14,'Equation 3 FTE Conversion'!$B$10:$E$32,4,FALSE)</f>
        <v>4.5949359142035053E-2</v>
      </c>
      <c r="LJ14" s="20">
        <f>'RIMS II Type II Employment'!LJ14*VLOOKUP('Equation 4 Type II FTE'!$B14,'Equation 3 FTE Conversion'!$B$10:$E$32,4,FALSE)</f>
        <v>3.896970965210568E-2</v>
      </c>
      <c r="LK14" s="20">
        <f>'RIMS II Type II Employment'!LK14*VLOOKUP('Equation 4 Type II FTE'!$B14,'Equation 3 FTE Conversion'!$B$10:$E$32,4,FALSE)</f>
        <v>5.0990217106984044E-2</v>
      </c>
      <c r="LL14" s="20">
        <f>'RIMS II Type II Employment'!LL14*VLOOKUP('Equation 4 Type II FTE'!$B14,'Equation 3 FTE Conversion'!$B$10:$E$32,4,FALSE)</f>
        <v>4.837284854826053E-2</v>
      </c>
      <c r="LM14" s="20">
        <f>'RIMS II Type II Employment'!LM14*VLOOKUP('Equation 4 Type II FTE'!$B14,'Equation 3 FTE Conversion'!$B$10:$E$32,4,FALSE)</f>
        <v>4.1199319905833122E-2</v>
      </c>
      <c r="LN14" s="20">
        <f>'RIMS II Type II Employment'!LN14*VLOOKUP('Equation 4 Type II FTE'!$B14,'Equation 3 FTE Conversion'!$B$10:$E$32,4,FALSE)</f>
        <v>5.3704525241956576E-2</v>
      </c>
      <c r="LO14" s="20">
        <f>'RIMS II Type II Employment'!LO14*VLOOKUP('Equation 4 Type II FTE'!$B14,'Equation 3 FTE Conversion'!$B$10:$E$32,4,FALSE)</f>
        <v>6.7954642950562388E-2</v>
      </c>
      <c r="LP14" s="20">
        <f>'RIMS II Type II Employment'!LP14*VLOOKUP('Equation 4 Type II FTE'!$B14,'Equation 3 FTE Conversion'!$B$10:$E$32,4,FALSE)</f>
        <v>5.069939837823699E-2</v>
      </c>
      <c r="LQ14" s="20">
        <f>'RIMS II Type II Employment'!LQ14*VLOOKUP('Equation 4 Type II FTE'!$B14,'Equation 3 FTE Conversion'!$B$10:$E$32,4,FALSE)</f>
        <v>4.2750353125817424E-2</v>
      </c>
      <c r="LR14" s="20">
        <f>'RIMS II Type II Employment'!LR14*VLOOKUP('Equation 4 Type II FTE'!$B14,'Equation 3 FTE Conversion'!$B$10:$E$32,4,FALSE)</f>
        <v>4.9148365158252688E-2</v>
      </c>
      <c r="LS14" s="20">
        <f>'RIMS II Type II Employment'!LS14*VLOOKUP('Equation 4 Type II FTE'!$B14,'Equation 3 FTE Conversion'!$B$10:$E$32,4,FALSE)</f>
        <v>4.2750353125817424E-2</v>
      </c>
      <c r="LT14" s="20">
        <f>'RIMS II Type II Employment'!LT14*VLOOKUP('Equation 4 Type II FTE'!$B14,'Equation 3 FTE Conversion'!$B$10:$E$32,4,FALSE)</f>
        <v>3.5770703635888051E-2</v>
      </c>
      <c r="LU14" s="20">
        <f>'RIMS II Type II Employment'!LU14*VLOOKUP('Equation 4 Type II FTE'!$B14,'Equation 3 FTE Conversion'!$B$10:$E$32,4,FALSE)</f>
        <v>5.0214700496991893E-2</v>
      </c>
      <c r="LV14" s="20">
        <f>'RIMS II Type II Employment'!LV14*VLOOKUP('Equation 4 Type II FTE'!$B14,'Equation 3 FTE Conversion'!$B$10:$E$32,4,FALSE)</f>
        <v>6.7663824221815327E-2</v>
      </c>
      <c r="LW14" s="20">
        <f>'RIMS II Type II Employment'!LW14*VLOOKUP('Equation 4 Type II FTE'!$B14,'Equation 3 FTE Conversion'!$B$10:$E$32,4,FALSE)</f>
        <v>6.6112791001831026E-2</v>
      </c>
      <c r="LX14" s="20">
        <f>'RIMS II Type II Employment'!LX14*VLOOKUP('Equation 4 Type II FTE'!$B14,'Equation 3 FTE Conversion'!$B$10:$E$32,4,FALSE)</f>
        <v>5.1668794140727177E-2</v>
      </c>
      <c r="LY14" s="20">
        <f>'RIMS II Type II Employment'!LY14*VLOOKUP('Equation 4 Type II FTE'!$B14,'Equation 3 FTE Conversion'!$B$10:$E$32,4,FALSE)</f>
        <v>5.2250431598221299E-2</v>
      </c>
      <c r="LZ14" s="20">
        <f>'RIMS II Type II Employment'!LZ14*VLOOKUP('Equation 4 Type II FTE'!$B14,'Equation 3 FTE Conversion'!$B$10:$E$32,4,FALSE)</f>
        <v>4.7500392362019361E-2</v>
      </c>
      <c r="MA14" s="20">
        <f>'RIMS II Type II Employment'!MA14*VLOOKUP('Equation 4 Type II FTE'!$B14,'Equation 3 FTE Conversion'!$B$10:$E$32,4,FALSE)</f>
        <v>5.1959612869474238E-2</v>
      </c>
      <c r="MB14" s="20">
        <f>'RIMS II Type II Employment'!MB14*VLOOKUP('Equation 4 Type II FTE'!$B14,'Equation 3 FTE Conversion'!$B$10:$E$32,4,FALSE)</f>
        <v>4.2168715668323302E-2</v>
      </c>
      <c r="MC14" s="20">
        <f>'RIMS II Type II Employment'!MC14*VLOOKUP('Equation 4 Type II FTE'!$B14,'Equation 3 FTE Conversion'!$B$10:$E$32,4,FALSE)</f>
        <v>5.5449437614438928E-2</v>
      </c>
      <c r="MD14" s="20">
        <f>'RIMS II Type II Employment'!MD14*VLOOKUP('Equation 4 Type II FTE'!$B14,'Equation 3 FTE Conversion'!$B$10:$E$32,4,FALSE)</f>
        <v>5.2929008631964432E-2</v>
      </c>
      <c r="ME14" s="20">
        <f>'RIMS II Type II Employment'!ME14*VLOOKUP('Equation 4 Type II FTE'!$B14,'Equation 3 FTE Conversion'!$B$10:$E$32,4,FALSE)</f>
        <v>5.0893277530735026E-2</v>
      </c>
      <c r="MF14" s="20">
        <f>'RIMS II Type II Employment'!MF14*VLOOKUP('Equation 4 Type II FTE'!$B14,'Equation 3 FTE Conversion'!$B$10:$E$32,4,FALSE)</f>
        <v>6.24290871043683E-2</v>
      </c>
      <c r="MG14" s="20">
        <f>'RIMS II Type II Employment'!MG14*VLOOKUP('Equation 4 Type II FTE'!$B14,'Equation 3 FTE Conversion'!$B$10:$E$32,4,FALSE)</f>
        <v>6.5821972273083965E-2</v>
      </c>
      <c r="MH14" s="20">
        <f>'RIMS II Type II Employment'!MH14*VLOOKUP('Equation 4 Type II FTE'!$B14,'Equation 3 FTE Conversion'!$B$10:$E$32,4,FALSE)</f>
        <v>7.532205074548784E-2</v>
      </c>
      <c r="MI14" s="20">
        <f>'RIMS II Type II Employment'!MI14*VLOOKUP('Equation 4 Type II FTE'!$B14,'Equation 3 FTE Conversion'!$B$10:$E$32,4,FALSE)</f>
        <v>7.2995500915511394E-2</v>
      </c>
      <c r="MJ14" s="20">
        <f>'RIMS II Type II Employment'!MJ14*VLOOKUP('Equation 4 Type II FTE'!$B14,'Equation 3 FTE Conversion'!$B$10:$E$32,4,FALSE)</f>
        <v>5.3219827360711486E-2</v>
      </c>
      <c r="MK14" s="20">
        <f>'RIMS II Type II Employment'!MK14*VLOOKUP('Equation 4 Type II FTE'!$B14,'Equation 3 FTE Conversion'!$B$10:$E$32,4,FALSE)</f>
        <v>5.0311640073240911E-2</v>
      </c>
      <c r="ML14" s="20">
        <f>'RIMS II Type II Employment'!ML14*VLOOKUP('Equation 4 Type II FTE'!$B14,'Equation 3 FTE Conversion'!$B$10:$E$32,4,FALSE)</f>
        <v>5.186267329322522E-2</v>
      </c>
      <c r="MM14" s="20">
        <f>'RIMS II Type II Employment'!MM14*VLOOKUP('Equation 4 Type II FTE'!$B14,'Equation 3 FTE Conversion'!$B$10:$E$32,4,FALSE)</f>
        <v>3.2280878890923362E-2</v>
      </c>
      <c r="MN14" s="20">
        <f>'RIMS II Type II Employment'!MN14*VLOOKUP('Equation 4 Type II FTE'!$B14,'Equation 3 FTE Conversion'!$B$10:$E$32,4,FALSE)</f>
        <v>5.3995343970703637E-2</v>
      </c>
      <c r="MO14" s="20">
        <f>'RIMS II Type II Employment'!MO14*VLOOKUP('Equation 4 Type II FTE'!$B14,'Equation 3 FTE Conversion'!$B$10:$E$32,4,FALSE)</f>
        <v>7.4061836254250585E-2</v>
      </c>
      <c r="MP14" s="20">
        <f>'RIMS II Type II Employment'!MP14*VLOOKUP('Equation 4 Type II FTE'!$B14,'Equation 3 FTE Conversion'!$B$10:$E$32,4,FALSE)</f>
        <v>3.6933978550876281E-2</v>
      </c>
      <c r="MQ14" s="20">
        <f>'RIMS II Type II Employment'!MQ14*VLOOKUP('Equation 4 Type II FTE'!$B14,'Equation 3 FTE Conversion'!$B$10:$E$32,4,FALSE)</f>
        <v>4.0714622024588025E-2</v>
      </c>
      <c r="MR14" s="20">
        <f>'RIMS II Type II Employment'!MR14*VLOOKUP('Equation 4 Type II FTE'!$B14,'Equation 3 FTE Conversion'!$B$10:$E$32,4,FALSE)</f>
        <v>7.2607742610515294E-2</v>
      </c>
      <c r="MS14" s="20">
        <f>'RIMS II Type II Employment'!MS14*VLOOKUP('Equation 4 Type II FTE'!$B14,'Equation 3 FTE Conversion'!$B$10:$E$32,4,FALSE)</f>
        <v>5.1571854564478159E-2</v>
      </c>
      <c r="MT14" s="20">
        <f>'RIMS II Type II Employment'!MT14*VLOOKUP('Equation 4 Type II FTE'!$B14,'Equation 3 FTE Conversion'!$B$10:$E$32,4,FALSE)</f>
        <v>5.7485168715668326E-2</v>
      </c>
      <c r="MU14" s="20">
        <f>'RIMS II Type II Employment'!MU14*VLOOKUP('Equation 4 Type II FTE'!$B14,'Equation 3 FTE Conversion'!$B$10:$E$32,4,FALSE)</f>
        <v>6.2913784985613397E-2</v>
      </c>
      <c r="MV14" s="20">
        <f>'RIMS II Type II Employment'!MV14*VLOOKUP('Equation 4 Type II FTE'!$B14,'Equation 3 FTE Conversion'!$B$10:$E$32,4,FALSE)</f>
        <v>5.234737117447031E-2</v>
      </c>
      <c r="MW14" s="20">
        <f>'RIMS II Type II Employment'!MW14*VLOOKUP('Equation 4 Type II FTE'!$B14,'Equation 3 FTE Conversion'!$B$10:$E$32,4,FALSE)</f>
        <v>4.6724875752027203E-2</v>
      </c>
      <c r="MX14" s="20">
        <f>'RIMS II Type II Employment'!MX14*VLOOKUP('Equation 4 Type II FTE'!$B14,'Equation 3 FTE Conversion'!$B$10:$E$32,4,FALSE)</f>
        <v>4.837284854826053E-2</v>
      </c>
      <c r="MY14" s="20">
        <f>'RIMS II Type II Employment'!MY14*VLOOKUP('Equation 4 Type II FTE'!$B14,'Equation 3 FTE Conversion'!$B$10:$E$32,4,FALSE)</f>
        <v>4.3138111430813496E-2</v>
      </c>
      <c r="MZ14" s="20">
        <f>'RIMS II Type II Employment'!MZ14*VLOOKUP('Equation 4 Type II FTE'!$B14,'Equation 3 FTE Conversion'!$B$10:$E$32,4,FALSE)</f>
        <v>3.0245147789693956E-2</v>
      </c>
      <c r="NA14" s="20">
        <f>'RIMS II Type II Employment'!NA14*VLOOKUP('Equation 4 Type II FTE'!$B14,'Equation 3 FTE Conversion'!$B$10:$E$32,4,FALSE)</f>
        <v>6.6888307611823183E-2</v>
      </c>
      <c r="NB14" s="20">
        <f>'RIMS II Type II Employment'!NB14*VLOOKUP('Equation 4 Type II FTE'!$B14,'Equation 3 FTE Conversion'!$B$10:$E$32,4,FALSE)</f>
        <v>3.1602301857180222E-2</v>
      </c>
      <c r="NC14" s="20">
        <f>'RIMS II Type II Employment'!NC14*VLOOKUP('Equation 4 Type II FTE'!$B14,'Equation 3 FTE Conversion'!$B$10:$E$32,4,FALSE)</f>
        <v>5.5837195919435E-2</v>
      </c>
      <c r="ND14" s="20">
        <f>'RIMS II Type II Employment'!ND14*VLOOKUP('Equation 4 Type II FTE'!$B14,'Equation 3 FTE Conversion'!$B$10:$E$32,4,FALSE)</f>
        <v>7.5612869474234901E-2</v>
      </c>
      <c r="NE14" s="20">
        <f>'RIMS II Type II Employment'!NE14*VLOOKUP('Equation 4 Type II FTE'!$B14,'Equation 3 FTE Conversion'!$B$10:$E$32,4,FALSE)</f>
        <v>0.18990462987182841</v>
      </c>
      <c r="NF14" s="20">
        <f>'RIMS II Type II Employment'!NF14*VLOOKUP('Equation 4 Type II FTE'!$B14,'Equation 3 FTE Conversion'!$B$10:$E$32,4,FALSE)</f>
        <v>5.0990217106984044E-2</v>
      </c>
      <c r="NG14" s="198">
        <f>'RIMS II Type II Employment'!NG14*VLOOKUP('Equation 4 Type II FTE'!$B14,'Equation 3 FTE Conversion'!$B$10:$E$32,4,FALSE)</f>
        <v>8.1235364896678E-2</v>
      </c>
      <c r="NH14" s="219">
        <f>'RIMS II Type II Employment'!NH14*VLOOKUP('Equation 4 Type II FTE'!$B14,'Equation 3 FTE Conversion'!$B$10:$E$32,4,FALSE)</f>
        <v>9.1414020402825008E-2</v>
      </c>
      <c r="NI14" s="198">
        <f>'RIMS II Type II Employment'!NI14*VLOOKUP('Equation 4 Type II FTE'!$B14,'Equation 3 FTE Conversion'!$B$10:$E$32,4,FALSE)</f>
        <v>0.72132738686895115</v>
      </c>
      <c r="NJ14" s="200">
        <f>'RIMS II Type II Employment'!NJ14*VLOOKUP('Equation 4 Type II FTE'!$B14,'Equation 3 FTE Conversion'!$B$10:$E$32,4,FALSE)</f>
        <v>5.7485168715668326E-2</v>
      </c>
    </row>
    <row r="15" spans="1:374" x14ac:dyDescent="0.3">
      <c r="B15" s="59" t="s">
        <v>828</v>
      </c>
      <c r="C15" s="20">
        <f>'RIMS II Type II Employment'!C15*VLOOKUP('Equation 4 Type II FTE'!$B15,'Equation 3 FTE Conversion'!$B$10:$E$32,4,FALSE)</f>
        <v>5.8335059760956175E-2</v>
      </c>
      <c r="D15" s="20">
        <f>'RIMS II Type II Employment'!D15*VLOOKUP('Equation 4 Type II FTE'!$B15,'Equation 3 FTE Conversion'!$B$10:$E$32,4,FALSE)</f>
        <v>7.0021713147410361E-2</v>
      </c>
      <c r="E15" s="20">
        <f>'RIMS II Type II Employment'!E15*VLOOKUP('Equation 4 Type II FTE'!$B15,'Equation 3 FTE Conversion'!$B$10:$E$32,4,FALSE)</f>
        <v>5.7451195219123508E-2</v>
      </c>
      <c r="F15" s="20">
        <f>'RIMS II Type II Employment'!F15*VLOOKUP('Equation 4 Type II FTE'!$B15,'Equation 3 FTE Conversion'!$B$10:$E$32,4,FALSE)</f>
        <v>6.3441832669322712E-2</v>
      </c>
      <c r="G15" s="20">
        <f>'RIMS II Type II Employment'!G15*VLOOKUP('Equation 4 Type II FTE'!$B15,'Equation 3 FTE Conversion'!$B$10:$E$32,4,FALSE)</f>
        <v>6.6191633466135463E-2</v>
      </c>
      <c r="H15" s="20">
        <f>'RIMS II Type II Employment'!H15*VLOOKUP('Equation 4 Type II FTE'!$B15,'Equation 3 FTE Conversion'!$B$10:$E$32,4,FALSE)</f>
        <v>6.6191633466135463E-2</v>
      </c>
      <c r="I15" s="20">
        <f>'RIMS II Type II Employment'!I15*VLOOKUP('Equation 4 Type II FTE'!$B15,'Equation 3 FTE Conversion'!$B$10:$E$32,4,FALSE)</f>
        <v>6.0397410358565738E-2</v>
      </c>
      <c r="J15" s="20">
        <f>'RIMS II Type II Employment'!J15*VLOOKUP('Equation 4 Type II FTE'!$B15,'Equation 3 FTE Conversion'!$B$10:$E$32,4,FALSE)</f>
        <v>5.1067729083665338E-2</v>
      </c>
      <c r="K15" s="20">
        <f>'RIMS II Type II Employment'!K15*VLOOKUP('Equation 4 Type II FTE'!$B15,'Equation 3 FTE Conversion'!$B$10:$E$32,4,FALSE)</f>
        <v>3.2408366533864544E-2</v>
      </c>
      <c r="L15" s="20">
        <f>'RIMS II Type II Employment'!L15*VLOOKUP('Equation 4 Type II FTE'!$B15,'Equation 3 FTE Conversion'!$B$10:$E$32,4,FALSE)</f>
        <v>6.6289840637450206E-2</v>
      </c>
      <c r="M15" s="20">
        <f>'RIMS II Type II Employment'!M15*VLOOKUP('Equation 4 Type II FTE'!$B15,'Equation 3 FTE Conversion'!$B$10:$E$32,4,FALSE)</f>
        <v>0.11951812749003984</v>
      </c>
      <c r="N15" s="20">
        <f>'RIMS II Type II Employment'!N15*VLOOKUP('Equation 4 Type II FTE'!$B15,'Equation 3 FTE Conversion'!$B$10:$E$32,4,FALSE)</f>
        <v>6.2656175298804781E-2</v>
      </c>
      <c r="O15" s="20">
        <f>'RIMS II Type II Employment'!O15*VLOOKUP('Equation 4 Type II FTE'!$B15,'Equation 3 FTE Conversion'!$B$10:$E$32,4,FALSE)</f>
        <v>7.9547808764940248E-2</v>
      </c>
      <c r="P15" s="20">
        <f>'RIMS II Type II Employment'!P15*VLOOKUP('Equation 4 Type II FTE'!$B15,'Equation 3 FTE Conversion'!$B$10:$E$32,4,FALSE)</f>
        <v>7.4735657370517933E-2</v>
      </c>
      <c r="Q15" s="20">
        <f>'RIMS II Type II Employment'!Q15*VLOOKUP('Equation 4 Type II FTE'!$B15,'Equation 3 FTE Conversion'!$B$10:$E$32,4,FALSE)</f>
        <v>0</v>
      </c>
      <c r="R15" s="20">
        <f>'RIMS II Type II Employment'!R15*VLOOKUP('Equation 4 Type II FTE'!$B15,'Equation 3 FTE Conversion'!$B$10:$E$32,4,FALSE)</f>
        <v>0.15752430278884461</v>
      </c>
      <c r="S15" s="20">
        <f>'RIMS II Type II Employment'!S15*VLOOKUP('Equation 4 Type II FTE'!$B15,'Equation 3 FTE Conversion'!$B$10:$E$32,4,FALSE)</f>
        <v>6.088844621513944E-2</v>
      </c>
      <c r="T15" s="20">
        <f>'RIMS II Type II Employment'!T15*VLOOKUP('Equation 4 Type II FTE'!$B15,'Equation 3 FTE Conversion'!$B$10:$E$32,4,FALSE)</f>
        <v>8.9368525896414336E-2</v>
      </c>
      <c r="U15" s="20">
        <f>'RIMS II Type II Employment'!U15*VLOOKUP('Equation 4 Type II FTE'!$B15,'Equation 3 FTE Conversion'!$B$10:$E$32,4,FALSE)</f>
        <v>0.11745577689243028</v>
      </c>
      <c r="V15" s="20">
        <f>'RIMS II Type II Employment'!V15*VLOOKUP('Equation 4 Type II FTE'!$B15,'Equation 3 FTE Conversion'!$B$10:$E$32,4,FALSE)</f>
        <v>0.13100836653386452</v>
      </c>
      <c r="W15" s="20">
        <f>'RIMS II Type II Employment'!W15*VLOOKUP('Equation 4 Type II FTE'!$B15,'Equation 3 FTE Conversion'!$B$10:$E$32,4,FALSE)</f>
        <v>4.0559561752988055E-2</v>
      </c>
      <c r="X15" s="20">
        <f>'RIMS II Type II Employment'!X15*VLOOKUP('Equation 4 Type II FTE'!$B15,'Equation 3 FTE Conversion'!$B$10:$E$32,4,FALSE)</f>
        <v>3.3881474103585663E-2</v>
      </c>
      <c r="Y15" s="20">
        <f>'RIMS II Type II Employment'!Y15*VLOOKUP('Equation 4 Type II FTE'!$B15,'Equation 3 FTE Conversion'!$B$10:$E$32,4,FALSE)</f>
        <v>3.7318725099601595E-2</v>
      </c>
      <c r="Z15" s="20">
        <f>'RIMS II Type II Employment'!Z15*VLOOKUP('Equation 4 Type II FTE'!$B15,'Equation 3 FTE Conversion'!$B$10:$E$32,4,FALSE)</f>
        <v>0.43574521912350594</v>
      </c>
      <c r="AA15" s="20">
        <f>'RIMS II Type II Employment'!AA15*VLOOKUP('Equation 4 Type II FTE'!$B15,'Equation 3 FTE Conversion'!$B$10:$E$32,4,FALSE)</f>
        <v>0.37554422310756974</v>
      </c>
      <c r="AB15" s="20">
        <f>'RIMS II Type II Employment'!AB15*VLOOKUP('Equation 4 Type II FTE'!$B15,'Equation 3 FTE Conversion'!$B$10:$E$32,4,FALSE)</f>
        <v>0.37348187250996018</v>
      </c>
      <c r="AC15" s="20">
        <f>'RIMS II Type II Employment'!AC15*VLOOKUP('Equation 4 Type II FTE'!$B15,'Equation 3 FTE Conversion'!$B$10:$E$32,4,FALSE)</f>
        <v>0.4049081673306773</v>
      </c>
      <c r="AD15" s="20">
        <f>'RIMS II Type II Employment'!AD15*VLOOKUP('Equation 4 Type II FTE'!$B15,'Equation 3 FTE Conversion'!$B$10:$E$32,4,FALSE)</f>
        <v>3.2135350597609564</v>
      </c>
      <c r="AE15" s="20">
        <f>'RIMS II Type II Employment'!AE15*VLOOKUP('Equation 4 Type II FTE'!$B15,'Equation 3 FTE Conversion'!$B$10:$E$32,4,FALSE)</f>
        <v>4.0851237051792832</v>
      </c>
      <c r="AF15" s="20">
        <f>'RIMS II Type II Employment'!AF15*VLOOKUP('Equation 4 Type II FTE'!$B15,'Equation 3 FTE Conversion'!$B$10:$E$32,4,FALSE)</f>
        <v>5.0704362549800797</v>
      </c>
      <c r="AG15" s="20">
        <f>'RIMS II Type II Employment'!AG15*VLOOKUP('Equation 4 Type II FTE'!$B15,'Equation 3 FTE Conversion'!$B$10:$E$32,4,FALSE)</f>
        <v>5.1488055776892434</v>
      </c>
      <c r="AH15" s="20">
        <f>'RIMS II Type II Employment'!AH15*VLOOKUP('Equation 4 Type II FTE'!$B15,'Equation 3 FTE Conversion'!$B$10:$E$32,4,FALSE)</f>
        <v>5.2776533864541832</v>
      </c>
      <c r="AI15" s="20">
        <f>'RIMS II Type II Employment'!AI15*VLOOKUP('Equation 4 Type II FTE'!$B15,'Equation 3 FTE Conversion'!$B$10:$E$32,4,FALSE)</f>
        <v>3.5943824701195219</v>
      </c>
      <c r="AJ15" s="20">
        <f>'RIMS II Type II Employment'!AJ15*VLOOKUP('Equation 4 Type II FTE'!$B15,'Equation 3 FTE Conversion'!$B$10:$E$32,4,FALSE)</f>
        <v>2.0449679282868525</v>
      </c>
      <c r="AK15" s="20">
        <f>'RIMS II Type II Employment'!AK15*VLOOKUP('Equation 4 Type II FTE'!$B15,'Equation 3 FTE Conversion'!$B$10:$E$32,4,FALSE)</f>
        <v>3.5178790836653389</v>
      </c>
      <c r="AL15" s="20">
        <f>'RIMS II Type II Employment'!AL15*VLOOKUP('Equation 4 Type II FTE'!$B15,'Equation 3 FTE Conversion'!$B$10:$E$32,4,FALSE)</f>
        <v>3.4707396414342631</v>
      </c>
      <c r="AM15" s="20">
        <f>'RIMS II Type II Employment'!AM15*VLOOKUP('Equation 4 Type II FTE'!$B15,'Equation 3 FTE Conversion'!$B$10:$E$32,4,FALSE)</f>
        <v>4.7020611553784857</v>
      </c>
      <c r="AN15" s="20">
        <f>'RIMS II Type II Employment'!AN15*VLOOKUP('Equation 4 Type II FTE'!$B15,'Equation 3 FTE Conversion'!$B$10:$E$32,4,FALSE)</f>
        <v>2.3651233067729085</v>
      </c>
      <c r="AO15" s="20">
        <f>'RIMS II Type II Employment'!AO15*VLOOKUP('Equation 4 Type II FTE'!$B15,'Equation 3 FTE Conversion'!$B$10:$E$32,4,FALSE)</f>
        <v>3.014861952191235</v>
      </c>
      <c r="AP15" s="20">
        <f>'RIMS II Type II Employment'!AP15*VLOOKUP('Equation 4 Type II FTE'!$B15,'Equation 3 FTE Conversion'!$B$10:$E$32,4,FALSE)</f>
        <v>5.5270013944223111</v>
      </c>
      <c r="AQ15" s="20">
        <f>'RIMS II Type II Employment'!AQ15*VLOOKUP('Equation 4 Type II FTE'!$B15,'Equation 3 FTE Conversion'!$B$10:$E$32,4,FALSE)</f>
        <v>2.7853517928286853</v>
      </c>
      <c r="AR15" s="20">
        <f>'RIMS II Type II Employment'!AR15*VLOOKUP('Equation 4 Type II FTE'!$B15,'Equation 3 FTE Conversion'!$B$10:$E$32,4,FALSE)</f>
        <v>3.3347227091633465</v>
      </c>
      <c r="AS15" s="20">
        <f>'RIMS II Type II Employment'!AS15*VLOOKUP('Equation 4 Type II FTE'!$B15,'Equation 3 FTE Conversion'!$B$10:$E$32,4,FALSE)</f>
        <v>2.8232597609561751</v>
      </c>
      <c r="AT15" s="20">
        <f>'RIMS II Type II Employment'!AT15*VLOOKUP('Equation 4 Type II FTE'!$B15,'Equation 3 FTE Conversion'!$B$10:$E$32,4,FALSE)</f>
        <v>2.2007245019920316</v>
      </c>
      <c r="AU15" s="20">
        <f>'RIMS II Type II Employment'!AU15*VLOOKUP('Equation 4 Type II FTE'!$B15,'Equation 3 FTE Conversion'!$B$10:$E$32,4,FALSE)</f>
        <v>2.407352390438247</v>
      </c>
      <c r="AV15" s="20">
        <f>'RIMS II Type II Employment'!AV15*VLOOKUP('Equation 4 Type II FTE'!$B15,'Equation 3 FTE Conversion'!$B$10:$E$32,4,FALSE)</f>
        <v>2.7361499999999999</v>
      </c>
      <c r="AW15" s="20">
        <f>'RIMS II Type II Employment'!AW15*VLOOKUP('Equation 4 Type II FTE'!$B15,'Equation 3 FTE Conversion'!$B$10:$E$32,4,FALSE)</f>
        <v>1.8598474103585656</v>
      </c>
      <c r="AX15" s="20">
        <f>'RIMS II Type II Employment'!AX15*VLOOKUP('Equation 4 Type II FTE'!$B15,'Equation 3 FTE Conversion'!$B$10:$E$32,4,FALSE)</f>
        <v>2.8878800796812749</v>
      </c>
      <c r="AY15" s="20">
        <f>'RIMS II Type II Employment'!AY15*VLOOKUP('Equation 4 Type II FTE'!$B15,'Equation 3 FTE Conversion'!$B$10:$E$32,4,FALSE)</f>
        <v>2.1121416334661354</v>
      </c>
      <c r="AZ15" s="20">
        <f>'RIMS II Type II Employment'!AZ15*VLOOKUP('Equation 4 Type II FTE'!$B15,'Equation 3 FTE Conversion'!$B$10:$E$32,4,FALSE)</f>
        <v>2.9155745019920318</v>
      </c>
      <c r="BA15" s="20">
        <f>'RIMS II Type II Employment'!BA15*VLOOKUP('Equation 4 Type II FTE'!$B15,'Equation 3 FTE Conversion'!$B$10:$E$32,4,FALSE)</f>
        <v>2.8163852589641434</v>
      </c>
      <c r="BB15" s="20">
        <f>'RIMS II Type II Employment'!BB15*VLOOKUP('Equation 4 Type II FTE'!$B15,'Equation 3 FTE Conversion'!$B$10:$E$32,4,FALSE)</f>
        <v>3.9730693227091636</v>
      </c>
      <c r="BC15" s="20">
        <f>'RIMS II Type II Employment'!BC15*VLOOKUP('Equation 4 Type II FTE'!$B15,'Equation 3 FTE Conversion'!$B$10:$E$32,4,FALSE)</f>
        <v>4.5167442231075698</v>
      </c>
      <c r="BD15" s="20">
        <f>'RIMS II Type II Employment'!BD15*VLOOKUP('Equation 4 Type II FTE'!$B15,'Equation 3 FTE Conversion'!$B$10:$E$32,4,FALSE)</f>
        <v>2.5882499999999999</v>
      </c>
      <c r="BE15" s="20">
        <f>'RIMS II Type II Employment'!BE15*VLOOKUP('Equation 4 Type II FTE'!$B15,'Equation 3 FTE Conversion'!$B$10:$E$32,4,FALSE)</f>
        <v>3.1993932270916337</v>
      </c>
      <c r="BF15" s="20">
        <f>'RIMS II Type II Employment'!BF15*VLOOKUP('Equation 4 Type II FTE'!$B15,'Equation 3 FTE Conversion'!$B$10:$E$32,4,FALSE)</f>
        <v>3.9558830677290842</v>
      </c>
      <c r="BG15" s="20">
        <f>'RIMS II Type II Employment'!BG15*VLOOKUP('Equation 4 Type II FTE'!$B15,'Equation 3 FTE Conversion'!$B$10:$E$32,4,FALSE)</f>
        <v>5.6438679282868529</v>
      </c>
      <c r="BH15" s="20">
        <f>'RIMS II Type II Employment'!BH15*VLOOKUP('Equation 4 Type II FTE'!$B15,'Equation 3 FTE Conversion'!$B$10:$E$32,4,FALSE)</f>
        <v>3.915323505976096</v>
      </c>
      <c r="BI15" s="20">
        <f>'RIMS II Type II Employment'!BI15*VLOOKUP('Equation 4 Type II FTE'!$B15,'Equation 3 FTE Conversion'!$B$10:$E$32,4,FALSE)</f>
        <v>5.0380278884462149</v>
      </c>
      <c r="BJ15" s="20">
        <f>'RIMS II Type II Employment'!BJ15*VLOOKUP('Equation 4 Type II FTE'!$B15,'Equation 3 FTE Conversion'!$B$10:$E$32,4,FALSE)</f>
        <v>3.905797410358566</v>
      </c>
      <c r="BK15" s="20">
        <f>'RIMS II Type II Employment'!BK15*VLOOKUP('Equation 4 Type II FTE'!$B15,'Equation 3 FTE Conversion'!$B$10:$E$32,4,FALSE)</f>
        <v>3.2051874501992033</v>
      </c>
      <c r="BL15" s="20">
        <f>'RIMS II Type II Employment'!BL15*VLOOKUP('Equation 4 Type II FTE'!$B15,'Equation 3 FTE Conversion'!$B$10:$E$32,4,FALSE)</f>
        <v>2.8058770916334663</v>
      </c>
      <c r="BM15" s="20">
        <f>'RIMS II Type II Employment'!BM15*VLOOKUP('Equation 4 Type II FTE'!$B15,'Equation 3 FTE Conversion'!$B$10:$E$32,4,FALSE)</f>
        <v>3.0426545816733066</v>
      </c>
      <c r="BN15" s="20">
        <f>'RIMS II Type II Employment'!BN15*VLOOKUP('Equation 4 Type II FTE'!$B15,'Equation 3 FTE Conversion'!$B$10:$E$32,4,FALSE)</f>
        <v>4.3413462151394429</v>
      </c>
      <c r="BO15" s="20">
        <f>'RIMS II Type II Employment'!BO15*VLOOKUP('Equation 4 Type II FTE'!$B15,'Equation 3 FTE Conversion'!$B$10:$E$32,4,FALSE)</f>
        <v>6.6866316733067732</v>
      </c>
      <c r="BP15" s="20">
        <f>'RIMS II Type II Employment'!BP15*VLOOKUP('Equation 4 Type II FTE'!$B15,'Equation 3 FTE Conversion'!$B$10:$E$32,4,FALSE)</f>
        <v>2.9953187250996014</v>
      </c>
      <c r="BQ15" s="20">
        <f>'RIMS II Type II Employment'!BQ15*VLOOKUP('Equation 4 Type II FTE'!$B15,'Equation 3 FTE Conversion'!$B$10:$E$32,4,FALSE)</f>
        <v>4.7463525896414342</v>
      </c>
      <c r="BR15" s="20">
        <f>'RIMS II Type II Employment'!BR15*VLOOKUP('Equation 4 Type II FTE'!$B15,'Equation 3 FTE Conversion'!$B$10:$E$32,4,FALSE)</f>
        <v>2.7442029880478085</v>
      </c>
      <c r="BS15" s="20">
        <f>'RIMS II Type II Employment'!BS15*VLOOKUP('Equation 4 Type II FTE'!$B15,'Equation 3 FTE Conversion'!$B$10:$E$32,4,FALSE)</f>
        <v>2.9315822709163348</v>
      </c>
      <c r="BT15" s="20">
        <f>'RIMS II Type II Employment'!BT15*VLOOKUP('Equation 4 Type II FTE'!$B15,'Equation 3 FTE Conversion'!$B$10:$E$32,4,FALSE)</f>
        <v>3.8544350597609562</v>
      </c>
      <c r="BU15" s="20">
        <f>'RIMS II Type II Employment'!BU15*VLOOKUP('Equation 4 Type II FTE'!$B15,'Equation 3 FTE Conversion'!$B$10:$E$32,4,FALSE)</f>
        <v>3.9844613545816734</v>
      </c>
      <c r="BV15" s="20">
        <f>'RIMS II Type II Employment'!BV15*VLOOKUP('Equation 4 Type II FTE'!$B15,'Equation 3 FTE Conversion'!$B$10:$E$32,4,FALSE)</f>
        <v>3.4491340637450203</v>
      </c>
      <c r="BW15" s="20">
        <f>'RIMS II Type II Employment'!BW15*VLOOKUP('Equation 4 Type II FTE'!$B15,'Equation 3 FTE Conversion'!$B$10:$E$32,4,FALSE)</f>
        <v>4.4295362549800794</v>
      </c>
      <c r="BX15" s="20">
        <f>'RIMS II Type II Employment'!BX15*VLOOKUP('Equation 4 Type II FTE'!$B15,'Equation 3 FTE Conversion'!$B$10:$E$32,4,FALSE)</f>
        <v>2.8193314741035858</v>
      </c>
      <c r="BY15" s="20">
        <f>'RIMS II Type II Employment'!BY15*VLOOKUP('Equation 4 Type II FTE'!$B15,'Equation 3 FTE Conversion'!$B$10:$E$32,4,FALSE)</f>
        <v>4.1834290836653389</v>
      </c>
      <c r="BZ15" s="20">
        <f>'RIMS II Type II Employment'!BZ15*VLOOKUP('Equation 4 Type II FTE'!$B15,'Equation 3 FTE Conversion'!$B$10:$E$32,4,FALSE)</f>
        <v>3.2408366533864541</v>
      </c>
      <c r="CA15" s="20">
        <f>'RIMS II Type II Employment'!CA15*VLOOKUP('Equation 4 Type II FTE'!$B15,'Equation 3 FTE Conversion'!$B$10:$E$32,4,FALSE)</f>
        <v>3.9913358565737047</v>
      </c>
      <c r="CB15" s="20">
        <f>'RIMS II Type II Employment'!CB15*VLOOKUP('Equation 4 Type II FTE'!$B15,'Equation 3 FTE Conversion'!$B$10:$E$32,4,FALSE)</f>
        <v>2.116462749003984</v>
      </c>
      <c r="CC15" s="20">
        <f>'RIMS II Type II Employment'!CC15*VLOOKUP('Equation 4 Type II FTE'!$B15,'Equation 3 FTE Conversion'!$B$10:$E$32,4,FALSE)</f>
        <v>3.2775661354581676</v>
      </c>
      <c r="CD15" s="20">
        <f>'RIMS II Type II Employment'!CD15*VLOOKUP('Equation 4 Type II FTE'!$B15,'Equation 3 FTE Conversion'!$B$10:$E$32,4,FALSE)</f>
        <v>4.8608621513944223</v>
      </c>
      <c r="CE15" s="20">
        <f>'RIMS II Type II Employment'!CE15*VLOOKUP('Equation 4 Type II FTE'!$B15,'Equation 3 FTE Conversion'!$B$10:$E$32,4,FALSE)</f>
        <v>2.717981673306773</v>
      </c>
      <c r="CF15" s="20">
        <f>'RIMS II Type II Employment'!CF15*VLOOKUP('Equation 4 Type II FTE'!$B15,'Equation 3 FTE Conversion'!$B$10:$E$32,4,FALSE)</f>
        <v>3.1524501992031873</v>
      </c>
      <c r="CG15" s="20">
        <f>'RIMS II Type II Employment'!CG15*VLOOKUP('Equation 4 Type II FTE'!$B15,'Equation 3 FTE Conversion'!$B$10:$E$32,4,FALSE)</f>
        <v>2.9741059760956174</v>
      </c>
      <c r="CH15" s="20">
        <f>'RIMS II Type II Employment'!CH15*VLOOKUP('Equation 4 Type II FTE'!$B15,'Equation 3 FTE Conversion'!$B$10:$E$32,4,FALSE)</f>
        <v>2.9798019920318723</v>
      </c>
      <c r="CI15" s="20">
        <f>'RIMS II Type II Employment'!CI15*VLOOKUP('Equation 4 Type II FTE'!$B15,'Equation 3 FTE Conversion'!$B$10:$E$32,4,FALSE)</f>
        <v>4.6437260956175299</v>
      </c>
      <c r="CJ15" s="20">
        <f>'RIMS II Type II Employment'!CJ15*VLOOKUP('Equation 4 Type II FTE'!$B15,'Equation 3 FTE Conversion'!$B$10:$E$32,4,FALSE)</f>
        <v>6.8910990039840634</v>
      </c>
      <c r="CK15" s="20">
        <f>'RIMS II Type II Employment'!CK15*VLOOKUP('Equation 4 Type II FTE'!$B15,'Equation 3 FTE Conversion'!$B$10:$E$32,4,FALSE)</f>
        <v>8.1677922310756976</v>
      </c>
      <c r="CL15" s="20">
        <f>'RIMS II Type II Employment'!CL15*VLOOKUP('Equation 4 Type II FTE'!$B15,'Equation 3 FTE Conversion'!$B$10:$E$32,4,FALSE)</f>
        <v>4.2271312749003984</v>
      </c>
      <c r="CM15" s="20">
        <f>'RIMS II Type II Employment'!CM15*VLOOKUP('Equation 4 Type II FTE'!$B15,'Equation 3 FTE Conversion'!$B$10:$E$32,4,FALSE)</f>
        <v>5.0015930278884468</v>
      </c>
      <c r="CN15" s="20">
        <f>'RIMS II Type II Employment'!CN15*VLOOKUP('Equation 4 Type II FTE'!$B15,'Equation 3 FTE Conversion'!$B$10:$E$32,4,FALSE)</f>
        <v>2.1818687250996014</v>
      </c>
      <c r="CO15" s="20">
        <f>'RIMS II Type II Employment'!CO15*VLOOKUP('Equation 4 Type II FTE'!$B15,'Equation 3 FTE Conversion'!$B$10:$E$32,4,FALSE)</f>
        <v>2.743711952191235</v>
      </c>
      <c r="CP15" s="20">
        <f>'RIMS II Type II Employment'!CP15*VLOOKUP('Equation 4 Type II FTE'!$B15,'Equation 3 FTE Conversion'!$B$10:$E$32,4,FALSE)</f>
        <v>4.054974103585657</v>
      </c>
      <c r="CQ15" s="20">
        <f>'RIMS II Type II Employment'!CQ15*VLOOKUP('Equation 4 Type II FTE'!$B15,'Equation 3 FTE Conversion'!$B$10:$E$32,4,FALSE)</f>
        <v>2.3680695219123509</v>
      </c>
      <c r="CR15" s="20">
        <f>'RIMS II Type II Employment'!CR15*VLOOKUP('Equation 4 Type II FTE'!$B15,'Equation 3 FTE Conversion'!$B$10:$E$32,4,FALSE)</f>
        <v>2.559769920318725</v>
      </c>
      <c r="CS15" s="20">
        <f>'RIMS II Type II Employment'!CS15*VLOOKUP('Equation 4 Type II FTE'!$B15,'Equation 3 FTE Conversion'!$B$10:$E$32,4,FALSE)</f>
        <v>2.3672838645418324</v>
      </c>
      <c r="CT15" s="20">
        <f>'RIMS II Type II Employment'!CT15*VLOOKUP('Equation 4 Type II FTE'!$B15,'Equation 3 FTE Conversion'!$B$10:$E$32,4,FALSE)</f>
        <v>2.8615605577689247</v>
      </c>
      <c r="CU15" s="20">
        <f>'RIMS II Type II Employment'!CU15*VLOOKUP('Equation 4 Type II FTE'!$B15,'Equation 3 FTE Conversion'!$B$10:$E$32,4,FALSE)</f>
        <v>3.073393426294821</v>
      </c>
      <c r="CV15" s="20">
        <f>'RIMS II Type II Employment'!CV15*VLOOKUP('Equation 4 Type II FTE'!$B15,'Equation 3 FTE Conversion'!$B$10:$E$32,4,FALSE)</f>
        <v>3.8132862549800794</v>
      </c>
      <c r="CW15" s="20">
        <f>'RIMS II Type II Employment'!CW15*VLOOKUP('Equation 4 Type II FTE'!$B15,'Equation 3 FTE Conversion'!$B$10:$E$32,4,FALSE)</f>
        <v>4.3438996015936251</v>
      </c>
      <c r="CX15" s="20">
        <f>'RIMS II Type II Employment'!CX15*VLOOKUP('Equation 4 Type II FTE'!$B15,'Equation 3 FTE Conversion'!$B$10:$E$32,4,FALSE)</f>
        <v>2.7663978087649403</v>
      </c>
      <c r="CY15" s="20">
        <f>'RIMS II Type II Employment'!CY15*VLOOKUP('Equation 4 Type II FTE'!$B15,'Equation 3 FTE Conversion'!$B$10:$E$32,4,FALSE)</f>
        <v>3.0295930278884464</v>
      </c>
      <c r="CZ15" s="20">
        <f>'RIMS II Type II Employment'!CZ15*VLOOKUP('Equation 4 Type II FTE'!$B15,'Equation 3 FTE Conversion'!$B$10:$E$32,4,FALSE)</f>
        <v>3.7337384462151393</v>
      </c>
      <c r="DA15" s="20">
        <f>'RIMS II Type II Employment'!DA15*VLOOKUP('Equation 4 Type II FTE'!$B15,'Equation 3 FTE Conversion'!$B$10:$E$32,4,FALSE)</f>
        <v>2.8346517928286854</v>
      </c>
      <c r="DB15" s="20">
        <f>'RIMS II Type II Employment'!DB15*VLOOKUP('Equation 4 Type II FTE'!$B15,'Equation 3 FTE Conversion'!$B$10:$E$32,4,FALSE)</f>
        <v>2.7947796812749006</v>
      </c>
      <c r="DC15" s="20">
        <f>'RIMS II Type II Employment'!DC15*VLOOKUP('Equation 4 Type II FTE'!$B15,'Equation 3 FTE Conversion'!$B$10:$E$32,4,FALSE)</f>
        <v>2.6951976095617534</v>
      </c>
      <c r="DD15" s="20">
        <f>'RIMS II Type II Employment'!DD15*VLOOKUP('Equation 4 Type II FTE'!$B15,'Equation 3 FTE Conversion'!$B$10:$E$32,4,FALSE)</f>
        <v>2.3739619521912352</v>
      </c>
      <c r="DE15" s="20">
        <f>'RIMS II Type II Employment'!DE15*VLOOKUP('Equation 4 Type II FTE'!$B15,'Equation 3 FTE Conversion'!$B$10:$E$32,4,FALSE)</f>
        <v>5.8613968127490041</v>
      </c>
      <c r="DF15" s="20">
        <f>'RIMS II Type II Employment'!DF15*VLOOKUP('Equation 4 Type II FTE'!$B15,'Equation 3 FTE Conversion'!$B$10:$E$32,4,FALSE)</f>
        <v>2.4697139442231077</v>
      </c>
      <c r="DG15" s="20">
        <f>'RIMS II Type II Employment'!DG15*VLOOKUP('Equation 4 Type II FTE'!$B15,'Equation 3 FTE Conversion'!$B$10:$E$32,4,FALSE)</f>
        <v>4.2020884462151402</v>
      </c>
      <c r="DH15" s="20">
        <f>'RIMS II Type II Employment'!DH15*VLOOKUP('Equation 4 Type II FTE'!$B15,'Equation 3 FTE Conversion'!$B$10:$E$32,4,FALSE)</f>
        <v>6.4317840637450203</v>
      </c>
      <c r="DI15" s="20">
        <f>'RIMS II Type II Employment'!DI15*VLOOKUP('Equation 4 Type II FTE'!$B15,'Equation 3 FTE Conversion'!$B$10:$E$32,4,FALSE)</f>
        <v>2.010006175298805</v>
      </c>
      <c r="DJ15" s="20">
        <f>'RIMS II Type II Employment'!DJ15*VLOOKUP('Equation 4 Type II FTE'!$B15,'Equation 3 FTE Conversion'!$B$10:$E$32,4,FALSE)</f>
        <v>2.8854249003984065</v>
      </c>
      <c r="DK15" s="20">
        <f>'RIMS II Type II Employment'!DK15*VLOOKUP('Equation 4 Type II FTE'!$B15,'Equation 3 FTE Conversion'!$B$10:$E$32,4,FALSE)</f>
        <v>6.3656906374502</v>
      </c>
      <c r="DL15" s="20">
        <f>'RIMS II Type II Employment'!DL15*VLOOKUP('Equation 4 Type II FTE'!$B15,'Equation 3 FTE Conversion'!$B$10:$E$32,4,FALSE)</f>
        <v>6.7676525896414352</v>
      </c>
      <c r="DM15" s="20">
        <f>'RIMS II Type II Employment'!DM15*VLOOKUP('Equation 4 Type II FTE'!$B15,'Equation 3 FTE Conversion'!$B$10:$E$32,4,FALSE)</f>
        <v>2.0990800796812747</v>
      </c>
      <c r="DN15" s="20">
        <f>'RIMS II Type II Employment'!DN15*VLOOKUP('Equation 4 Type II FTE'!$B15,'Equation 3 FTE Conversion'!$B$10:$E$32,4,FALSE)</f>
        <v>2.9972828685258963</v>
      </c>
      <c r="DO15" s="20">
        <f>'RIMS II Type II Employment'!DO15*VLOOKUP('Equation 4 Type II FTE'!$B15,'Equation 3 FTE Conversion'!$B$10:$E$32,4,FALSE)</f>
        <v>2.4816952191235062</v>
      </c>
      <c r="DP15" s="20">
        <f>'RIMS II Type II Employment'!DP15*VLOOKUP('Equation 4 Type II FTE'!$B15,'Equation 3 FTE Conversion'!$B$10:$E$32,4,FALSE)</f>
        <v>3.2031250996015936</v>
      </c>
      <c r="DQ15" s="20">
        <f>'RIMS II Type II Employment'!DQ15*VLOOKUP('Equation 4 Type II FTE'!$B15,'Equation 3 FTE Conversion'!$B$10:$E$32,4,FALSE)</f>
        <v>3.1697346613545814</v>
      </c>
      <c r="DR15" s="20">
        <f>'RIMS II Type II Employment'!DR15*VLOOKUP('Equation 4 Type II FTE'!$B15,'Equation 3 FTE Conversion'!$B$10:$E$32,4,FALSE)</f>
        <v>4.0601790836653384</v>
      </c>
      <c r="DS15" s="20">
        <f>'RIMS II Type II Employment'!DS15*VLOOKUP('Equation 4 Type II FTE'!$B15,'Equation 3 FTE Conversion'!$B$10:$E$32,4,FALSE)</f>
        <v>2.2705498007968128</v>
      </c>
      <c r="DT15" s="20">
        <f>'RIMS II Type II Employment'!DT15*VLOOKUP('Equation 4 Type II FTE'!$B15,'Equation 3 FTE Conversion'!$B$10:$E$32,4,FALSE)</f>
        <v>4.5556342629482067</v>
      </c>
      <c r="DU15" s="20">
        <f>'RIMS II Type II Employment'!DU15*VLOOKUP('Equation 4 Type II FTE'!$B15,'Equation 3 FTE Conversion'!$B$10:$E$32,4,FALSE)</f>
        <v>3.7075171314741033</v>
      </c>
      <c r="DV15" s="20">
        <f>'RIMS II Type II Employment'!DV15*VLOOKUP('Equation 4 Type II FTE'!$B15,'Equation 3 FTE Conversion'!$B$10:$E$32,4,FALSE)</f>
        <v>2.7352661354581675</v>
      </c>
      <c r="DW15" s="20">
        <f>'RIMS II Type II Employment'!DW15*VLOOKUP('Equation 4 Type II FTE'!$B15,'Equation 3 FTE Conversion'!$B$10:$E$32,4,FALSE)</f>
        <v>3.009656972111554</v>
      </c>
      <c r="DX15" s="20">
        <f>'RIMS II Type II Employment'!DX15*VLOOKUP('Equation 4 Type II FTE'!$B15,'Equation 3 FTE Conversion'!$B$10:$E$32,4,FALSE)</f>
        <v>3.2958326693227091</v>
      </c>
      <c r="DY15" s="20">
        <f>'RIMS II Type II Employment'!DY15*VLOOKUP('Equation 4 Type II FTE'!$B15,'Equation 3 FTE Conversion'!$B$10:$E$32,4,FALSE)</f>
        <v>3.3889330677290839</v>
      </c>
      <c r="DZ15" s="20">
        <f>'RIMS II Type II Employment'!DZ15*VLOOKUP('Equation 4 Type II FTE'!$B15,'Equation 3 FTE Conversion'!$B$10:$E$32,4,FALSE)</f>
        <v>3.3171436254980078</v>
      </c>
      <c r="EA15" s="20">
        <f>'RIMS II Type II Employment'!EA15*VLOOKUP('Equation 4 Type II FTE'!$B15,'Equation 3 FTE Conversion'!$B$10:$E$32,4,FALSE)</f>
        <v>4.7424243027888444</v>
      </c>
      <c r="EB15" s="20">
        <f>'RIMS II Type II Employment'!EB15*VLOOKUP('Equation 4 Type II FTE'!$B15,'Equation 3 FTE Conversion'!$B$10:$E$32,4,FALSE)</f>
        <v>2.5963029880478086</v>
      </c>
      <c r="EC15" s="20">
        <f>'RIMS II Type II Employment'!EC15*VLOOKUP('Equation 4 Type II FTE'!$B15,'Equation 3 FTE Conversion'!$B$10:$E$32,4,FALSE)</f>
        <v>2.8298396414342628</v>
      </c>
      <c r="ED15" s="20">
        <f>'RIMS II Type II Employment'!ED15*VLOOKUP('Equation 4 Type II FTE'!$B15,'Equation 3 FTE Conversion'!$B$10:$E$32,4,FALSE)</f>
        <v>2.3933087649402389</v>
      </c>
      <c r="EE15" s="20">
        <f>'RIMS II Type II Employment'!EE15*VLOOKUP('Equation 4 Type II FTE'!$B15,'Equation 3 FTE Conversion'!$B$10:$E$32,4,FALSE)</f>
        <v>3.3483735059760957</v>
      </c>
      <c r="EF15" s="20">
        <f>'RIMS II Type II Employment'!EF15*VLOOKUP('Equation 4 Type II FTE'!$B15,'Equation 3 FTE Conversion'!$B$10:$E$32,4,FALSE)</f>
        <v>2.8348482071713148</v>
      </c>
      <c r="EG15" s="20">
        <f>'RIMS II Type II Employment'!EG15*VLOOKUP('Equation 4 Type II FTE'!$B15,'Equation 3 FTE Conversion'!$B$10:$E$32,4,FALSE)</f>
        <v>3.2100978087649401</v>
      </c>
      <c r="EH15" s="20">
        <f>'RIMS II Type II Employment'!EH15*VLOOKUP('Equation 4 Type II FTE'!$B15,'Equation 3 FTE Conversion'!$B$10:$E$32,4,FALSE)</f>
        <v>1.9336992031872511</v>
      </c>
      <c r="EI15" s="20">
        <f>'RIMS II Type II Employment'!EI15*VLOOKUP('Equation 4 Type II FTE'!$B15,'Equation 3 FTE Conversion'!$B$10:$E$32,4,FALSE)</f>
        <v>3.5125758964143428</v>
      </c>
      <c r="EJ15" s="20">
        <f>'RIMS II Type II Employment'!EJ15*VLOOKUP('Equation 4 Type II FTE'!$B15,'Equation 3 FTE Conversion'!$B$10:$E$32,4,FALSE)</f>
        <v>2.5775454183266935</v>
      </c>
      <c r="EK15" s="20">
        <f>'RIMS II Type II Employment'!EK15*VLOOKUP('Equation 4 Type II FTE'!$B15,'Equation 3 FTE Conversion'!$B$10:$E$32,4,FALSE)</f>
        <v>4.7542091633466139</v>
      </c>
      <c r="EL15" s="20">
        <f>'RIMS II Type II Employment'!EL15*VLOOKUP('Equation 4 Type II FTE'!$B15,'Equation 3 FTE Conversion'!$B$10:$E$32,4,FALSE)</f>
        <v>3.708106374501992</v>
      </c>
      <c r="EM15" s="20">
        <f>'RIMS II Type II Employment'!EM15*VLOOKUP('Equation 4 Type II FTE'!$B15,'Equation 3 FTE Conversion'!$B$10:$E$32,4,FALSE)</f>
        <v>4.5310824701195225</v>
      </c>
      <c r="EN15" s="20">
        <f>'RIMS II Type II Employment'!EN15*VLOOKUP('Equation 4 Type II FTE'!$B15,'Equation 3 FTE Conversion'!$B$10:$E$32,4,FALSE)</f>
        <v>4.3193478087649408</v>
      </c>
      <c r="EO15" s="20">
        <f>'RIMS II Type II Employment'!EO15*VLOOKUP('Equation 4 Type II FTE'!$B15,'Equation 3 FTE Conversion'!$B$10:$E$32,4,FALSE)</f>
        <v>3.1952685258964144</v>
      </c>
      <c r="EP15" s="20">
        <f>'RIMS II Type II Employment'!EP15*VLOOKUP('Equation 4 Type II FTE'!$B15,'Equation 3 FTE Conversion'!$B$10:$E$32,4,FALSE)</f>
        <v>2.8032254980079681</v>
      </c>
      <c r="EQ15" s="20">
        <f>'RIMS II Type II Employment'!EQ15*VLOOKUP('Equation 4 Type II FTE'!$B15,'Equation 3 FTE Conversion'!$B$10:$E$32,4,FALSE)</f>
        <v>3.3331513944223108</v>
      </c>
      <c r="ER15" s="20">
        <f>'RIMS II Type II Employment'!ER15*VLOOKUP('Equation 4 Type II FTE'!$B15,'Equation 3 FTE Conversion'!$B$10:$E$32,4,FALSE)</f>
        <v>3.6101938247011951</v>
      </c>
      <c r="ES15" s="20">
        <f>'RIMS II Type II Employment'!ES15*VLOOKUP('Equation 4 Type II FTE'!$B15,'Equation 3 FTE Conversion'!$B$10:$E$32,4,FALSE)</f>
        <v>3.6700019920318727</v>
      </c>
      <c r="ET15" s="20">
        <f>'RIMS II Type II Employment'!ET15*VLOOKUP('Equation 4 Type II FTE'!$B15,'Equation 3 FTE Conversion'!$B$10:$E$32,4,FALSE)</f>
        <v>3.6512444223107572</v>
      </c>
      <c r="EU15" s="20">
        <f>'RIMS II Type II Employment'!EU15*VLOOKUP('Equation 4 Type II FTE'!$B15,'Equation 3 FTE Conversion'!$B$10:$E$32,4,FALSE)</f>
        <v>4.0805079681274901</v>
      </c>
      <c r="EV15" s="20">
        <f>'RIMS II Type II Employment'!EV15*VLOOKUP('Equation 4 Type II FTE'!$B15,'Equation 3 FTE Conversion'!$B$10:$E$32,4,FALSE)</f>
        <v>1.9452876494023903</v>
      </c>
      <c r="EW15" s="20">
        <f>'RIMS II Type II Employment'!EW15*VLOOKUP('Equation 4 Type II FTE'!$B15,'Equation 3 FTE Conversion'!$B$10:$E$32,4,FALSE)</f>
        <v>2.3792651394422308</v>
      </c>
      <c r="EX15" s="20">
        <f>'RIMS II Type II Employment'!EX15*VLOOKUP('Equation 4 Type II FTE'!$B15,'Equation 3 FTE Conversion'!$B$10:$E$32,4,FALSE)</f>
        <v>3.438429482071713</v>
      </c>
      <c r="EY15" s="20">
        <f>'RIMS II Type II Employment'!EY15*VLOOKUP('Equation 4 Type II FTE'!$B15,'Equation 3 FTE Conversion'!$B$10:$E$32,4,FALSE)</f>
        <v>3.4161364541832668</v>
      </c>
      <c r="EZ15" s="20">
        <f>'RIMS II Type II Employment'!EZ15*VLOOKUP('Equation 4 Type II FTE'!$B15,'Equation 3 FTE Conversion'!$B$10:$E$32,4,FALSE)</f>
        <v>2.6711368525896413</v>
      </c>
      <c r="FA15" s="20">
        <f>'RIMS II Type II Employment'!FA15*VLOOKUP('Equation 4 Type II FTE'!$B15,'Equation 3 FTE Conversion'!$B$10:$E$32,4,FALSE)</f>
        <v>2.7547111553784864</v>
      </c>
      <c r="FB15" s="20">
        <f>'RIMS II Type II Employment'!FB15*VLOOKUP('Equation 4 Type II FTE'!$B15,'Equation 3 FTE Conversion'!$B$10:$E$32,4,FALSE)</f>
        <v>4.9996288844621519</v>
      </c>
      <c r="FC15" s="20">
        <f>'RIMS II Type II Employment'!FC15*VLOOKUP('Equation 4 Type II FTE'!$B15,'Equation 3 FTE Conversion'!$B$10:$E$32,4,FALSE)</f>
        <v>4.2263456175298799</v>
      </c>
      <c r="FD15" s="20">
        <f>'RIMS II Type II Employment'!FD15*VLOOKUP('Equation 4 Type II FTE'!$B15,'Equation 3 FTE Conversion'!$B$10:$E$32,4,FALSE)</f>
        <v>3.8563992031872512</v>
      </c>
      <c r="FE15" s="20">
        <f>'RIMS II Type II Employment'!FE15*VLOOKUP('Equation 4 Type II FTE'!$B15,'Equation 3 FTE Conversion'!$B$10:$E$32,4,FALSE)</f>
        <v>2.0870988047808767</v>
      </c>
      <c r="FF15" s="20">
        <f>'RIMS II Type II Employment'!FF15*VLOOKUP('Equation 4 Type II FTE'!$B15,'Equation 3 FTE Conversion'!$B$10:$E$32,4,FALSE)</f>
        <v>3.3848083665338646</v>
      </c>
      <c r="FG15" s="20">
        <f>'RIMS II Type II Employment'!FG15*VLOOKUP('Equation 4 Type II FTE'!$B15,'Equation 3 FTE Conversion'!$B$10:$E$32,4,FALSE)</f>
        <v>7.9318986055776897</v>
      </c>
      <c r="FH15" s="20">
        <f>'RIMS II Type II Employment'!FH15*VLOOKUP('Equation 4 Type II FTE'!$B15,'Equation 3 FTE Conversion'!$B$10:$E$32,4,FALSE)</f>
        <v>4.440830079681275</v>
      </c>
      <c r="FI15" s="20">
        <f>'RIMS II Type II Employment'!FI15*VLOOKUP('Equation 4 Type II FTE'!$B15,'Equation 3 FTE Conversion'!$B$10:$E$32,4,FALSE)</f>
        <v>6.6007986055776895</v>
      </c>
      <c r="FJ15" s="20">
        <f>'RIMS II Type II Employment'!FJ15*VLOOKUP('Equation 4 Type II FTE'!$B15,'Equation 3 FTE Conversion'!$B$10:$E$32,4,FALSE)</f>
        <v>4.1907946215139438</v>
      </c>
      <c r="FK15" s="20">
        <f>'RIMS II Type II Employment'!FK15*VLOOKUP('Equation 4 Type II FTE'!$B15,'Equation 3 FTE Conversion'!$B$10:$E$32,4,FALSE)</f>
        <v>3.462490239043825</v>
      </c>
      <c r="FL15" s="20">
        <f>'RIMS II Type II Employment'!FL15*VLOOKUP('Equation 4 Type II FTE'!$B15,'Equation 3 FTE Conversion'!$B$10:$E$32,4,FALSE)</f>
        <v>5.5709982071713151</v>
      </c>
      <c r="FM15" s="20">
        <f>'RIMS II Type II Employment'!FM15*VLOOKUP('Equation 4 Type II FTE'!$B15,'Equation 3 FTE Conversion'!$B$10:$E$32,4,FALSE)</f>
        <v>3.6988749003984065</v>
      </c>
      <c r="FN15" s="20">
        <f>'RIMS II Type II Employment'!FN15*VLOOKUP('Equation 4 Type II FTE'!$B15,'Equation 3 FTE Conversion'!$B$10:$E$32,4,FALSE)</f>
        <v>3.6322904382470118</v>
      </c>
      <c r="FO15" s="20">
        <f>'RIMS II Type II Employment'!FO15*VLOOKUP('Equation 4 Type II FTE'!$B15,'Equation 3 FTE Conversion'!$B$10:$E$32,4,FALSE)</f>
        <v>3.0084784860557772</v>
      </c>
      <c r="FP15" s="20">
        <f>'RIMS II Type II Employment'!FP15*VLOOKUP('Equation 4 Type II FTE'!$B15,'Equation 3 FTE Conversion'!$B$10:$E$32,4,FALSE)</f>
        <v>2.9045752988047808</v>
      </c>
      <c r="FQ15" s="20">
        <f>'RIMS II Type II Employment'!FQ15*VLOOKUP('Equation 4 Type II FTE'!$B15,'Equation 3 FTE Conversion'!$B$10:$E$32,4,FALSE)</f>
        <v>3.2930828685258966</v>
      </c>
      <c r="FR15" s="20">
        <f>'RIMS II Type II Employment'!FR15*VLOOKUP('Equation 4 Type II FTE'!$B15,'Equation 3 FTE Conversion'!$B$10:$E$32,4,FALSE)</f>
        <v>3.7237213147410362</v>
      </c>
      <c r="FS15" s="20">
        <f>'RIMS II Type II Employment'!FS15*VLOOKUP('Equation 4 Type II FTE'!$B15,'Equation 3 FTE Conversion'!$B$10:$E$32,4,FALSE)</f>
        <v>10.201073505976096</v>
      </c>
      <c r="FT15" s="20">
        <f>'RIMS II Type II Employment'!FT15*VLOOKUP('Equation 4 Type II FTE'!$B15,'Equation 3 FTE Conversion'!$B$10:$E$32,4,FALSE)</f>
        <v>3.9115916334661356</v>
      </c>
      <c r="FU15" s="20">
        <f>'RIMS II Type II Employment'!FU15*VLOOKUP('Equation 4 Type II FTE'!$B15,'Equation 3 FTE Conversion'!$B$10:$E$32,4,FALSE)</f>
        <v>3.6464322709163346</v>
      </c>
      <c r="FV15" s="20">
        <f>'RIMS II Type II Employment'!FV15*VLOOKUP('Equation 4 Type II FTE'!$B15,'Equation 3 FTE Conversion'!$B$10:$E$32,4,FALSE)</f>
        <v>4.3652105577689237</v>
      </c>
      <c r="FW15" s="20">
        <f>'RIMS II Type II Employment'!FW15*VLOOKUP('Equation 4 Type II FTE'!$B15,'Equation 3 FTE Conversion'!$B$10:$E$32,4,FALSE)</f>
        <v>3.4036641434262953</v>
      </c>
      <c r="FX15" s="20">
        <f>'RIMS II Type II Employment'!FX15*VLOOKUP('Equation 4 Type II FTE'!$B15,'Equation 3 FTE Conversion'!$B$10:$E$32,4,FALSE)</f>
        <v>6.6190651394422311</v>
      </c>
      <c r="FY15" s="20">
        <f>'RIMS II Type II Employment'!FY15*VLOOKUP('Equation 4 Type II FTE'!$B15,'Equation 3 FTE Conversion'!$B$10:$E$32,4,FALSE)</f>
        <v>4.4216796812749006</v>
      </c>
      <c r="FZ15" s="20">
        <f>'RIMS II Type II Employment'!FZ15*VLOOKUP('Equation 4 Type II FTE'!$B15,'Equation 3 FTE Conversion'!$B$10:$E$32,4,FALSE)</f>
        <v>0.17539800796812749</v>
      </c>
      <c r="GA15" s="20">
        <f>'RIMS II Type II Employment'!GA15*VLOOKUP('Equation 4 Type II FTE'!$B15,'Equation 3 FTE Conversion'!$B$10:$E$32,4,FALSE)</f>
        <v>4.1050597609561749E-2</v>
      </c>
      <c r="GB15" s="20">
        <f>'RIMS II Type II Employment'!GB15*VLOOKUP('Equation 4 Type II FTE'!$B15,'Equation 3 FTE Conversion'!$B$10:$E$32,4,FALSE)</f>
        <v>2.7792629482071712E-2</v>
      </c>
      <c r="GC15" s="20">
        <f>'RIMS II Type II Employment'!GC15*VLOOKUP('Equation 4 Type II FTE'!$B15,'Equation 3 FTE Conversion'!$B$10:$E$32,4,FALSE)</f>
        <v>3.034601593625498E-2</v>
      </c>
      <c r="GD15" s="20">
        <f>'RIMS II Type II Employment'!GD15*VLOOKUP('Equation 4 Type II FTE'!$B15,'Equation 3 FTE Conversion'!$B$10:$E$32,4,FALSE)</f>
        <v>4.4782470119521918E-2</v>
      </c>
      <c r="GE15" s="20">
        <f>'RIMS II Type II Employment'!GE15*VLOOKUP('Equation 4 Type II FTE'!$B15,'Equation 3 FTE Conversion'!$B$10:$E$32,4,FALSE)</f>
        <v>3.2408366533864544E-2</v>
      </c>
      <c r="GF15" s="20">
        <f>'RIMS II Type II Employment'!GF15*VLOOKUP('Equation 4 Type II FTE'!$B15,'Equation 3 FTE Conversion'!$B$10:$E$32,4,FALSE)</f>
        <v>4.9692828685258962E-2</v>
      </c>
      <c r="GG15" s="20">
        <f>'RIMS II Type II Employment'!GG15*VLOOKUP('Equation 4 Type II FTE'!$B15,'Equation 3 FTE Conversion'!$B$10:$E$32,4,FALSE)</f>
        <v>8.2788645418326701E-2</v>
      </c>
      <c r="GH15" s="20">
        <f>'RIMS II Type II Employment'!GH15*VLOOKUP('Equation 4 Type II FTE'!$B15,'Equation 3 FTE Conversion'!$B$10:$E$32,4,FALSE)</f>
        <v>5.0183864541832671E-2</v>
      </c>
      <c r="GI15" s="20">
        <f>'RIMS II Type II Employment'!GI15*VLOOKUP('Equation 4 Type II FTE'!$B15,'Equation 3 FTE Conversion'!$B$10:$E$32,4,FALSE)</f>
        <v>0.18914701195219122</v>
      </c>
      <c r="GJ15" s="20">
        <f>'RIMS II Type II Employment'!GJ15*VLOOKUP('Equation 4 Type II FTE'!$B15,'Equation 3 FTE Conversion'!$B$10:$E$32,4,FALSE)</f>
        <v>8.5538446215139438E-2</v>
      </c>
      <c r="GK15" s="20">
        <f>'RIMS II Type II Employment'!GK15*VLOOKUP('Equation 4 Type II FTE'!$B15,'Equation 3 FTE Conversion'!$B$10:$E$32,4,FALSE)</f>
        <v>0.10252828685258965</v>
      </c>
      <c r="GL15" s="20">
        <f>'RIMS II Type II Employment'!GL15*VLOOKUP('Equation 4 Type II FTE'!$B15,'Equation 3 FTE Conversion'!$B$10:$E$32,4,FALSE)</f>
        <v>8.5833067729083667E-2</v>
      </c>
      <c r="GM15" s="20">
        <f>'RIMS II Type II Employment'!GM15*VLOOKUP('Equation 4 Type II FTE'!$B15,'Equation 3 FTE Conversion'!$B$10:$E$32,4,FALSE)</f>
        <v>7.3360756972111557E-2</v>
      </c>
      <c r="GN15" s="20">
        <f>'RIMS II Type II Employment'!GN15*VLOOKUP('Equation 4 Type II FTE'!$B15,'Equation 3 FTE Conversion'!$B$10:$E$32,4,FALSE)</f>
        <v>3.9675697211155381E-2</v>
      </c>
      <c r="GO15" s="20">
        <f>'RIMS II Type II Employment'!GO15*VLOOKUP('Equation 4 Type II FTE'!$B15,'Equation 3 FTE Conversion'!$B$10:$E$32,4,FALSE)</f>
        <v>3.2801195219123502E-2</v>
      </c>
      <c r="GP15" s="20">
        <f>'RIMS II Type II Employment'!GP15*VLOOKUP('Equation 4 Type II FTE'!$B15,'Equation 3 FTE Conversion'!$B$10:$E$32,4,FALSE)</f>
        <v>3.7318725099601595E-2</v>
      </c>
      <c r="GQ15" s="20">
        <f>'RIMS II Type II Employment'!GQ15*VLOOKUP('Equation 4 Type II FTE'!$B15,'Equation 3 FTE Conversion'!$B$10:$E$32,4,FALSE)</f>
        <v>6.6289840637450206E-2</v>
      </c>
      <c r="GR15" s="20">
        <f>'RIMS II Type II Employment'!GR15*VLOOKUP('Equation 4 Type II FTE'!$B15,'Equation 3 FTE Conversion'!$B$10:$E$32,4,FALSE)</f>
        <v>5.3719322709163346E-2</v>
      </c>
      <c r="GS15" s="20">
        <f>'RIMS II Type II Employment'!GS15*VLOOKUP('Equation 4 Type II FTE'!$B15,'Equation 3 FTE Conversion'!$B$10:$E$32,4,FALSE)</f>
        <v>8.3574302788844618E-2</v>
      </c>
      <c r="GT15" s="20">
        <f>'RIMS II Type II Employment'!GT15*VLOOKUP('Equation 4 Type II FTE'!$B15,'Equation 3 FTE Conversion'!$B$10:$E$32,4,FALSE)</f>
        <v>8.7699003984063745E-2</v>
      </c>
      <c r="GU15" s="20">
        <f>'RIMS II Type II Employment'!GU15*VLOOKUP('Equation 4 Type II FTE'!$B15,'Equation 3 FTE Conversion'!$B$10:$E$32,4,FALSE)</f>
        <v>4.8612549800796816E-2</v>
      </c>
      <c r="GV15" s="20">
        <f>'RIMS II Type II Employment'!GV15*VLOOKUP('Equation 4 Type II FTE'!$B15,'Equation 3 FTE Conversion'!$B$10:$E$32,4,FALSE)</f>
        <v>0.10920637450199203</v>
      </c>
      <c r="GW15" s="20">
        <f>'RIMS II Type II Employment'!GW15*VLOOKUP('Equation 4 Type II FTE'!$B15,'Equation 3 FTE Conversion'!$B$10:$E$32,4,FALSE)</f>
        <v>5.7844023904382473E-2</v>
      </c>
      <c r="GX15" s="20">
        <f>'RIMS II Type II Employment'!GX15*VLOOKUP('Equation 4 Type II FTE'!$B15,'Equation 3 FTE Conversion'!$B$10:$E$32,4,FALSE)</f>
        <v>0.353054780876494</v>
      </c>
      <c r="GY15" s="20">
        <f>'RIMS II Type II Employment'!GY15*VLOOKUP('Equation 4 Type II FTE'!$B15,'Equation 3 FTE Conversion'!$B$10:$E$32,4,FALSE)</f>
        <v>0.39027529880478085</v>
      </c>
      <c r="GZ15" s="20">
        <f>'RIMS II Type II Employment'!GZ15*VLOOKUP('Equation 4 Type II FTE'!$B15,'Equation 3 FTE Conversion'!$B$10:$E$32,4,FALSE)</f>
        <v>0.46933207171314739</v>
      </c>
      <c r="HA15" s="20">
        <f>'RIMS II Type II Employment'!HA15*VLOOKUP('Equation 4 Type II FTE'!$B15,'Equation 3 FTE Conversion'!$B$10:$E$32,4,FALSE)</f>
        <v>0.26859661354581676</v>
      </c>
      <c r="HB15" s="20">
        <f>'RIMS II Type II Employment'!HB15*VLOOKUP('Equation 4 Type II FTE'!$B15,'Equation 3 FTE Conversion'!$B$10:$E$32,4,FALSE)</f>
        <v>7.9547808764940248E-2</v>
      </c>
      <c r="HC15" s="20">
        <f>'RIMS II Type II Employment'!HC15*VLOOKUP('Equation 4 Type II FTE'!$B15,'Equation 3 FTE Conversion'!$B$10:$E$32,4,FALSE)</f>
        <v>8.0726294820717123E-2</v>
      </c>
      <c r="HD15" s="20">
        <f>'RIMS II Type II Employment'!HD15*VLOOKUP('Equation 4 Type II FTE'!$B15,'Equation 3 FTE Conversion'!$B$10:$E$32,4,FALSE)</f>
        <v>0.10085876494023904</v>
      </c>
      <c r="HE15" s="20">
        <f>'RIMS II Type II Employment'!HE15*VLOOKUP('Equation 4 Type II FTE'!$B15,'Equation 3 FTE Conversion'!$B$10:$E$32,4,FALSE)</f>
        <v>0.16970199203187253</v>
      </c>
      <c r="HF15" s="20">
        <f>'RIMS II Type II Employment'!HF15*VLOOKUP('Equation 4 Type II FTE'!$B15,'Equation 3 FTE Conversion'!$B$10:$E$32,4,FALSE)</f>
        <v>9.7225099601593631E-2</v>
      </c>
      <c r="HG15" s="20">
        <f>'RIMS II Type II Employment'!HG15*VLOOKUP('Equation 4 Type II FTE'!$B15,'Equation 3 FTE Conversion'!$B$10:$E$32,4,FALSE)</f>
        <v>0.29580000000000001</v>
      </c>
      <c r="HH15" s="20">
        <f>'RIMS II Type II Employment'!HH15*VLOOKUP('Equation 4 Type II FTE'!$B15,'Equation 3 FTE Conversion'!$B$10:$E$32,4,FALSE)</f>
        <v>0.17598725099601595</v>
      </c>
      <c r="HI15" s="20">
        <f>'RIMS II Type II Employment'!HI15*VLOOKUP('Equation 4 Type II FTE'!$B15,'Equation 3 FTE Conversion'!$B$10:$E$32,4,FALSE)</f>
        <v>9.7716135458167333E-2</v>
      </c>
      <c r="HJ15" s="20">
        <f>'RIMS II Type II Employment'!HJ15*VLOOKUP('Equation 4 Type II FTE'!$B15,'Equation 3 FTE Conversion'!$B$10:$E$32,4,FALSE)</f>
        <v>0.10675119521912352</v>
      </c>
      <c r="HK15" s="20">
        <f>'RIMS II Type II Employment'!HK15*VLOOKUP('Equation 4 Type II FTE'!$B15,'Equation 3 FTE Conversion'!$B$10:$E$32,4,FALSE)</f>
        <v>0</v>
      </c>
      <c r="HL15" s="20">
        <f>'RIMS II Type II Employment'!HL15*VLOOKUP('Equation 4 Type II FTE'!$B15,'Equation 3 FTE Conversion'!$B$10:$E$32,4,FALSE)</f>
        <v>0.24227709163346614</v>
      </c>
      <c r="HM15" s="20">
        <f>'RIMS II Type II Employment'!HM15*VLOOKUP('Equation 4 Type II FTE'!$B15,'Equation 3 FTE Conversion'!$B$10:$E$32,4,FALSE)</f>
        <v>0.31426294820717132</v>
      </c>
      <c r="HN15" s="20">
        <f>'RIMS II Type II Employment'!HN15*VLOOKUP('Equation 4 Type II FTE'!$B15,'Equation 3 FTE Conversion'!$B$10:$E$32,4,FALSE)</f>
        <v>0.16587191235059762</v>
      </c>
      <c r="HO15" s="20">
        <f>'RIMS II Type II Employment'!HO15*VLOOKUP('Equation 4 Type II FTE'!$B15,'Equation 3 FTE Conversion'!$B$10:$E$32,4,FALSE)</f>
        <v>0.22676035856573706</v>
      </c>
      <c r="HP15" s="20">
        <f>'RIMS II Type II Employment'!HP15*VLOOKUP('Equation 4 Type II FTE'!$B15,'Equation 3 FTE Conversion'!$B$10:$E$32,4,FALSE)</f>
        <v>0.2015211155378486</v>
      </c>
      <c r="HQ15" s="20">
        <f>'RIMS II Type II Employment'!HQ15*VLOOKUP('Equation 4 Type II FTE'!$B15,'Equation 3 FTE Conversion'!$B$10:$E$32,4,FALSE)</f>
        <v>0.21183286852589642</v>
      </c>
      <c r="HR15" s="20">
        <f>'RIMS II Type II Employment'!HR15*VLOOKUP('Equation 4 Type II FTE'!$B15,'Equation 3 FTE Conversion'!$B$10:$E$32,4,FALSE)</f>
        <v>0.24640179282868527</v>
      </c>
      <c r="HS15" s="20">
        <f>'RIMS II Type II Employment'!HS15*VLOOKUP('Equation 4 Type II FTE'!$B15,'Equation 3 FTE Conversion'!$B$10:$E$32,4,FALSE)</f>
        <v>0.1655772908366534</v>
      </c>
      <c r="HT15" s="20">
        <f>'RIMS II Type II Employment'!HT15*VLOOKUP('Equation 4 Type II FTE'!$B15,'Equation 3 FTE Conversion'!$B$10:$E$32,4,FALSE)</f>
        <v>0.232849203187251</v>
      </c>
      <c r="HU15" s="20">
        <f>'RIMS II Type II Employment'!HU15*VLOOKUP('Equation 4 Type II FTE'!$B15,'Equation 3 FTE Conversion'!$B$10:$E$32,4,FALSE)</f>
        <v>2.7792629482071712E-2</v>
      </c>
      <c r="HV15" s="20">
        <f>'RIMS II Type II Employment'!HV15*VLOOKUP('Equation 4 Type II FTE'!$B15,'Equation 3 FTE Conversion'!$B$10:$E$32,4,FALSE)</f>
        <v>0.10292111553784861</v>
      </c>
      <c r="HW15" s="20">
        <f>'RIMS II Type II Employment'!HW15*VLOOKUP('Equation 4 Type II FTE'!$B15,'Equation 3 FTE Conversion'!$B$10:$E$32,4,FALSE)</f>
        <v>0.23255458167330678</v>
      </c>
      <c r="HX15" s="20">
        <f>'RIMS II Type II Employment'!HX15*VLOOKUP('Equation 4 Type II FTE'!$B15,'Equation 3 FTE Conversion'!$B$10:$E$32,4,FALSE)</f>
        <v>7.6896215139442226E-2</v>
      </c>
      <c r="HY15" s="20">
        <f>'RIMS II Type II Employment'!HY15*VLOOKUP('Equation 4 Type II FTE'!$B15,'Equation 3 FTE Conversion'!$B$10:$E$32,4,FALSE)</f>
        <v>3.2899402390438252E-2</v>
      </c>
      <c r="HZ15" s="20">
        <f>'RIMS II Type II Employment'!HZ15*VLOOKUP('Equation 4 Type II FTE'!$B15,'Equation 3 FTE Conversion'!$B$10:$E$32,4,FALSE)</f>
        <v>8.3770717131474104E-2</v>
      </c>
      <c r="IA15" s="20">
        <f>'RIMS II Type II Employment'!IA15*VLOOKUP('Equation 4 Type II FTE'!$B15,'Equation 3 FTE Conversion'!$B$10:$E$32,4,FALSE)</f>
        <v>0.13552589641434265</v>
      </c>
      <c r="IB15" s="20">
        <f>'RIMS II Type II Employment'!IB15*VLOOKUP('Equation 4 Type II FTE'!$B15,'Equation 3 FTE Conversion'!$B$10:$E$32,4,FALSE)</f>
        <v>0.20790458167330678</v>
      </c>
      <c r="IC15" s="20">
        <f>'RIMS II Type II Employment'!IC15*VLOOKUP('Equation 4 Type II FTE'!$B15,'Equation 3 FTE Conversion'!$B$10:$E$32,4,FALSE)</f>
        <v>8.9663147410358579E-2</v>
      </c>
      <c r="ID15" s="20">
        <f>'RIMS II Type II Employment'!ID15*VLOOKUP('Equation 4 Type II FTE'!$B15,'Equation 3 FTE Conversion'!$B$10:$E$32,4,FALSE)</f>
        <v>9.7912549800796805E-2</v>
      </c>
      <c r="IE15" s="20">
        <f>'RIMS II Type II Employment'!IE15*VLOOKUP('Equation 4 Type II FTE'!$B15,'Equation 3 FTE Conversion'!$B$10:$E$32,4,FALSE)</f>
        <v>0.13228505976095617</v>
      </c>
      <c r="IF15" s="20">
        <f>'RIMS II Type II Employment'!IF15*VLOOKUP('Equation 4 Type II FTE'!$B15,'Equation 3 FTE Conversion'!$B$10:$E$32,4,FALSE)</f>
        <v>4.1639840637450201E-2</v>
      </c>
      <c r="IG15" s="20">
        <f>'RIMS II Type II Employment'!IG15*VLOOKUP('Equation 4 Type II FTE'!$B15,'Equation 3 FTE Conversion'!$B$10:$E$32,4,FALSE)</f>
        <v>4.085418326693227E-2</v>
      </c>
      <c r="IH15" s="20">
        <f>'RIMS II Type II Employment'!IH15*VLOOKUP('Equation 4 Type II FTE'!$B15,'Equation 3 FTE Conversion'!$B$10:$E$32,4,FALSE)</f>
        <v>4.7237649402390433E-2</v>
      </c>
      <c r="II15" s="20">
        <f>'RIMS II Type II Employment'!II15*VLOOKUP('Equation 4 Type II FTE'!$B15,'Equation 3 FTE Conversion'!$B$10:$E$32,4,FALSE)</f>
        <v>2.5632071713147412E-2</v>
      </c>
      <c r="IJ15" s="20">
        <f>'RIMS II Type II Employment'!IJ15*VLOOKUP('Equation 4 Type II FTE'!$B15,'Equation 3 FTE Conversion'!$B$10:$E$32,4,FALSE)</f>
        <v>8.0529880478087651E-2</v>
      </c>
      <c r="IK15" s="20">
        <f>'RIMS II Type II Employment'!IK15*VLOOKUP('Equation 4 Type II FTE'!$B15,'Equation 3 FTE Conversion'!$B$10:$E$32,4,FALSE)</f>
        <v>0.15870278884462152</v>
      </c>
      <c r="IL15" s="20">
        <f>'RIMS II Type II Employment'!IL15*VLOOKUP('Equation 4 Type II FTE'!$B15,'Equation 3 FTE Conversion'!$B$10:$E$32,4,FALSE)</f>
        <v>0.15860458167330679</v>
      </c>
      <c r="IM15" s="20">
        <f>'RIMS II Type II Employment'!IM15*VLOOKUP('Equation 4 Type II FTE'!$B15,'Equation 3 FTE Conversion'!$B$10:$E$32,4,FALSE)</f>
        <v>0.19877131474103585</v>
      </c>
      <c r="IN15" s="20">
        <f>'RIMS II Type II Employment'!IN15*VLOOKUP('Equation 4 Type II FTE'!$B15,'Equation 3 FTE Conversion'!$B$10:$E$32,4,FALSE)</f>
        <v>0.17029123505976096</v>
      </c>
      <c r="IO15" s="20">
        <f>'RIMS II Type II Employment'!IO15*VLOOKUP('Equation 4 Type II FTE'!$B15,'Equation 3 FTE Conversion'!$B$10:$E$32,4,FALSE)</f>
        <v>0.21320776892430279</v>
      </c>
      <c r="IP15" s="20">
        <f>'RIMS II Type II Employment'!IP15*VLOOKUP('Equation 4 Type II FTE'!$B15,'Equation 3 FTE Conversion'!$B$10:$E$32,4,FALSE)</f>
        <v>0.16881812749003985</v>
      </c>
      <c r="IQ15" s="20">
        <f>'RIMS II Type II Employment'!IQ15*VLOOKUP('Equation 4 Type II FTE'!$B15,'Equation 3 FTE Conversion'!$B$10:$E$32,4,FALSE)</f>
        <v>0.14888207171314743</v>
      </c>
      <c r="IR15" s="20">
        <f>'RIMS II Type II Employment'!IR15*VLOOKUP('Equation 4 Type II FTE'!$B15,'Equation 3 FTE Conversion'!$B$10:$E$32,4,FALSE)</f>
        <v>0.14318605577689245</v>
      </c>
      <c r="IS15" s="20">
        <f>'RIMS II Type II Employment'!IS15*VLOOKUP('Equation 4 Type II FTE'!$B15,'Equation 3 FTE Conversion'!$B$10:$E$32,4,FALSE)</f>
        <v>0.11097410358565737</v>
      </c>
      <c r="IT15" s="20">
        <f>'RIMS II Type II Employment'!IT15*VLOOKUP('Equation 4 Type II FTE'!$B15,'Equation 3 FTE Conversion'!$B$10:$E$32,4,FALSE)</f>
        <v>0.14269501992031874</v>
      </c>
      <c r="IU15" s="20">
        <f>'RIMS II Type II Employment'!IU15*VLOOKUP('Equation 4 Type II FTE'!$B15,'Equation 3 FTE Conversion'!$B$10:$E$32,4,FALSE)</f>
        <v>0.13729362549800797</v>
      </c>
      <c r="IV15" s="20">
        <f>'RIMS II Type II Employment'!IV15*VLOOKUP('Equation 4 Type II FTE'!$B15,'Equation 3 FTE Conversion'!$B$10:$E$32,4,FALSE)</f>
        <v>0.13837390438247013</v>
      </c>
      <c r="IW15" s="20">
        <f>'RIMS II Type II Employment'!IW15*VLOOKUP('Equation 4 Type II FTE'!$B15,'Equation 3 FTE Conversion'!$B$10:$E$32,4,FALSE)</f>
        <v>9.4475298804780866E-2</v>
      </c>
      <c r="IX15" s="20">
        <f>'RIMS II Type II Employment'!IX15*VLOOKUP('Equation 4 Type II FTE'!$B15,'Equation 3 FTE Conversion'!$B$10:$E$32,4,FALSE)</f>
        <v>0.27674780876494026</v>
      </c>
      <c r="IY15" s="20">
        <f>'RIMS II Type II Employment'!IY15*VLOOKUP('Equation 4 Type II FTE'!$B15,'Equation 3 FTE Conversion'!$B$10:$E$32,4,FALSE)</f>
        <v>0.1244284860557769</v>
      </c>
      <c r="IZ15" s="20">
        <f>'RIMS II Type II Employment'!IZ15*VLOOKUP('Equation 4 Type II FTE'!$B15,'Equation 3 FTE Conversion'!$B$10:$E$32,4,FALSE)</f>
        <v>0.20132470119521911</v>
      </c>
      <c r="JA15" s="20">
        <f>'RIMS II Type II Employment'!JA15*VLOOKUP('Equation 4 Type II FTE'!$B15,'Equation 3 FTE Conversion'!$B$10:$E$32,4,FALSE)</f>
        <v>0.39636414342629483</v>
      </c>
      <c r="JB15" s="20">
        <f>'RIMS II Type II Employment'!JB15*VLOOKUP('Equation 4 Type II FTE'!$B15,'Equation 3 FTE Conversion'!$B$10:$E$32,4,FALSE)</f>
        <v>6.6584462151394422E-2</v>
      </c>
      <c r="JC15" s="20">
        <f>'RIMS II Type II Employment'!JC15*VLOOKUP('Equation 4 Type II FTE'!$B15,'Equation 3 FTE Conversion'!$B$10:$E$32,4,FALSE)</f>
        <v>7.2280478087649397E-2</v>
      </c>
      <c r="JD15" s="20">
        <f>'RIMS II Type II Employment'!JD15*VLOOKUP('Equation 4 Type II FTE'!$B15,'Equation 3 FTE Conversion'!$B$10:$E$32,4,FALSE)</f>
        <v>6.2361553784860559E-2</v>
      </c>
      <c r="JE15" s="20">
        <f>'RIMS II Type II Employment'!JE15*VLOOKUP('Equation 4 Type II FTE'!$B15,'Equation 3 FTE Conversion'!$B$10:$E$32,4,FALSE)</f>
        <v>5.3424701195219124E-2</v>
      </c>
      <c r="JF15" s="20">
        <f>'RIMS II Type II Employment'!JF15*VLOOKUP('Equation 4 Type II FTE'!$B15,'Equation 3 FTE Conversion'!$B$10:$E$32,4,FALSE)</f>
        <v>5.1853386454183269E-2</v>
      </c>
      <c r="JG15" s="20">
        <f>'RIMS II Type II Employment'!JG15*VLOOKUP('Equation 4 Type II FTE'!$B15,'Equation 3 FTE Conversion'!$B$10:$E$32,4,FALSE)</f>
        <v>6.6191633466135463E-2</v>
      </c>
      <c r="JH15" s="20">
        <f>'RIMS II Type II Employment'!JH15*VLOOKUP('Equation 4 Type II FTE'!$B15,'Equation 3 FTE Conversion'!$B$10:$E$32,4,FALSE)</f>
        <v>6.2852589641434267E-2</v>
      </c>
      <c r="JI15" s="20">
        <f>'RIMS II Type II Employment'!JI15*VLOOKUP('Equation 4 Type II FTE'!$B15,'Equation 3 FTE Conversion'!$B$10:$E$32,4,FALSE)</f>
        <v>7.149482071713148E-2</v>
      </c>
      <c r="JJ15" s="20">
        <f>'RIMS II Type II Employment'!JJ15*VLOOKUP('Equation 4 Type II FTE'!$B15,'Equation 3 FTE Conversion'!$B$10:$E$32,4,FALSE)</f>
        <v>5.7352988047808764E-2</v>
      </c>
      <c r="JK15" s="20">
        <f>'RIMS II Type II Employment'!JK15*VLOOKUP('Equation 4 Type II FTE'!$B15,'Equation 3 FTE Conversion'!$B$10:$E$32,4,FALSE)</f>
        <v>8.0628087649402394E-2</v>
      </c>
      <c r="JL15" s="20">
        <f>'RIMS II Type II Employment'!JL15*VLOOKUP('Equation 4 Type II FTE'!$B15,'Equation 3 FTE Conversion'!$B$10:$E$32,4,FALSE)</f>
        <v>6.6879083665338637E-2</v>
      </c>
      <c r="JM15" s="20">
        <f>'RIMS II Type II Employment'!JM15*VLOOKUP('Equation 4 Type II FTE'!$B15,'Equation 3 FTE Conversion'!$B$10:$E$32,4,FALSE)</f>
        <v>0.13395458167330676</v>
      </c>
      <c r="JN15" s="20">
        <f>'RIMS II Type II Employment'!JN15*VLOOKUP('Equation 4 Type II FTE'!$B15,'Equation 3 FTE Conversion'!$B$10:$E$32,4,FALSE)</f>
        <v>0.17677290836653387</v>
      </c>
      <c r="JO15" s="20">
        <f>'RIMS II Type II Employment'!JO15*VLOOKUP('Equation 4 Type II FTE'!$B15,'Equation 3 FTE Conversion'!$B$10:$E$32,4,FALSE)</f>
        <v>7.5030278884462148E-2</v>
      </c>
      <c r="JP15" s="20">
        <f>'RIMS II Type II Employment'!JP15*VLOOKUP('Equation 4 Type II FTE'!$B15,'Equation 3 FTE Conversion'!$B$10:$E$32,4,FALSE)</f>
        <v>7.6896215139442226E-2</v>
      </c>
      <c r="JQ15" s="20">
        <f>'RIMS II Type II Employment'!JQ15*VLOOKUP('Equation 4 Type II FTE'!$B15,'Equation 3 FTE Conversion'!$B$10:$E$32,4,FALSE)</f>
        <v>0.11215258964143426</v>
      </c>
      <c r="JR15" s="20">
        <f>'RIMS II Type II Employment'!JR15*VLOOKUP('Equation 4 Type II FTE'!$B15,'Equation 3 FTE Conversion'!$B$10:$E$32,4,FALSE)</f>
        <v>9.4868127490039852E-2</v>
      </c>
      <c r="JS15" s="20">
        <f>'RIMS II Type II Employment'!JS15*VLOOKUP('Equation 4 Type II FTE'!$B15,'Equation 3 FTE Conversion'!$B$10:$E$32,4,FALSE)</f>
        <v>8.5734860557768924E-2</v>
      </c>
      <c r="JT15" s="20">
        <f>'RIMS II Type II Employment'!JT15*VLOOKUP('Equation 4 Type II FTE'!$B15,'Equation 3 FTE Conversion'!$B$10:$E$32,4,FALSE)</f>
        <v>9.9091035856573709E-2</v>
      </c>
      <c r="JU15" s="20">
        <f>'RIMS II Type II Employment'!JU15*VLOOKUP('Equation 4 Type II FTE'!$B15,'Equation 3 FTE Conversion'!$B$10:$E$32,4,FALSE)</f>
        <v>7.2280478087649397E-2</v>
      </c>
      <c r="JV15" s="20">
        <f>'RIMS II Type II Employment'!JV15*VLOOKUP('Equation 4 Type II FTE'!$B15,'Equation 3 FTE Conversion'!$B$10:$E$32,4,FALSE)</f>
        <v>7.7583665338645427E-2</v>
      </c>
      <c r="JW15" s="20">
        <f>'RIMS II Type II Employment'!JW15*VLOOKUP('Equation 4 Type II FTE'!$B15,'Equation 3 FTE Conversion'!$B$10:$E$32,4,FALSE)</f>
        <v>6.8450398406374499E-2</v>
      </c>
      <c r="JX15" s="20">
        <f>'RIMS II Type II Employment'!JX15*VLOOKUP('Equation 4 Type II FTE'!$B15,'Equation 3 FTE Conversion'!$B$10:$E$32,4,FALSE)</f>
        <v>0.10056414342629483</v>
      </c>
      <c r="JY15" s="20">
        <f>'RIMS II Type II Employment'!JY15*VLOOKUP('Equation 4 Type II FTE'!$B15,'Equation 3 FTE Conversion'!$B$10:$E$32,4,FALSE)</f>
        <v>9.8305378486055778E-2</v>
      </c>
      <c r="JZ15" s="20">
        <f>'RIMS II Type II Employment'!JZ15*VLOOKUP('Equation 4 Type II FTE'!$B15,'Equation 3 FTE Conversion'!$B$10:$E$32,4,FALSE)</f>
        <v>5.4996015936254986E-2</v>
      </c>
      <c r="KA15" s="20">
        <f>'RIMS II Type II Employment'!KA15*VLOOKUP('Equation 4 Type II FTE'!$B15,'Equation 3 FTE Conversion'!$B$10:$E$32,4,FALSE)</f>
        <v>0.11490239043824702</v>
      </c>
      <c r="KB15" s="20">
        <f>'RIMS II Type II Employment'!KB15*VLOOKUP('Equation 4 Type II FTE'!$B15,'Equation 3 FTE Conversion'!$B$10:$E$32,4,FALSE)</f>
        <v>8.0431673306772908E-2</v>
      </c>
      <c r="KC15" s="20">
        <f>'RIMS II Type II Employment'!KC15*VLOOKUP('Equation 4 Type II FTE'!$B15,'Equation 3 FTE Conversion'!$B$10:$E$32,4,FALSE)</f>
        <v>0.12216972111553785</v>
      </c>
      <c r="KD15" s="20">
        <f>'RIMS II Type II Employment'!KD15*VLOOKUP('Equation 4 Type II FTE'!$B15,'Equation 3 FTE Conversion'!$B$10:$E$32,4,FALSE)</f>
        <v>8.4065338645418319E-2</v>
      </c>
      <c r="KE15" s="20">
        <f>'RIMS II Type II Employment'!KE15*VLOOKUP('Equation 4 Type II FTE'!$B15,'Equation 3 FTE Conversion'!$B$10:$E$32,4,FALSE)</f>
        <v>0.1590956175298805</v>
      </c>
      <c r="KF15" s="20">
        <f>'RIMS II Type II Employment'!KF15*VLOOKUP('Equation 4 Type II FTE'!$B15,'Equation 3 FTE Conversion'!$B$10:$E$32,4,FALSE)</f>
        <v>9.5457370517928283E-2</v>
      </c>
      <c r="KG15" s="20">
        <f>'RIMS II Type II Employment'!KG15*VLOOKUP('Equation 4 Type II FTE'!$B15,'Equation 3 FTE Conversion'!$B$10:$E$32,4,FALSE)</f>
        <v>0.17804960159362548</v>
      </c>
      <c r="KH15" s="20">
        <f>'RIMS II Type II Employment'!KH15*VLOOKUP('Equation 4 Type II FTE'!$B15,'Equation 3 FTE Conversion'!$B$10:$E$32,4,FALSE)</f>
        <v>0.10802788844621514</v>
      </c>
      <c r="KI15" s="20">
        <f>'RIMS II Type II Employment'!KI15*VLOOKUP('Equation 4 Type II FTE'!$B15,'Equation 3 FTE Conversion'!$B$10:$E$32,4,FALSE)</f>
        <v>8.1217330677290839E-2</v>
      </c>
      <c r="KJ15" s="20">
        <f>'RIMS II Type II Employment'!KJ15*VLOOKUP('Equation 4 Type II FTE'!$B15,'Equation 3 FTE Conversion'!$B$10:$E$32,4,FALSE)</f>
        <v>5.2540836653386457E-2</v>
      </c>
      <c r="KK15" s="20">
        <f>'RIMS II Type II Employment'!KK15*VLOOKUP('Equation 4 Type II FTE'!$B15,'Equation 3 FTE Conversion'!$B$10:$E$32,4,FALSE)</f>
        <v>3.8791832669322714E-2</v>
      </c>
      <c r="KL15" s="20">
        <f>'RIMS II Type II Employment'!KL15*VLOOKUP('Equation 4 Type II FTE'!$B15,'Equation 3 FTE Conversion'!$B$10:$E$32,4,FALSE)</f>
        <v>6.6388047808764936E-2</v>
      </c>
      <c r="KM15" s="20">
        <f>'RIMS II Type II Employment'!KM15*VLOOKUP('Equation 4 Type II FTE'!$B15,'Equation 3 FTE Conversion'!$B$10:$E$32,4,FALSE)</f>
        <v>5.9611752988047807E-2</v>
      </c>
      <c r="KN15" s="20">
        <f>'RIMS II Type II Employment'!KN15*VLOOKUP('Equation 4 Type II FTE'!$B15,'Equation 3 FTE Conversion'!$B$10:$E$32,4,FALSE)</f>
        <v>3.3979681274900399E-2</v>
      </c>
      <c r="KO15" s="20">
        <f>'RIMS II Type II Employment'!KO15*VLOOKUP('Equation 4 Type II FTE'!$B15,'Equation 3 FTE Conversion'!$B$10:$E$32,4,FALSE)</f>
        <v>3.1819123505976092E-2</v>
      </c>
      <c r="KP15" s="20">
        <f>'RIMS II Type II Employment'!KP15*VLOOKUP('Equation 4 Type II FTE'!$B15,'Equation 3 FTE Conversion'!$B$10:$E$32,4,FALSE)</f>
        <v>3.5943824701195219E-2</v>
      </c>
      <c r="KQ15" s="20">
        <f>'RIMS II Type II Employment'!KQ15*VLOOKUP('Equation 4 Type II FTE'!$B15,'Equation 3 FTE Conversion'!$B$10:$E$32,4,FALSE)</f>
        <v>5.970996015936255E-2</v>
      </c>
      <c r="KR15" s="20">
        <f>'RIMS II Type II Employment'!KR15*VLOOKUP('Equation 4 Type II FTE'!$B15,'Equation 3 FTE Conversion'!$B$10:$E$32,4,FALSE)</f>
        <v>4.6353784860557766E-2</v>
      </c>
      <c r="KS15" s="20">
        <f>'RIMS II Type II Employment'!KS15*VLOOKUP('Equation 4 Type II FTE'!$B15,'Equation 3 FTE Conversion'!$B$10:$E$32,4,FALSE)</f>
        <v>8.5538446215139438E-2</v>
      </c>
      <c r="KT15" s="20">
        <f>'RIMS II Type II Employment'!KT15*VLOOKUP('Equation 4 Type II FTE'!$B15,'Equation 3 FTE Conversion'!$B$10:$E$32,4,FALSE)</f>
        <v>0.13906135458167332</v>
      </c>
      <c r="KU15" s="20">
        <f>'RIMS II Type II Employment'!KU15*VLOOKUP('Equation 4 Type II FTE'!$B15,'Equation 3 FTE Conversion'!$B$10:$E$32,4,FALSE)</f>
        <v>6.3147211155378483E-2</v>
      </c>
      <c r="KV15" s="20">
        <f>'RIMS II Type II Employment'!KV15*VLOOKUP('Equation 4 Type II FTE'!$B15,'Equation 3 FTE Conversion'!$B$10:$E$32,4,FALSE)</f>
        <v>3.44707171314741E-2</v>
      </c>
      <c r="KW15" s="20">
        <f>'RIMS II Type II Employment'!KW15*VLOOKUP('Equation 4 Type II FTE'!$B15,'Equation 3 FTE Conversion'!$B$10:$E$32,4,FALSE)</f>
        <v>6.4227490039840643E-2</v>
      </c>
      <c r="KX15" s="20">
        <f>'RIMS II Type II Employment'!KX15*VLOOKUP('Equation 4 Type II FTE'!$B15,'Equation 3 FTE Conversion'!$B$10:$E$32,4,FALSE)</f>
        <v>7.3753585657370516E-2</v>
      </c>
      <c r="KY15" s="20">
        <f>'RIMS II Type II Employment'!KY15*VLOOKUP('Equation 4 Type II FTE'!$B15,'Equation 3 FTE Conversion'!$B$10:$E$32,4,FALSE)</f>
        <v>0.12197330677290838</v>
      </c>
      <c r="KZ15" s="20">
        <f>'RIMS II Type II Employment'!KZ15*VLOOKUP('Equation 4 Type II FTE'!$B15,'Equation 3 FTE Conversion'!$B$10:$E$32,4,FALSE)</f>
        <v>0.15634581673306774</v>
      </c>
      <c r="LA15" s="20">
        <f>'RIMS II Type II Employment'!LA15*VLOOKUP('Equation 4 Type II FTE'!$B15,'Equation 3 FTE Conversion'!$B$10:$E$32,4,FALSE)</f>
        <v>6.2656175298804781E-2</v>
      </c>
      <c r="LB15" s="20">
        <f>'RIMS II Type II Employment'!LB15*VLOOKUP('Equation 4 Type II FTE'!$B15,'Equation 3 FTE Conversion'!$B$10:$E$32,4,FALSE)</f>
        <v>0.10851892430278885</v>
      </c>
      <c r="LC15" s="20">
        <f>'RIMS II Type II Employment'!LC15*VLOOKUP('Equation 4 Type II FTE'!$B15,'Equation 3 FTE Conversion'!$B$10:$E$32,4,FALSE)</f>
        <v>6.609342629482072E-2</v>
      </c>
      <c r="LD15" s="20">
        <f>'RIMS II Type II Employment'!LD15*VLOOKUP('Equation 4 Type II FTE'!$B15,'Equation 3 FTE Conversion'!$B$10:$E$32,4,FALSE)</f>
        <v>9.113625498007967E-2</v>
      </c>
      <c r="LE15" s="20">
        <f>'RIMS II Type II Employment'!LE15*VLOOKUP('Equation 4 Type II FTE'!$B15,'Equation 3 FTE Conversion'!$B$10:$E$32,4,FALSE)</f>
        <v>0.12629442231075697</v>
      </c>
      <c r="LF15" s="20">
        <f>'RIMS II Type II Employment'!LF15*VLOOKUP('Equation 4 Type II FTE'!$B15,'Equation 3 FTE Conversion'!$B$10:$E$32,4,FALSE)</f>
        <v>5.9022509960159363E-2</v>
      </c>
      <c r="LG15" s="20">
        <f>'RIMS II Type II Employment'!LG15*VLOOKUP('Equation 4 Type II FTE'!$B15,'Equation 3 FTE Conversion'!$B$10:$E$32,4,FALSE)</f>
        <v>9.3100398406374504E-2</v>
      </c>
      <c r="LH15" s="20">
        <f>'RIMS II Type II Employment'!LH15*VLOOKUP('Equation 4 Type II FTE'!$B15,'Equation 3 FTE Conversion'!$B$10:$E$32,4,FALSE)</f>
        <v>9.8403585657370521E-2</v>
      </c>
      <c r="LI15" s="20">
        <f>'RIMS II Type II Employment'!LI15*VLOOKUP('Equation 4 Type II FTE'!$B15,'Equation 3 FTE Conversion'!$B$10:$E$32,4,FALSE)</f>
        <v>7.1298406374501994E-2</v>
      </c>
      <c r="LJ15" s="20">
        <f>'RIMS II Type II Employment'!LJ15*VLOOKUP('Equation 4 Type II FTE'!$B15,'Equation 3 FTE Conversion'!$B$10:$E$32,4,FALSE)</f>
        <v>9.1823705179282872E-2</v>
      </c>
      <c r="LK15" s="20">
        <f>'RIMS II Type II Employment'!LK15*VLOOKUP('Equation 4 Type II FTE'!$B15,'Equation 3 FTE Conversion'!$B$10:$E$32,4,FALSE)</f>
        <v>7.4342828685258974E-2</v>
      </c>
      <c r="LL15" s="20">
        <f>'RIMS II Type II Employment'!LL15*VLOOKUP('Equation 4 Type II FTE'!$B15,'Equation 3 FTE Conversion'!$B$10:$E$32,4,FALSE)</f>
        <v>6.4914940239043831E-2</v>
      </c>
      <c r="LM15" s="20">
        <f>'RIMS II Type II Employment'!LM15*VLOOKUP('Equation 4 Type II FTE'!$B15,'Equation 3 FTE Conversion'!$B$10:$E$32,4,FALSE)</f>
        <v>0.101251593625498</v>
      </c>
      <c r="LN15" s="20">
        <f>'RIMS II Type II Employment'!LN15*VLOOKUP('Equation 4 Type II FTE'!$B15,'Equation 3 FTE Conversion'!$B$10:$E$32,4,FALSE)</f>
        <v>7.5717729083665336E-2</v>
      </c>
      <c r="LO15" s="20">
        <f>'RIMS II Type II Employment'!LO15*VLOOKUP('Equation 4 Type II FTE'!$B15,'Equation 3 FTE Conversion'!$B$10:$E$32,4,FALSE)</f>
        <v>0.18305816733067731</v>
      </c>
      <c r="LP15" s="20">
        <f>'RIMS II Type II Employment'!LP15*VLOOKUP('Equation 4 Type II FTE'!$B15,'Equation 3 FTE Conversion'!$B$10:$E$32,4,FALSE)</f>
        <v>9.1430876494023913E-2</v>
      </c>
      <c r="LQ15" s="20">
        <f>'RIMS II Type II Employment'!LQ15*VLOOKUP('Equation 4 Type II FTE'!$B15,'Equation 3 FTE Conversion'!$B$10:$E$32,4,FALSE)</f>
        <v>6.1084860557768926E-2</v>
      </c>
      <c r="LR15" s="20">
        <f>'RIMS II Type II Employment'!LR15*VLOOKUP('Equation 4 Type II FTE'!$B15,'Equation 3 FTE Conversion'!$B$10:$E$32,4,FALSE)</f>
        <v>0.11971454183266932</v>
      </c>
      <c r="LS15" s="20">
        <f>'RIMS II Type II Employment'!LS15*VLOOKUP('Equation 4 Type II FTE'!$B15,'Equation 3 FTE Conversion'!$B$10:$E$32,4,FALSE)</f>
        <v>7.7387250996015927E-2</v>
      </c>
      <c r="LT15" s="20">
        <f>'RIMS II Type II Employment'!LT15*VLOOKUP('Equation 4 Type II FTE'!$B15,'Equation 3 FTE Conversion'!$B$10:$E$32,4,FALSE)</f>
        <v>0.17235358565737052</v>
      </c>
      <c r="LU15" s="20">
        <f>'RIMS II Type II Employment'!LU15*VLOOKUP('Equation 4 Type II FTE'!$B15,'Equation 3 FTE Conversion'!$B$10:$E$32,4,FALSE)</f>
        <v>7.9842430278884463E-2</v>
      </c>
      <c r="LV15" s="20">
        <f>'RIMS II Type II Employment'!LV15*VLOOKUP('Equation 4 Type II FTE'!$B15,'Equation 3 FTE Conversion'!$B$10:$E$32,4,FALSE)</f>
        <v>5.7647609561752994E-2</v>
      </c>
      <c r="LW15" s="20">
        <f>'RIMS II Type II Employment'!LW15*VLOOKUP('Equation 4 Type II FTE'!$B15,'Equation 3 FTE Conversion'!$B$10:$E$32,4,FALSE)</f>
        <v>0.10066235059760956</v>
      </c>
      <c r="LX15" s="20">
        <f>'RIMS II Type II Employment'!LX15*VLOOKUP('Equation 4 Type II FTE'!$B15,'Equation 3 FTE Conversion'!$B$10:$E$32,4,FALSE)</f>
        <v>0.10606374501992032</v>
      </c>
      <c r="LY15" s="20">
        <f>'RIMS II Type II Employment'!LY15*VLOOKUP('Equation 4 Type II FTE'!$B15,'Equation 3 FTE Conversion'!$B$10:$E$32,4,FALSE)</f>
        <v>0.57284243027888448</v>
      </c>
      <c r="LZ15" s="20">
        <f>'RIMS II Type II Employment'!LZ15*VLOOKUP('Equation 4 Type II FTE'!$B15,'Equation 3 FTE Conversion'!$B$10:$E$32,4,FALSE)</f>
        <v>6.0692031872509961E-2</v>
      </c>
      <c r="MA15" s="20">
        <f>'RIMS II Type II Employment'!MA15*VLOOKUP('Equation 4 Type II FTE'!$B15,'Equation 3 FTE Conversion'!$B$10:$E$32,4,FALSE)</f>
        <v>8.2788645418326701E-2</v>
      </c>
      <c r="MB15" s="20">
        <f>'RIMS II Type II Employment'!MB15*VLOOKUP('Equation 4 Type II FTE'!$B15,'Equation 3 FTE Conversion'!$B$10:$E$32,4,FALSE)</f>
        <v>7.3360756972111557E-2</v>
      </c>
      <c r="MC15" s="20">
        <f>'RIMS II Type II Employment'!MC15*VLOOKUP('Equation 4 Type II FTE'!$B15,'Equation 3 FTE Conversion'!$B$10:$E$32,4,FALSE)</f>
        <v>8.2886852589641444E-2</v>
      </c>
      <c r="MD15" s="20">
        <f>'RIMS II Type II Employment'!MD15*VLOOKUP('Equation 4 Type II FTE'!$B15,'Equation 3 FTE Conversion'!$B$10:$E$32,4,FALSE)</f>
        <v>9.7028685258964145E-2</v>
      </c>
      <c r="ME15" s="20">
        <f>'RIMS II Type II Employment'!ME15*VLOOKUP('Equation 4 Type II FTE'!$B15,'Equation 3 FTE Conversion'!$B$10:$E$32,4,FALSE)</f>
        <v>0.10999203187250997</v>
      </c>
      <c r="MF15" s="20">
        <f>'RIMS II Type II Employment'!MF15*VLOOKUP('Equation 4 Type II FTE'!$B15,'Equation 3 FTE Conversion'!$B$10:$E$32,4,FALSE)</f>
        <v>6.8352191235059756E-2</v>
      </c>
      <c r="MG15" s="20">
        <f>'RIMS II Type II Employment'!MG15*VLOOKUP('Equation 4 Type II FTE'!$B15,'Equation 3 FTE Conversion'!$B$10:$E$32,4,FALSE)</f>
        <v>6.4620318725099601E-2</v>
      </c>
      <c r="MH15" s="20">
        <f>'RIMS II Type II Employment'!MH15*VLOOKUP('Equation 4 Type II FTE'!$B15,'Equation 3 FTE Conversion'!$B$10:$E$32,4,FALSE)</f>
        <v>8.5342031872509966E-2</v>
      </c>
      <c r="MI15" s="20">
        <f>'RIMS II Type II Employment'!MI15*VLOOKUP('Equation 4 Type II FTE'!$B15,'Equation 3 FTE Conversion'!$B$10:$E$32,4,FALSE)</f>
        <v>8.7895418326693231E-2</v>
      </c>
      <c r="MJ15" s="20">
        <f>'RIMS II Type II Employment'!MJ15*VLOOKUP('Equation 4 Type II FTE'!$B15,'Equation 3 FTE Conversion'!$B$10:$E$32,4,FALSE)</f>
        <v>0.16832709163346612</v>
      </c>
      <c r="MK15" s="20">
        <f>'RIMS II Type II Employment'!MK15*VLOOKUP('Equation 4 Type II FTE'!$B15,'Equation 3 FTE Conversion'!$B$10:$E$32,4,FALSE)</f>
        <v>6.0200996015936259E-2</v>
      </c>
      <c r="ML15" s="20">
        <f>'RIMS II Type II Employment'!ML15*VLOOKUP('Equation 4 Type II FTE'!$B15,'Equation 3 FTE Conversion'!$B$10:$E$32,4,FALSE)</f>
        <v>6.41292828685259E-2</v>
      </c>
      <c r="MM15" s="20">
        <f>'RIMS II Type II Employment'!MM15*VLOOKUP('Equation 4 Type II FTE'!$B15,'Equation 3 FTE Conversion'!$B$10:$E$32,4,FALSE)</f>
        <v>4.0363147410358562E-2</v>
      </c>
      <c r="MN15" s="20">
        <f>'RIMS II Type II Employment'!MN15*VLOOKUP('Equation 4 Type II FTE'!$B15,'Equation 3 FTE Conversion'!$B$10:$E$32,4,FALSE)</f>
        <v>4.8317928286852593E-2</v>
      </c>
      <c r="MO15" s="20">
        <f>'RIMS II Type II Employment'!MO15*VLOOKUP('Equation 4 Type II FTE'!$B15,'Equation 3 FTE Conversion'!$B$10:$E$32,4,FALSE)</f>
        <v>5.4996015936254986E-2</v>
      </c>
      <c r="MP15" s="20">
        <f>'RIMS II Type II Employment'!MP15*VLOOKUP('Equation 4 Type II FTE'!$B15,'Equation 3 FTE Conversion'!$B$10:$E$32,4,FALSE)</f>
        <v>0.13159760956175301</v>
      </c>
      <c r="MQ15" s="20">
        <f>'RIMS II Type II Employment'!MQ15*VLOOKUP('Equation 4 Type II FTE'!$B15,'Equation 3 FTE Conversion'!$B$10:$E$32,4,FALSE)</f>
        <v>5.2540836653386457E-2</v>
      </c>
      <c r="MR15" s="20">
        <f>'RIMS II Type II Employment'!MR15*VLOOKUP('Equation 4 Type II FTE'!$B15,'Equation 3 FTE Conversion'!$B$10:$E$32,4,FALSE)</f>
        <v>0.10851892430278885</v>
      </c>
      <c r="MS15" s="20">
        <f>'RIMS II Type II Employment'!MS15*VLOOKUP('Equation 4 Type II FTE'!$B15,'Equation 3 FTE Conversion'!$B$10:$E$32,4,FALSE)</f>
        <v>5.9808167330677293E-2</v>
      </c>
      <c r="MT15" s="20">
        <f>'RIMS II Type II Employment'!MT15*VLOOKUP('Equation 4 Type II FTE'!$B15,'Equation 3 FTE Conversion'!$B$10:$E$32,4,FALSE)</f>
        <v>7.7878286852589643E-2</v>
      </c>
      <c r="MU15" s="20">
        <f>'RIMS II Type II Employment'!MU15*VLOOKUP('Equation 4 Type II FTE'!$B15,'Equation 3 FTE Conversion'!$B$10:$E$32,4,FALSE)</f>
        <v>7.8565737051792831E-2</v>
      </c>
      <c r="MV15" s="20">
        <f>'RIMS II Type II Employment'!MV15*VLOOKUP('Equation 4 Type II FTE'!$B15,'Equation 3 FTE Conversion'!$B$10:$E$32,4,FALSE)</f>
        <v>7.1003784860557778E-2</v>
      </c>
      <c r="MW15" s="20">
        <f>'RIMS II Type II Employment'!MW15*VLOOKUP('Equation 4 Type II FTE'!$B15,'Equation 3 FTE Conversion'!$B$10:$E$32,4,FALSE)</f>
        <v>0.15860458167330679</v>
      </c>
      <c r="MX15" s="20">
        <f>'RIMS II Type II Employment'!MX15*VLOOKUP('Equation 4 Type II FTE'!$B15,'Equation 3 FTE Conversion'!$B$10:$E$32,4,FALSE)</f>
        <v>0.29088964143426299</v>
      </c>
      <c r="MY15" s="20">
        <f>'RIMS II Type II Employment'!MY15*VLOOKUP('Equation 4 Type II FTE'!$B15,'Equation 3 FTE Conversion'!$B$10:$E$32,4,FALSE)</f>
        <v>0.21340418326693228</v>
      </c>
      <c r="MZ15" s="20">
        <f>'RIMS II Type II Employment'!MZ15*VLOOKUP('Equation 4 Type II FTE'!$B15,'Equation 3 FTE Conversion'!$B$10:$E$32,4,FALSE)</f>
        <v>9.9483864541832667E-2</v>
      </c>
      <c r="NA15" s="20">
        <f>'RIMS II Type II Employment'!NA15*VLOOKUP('Equation 4 Type II FTE'!$B15,'Equation 3 FTE Conversion'!$B$10:$E$32,4,FALSE)</f>
        <v>8.4458167330677292E-2</v>
      </c>
      <c r="NB15" s="20">
        <f>'RIMS II Type II Employment'!NB15*VLOOKUP('Equation 4 Type II FTE'!$B15,'Equation 3 FTE Conversion'!$B$10:$E$32,4,FALSE)</f>
        <v>0.20240498007968127</v>
      </c>
      <c r="NC15" s="20">
        <f>'RIMS II Type II Employment'!NC15*VLOOKUP('Equation 4 Type II FTE'!$B15,'Equation 3 FTE Conversion'!$B$10:$E$32,4,FALSE)</f>
        <v>7.8762151394422303E-2</v>
      </c>
      <c r="ND15" s="20">
        <f>'RIMS II Type II Employment'!ND15*VLOOKUP('Equation 4 Type II FTE'!$B15,'Equation 3 FTE Conversion'!$B$10:$E$32,4,FALSE)</f>
        <v>7.974422310756972E-2</v>
      </c>
      <c r="NE15" s="20">
        <f>'RIMS II Type II Employment'!NE15*VLOOKUP('Equation 4 Type II FTE'!$B15,'Equation 3 FTE Conversion'!$B$10:$E$32,4,FALSE)</f>
        <v>7.4539243027888447E-2</v>
      </c>
      <c r="NF15" s="20">
        <f>'RIMS II Type II Employment'!NF15*VLOOKUP('Equation 4 Type II FTE'!$B15,'Equation 3 FTE Conversion'!$B$10:$E$32,4,FALSE)</f>
        <v>7.237868525896414E-2</v>
      </c>
      <c r="NG15" s="198">
        <f>'RIMS II Type II Employment'!NG15*VLOOKUP('Equation 4 Type II FTE'!$B15,'Equation 3 FTE Conversion'!$B$10:$E$32,4,FALSE)</f>
        <v>9.5555577689243026E-2</v>
      </c>
      <c r="NH15" s="219">
        <f>'RIMS II Type II Employment'!NH15*VLOOKUP('Equation 4 Type II FTE'!$B15,'Equation 3 FTE Conversion'!$B$10:$E$32,4,FALSE)</f>
        <v>0.13012450199203188</v>
      </c>
      <c r="NI15" s="198">
        <f>'RIMS II Type II Employment'!NI15*VLOOKUP('Equation 4 Type II FTE'!$B15,'Equation 3 FTE Conversion'!$B$10:$E$32,4,FALSE)</f>
        <v>0.16734501992031872</v>
      </c>
      <c r="NJ15" s="200">
        <f>'RIMS II Type II Employment'!NJ15*VLOOKUP('Equation 4 Type II FTE'!$B15,'Equation 3 FTE Conversion'!$B$10:$E$32,4,FALSE)</f>
        <v>7.2771513944223112E-2</v>
      </c>
    </row>
    <row r="16" spans="1:374" x14ac:dyDescent="0.3">
      <c r="B16" s="59" t="s">
        <v>829</v>
      </c>
      <c r="C16" s="20">
        <f>'RIMS II Type II Employment'!C16*VLOOKUP('Equation 4 Type II FTE'!$B16,'Equation 3 FTE Conversion'!$B$10:$E$32,4,FALSE)</f>
        <v>0.22532829554995804</v>
      </c>
      <c r="D16" s="20">
        <f>'RIMS II Type II Employment'!D16*VLOOKUP('Equation 4 Type II FTE'!$B16,'Equation 3 FTE Conversion'!$B$10:$E$32,4,FALSE)</f>
        <v>0.21435325356842988</v>
      </c>
      <c r="E16" s="20">
        <f>'RIMS II Type II Employment'!E16*VLOOKUP('Equation 4 Type II FTE'!$B16,'Equation 3 FTE Conversion'!$B$10:$E$32,4,FALSE)</f>
        <v>0.18550734676742234</v>
      </c>
      <c r="F16" s="20">
        <f>'RIMS II Type II Employment'!F16*VLOOKUP('Equation 4 Type II FTE'!$B16,'Equation 3 FTE Conversion'!$B$10:$E$32,4,FALSE)</f>
        <v>0.25213459277917716</v>
      </c>
      <c r="G16" s="20">
        <f>'RIMS II Type II Employment'!G16*VLOOKUP('Equation 4 Type II FTE'!$B16,'Equation 3 FTE Conversion'!$B$10:$E$32,4,FALSE)</f>
        <v>0.18599296809403862</v>
      </c>
      <c r="H16" s="20">
        <f>'RIMS II Type II Employment'!H16*VLOOKUP('Equation 4 Type II FTE'!$B16,'Equation 3 FTE Conversion'!$B$10:$E$32,4,FALSE)</f>
        <v>0.51553560033585222</v>
      </c>
      <c r="I16" s="20">
        <f>'RIMS II Type II Employment'!I16*VLOOKUP('Equation 4 Type II FTE'!$B16,'Equation 3 FTE Conversion'!$B$10:$E$32,4,FALSE)</f>
        <v>0.2262995382031906</v>
      </c>
      <c r="J16" s="20">
        <f>'RIMS II Type II Employment'!J16*VLOOKUP('Equation 4 Type II FTE'!$B16,'Equation 3 FTE Conversion'!$B$10:$E$32,4,FALSE)</f>
        <v>0.72085629722921907</v>
      </c>
      <c r="K16" s="20">
        <f>'RIMS II Type II Employment'!K16*VLOOKUP('Equation 4 Type II FTE'!$B16,'Equation 3 FTE Conversion'!$B$10:$E$32,4,FALSE)</f>
        <v>0.18987793870696892</v>
      </c>
      <c r="L16" s="20">
        <f>'RIMS II Type II Employment'!L16*VLOOKUP('Equation 4 Type II FTE'!$B16,'Equation 3 FTE Conversion'!$B$10:$E$32,4,FALSE)</f>
        <v>0.19589964315701089</v>
      </c>
      <c r="M16" s="20">
        <f>'RIMS II Type II Employment'!M16*VLOOKUP('Equation 4 Type II FTE'!$B16,'Equation 3 FTE Conversion'!$B$10:$E$32,4,FALSE)</f>
        <v>0.16025503778337533</v>
      </c>
      <c r="N16" s="20">
        <f>'RIMS II Type II Employment'!N16*VLOOKUP('Equation 4 Type II FTE'!$B16,'Equation 3 FTE Conversion'!$B$10:$E$32,4,FALSE)</f>
        <v>0.28865331654072207</v>
      </c>
      <c r="O16" s="20">
        <f>'RIMS II Type II Employment'!O16*VLOOKUP('Equation 4 Type II FTE'!$B16,'Equation 3 FTE Conversion'!$B$10:$E$32,4,FALSE)</f>
        <v>0.12334781696053736</v>
      </c>
      <c r="P16" s="20">
        <f>'RIMS II Type II Employment'!P16*VLOOKUP('Equation 4 Type II FTE'!$B16,'Equation 3 FTE Conversion'!$B$10:$E$32,4,FALSE)</f>
        <v>0.14112155751469355</v>
      </c>
      <c r="Q16" s="20">
        <f>'RIMS II Type II Employment'!Q16*VLOOKUP('Equation 4 Type II FTE'!$B16,'Equation 3 FTE Conversion'!$B$10:$E$32,4,FALSE)</f>
        <v>0</v>
      </c>
      <c r="R16" s="20">
        <f>'RIMS II Type II Employment'!R16*VLOOKUP('Equation 4 Type II FTE'!$B16,'Equation 3 FTE Conversion'!$B$10:$E$32,4,FALSE)</f>
        <v>0.16773360621326616</v>
      </c>
      <c r="S16" s="20">
        <f>'RIMS II Type II Employment'!S16*VLOOKUP('Equation 4 Type II FTE'!$B16,'Equation 3 FTE Conversion'!$B$10:$E$32,4,FALSE)</f>
        <v>0.15073685978169604</v>
      </c>
      <c r="T16" s="20">
        <f>'RIMS II Type II Employment'!T16*VLOOKUP('Equation 4 Type II FTE'!$B16,'Equation 3 FTE Conversion'!$B$10:$E$32,4,FALSE)</f>
        <v>0.16870484886649872</v>
      </c>
      <c r="U16" s="20">
        <f>'RIMS II Type II Employment'!U16*VLOOKUP('Equation 4 Type II FTE'!$B16,'Equation 3 FTE Conversion'!$B$10:$E$32,4,FALSE)</f>
        <v>0.14869725020990765</v>
      </c>
      <c r="V16" s="20">
        <f>'RIMS II Type II Employment'!V16*VLOOKUP('Equation 4 Type II FTE'!$B16,'Equation 3 FTE Conversion'!$B$10:$E$32,4,FALSE)</f>
        <v>0.1802626364399664</v>
      </c>
      <c r="W16" s="20">
        <f>'RIMS II Type II Employment'!W16*VLOOKUP('Equation 4 Type II FTE'!$B16,'Equation 3 FTE Conversion'!$B$10:$E$32,4,FALSE)</f>
        <v>0.11101303526448363</v>
      </c>
      <c r="X16" s="20">
        <f>'RIMS II Type II Employment'!X16*VLOOKUP('Equation 4 Type II FTE'!$B16,'Equation 3 FTE Conversion'!$B$10:$E$32,4,FALSE)</f>
        <v>7.4105814441645684E-2</v>
      </c>
      <c r="Y16" s="20">
        <f>'RIMS II Type II Employment'!Y16*VLOOKUP('Equation 4 Type II FTE'!$B16,'Equation 3 FTE Conversion'!$B$10:$E$32,4,FALSE)</f>
        <v>0.10285459697732996</v>
      </c>
      <c r="Z16" s="20">
        <f>'RIMS II Type II Employment'!Z16*VLOOKUP('Equation 4 Type II FTE'!$B16,'Equation 3 FTE Conversion'!$B$10:$E$32,4,FALSE)</f>
        <v>0.23241836691855583</v>
      </c>
      <c r="AA16" s="20">
        <f>'RIMS II Type II Employment'!AA16*VLOOKUP('Equation 4 Type II FTE'!$B16,'Equation 3 FTE Conversion'!$B$10:$E$32,4,FALSE)</f>
        <v>0.23329248530646515</v>
      </c>
      <c r="AB16" s="20">
        <f>'RIMS II Type II Employment'!AB16*VLOOKUP('Equation 4 Type II FTE'!$B16,'Equation 3 FTE Conversion'!$B$10:$E$32,4,FALSE)</f>
        <v>0.22134620067170444</v>
      </c>
      <c r="AC16" s="20">
        <f>'RIMS II Type II Employment'!AC16*VLOOKUP('Equation 4 Type II FTE'!$B16,'Equation 3 FTE Conversion'!$B$10:$E$32,4,FALSE)</f>
        <v>0.21736410579345086</v>
      </c>
      <c r="AD16" s="20">
        <f>'RIMS II Type II Employment'!AD16*VLOOKUP('Equation 4 Type II FTE'!$B16,'Equation 3 FTE Conversion'!$B$10:$E$32,4,FALSE)</f>
        <v>0.12121108312342568</v>
      </c>
      <c r="AE16" s="20">
        <f>'RIMS II Type II Employment'!AE16*VLOOKUP('Equation 4 Type II FTE'!$B16,'Equation 3 FTE Conversion'!$B$10:$E$32,4,FALSE)</f>
        <v>0.19327728799328295</v>
      </c>
      <c r="AF16" s="20">
        <f>'RIMS II Type II Employment'!AF16*VLOOKUP('Equation 4 Type II FTE'!$B16,'Equation 3 FTE Conversion'!$B$10:$E$32,4,FALSE)</f>
        <v>0.14879437447523089</v>
      </c>
      <c r="AG16" s="20">
        <f>'RIMS II Type II Employment'!AG16*VLOOKUP('Equation 4 Type II FTE'!$B16,'Equation 3 FTE Conversion'!$B$10:$E$32,4,FALSE)</f>
        <v>0.21347913518052056</v>
      </c>
      <c r="AH16" s="20">
        <f>'RIMS II Type II Employment'!AH16*VLOOKUP('Equation 4 Type II FTE'!$B16,'Equation 3 FTE Conversion'!$B$10:$E$32,4,FALSE)</f>
        <v>0.19677376154492024</v>
      </c>
      <c r="AI16" s="20">
        <f>'RIMS II Type II Employment'!AI16*VLOOKUP('Equation 4 Type II FTE'!$B16,'Equation 3 FTE Conversion'!$B$10:$E$32,4,FALSE)</f>
        <v>0.19570539462636441</v>
      </c>
      <c r="AJ16" s="20">
        <f>'RIMS II Type II Employment'!AJ16*VLOOKUP('Equation 4 Type II FTE'!$B16,'Equation 3 FTE Conversion'!$B$10:$E$32,4,FALSE)</f>
        <v>0.13267174643157009</v>
      </c>
      <c r="AK16" s="20">
        <f>'RIMS II Type II Employment'!AK16*VLOOKUP('Equation 4 Type II FTE'!$B16,'Equation 3 FTE Conversion'!$B$10:$E$32,4,FALSE)</f>
        <v>0.17365818639798486</v>
      </c>
      <c r="AL16" s="20">
        <f>'RIMS II Type II Employment'!AL16*VLOOKUP('Equation 4 Type II FTE'!$B16,'Equation 3 FTE Conversion'!$B$10:$E$32,4,FALSE)</f>
        <v>0.18123387909319896</v>
      </c>
      <c r="AM16" s="20">
        <f>'RIMS II Type II Employment'!AM16*VLOOKUP('Equation 4 Type II FTE'!$B16,'Equation 3 FTE Conversion'!$B$10:$E$32,4,FALSE)</f>
        <v>0.20095010495382032</v>
      </c>
      <c r="AN16" s="20">
        <f>'RIMS II Type II Employment'!AN16*VLOOKUP('Equation 4 Type II FTE'!$B16,'Equation 3 FTE Conversion'!$B$10:$E$32,4,FALSE)</f>
        <v>0.14879437447523089</v>
      </c>
      <c r="AO16" s="20">
        <f>'RIMS II Type II Employment'!AO16*VLOOKUP('Equation 4 Type II FTE'!$B16,'Equation 3 FTE Conversion'!$B$10:$E$32,4,FALSE)</f>
        <v>0.1170347397145256</v>
      </c>
      <c r="AP16" s="20">
        <f>'RIMS II Type II Employment'!AP16*VLOOKUP('Equation 4 Type II FTE'!$B16,'Equation 3 FTE Conversion'!$B$10:$E$32,4,FALSE)</f>
        <v>0.27855239294710327</v>
      </c>
      <c r="AQ16" s="20">
        <f>'RIMS II Type II Employment'!AQ16*VLOOKUP('Equation 4 Type II FTE'!$B16,'Equation 3 FTE Conversion'!$B$10:$E$32,4,FALSE)</f>
        <v>0.11965709487825357</v>
      </c>
      <c r="AR16" s="20">
        <f>'RIMS II Type II Employment'!AR16*VLOOKUP('Equation 4 Type II FTE'!$B16,'Equation 3 FTE Conversion'!$B$10:$E$32,4,FALSE)</f>
        <v>0.20298971452560871</v>
      </c>
      <c r="AS16" s="20">
        <f>'RIMS II Type II Employment'!AS16*VLOOKUP('Equation 4 Type II FTE'!$B16,'Equation 3 FTE Conversion'!$B$10:$E$32,4,FALSE)</f>
        <v>0.14588064651553317</v>
      </c>
      <c r="AT16" s="20">
        <f>'RIMS II Type II Employment'!AT16*VLOOKUP('Equation 4 Type II FTE'!$B16,'Equation 3 FTE Conversion'!$B$10:$E$32,4,FALSE)</f>
        <v>0.14345253988245171</v>
      </c>
      <c r="AU16" s="20">
        <f>'RIMS II Type II Employment'!AU16*VLOOKUP('Equation 4 Type II FTE'!$B16,'Equation 3 FTE Conversion'!$B$10:$E$32,4,FALSE)</f>
        <v>0.11169290512174643</v>
      </c>
      <c r="AV16" s="20">
        <f>'RIMS II Type II Employment'!AV16*VLOOKUP('Equation 4 Type II FTE'!$B16,'Equation 3 FTE Conversion'!$B$10:$E$32,4,FALSE)</f>
        <v>0.16617961796809402</v>
      </c>
      <c r="AW16" s="20">
        <f>'RIMS II Type II Employment'!AW16*VLOOKUP('Equation 4 Type II FTE'!$B16,'Equation 3 FTE Conversion'!$B$10:$E$32,4,FALSE)</f>
        <v>0.12344494122586061</v>
      </c>
      <c r="AX16" s="20">
        <f>'RIMS II Type II Employment'!AX16*VLOOKUP('Equation 4 Type II FTE'!$B16,'Equation 3 FTE Conversion'!$B$10:$E$32,4,FALSE)</f>
        <v>0.11878297649034425</v>
      </c>
      <c r="AY16" s="20">
        <f>'RIMS II Type II Employment'!AY16*VLOOKUP('Equation 4 Type II FTE'!$B16,'Equation 3 FTE Conversion'!$B$10:$E$32,4,FALSE)</f>
        <v>7.2066204869857264E-2</v>
      </c>
      <c r="AZ16" s="20">
        <f>'RIMS II Type II Employment'!AZ16*VLOOKUP('Equation 4 Type II FTE'!$B16,'Equation 3 FTE Conversion'!$B$10:$E$32,4,FALSE)</f>
        <v>8.6246347607052895E-2</v>
      </c>
      <c r="BA16" s="20">
        <f>'RIMS II Type II Employment'!BA16*VLOOKUP('Equation 4 Type II FTE'!$B16,'Equation 3 FTE Conversion'!$B$10:$E$32,4,FALSE)</f>
        <v>0.11052741393786733</v>
      </c>
      <c r="BB16" s="20">
        <f>'RIMS II Type II Employment'!BB16*VLOOKUP('Equation 4 Type II FTE'!$B16,'Equation 3 FTE Conversion'!$B$10:$E$32,4,FALSE)</f>
        <v>0.13102063392107471</v>
      </c>
      <c r="BC16" s="20">
        <f>'RIMS II Type II Employment'!BC16*VLOOKUP('Equation 4 Type II FTE'!$B16,'Equation 3 FTE Conversion'!$B$10:$E$32,4,FALSE)</f>
        <v>0.12839827875734677</v>
      </c>
      <c r="BD16" s="20">
        <f>'RIMS II Type II Employment'!BD16*VLOOKUP('Equation 4 Type II FTE'!$B16,'Equation 3 FTE Conversion'!$B$10:$E$32,4,FALSE)</f>
        <v>9.1976679261125113E-2</v>
      </c>
      <c r="BE16" s="20">
        <f>'RIMS II Type II Employment'!BE16*VLOOKUP('Equation 4 Type II FTE'!$B16,'Equation 3 FTE Conversion'!$B$10:$E$32,4,FALSE)</f>
        <v>0.11625774559193955</v>
      </c>
      <c r="BF16" s="20">
        <f>'RIMS II Type II Employment'!BF16*VLOOKUP('Equation 4 Type II FTE'!$B16,'Equation 3 FTE Conversion'!$B$10:$E$32,4,FALSE)</f>
        <v>0.13238037363560035</v>
      </c>
      <c r="BG16" s="20">
        <f>'RIMS II Type II Employment'!BG16*VLOOKUP('Equation 4 Type II FTE'!$B16,'Equation 3 FTE Conversion'!$B$10:$E$32,4,FALSE)</f>
        <v>0.16860772460117548</v>
      </c>
      <c r="BH16" s="20">
        <f>'RIMS II Type II Employment'!BH16*VLOOKUP('Equation 4 Type II FTE'!$B16,'Equation 3 FTE Conversion'!$B$10:$E$32,4,FALSE)</f>
        <v>0.12645579345088162</v>
      </c>
      <c r="BI16" s="20">
        <f>'RIMS II Type II Employment'!BI16*VLOOKUP('Equation 4 Type II FTE'!$B16,'Equation 3 FTE Conversion'!$B$10:$E$32,4,FALSE)</f>
        <v>0.16307164147774977</v>
      </c>
      <c r="BJ16" s="20">
        <f>'RIMS II Type II Employment'!BJ16*VLOOKUP('Equation 4 Type II FTE'!$B16,'Equation 3 FTE Conversion'!$B$10:$E$32,4,FALSE)</f>
        <v>0.13645959277917716</v>
      </c>
      <c r="BK16" s="20">
        <f>'RIMS II Type II Employment'!BK16*VLOOKUP('Equation 4 Type II FTE'!$B16,'Equation 3 FTE Conversion'!$B$10:$E$32,4,FALSE)</f>
        <v>0.12315356842989084</v>
      </c>
      <c r="BL16" s="20">
        <f>'RIMS II Type II Employment'!BL16*VLOOKUP('Equation 4 Type II FTE'!$B16,'Equation 3 FTE Conversion'!$B$10:$E$32,4,FALSE)</f>
        <v>0.12072546179680939</v>
      </c>
      <c r="BM16" s="20">
        <f>'RIMS II Type II Employment'!BM16*VLOOKUP('Equation 4 Type II FTE'!$B16,'Equation 3 FTE Conversion'!$B$10:$E$32,4,FALSE)</f>
        <v>0.14607489504617968</v>
      </c>
      <c r="BN16" s="20">
        <f>'RIMS II Type II Employment'!BN16*VLOOKUP('Equation 4 Type II FTE'!$B16,'Equation 3 FTE Conversion'!$B$10:$E$32,4,FALSE)</f>
        <v>0.15831255247691017</v>
      </c>
      <c r="BO16" s="20">
        <f>'RIMS II Type II Employment'!BO16*VLOOKUP('Equation 4 Type II FTE'!$B16,'Equation 3 FTE Conversion'!$B$10:$E$32,4,FALSE)</f>
        <v>0.17909714525608733</v>
      </c>
      <c r="BP16" s="20">
        <f>'RIMS II Type II Employment'!BP16*VLOOKUP('Equation 4 Type II FTE'!$B16,'Equation 3 FTE Conversion'!$B$10:$E$32,4,FALSE)</f>
        <v>0.10809930730478588</v>
      </c>
      <c r="BQ16" s="20">
        <f>'RIMS II Type II Employment'!BQ16*VLOOKUP('Equation 4 Type II FTE'!$B16,'Equation 3 FTE Conversion'!$B$10:$E$32,4,FALSE)</f>
        <v>0.20697180940386231</v>
      </c>
      <c r="BR16" s="20">
        <f>'RIMS II Type II Employment'!BR16*VLOOKUP('Equation 4 Type II FTE'!$B16,'Equation 3 FTE Conversion'!$B$10:$E$32,4,FALSE)</f>
        <v>0.17754315701091519</v>
      </c>
      <c r="BS16" s="20">
        <f>'RIMS II Type II Employment'!BS16*VLOOKUP('Equation 4 Type II FTE'!$B16,'Equation 3 FTE Conversion'!$B$10:$E$32,4,FALSE)</f>
        <v>0.13558547439126784</v>
      </c>
      <c r="BT16" s="20">
        <f>'RIMS II Type II Employment'!BT16*VLOOKUP('Equation 4 Type II FTE'!$B16,'Equation 3 FTE Conversion'!$B$10:$E$32,4,FALSE)</f>
        <v>0.11159578085642317</v>
      </c>
      <c r="BU16" s="20">
        <f>'RIMS II Type II Employment'!BU16*VLOOKUP('Equation 4 Type II FTE'!$B16,'Equation 3 FTE Conversion'!$B$10:$E$32,4,FALSE)</f>
        <v>0.11295552057094878</v>
      </c>
      <c r="BV16" s="20">
        <f>'RIMS II Type II Employment'!BV16*VLOOKUP('Equation 4 Type II FTE'!$B16,'Equation 3 FTE Conversion'!$B$10:$E$32,4,FALSE)</f>
        <v>0.15782693115029386</v>
      </c>
      <c r="BW16" s="20">
        <f>'RIMS II Type II Employment'!BW16*VLOOKUP('Equation 4 Type II FTE'!$B16,'Equation 3 FTE Conversion'!$B$10:$E$32,4,FALSE)</f>
        <v>0.13752795969773299</v>
      </c>
      <c r="BX16" s="20">
        <f>'RIMS II Type II Employment'!BX16*VLOOKUP('Equation 4 Type II FTE'!$B16,'Equation 3 FTE Conversion'!$B$10:$E$32,4,FALSE)</f>
        <v>0.14248129722921912</v>
      </c>
      <c r="BY16" s="20">
        <f>'RIMS II Type II Employment'!BY16*VLOOKUP('Equation 4 Type II FTE'!$B16,'Equation 3 FTE Conversion'!$B$10:$E$32,4,FALSE)</f>
        <v>0.13480848026868178</v>
      </c>
      <c r="BZ16" s="20">
        <f>'RIMS II Type II Employment'!BZ16*VLOOKUP('Equation 4 Type II FTE'!$B16,'Equation 3 FTE Conversion'!$B$10:$E$32,4,FALSE)</f>
        <v>0.11237277497900923</v>
      </c>
      <c r="CA16" s="20">
        <f>'RIMS II Type II Employment'!CA16*VLOOKUP('Equation 4 Type II FTE'!$B16,'Equation 3 FTE Conversion'!$B$10:$E$32,4,FALSE)</f>
        <v>0.14345253988245171</v>
      </c>
      <c r="CB16" s="20">
        <f>'RIMS II Type II Employment'!CB16*VLOOKUP('Equation 4 Type II FTE'!$B16,'Equation 3 FTE Conversion'!$B$10:$E$32,4,FALSE)</f>
        <v>0.12606729638958858</v>
      </c>
      <c r="CC16" s="20">
        <f>'RIMS II Type II Employment'!CC16*VLOOKUP('Equation 4 Type II FTE'!$B16,'Equation 3 FTE Conversion'!$B$10:$E$32,4,FALSE)</f>
        <v>0.12820403022670027</v>
      </c>
      <c r="CD16" s="20">
        <f>'RIMS II Type II Employment'!CD16*VLOOKUP('Equation 4 Type II FTE'!$B16,'Equation 3 FTE Conversion'!$B$10:$E$32,4,FALSE)</f>
        <v>0.20192134760705288</v>
      </c>
      <c r="CE16" s="20">
        <f>'RIMS II Type II Employment'!CE16*VLOOKUP('Equation 4 Type II FTE'!$B16,'Equation 3 FTE Conversion'!$B$10:$E$32,4,FALSE)</f>
        <v>0.22814489924433248</v>
      </c>
      <c r="CF16" s="20">
        <f>'RIMS II Type II Employment'!CF16*VLOOKUP('Equation 4 Type II FTE'!$B16,'Equation 3 FTE Conversion'!$B$10:$E$32,4,FALSE)</f>
        <v>0.18395335852225023</v>
      </c>
      <c r="CG16" s="20">
        <f>'RIMS II Type II Employment'!CG16*VLOOKUP('Equation 4 Type II FTE'!$B16,'Equation 3 FTE Conversion'!$B$10:$E$32,4,FALSE)</f>
        <v>0.21716985726280436</v>
      </c>
      <c r="CH16" s="20">
        <f>'RIMS II Type II Employment'!CH16*VLOOKUP('Equation 4 Type II FTE'!$B16,'Equation 3 FTE Conversion'!$B$10:$E$32,4,FALSE)</f>
        <v>0.10936192275398825</v>
      </c>
      <c r="CI16" s="20">
        <f>'RIMS II Type II Employment'!CI16*VLOOKUP('Equation 4 Type II FTE'!$B16,'Equation 3 FTE Conversion'!$B$10:$E$32,4,FALSE)</f>
        <v>0.17103583123425692</v>
      </c>
      <c r="CJ16" s="20">
        <f>'RIMS II Type II Employment'!CJ16*VLOOKUP('Equation 4 Type II FTE'!$B16,'Equation 3 FTE Conversion'!$B$10:$E$32,4,FALSE)</f>
        <v>0.17569779596977331</v>
      </c>
      <c r="CK16" s="20">
        <f>'RIMS II Type II Employment'!CK16*VLOOKUP('Equation 4 Type II FTE'!$B16,'Equation 3 FTE Conversion'!$B$10:$E$32,4,FALSE)</f>
        <v>0.16880197313182199</v>
      </c>
      <c r="CL16" s="20">
        <f>'RIMS II Type II Employment'!CL16*VLOOKUP('Equation 4 Type II FTE'!$B16,'Equation 3 FTE Conversion'!$B$10:$E$32,4,FALSE)</f>
        <v>0.1568556884970613</v>
      </c>
      <c r="CM16" s="20">
        <f>'RIMS II Type II Employment'!CM16*VLOOKUP('Equation 4 Type II FTE'!$B16,'Equation 3 FTE Conversion'!$B$10:$E$32,4,FALSE)</f>
        <v>0.13306024349286313</v>
      </c>
      <c r="CN16" s="20">
        <f>'RIMS II Type II Employment'!CN16*VLOOKUP('Equation 4 Type II FTE'!$B16,'Equation 3 FTE Conversion'!$B$10:$E$32,4,FALSE)</f>
        <v>0.11606349706129303</v>
      </c>
      <c r="CO16" s="20">
        <f>'RIMS II Type II Employment'!CO16*VLOOKUP('Equation 4 Type II FTE'!$B16,'Equation 3 FTE Conversion'!$B$10:$E$32,4,FALSE)</f>
        <v>0.10800218303946263</v>
      </c>
      <c r="CP16" s="20">
        <f>'RIMS II Type II Employment'!CP16*VLOOKUP('Equation 4 Type II FTE'!$B16,'Equation 3 FTE Conversion'!$B$10:$E$32,4,FALSE)</f>
        <v>0.10644819479429052</v>
      </c>
      <c r="CQ16" s="20">
        <f>'RIMS II Type II Employment'!CQ16*VLOOKUP('Equation 4 Type II FTE'!$B16,'Equation 3 FTE Conversion'!$B$10:$E$32,4,FALSE)</f>
        <v>0.13004939126784212</v>
      </c>
      <c r="CR16" s="20">
        <f>'RIMS II Type II Employment'!CR16*VLOOKUP('Equation 4 Type II FTE'!$B16,'Equation 3 FTE Conversion'!$B$10:$E$32,4,FALSE)</f>
        <v>0.12839827875734677</v>
      </c>
      <c r="CS16" s="20">
        <f>'RIMS II Type II Employment'!CS16*VLOOKUP('Equation 4 Type II FTE'!$B16,'Equation 3 FTE Conversion'!$B$10:$E$32,4,FALSE)</f>
        <v>0.12208520151133502</v>
      </c>
      <c r="CT16" s="20">
        <f>'RIMS II Type II Employment'!CT16*VLOOKUP('Equation 4 Type II FTE'!$B16,'Equation 3 FTE Conversion'!$B$10:$E$32,4,FALSE)</f>
        <v>0.11227565071368598</v>
      </c>
      <c r="CU16" s="20">
        <f>'RIMS II Type II Employment'!CU16*VLOOKUP('Equation 4 Type II FTE'!$B16,'Equation 3 FTE Conversion'!$B$10:$E$32,4,FALSE)</f>
        <v>0.14957136859781694</v>
      </c>
      <c r="CV16" s="20">
        <f>'RIMS II Type II Employment'!CV16*VLOOKUP('Equation 4 Type II FTE'!$B16,'Equation 3 FTE Conversion'!$B$10:$E$32,4,FALSE)</f>
        <v>0.14588064651553317</v>
      </c>
      <c r="CW16" s="20">
        <f>'RIMS II Type II Employment'!CW16*VLOOKUP('Equation 4 Type II FTE'!$B16,'Equation 3 FTE Conversion'!$B$10:$E$32,4,FALSE)</f>
        <v>0.11256702350965575</v>
      </c>
      <c r="CX16" s="20">
        <f>'RIMS II Type II Employment'!CX16*VLOOKUP('Equation 4 Type II FTE'!$B16,'Equation 3 FTE Conversion'!$B$10:$E$32,4,FALSE)</f>
        <v>0.17579492023509655</v>
      </c>
      <c r="CY16" s="20">
        <f>'RIMS II Type II Employment'!CY16*VLOOKUP('Equation 4 Type II FTE'!$B16,'Equation 3 FTE Conversion'!$B$10:$E$32,4,FALSE)</f>
        <v>0.14549214945424011</v>
      </c>
      <c r="CZ16" s="20">
        <f>'RIMS II Type II Employment'!CZ16*VLOOKUP('Equation 4 Type II FTE'!$B16,'Equation 3 FTE Conversion'!$B$10:$E$32,4,FALSE)</f>
        <v>0.15413620906801007</v>
      </c>
      <c r="DA16" s="20">
        <f>'RIMS II Type II Employment'!DA16*VLOOKUP('Equation 4 Type II FTE'!$B16,'Equation 3 FTE Conversion'!$B$10:$E$32,4,FALSE)</f>
        <v>0.16326589000839631</v>
      </c>
      <c r="DB16" s="20">
        <f>'RIMS II Type II Employment'!DB16*VLOOKUP('Equation 4 Type II FTE'!$B16,'Equation 3 FTE Conversion'!$B$10:$E$32,4,FALSE)</f>
        <v>0.13830495382031904</v>
      </c>
      <c r="DC16" s="20">
        <f>'RIMS II Type II Employment'!DC16*VLOOKUP('Equation 4 Type II FTE'!$B16,'Equation 3 FTE Conversion'!$B$10:$E$32,4,FALSE)</f>
        <v>0.12927239714525607</v>
      </c>
      <c r="DD16" s="20">
        <f>'RIMS II Type II Employment'!DD16*VLOOKUP('Equation 4 Type II FTE'!$B16,'Equation 3 FTE Conversion'!$B$10:$E$32,4,FALSE)</f>
        <v>9.5764525608732151E-2</v>
      </c>
      <c r="DE16" s="20">
        <f>'RIMS II Type II Employment'!DE16*VLOOKUP('Equation 4 Type II FTE'!$B16,'Equation 3 FTE Conversion'!$B$10:$E$32,4,FALSE)</f>
        <v>0.17511505037783373</v>
      </c>
      <c r="DF16" s="20">
        <f>'RIMS II Type II Employment'!DF16*VLOOKUP('Equation 4 Type II FTE'!$B16,'Equation 3 FTE Conversion'!$B$10:$E$32,4,FALSE)</f>
        <v>0.12325069269521412</v>
      </c>
      <c r="DG16" s="20">
        <f>'RIMS II Type II Employment'!DG16*VLOOKUP('Equation 4 Type II FTE'!$B16,'Equation 3 FTE Conversion'!$B$10:$E$32,4,FALSE)</f>
        <v>0.14024743912678422</v>
      </c>
      <c r="DH16" s="20">
        <f>'RIMS II Type II Employment'!DH16*VLOOKUP('Equation 4 Type II FTE'!$B16,'Equation 3 FTE Conversion'!$B$10:$E$32,4,FALSE)</f>
        <v>0.18327348866498741</v>
      </c>
      <c r="DI16" s="20">
        <f>'RIMS II Type II Employment'!DI16*VLOOKUP('Equation 4 Type II FTE'!$B16,'Equation 3 FTE Conversion'!$B$10:$E$32,4,FALSE)</f>
        <v>9.7124265323257769E-2</v>
      </c>
      <c r="DJ16" s="20">
        <f>'RIMS II Type II Employment'!DJ16*VLOOKUP('Equation 4 Type II FTE'!$B16,'Equation 3 FTE Conversion'!$B$10:$E$32,4,FALSE)</f>
        <v>0.10790505877413938</v>
      </c>
      <c r="DK16" s="20">
        <f>'RIMS II Type II Employment'!DK16*VLOOKUP('Equation 4 Type II FTE'!$B16,'Equation 3 FTE Conversion'!$B$10:$E$32,4,FALSE)</f>
        <v>0.18473035264483628</v>
      </c>
      <c r="DL16" s="20">
        <f>'RIMS II Type II Employment'!DL16*VLOOKUP('Equation 4 Type II FTE'!$B16,'Equation 3 FTE Conversion'!$B$10:$E$32,4,FALSE)</f>
        <v>0.19084918136020151</v>
      </c>
      <c r="DM16" s="20">
        <f>'RIMS II Type II Employment'!DM16*VLOOKUP('Equation 4 Type II FTE'!$B16,'Equation 3 FTE Conversion'!$B$10:$E$32,4,FALSE)</f>
        <v>6.8181234256926945E-2</v>
      </c>
      <c r="DN16" s="20">
        <f>'RIMS II Type II Employment'!DN16*VLOOKUP('Equation 4 Type II FTE'!$B16,'Equation 3 FTE Conversion'!$B$10:$E$32,4,FALSE)</f>
        <v>0.14821162888329137</v>
      </c>
      <c r="DO16" s="20">
        <f>'RIMS II Type II Employment'!DO16*VLOOKUP('Equation 4 Type II FTE'!$B16,'Equation 3 FTE Conversion'!$B$10:$E$32,4,FALSE)</f>
        <v>0.11208140218303946</v>
      </c>
      <c r="DP16" s="20">
        <f>'RIMS II Type II Employment'!DP16*VLOOKUP('Equation 4 Type II FTE'!$B16,'Equation 3 FTE Conversion'!$B$10:$E$32,4,FALSE)</f>
        <v>0.11421813602015113</v>
      </c>
      <c r="DQ16" s="20">
        <f>'RIMS II Type II Employment'!DQ16*VLOOKUP('Equation 4 Type II FTE'!$B16,'Equation 3 FTE Conversion'!$B$10:$E$32,4,FALSE)</f>
        <v>0.10062073887489505</v>
      </c>
      <c r="DR16" s="20">
        <f>'RIMS II Type II Employment'!DR16*VLOOKUP('Equation 4 Type II FTE'!$B16,'Equation 3 FTE Conversion'!$B$10:$E$32,4,FALSE)</f>
        <v>0.15666143996641477</v>
      </c>
      <c r="DS16" s="20">
        <f>'RIMS II Type II Employment'!DS16*VLOOKUP('Equation 4 Type II FTE'!$B16,'Equation 3 FTE Conversion'!$B$10:$E$32,4,FALSE)</f>
        <v>0.15248509655751469</v>
      </c>
      <c r="DT16" s="20">
        <f>'RIMS II Type II Employment'!DT16*VLOOKUP('Equation 4 Type II FTE'!$B16,'Equation 3 FTE Conversion'!$B$10:$E$32,4,FALSE)</f>
        <v>0.20483507556675062</v>
      </c>
      <c r="DU16" s="20">
        <f>'RIMS II Type II Employment'!DU16*VLOOKUP('Equation 4 Type II FTE'!$B16,'Equation 3 FTE Conversion'!$B$10:$E$32,4,FALSE)</f>
        <v>0.17793165407220823</v>
      </c>
      <c r="DV16" s="20">
        <f>'RIMS II Type II Employment'!DV16*VLOOKUP('Equation 4 Type II FTE'!$B16,'Equation 3 FTE Conversion'!$B$10:$E$32,4,FALSE)</f>
        <v>0.22076345507976489</v>
      </c>
      <c r="DW16" s="20">
        <f>'RIMS II Type II Employment'!DW16*VLOOKUP('Equation 4 Type II FTE'!$B16,'Equation 3 FTE Conversion'!$B$10:$E$32,4,FALSE)</f>
        <v>0.175212174643157</v>
      </c>
      <c r="DX16" s="20">
        <f>'RIMS II Type II Employment'!DX16*VLOOKUP('Equation 4 Type II FTE'!$B16,'Equation 3 FTE Conversion'!$B$10:$E$32,4,FALSE)</f>
        <v>0.16326589000839631</v>
      </c>
      <c r="DY16" s="20">
        <f>'RIMS II Type II Employment'!DY16*VLOOKUP('Equation 4 Type II FTE'!$B16,'Equation 3 FTE Conversion'!$B$10:$E$32,4,FALSE)</f>
        <v>0.11392676322418135</v>
      </c>
      <c r="DZ16" s="20">
        <f>'RIMS II Type II Employment'!DZ16*VLOOKUP('Equation 4 Type II FTE'!$B16,'Equation 3 FTE Conversion'!$B$10:$E$32,4,FALSE)</f>
        <v>0.12742703610411418</v>
      </c>
      <c r="EA16" s="20">
        <f>'RIMS II Type II Employment'!EA16*VLOOKUP('Equation 4 Type II FTE'!$B16,'Equation 3 FTE Conversion'!$B$10:$E$32,4,FALSE)</f>
        <v>0.13655671704450043</v>
      </c>
      <c r="EB16" s="20">
        <f>'RIMS II Type II Employment'!EB16*VLOOKUP('Equation 4 Type II FTE'!$B16,'Equation 3 FTE Conversion'!$B$10:$E$32,4,FALSE)</f>
        <v>0.10334021830394625</v>
      </c>
      <c r="EC16" s="20">
        <f>'RIMS II Type II Employment'!EC16*VLOOKUP('Equation 4 Type II FTE'!$B16,'Equation 3 FTE Conversion'!$B$10:$E$32,4,FALSE)</f>
        <v>0.12771840890008396</v>
      </c>
      <c r="ED16" s="20">
        <f>'RIMS II Type II Employment'!ED16*VLOOKUP('Equation 4 Type II FTE'!$B16,'Equation 3 FTE Conversion'!$B$10:$E$32,4,FALSE)</f>
        <v>0.1039229638958858</v>
      </c>
      <c r="EE16" s="20">
        <f>'RIMS II Type II Employment'!EE16*VLOOKUP('Equation 4 Type II FTE'!$B16,'Equation 3 FTE Conversion'!$B$10:$E$32,4,FALSE)</f>
        <v>0.12393056255247689</v>
      </c>
      <c r="EF16" s="20">
        <f>'RIMS II Type II Employment'!EF16*VLOOKUP('Equation 4 Type II FTE'!$B16,'Equation 3 FTE Conversion'!$B$10:$E$32,4,FALSE)</f>
        <v>0.29622900923593615</v>
      </c>
      <c r="EG16" s="20">
        <f>'RIMS II Type II Employment'!EG16*VLOOKUP('Equation 4 Type II FTE'!$B16,'Equation 3 FTE Conversion'!$B$10:$E$32,4,FALSE)</f>
        <v>0.12956376994122584</v>
      </c>
      <c r="EH16" s="20">
        <f>'RIMS II Type II Employment'!EH16*VLOOKUP('Equation 4 Type II FTE'!$B16,'Equation 3 FTE Conversion'!$B$10:$E$32,4,FALSE)</f>
        <v>0.11606349706129303</v>
      </c>
      <c r="EI16" s="20">
        <f>'RIMS II Type II Employment'!EI16*VLOOKUP('Equation 4 Type II FTE'!$B16,'Equation 3 FTE Conversion'!$B$10:$E$32,4,FALSE)</f>
        <v>0.13286599496221663</v>
      </c>
      <c r="EJ16" s="20">
        <f>'RIMS II Type II Employment'!EJ16*VLOOKUP('Equation 4 Type II FTE'!$B16,'Equation 3 FTE Conversion'!$B$10:$E$32,4,FALSE)</f>
        <v>0.13364298908480268</v>
      </c>
      <c r="EK16" s="20">
        <f>'RIMS II Type II Employment'!EK16*VLOOKUP('Equation 4 Type II FTE'!$B16,'Equation 3 FTE Conversion'!$B$10:$E$32,4,FALSE)</f>
        <v>0.16132340470193116</v>
      </c>
      <c r="EL16" s="20">
        <f>'RIMS II Type II Employment'!EL16*VLOOKUP('Equation 4 Type II FTE'!$B16,'Equation 3 FTE Conversion'!$B$10:$E$32,4,FALSE)</f>
        <v>0.12732991183879092</v>
      </c>
      <c r="EM16" s="20">
        <f>'RIMS II Type II Employment'!EM16*VLOOKUP('Equation 4 Type II FTE'!$B16,'Equation 3 FTE Conversion'!$B$10:$E$32,4,FALSE)</f>
        <v>0.13354586481947944</v>
      </c>
      <c r="EN16" s="20">
        <f>'RIMS II Type II Employment'!EN16*VLOOKUP('Equation 4 Type II FTE'!$B16,'Equation 3 FTE Conversion'!$B$10:$E$32,4,FALSE)</f>
        <v>0.16938471872376154</v>
      </c>
      <c r="EO16" s="20">
        <f>'RIMS II Type II Employment'!EO16*VLOOKUP('Equation 4 Type II FTE'!$B16,'Equation 3 FTE Conversion'!$B$10:$E$32,4,FALSE)</f>
        <v>0.13441998320738874</v>
      </c>
      <c r="EP16" s="20">
        <f>'RIMS II Type II Employment'!EP16*VLOOKUP('Equation 4 Type II FTE'!$B16,'Equation 3 FTE Conversion'!$B$10:$E$32,4,FALSE)</f>
        <v>0.14792025608732157</v>
      </c>
      <c r="EQ16" s="20">
        <f>'RIMS II Type II Employment'!EQ16*VLOOKUP('Equation 4 Type II FTE'!$B16,'Equation 3 FTE Conversion'!$B$10:$E$32,4,FALSE)</f>
        <v>0.11149865659109991</v>
      </c>
      <c r="ER16" s="20">
        <f>'RIMS II Type II Employment'!ER16*VLOOKUP('Equation 4 Type II FTE'!$B16,'Equation 3 FTE Conversion'!$B$10:$E$32,4,FALSE)</f>
        <v>0.3992778547439127</v>
      </c>
      <c r="ES16" s="20">
        <f>'RIMS II Type II Employment'!ES16*VLOOKUP('Equation 4 Type II FTE'!$B16,'Equation 3 FTE Conversion'!$B$10:$E$32,4,FALSE)</f>
        <v>0.12839827875734677</v>
      </c>
      <c r="ET16" s="20">
        <f>'RIMS II Type II Employment'!ET16*VLOOKUP('Equation 4 Type II FTE'!$B16,'Equation 3 FTE Conversion'!$B$10:$E$32,4,FALSE)</f>
        <v>0.17074445843828717</v>
      </c>
      <c r="EU16" s="20">
        <f>'RIMS II Type II Employment'!EU16*VLOOKUP('Equation 4 Type II FTE'!$B16,'Equation 3 FTE Conversion'!$B$10:$E$32,4,FALSE)</f>
        <v>0.13675096557514693</v>
      </c>
      <c r="EV16" s="20">
        <f>'RIMS II Type II Employment'!EV16*VLOOKUP('Equation 4 Type II FTE'!$B16,'Equation 3 FTE Conversion'!$B$10:$E$32,4,FALSE)</f>
        <v>9.9746620486985724E-2</v>
      </c>
      <c r="EW16" s="20">
        <f>'RIMS II Type II Employment'!EW16*VLOOKUP('Equation 4 Type II FTE'!$B16,'Equation 3 FTE Conversion'!$B$10:$E$32,4,FALSE)</f>
        <v>7.7408039462636427E-2</v>
      </c>
      <c r="EX16" s="20">
        <f>'RIMS II Type II Employment'!EX16*VLOOKUP('Equation 4 Type II FTE'!$B16,'Equation 3 FTE Conversion'!$B$10:$E$32,4,FALSE)</f>
        <v>0.14772600755667506</v>
      </c>
      <c r="EY16" s="20">
        <f>'RIMS II Type II Employment'!EY16*VLOOKUP('Equation 4 Type II FTE'!$B16,'Equation 3 FTE Conversion'!$B$10:$E$32,4,FALSE)</f>
        <v>0.17132720403022669</v>
      </c>
      <c r="EZ16" s="20">
        <f>'RIMS II Type II Employment'!EZ16*VLOOKUP('Equation 4 Type II FTE'!$B16,'Equation 3 FTE Conversion'!$B$10:$E$32,4,FALSE)</f>
        <v>0.14529790092359363</v>
      </c>
      <c r="FA16" s="20">
        <f>'RIMS II Type II Employment'!FA16*VLOOKUP('Equation 4 Type II FTE'!$B16,'Equation 3 FTE Conversion'!$B$10:$E$32,4,FALSE)</f>
        <v>0.1149951301427372</v>
      </c>
      <c r="FB16" s="20">
        <f>'RIMS II Type II Employment'!FB16*VLOOKUP('Equation 4 Type II FTE'!$B16,'Equation 3 FTE Conversion'!$B$10:$E$32,4,FALSE)</f>
        <v>0.18181662468513854</v>
      </c>
      <c r="FC16" s="20">
        <f>'RIMS II Type II Employment'!FC16*VLOOKUP('Equation 4 Type II FTE'!$B16,'Equation 3 FTE Conversion'!$B$10:$E$32,4,FALSE)</f>
        <v>0.25747642737195631</v>
      </c>
      <c r="FD16" s="20">
        <f>'RIMS II Type II Employment'!FD16*VLOOKUP('Equation 4 Type II FTE'!$B16,'Equation 3 FTE Conversion'!$B$10:$E$32,4,FALSE)</f>
        <v>9.1199685138539044E-2</v>
      </c>
      <c r="FE16" s="20">
        <f>'RIMS II Type II Employment'!FE16*VLOOKUP('Equation 4 Type II FTE'!$B16,'Equation 3 FTE Conversion'!$B$10:$E$32,4,FALSE)</f>
        <v>9.8969626364399668E-2</v>
      </c>
      <c r="FF16" s="20">
        <f>'RIMS II Type II Employment'!FF16*VLOOKUP('Equation 4 Type II FTE'!$B16,'Equation 3 FTE Conversion'!$B$10:$E$32,4,FALSE)</f>
        <v>0.20532069689336691</v>
      </c>
      <c r="FG16" s="20">
        <f>'RIMS II Type II Employment'!FG16*VLOOKUP('Equation 4 Type II FTE'!$B16,'Equation 3 FTE Conversion'!$B$10:$E$32,4,FALSE)</f>
        <v>0.24523876994122584</v>
      </c>
      <c r="FH16" s="20">
        <f>'RIMS II Type II Employment'!FH16*VLOOKUP('Equation 4 Type II FTE'!$B16,'Equation 3 FTE Conversion'!$B$10:$E$32,4,FALSE)</f>
        <v>0.35460069269521405</v>
      </c>
      <c r="FI16" s="20">
        <f>'RIMS II Type II Employment'!FI16*VLOOKUP('Equation 4 Type II FTE'!$B16,'Equation 3 FTE Conversion'!$B$10:$E$32,4,FALSE)</f>
        <v>0.28272873635600337</v>
      </c>
      <c r="FJ16" s="20">
        <f>'RIMS II Type II Employment'!FJ16*VLOOKUP('Equation 4 Type II FTE'!$B16,'Equation 3 FTE Conversion'!$B$10:$E$32,4,FALSE)</f>
        <v>0.26650898404701928</v>
      </c>
      <c r="FK16" s="20">
        <f>'RIMS II Type II Employment'!FK16*VLOOKUP('Equation 4 Type II FTE'!$B16,'Equation 3 FTE Conversion'!$B$10:$E$32,4,FALSE)</f>
        <v>0.27864951721242653</v>
      </c>
      <c r="FL16" s="20">
        <f>'RIMS II Type II Employment'!FL16*VLOOKUP('Equation 4 Type II FTE'!$B16,'Equation 3 FTE Conversion'!$B$10:$E$32,4,FALSE)</f>
        <v>0.23086437867338369</v>
      </c>
      <c r="FM16" s="20">
        <f>'RIMS II Type II Employment'!FM16*VLOOKUP('Equation 4 Type II FTE'!$B16,'Equation 3 FTE Conversion'!$B$10:$E$32,4,FALSE)</f>
        <v>0.25631093618807727</v>
      </c>
      <c r="FN16" s="20">
        <f>'RIMS II Type II Employment'!FN16*VLOOKUP('Equation 4 Type II FTE'!$B16,'Equation 3 FTE Conversion'!$B$10:$E$32,4,FALSE)</f>
        <v>0.46609934928631402</v>
      </c>
      <c r="FO16" s="20">
        <f>'RIMS II Type II Employment'!FO16*VLOOKUP('Equation 4 Type II FTE'!$B16,'Equation 3 FTE Conversion'!$B$10:$E$32,4,FALSE)</f>
        <v>0.20833154911838789</v>
      </c>
      <c r="FP16" s="20">
        <f>'RIMS II Type II Employment'!FP16*VLOOKUP('Equation 4 Type II FTE'!$B16,'Equation 3 FTE Conversion'!$B$10:$E$32,4,FALSE)</f>
        <v>0.21338201091519732</v>
      </c>
      <c r="FQ16" s="20">
        <f>'RIMS II Type II Employment'!FQ16*VLOOKUP('Equation 4 Type II FTE'!$B16,'Equation 3 FTE Conversion'!$B$10:$E$32,4,FALSE)</f>
        <v>0.12752416036943745</v>
      </c>
      <c r="FR16" s="20">
        <f>'RIMS II Type II Employment'!FR16*VLOOKUP('Equation 4 Type II FTE'!$B16,'Equation 3 FTE Conversion'!$B$10:$E$32,4,FALSE)</f>
        <v>0.16656811502938706</v>
      </c>
      <c r="FS16" s="20">
        <f>'RIMS II Type II Employment'!FS16*VLOOKUP('Equation 4 Type II FTE'!$B16,'Equation 3 FTE Conversion'!$B$10:$E$32,4,FALSE)</f>
        <v>0.16656811502938706</v>
      </c>
      <c r="FT16" s="20">
        <f>'RIMS II Type II Employment'!FT16*VLOOKUP('Equation 4 Type II FTE'!$B16,'Equation 3 FTE Conversion'!$B$10:$E$32,4,FALSE)</f>
        <v>9.4987531486146096E-2</v>
      </c>
      <c r="FU16" s="20">
        <f>'RIMS II Type II Employment'!FU16*VLOOKUP('Equation 4 Type II FTE'!$B16,'Equation 3 FTE Conversion'!$B$10:$E$32,4,FALSE)</f>
        <v>0.41229250629722919</v>
      </c>
      <c r="FV16" s="20">
        <f>'RIMS II Type II Employment'!FV16*VLOOKUP('Equation 4 Type II FTE'!$B16,'Equation 3 FTE Conversion'!$B$10:$E$32,4,FALSE)</f>
        <v>0.58187147355163726</v>
      </c>
      <c r="FW16" s="20">
        <f>'RIMS II Type II Employment'!FW16*VLOOKUP('Equation 4 Type II FTE'!$B16,'Equation 3 FTE Conversion'!$B$10:$E$32,4,FALSE)</f>
        <v>0.30885516372795968</v>
      </c>
      <c r="FX16" s="20">
        <f>'RIMS II Type II Employment'!FX16*VLOOKUP('Equation 4 Type II FTE'!$B16,'Equation 3 FTE Conversion'!$B$10:$E$32,4,FALSE)</f>
        <v>0.30652418136020149</v>
      </c>
      <c r="FY16" s="20">
        <f>'RIMS II Type II Employment'!FY16*VLOOKUP('Equation 4 Type II FTE'!$B16,'Equation 3 FTE Conversion'!$B$10:$E$32,4,FALSE)</f>
        <v>0.21794685138539041</v>
      </c>
      <c r="FZ16" s="20">
        <f>'RIMS II Type II Employment'!FZ16*VLOOKUP('Equation 4 Type II FTE'!$B16,'Equation 3 FTE Conversion'!$B$10:$E$32,4,FALSE)</f>
        <v>3.0542667716204868</v>
      </c>
      <c r="GA16" s="20">
        <f>'RIMS II Type II Employment'!GA16*VLOOKUP('Equation 4 Type II FTE'!$B16,'Equation 3 FTE Conversion'!$B$10:$E$32,4,FALSE)</f>
        <v>3.1088506087321575</v>
      </c>
      <c r="GB16" s="20">
        <f>'RIMS II Type II Employment'!GB16*VLOOKUP('Equation 4 Type II FTE'!$B16,'Equation 3 FTE Conversion'!$B$10:$E$32,4,FALSE)</f>
        <v>2.7263752518891686</v>
      </c>
      <c r="GC16" s="20">
        <f>'RIMS II Type II Employment'!GC16*VLOOKUP('Equation 4 Type II FTE'!$B16,'Equation 3 FTE Conversion'!$B$10:$E$32,4,FALSE)</f>
        <v>2.2152102434928631</v>
      </c>
      <c r="GD16" s="20">
        <f>'RIMS II Type II Employment'!GD16*VLOOKUP('Equation 4 Type II FTE'!$B16,'Equation 3 FTE Conversion'!$B$10:$E$32,4,FALSE)</f>
        <v>3.1476031905961377</v>
      </c>
      <c r="GE16" s="20">
        <f>'RIMS II Type II Employment'!GE16*VLOOKUP('Equation 4 Type II FTE'!$B16,'Equation 3 FTE Conversion'!$B$10:$E$32,4,FALSE)</f>
        <v>3.1094333543240973</v>
      </c>
      <c r="GF16" s="20">
        <f>'RIMS II Type II Employment'!GF16*VLOOKUP('Equation 4 Type II FTE'!$B16,'Equation 3 FTE Conversion'!$B$10:$E$32,4,FALSE)</f>
        <v>3.9276081654072206</v>
      </c>
      <c r="GG16" s="20">
        <f>'RIMS II Type II Employment'!GG16*VLOOKUP('Equation 4 Type II FTE'!$B16,'Equation 3 FTE Conversion'!$B$10:$E$32,4,FALSE)</f>
        <v>3.5638777917716205</v>
      </c>
      <c r="GH16" s="20">
        <f>'RIMS II Type II Employment'!GH16*VLOOKUP('Equation 4 Type II FTE'!$B16,'Equation 3 FTE Conversion'!$B$10:$E$32,4,FALSE)</f>
        <v>3.6085549538203185</v>
      </c>
      <c r="GI16" s="20">
        <f>'RIMS II Type II Employment'!GI16*VLOOKUP('Equation 4 Type II FTE'!$B16,'Equation 3 FTE Conversion'!$B$10:$E$32,4,FALSE)</f>
        <v>3.8803086481947942</v>
      </c>
      <c r="GJ16" s="20">
        <f>'RIMS II Type II Employment'!GJ16*VLOOKUP('Equation 4 Type II FTE'!$B16,'Equation 3 FTE Conversion'!$B$10:$E$32,4,FALSE)</f>
        <v>3.9535403442485304</v>
      </c>
      <c r="GK16" s="20">
        <f>'RIMS II Type II Employment'!GK16*VLOOKUP('Equation 4 Type II FTE'!$B16,'Equation 3 FTE Conversion'!$B$10:$E$32,4,FALSE)</f>
        <v>2.6847089420654915</v>
      </c>
      <c r="GL16" s="20">
        <f>'RIMS II Type II Employment'!GL16*VLOOKUP('Equation 4 Type II FTE'!$B16,'Equation 3 FTE Conversion'!$B$10:$E$32,4,FALSE)</f>
        <v>3.0187192905121742</v>
      </c>
      <c r="GM16" s="20">
        <f>'RIMS II Type II Employment'!GM16*VLOOKUP('Equation 4 Type II FTE'!$B16,'Equation 3 FTE Conversion'!$B$10:$E$32,4,FALSE)</f>
        <v>4.039203946263644</v>
      </c>
      <c r="GN16" s="20">
        <f>'RIMS II Type II Employment'!GN16*VLOOKUP('Equation 4 Type II FTE'!$B16,'Equation 3 FTE Conversion'!$B$10:$E$32,4,FALSE)</f>
        <v>4.7624883501259445</v>
      </c>
      <c r="GO16" s="20">
        <f>'RIMS II Type II Employment'!GO16*VLOOKUP('Equation 4 Type II FTE'!$B16,'Equation 3 FTE Conversion'!$B$10:$E$32,4,FALSE)</f>
        <v>3.369726385390428</v>
      </c>
      <c r="GP16" s="20">
        <f>'RIMS II Type II Employment'!GP16*VLOOKUP('Equation 4 Type II FTE'!$B16,'Equation 3 FTE Conversion'!$B$10:$E$32,4,FALSE)</f>
        <v>3.1173004198152814</v>
      </c>
      <c r="GQ16" s="20">
        <f>'RIMS II Type II Employment'!GQ16*VLOOKUP('Equation 4 Type II FTE'!$B16,'Equation 3 FTE Conversion'!$B$10:$E$32,4,FALSE)</f>
        <v>7.6693204869857263</v>
      </c>
      <c r="GR16" s="20">
        <f>'RIMS II Type II Employment'!GR16*VLOOKUP('Equation 4 Type II FTE'!$B16,'Equation 3 FTE Conversion'!$B$10:$E$32,4,FALSE)</f>
        <v>4.2165528547439131</v>
      </c>
      <c r="GS16" s="20">
        <f>'RIMS II Type II Employment'!GS16*VLOOKUP('Equation 4 Type II FTE'!$B16,'Equation 3 FTE Conversion'!$B$10:$E$32,4,FALSE)</f>
        <v>3.3420459697732996</v>
      </c>
      <c r="GT16" s="20">
        <f>'RIMS II Type II Employment'!GT16*VLOOKUP('Equation 4 Type II FTE'!$B16,'Equation 3 FTE Conversion'!$B$10:$E$32,4,FALSE)</f>
        <v>3.1389591309823675</v>
      </c>
      <c r="GU16" s="20">
        <f>'RIMS II Type II Employment'!GU16*VLOOKUP('Equation 4 Type II FTE'!$B16,'Equation 3 FTE Conversion'!$B$10:$E$32,4,FALSE)</f>
        <v>3.0062873845507974</v>
      </c>
      <c r="GV16" s="20">
        <f>'RIMS II Type II Employment'!GV16*VLOOKUP('Equation 4 Type II FTE'!$B16,'Equation 3 FTE Conversion'!$B$10:$E$32,4,FALSE)</f>
        <v>3.018913539042821</v>
      </c>
      <c r="GW16" s="20">
        <f>'RIMS II Type II Employment'!GW16*VLOOKUP('Equation 4 Type II FTE'!$B16,'Equation 3 FTE Conversion'!$B$10:$E$32,4,FALSE)</f>
        <v>3.4275153232577664</v>
      </c>
      <c r="GX16" s="20">
        <f>'RIMS II Type II Employment'!GX16*VLOOKUP('Equation 4 Type II FTE'!$B16,'Equation 3 FTE Conversion'!$B$10:$E$32,4,FALSE)</f>
        <v>3.1201170235096556</v>
      </c>
      <c r="GY16" s="20">
        <f>'RIMS II Type II Employment'!GY16*VLOOKUP('Equation 4 Type II FTE'!$B16,'Equation 3 FTE Conversion'!$B$10:$E$32,4,FALSE)</f>
        <v>3.5153156591099917</v>
      </c>
      <c r="GZ16" s="20">
        <f>'RIMS II Type II Employment'!GZ16*VLOOKUP('Equation 4 Type II FTE'!$B16,'Equation 3 FTE Conversion'!$B$10:$E$32,4,FALSE)</f>
        <v>4.8146440806045341</v>
      </c>
      <c r="HA16" s="20">
        <f>'RIMS II Type II Employment'!HA16*VLOOKUP('Equation 4 Type II FTE'!$B16,'Equation 3 FTE Conversion'!$B$10:$E$32,4,FALSE)</f>
        <v>3.098749685138539</v>
      </c>
      <c r="HB16" s="20">
        <f>'RIMS II Type II Employment'!HB16*VLOOKUP('Equation 4 Type II FTE'!$B16,'Equation 3 FTE Conversion'!$B$10:$E$32,4,FALSE)</f>
        <v>2.4887121746431569</v>
      </c>
      <c r="HC16" s="20">
        <f>'RIMS II Type II Employment'!HC16*VLOOKUP('Equation 4 Type II FTE'!$B16,'Equation 3 FTE Conversion'!$B$10:$E$32,4,FALSE)</f>
        <v>4.3000797229219136</v>
      </c>
      <c r="HD16" s="20">
        <f>'RIMS II Type II Employment'!HD16*VLOOKUP('Equation 4 Type II FTE'!$B16,'Equation 3 FTE Conversion'!$B$10:$E$32,4,FALSE)</f>
        <v>4.2703596977329967</v>
      </c>
      <c r="HE16" s="20">
        <f>'RIMS II Type II Employment'!HE16*VLOOKUP('Equation 4 Type II FTE'!$B16,'Equation 3 FTE Conversion'!$B$10:$E$32,4,FALSE)</f>
        <v>5.2333467884130984</v>
      </c>
      <c r="HF16" s="20">
        <f>'RIMS II Type II Employment'!HF16*VLOOKUP('Equation 4 Type II FTE'!$B16,'Equation 3 FTE Conversion'!$B$10:$E$32,4,FALSE)</f>
        <v>3.9069206968933665</v>
      </c>
      <c r="HG16" s="20">
        <f>'RIMS II Type II Employment'!HG16*VLOOKUP('Equation 4 Type II FTE'!$B16,'Equation 3 FTE Conversion'!$B$10:$E$32,4,FALSE)</f>
        <v>5.517920885810244</v>
      </c>
      <c r="HH16" s="20">
        <f>'RIMS II Type II Employment'!HH16*VLOOKUP('Equation 4 Type II FTE'!$B16,'Equation 3 FTE Conversion'!$B$10:$E$32,4,FALSE)</f>
        <v>6.6791386020151133</v>
      </c>
      <c r="HI16" s="20">
        <f>'RIMS II Type II Employment'!HI16*VLOOKUP('Equation 4 Type II FTE'!$B16,'Equation 3 FTE Conversion'!$B$10:$E$32,4,FALSE)</f>
        <v>14.002308207388749</v>
      </c>
      <c r="HJ16" s="20">
        <f>'RIMS II Type II Employment'!HJ16*VLOOKUP('Equation 4 Type II FTE'!$B16,'Equation 3 FTE Conversion'!$B$10:$E$32,4,FALSE)</f>
        <v>6.7285748530646519</v>
      </c>
      <c r="HK16" s="20">
        <f>'RIMS II Type II Employment'!HK16*VLOOKUP('Equation 4 Type II FTE'!$B16,'Equation 3 FTE Conversion'!$B$10:$E$32,4,FALSE)</f>
        <v>0</v>
      </c>
      <c r="HL16" s="20">
        <f>'RIMS II Type II Employment'!HL16*VLOOKUP('Equation 4 Type II FTE'!$B16,'Equation 3 FTE Conversion'!$B$10:$E$32,4,FALSE)</f>
        <v>2.0779736565910998</v>
      </c>
      <c r="HM16" s="20">
        <f>'RIMS II Type II Employment'!HM16*VLOOKUP('Equation 4 Type II FTE'!$B16,'Equation 3 FTE Conversion'!$B$10:$E$32,4,FALSE)</f>
        <v>2.0160083753148612</v>
      </c>
      <c r="HN16" s="20">
        <f>'RIMS II Type II Employment'!HN16*VLOOKUP('Equation 4 Type II FTE'!$B16,'Equation 3 FTE Conversion'!$B$10:$E$32,4,FALSE)</f>
        <v>2.5669943324937026</v>
      </c>
      <c r="HO16" s="20">
        <f>'RIMS II Type II Employment'!HO16*VLOOKUP('Equation 4 Type II FTE'!$B16,'Equation 3 FTE Conversion'!$B$10:$E$32,4,FALSE)</f>
        <v>2.9616102225020993</v>
      </c>
      <c r="HP16" s="20">
        <f>'RIMS II Type II Employment'!HP16*VLOOKUP('Equation 4 Type II FTE'!$B16,'Equation 3 FTE Conversion'!$B$10:$E$32,4,FALSE)</f>
        <v>2.9592792401343408</v>
      </c>
      <c r="HQ16" s="20">
        <f>'RIMS II Type II Employment'!HQ16*VLOOKUP('Equation 4 Type II FTE'!$B16,'Equation 3 FTE Conversion'!$B$10:$E$32,4,FALSE)</f>
        <v>2.2867908270361039</v>
      </c>
      <c r="HR16" s="20">
        <f>'RIMS II Type II Employment'!HR16*VLOOKUP('Equation 4 Type II FTE'!$B16,'Equation 3 FTE Conversion'!$B$10:$E$32,4,FALSE)</f>
        <v>2.9822976910159529</v>
      </c>
      <c r="HS16" s="20">
        <f>'RIMS II Type II Employment'!HS16*VLOOKUP('Equation 4 Type II FTE'!$B16,'Equation 3 FTE Conversion'!$B$10:$E$32,4,FALSE)</f>
        <v>5.6238834592779172</v>
      </c>
      <c r="HT16" s="20">
        <f>'RIMS II Type II Employment'!HT16*VLOOKUP('Equation 4 Type II FTE'!$B16,'Equation 3 FTE Conversion'!$B$10:$E$32,4,FALSE)</f>
        <v>7.8024778547439126</v>
      </c>
      <c r="HU16" s="20">
        <f>'RIMS II Type II Employment'!HU16*VLOOKUP('Equation 4 Type II FTE'!$B16,'Equation 3 FTE Conversion'!$B$10:$E$32,4,FALSE)</f>
        <v>1.0740001259445842</v>
      </c>
      <c r="HV16" s="20">
        <f>'RIMS II Type II Employment'!HV16*VLOOKUP('Equation 4 Type II FTE'!$B16,'Equation 3 FTE Conversion'!$B$10:$E$32,4,FALSE)</f>
        <v>2.01387164147775</v>
      </c>
      <c r="HW16" s="20">
        <f>'RIMS II Type II Employment'!HW16*VLOOKUP('Equation 4 Type II FTE'!$B16,'Equation 3 FTE Conversion'!$B$10:$E$32,4,FALSE)</f>
        <v>2.2995141057934507</v>
      </c>
      <c r="HX16" s="20">
        <f>'RIMS II Type II Employment'!HX16*VLOOKUP('Equation 4 Type II FTE'!$B16,'Equation 3 FTE Conversion'!$B$10:$E$32,4,FALSE)</f>
        <v>2.1669394836272042</v>
      </c>
      <c r="HY16" s="20">
        <f>'RIMS II Type II Employment'!HY16*VLOOKUP('Equation 4 Type II FTE'!$B16,'Equation 3 FTE Conversion'!$B$10:$E$32,4,FALSE)</f>
        <v>1.4010175272879932</v>
      </c>
      <c r="HZ16" s="20">
        <f>'RIMS II Type II Employment'!HZ16*VLOOKUP('Equation 4 Type II FTE'!$B16,'Equation 3 FTE Conversion'!$B$10:$E$32,4,FALSE)</f>
        <v>3.3167936607892528</v>
      </c>
      <c r="IA16" s="20">
        <f>'RIMS II Type II Employment'!IA16*VLOOKUP('Equation 4 Type II FTE'!$B16,'Equation 3 FTE Conversion'!$B$10:$E$32,4,FALSE)</f>
        <v>2.9138250839630562</v>
      </c>
      <c r="IB16" s="20">
        <f>'RIMS II Type II Employment'!IB16*VLOOKUP('Equation 4 Type II FTE'!$B16,'Equation 3 FTE Conversion'!$B$10:$E$32,4,FALSE)</f>
        <v>1.7234700881612091</v>
      </c>
      <c r="IC16" s="20">
        <f>'RIMS II Type II Employment'!IC16*VLOOKUP('Equation 4 Type II FTE'!$B16,'Equation 3 FTE Conversion'!$B$10:$E$32,4,FALSE)</f>
        <v>2.1074994332493704</v>
      </c>
      <c r="ID16" s="20">
        <f>'RIMS II Type II Employment'!ID16*VLOOKUP('Equation 4 Type II FTE'!$B16,'Equation 3 FTE Conversion'!$B$10:$E$32,4,FALSE)</f>
        <v>2.4997843408900082</v>
      </c>
      <c r="IE16" s="20">
        <f>'RIMS II Type II Employment'!IE16*VLOOKUP('Equation 4 Type II FTE'!$B16,'Equation 3 FTE Conversion'!$B$10:$E$32,4,FALSE)</f>
        <v>2.7688185558354323</v>
      </c>
      <c r="IF16" s="20">
        <f>'RIMS II Type II Employment'!IF16*VLOOKUP('Equation 4 Type II FTE'!$B16,'Equation 3 FTE Conversion'!$B$10:$E$32,4,FALSE)</f>
        <v>1.7783452980688497</v>
      </c>
      <c r="IG16" s="20">
        <f>'RIMS II Type II Employment'!IG16*VLOOKUP('Equation 4 Type II FTE'!$B16,'Equation 3 FTE Conversion'!$B$10:$E$32,4,FALSE)</f>
        <v>1.6514038832913516</v>
      </c>
      <c r="IH16" s="20">
        <f>'RIMS II Type II Employment'!IH16*VLOOKUP('Equation 4 Type II FTE'!$B16,'Equation 3 FTE Conversion'!$B$10:$E$32,4,FALSE)</f>
        <v>1.8774120486985726</v>
      </c>
      <c r="II16" s="20">
        <f>'RIMS II Type II Employment'!II16*VLOOKUP('Equation 4 Type II FTE'!$B16,'Equation 3 FTE Conversion'!$B$10:$E$32,4,FALSE)</f>
        <v>1.3128286943744751</v>
      </c>
      <c r="IJ16" s="20">
        <f>'RIMS II Type II Employment'!IJ16*VLOOKUP('Equation 4 Type II FTE'!$B16,'Equation 3 FTE Conversion'!$B$10:$E$32,4,FALSE)</f>
        <v>2.5002699622166245</v>
      </c>
      <c r="IK16" s="20">
        <f>'RIMS II Type II Employment'!IK16*VLOOKUP('Equation 4 Type II FTE'!$B16,'Equation 3 FTE Conversion'!$B$10:$E$32,4,FALSE)</f>
        <v>1.9809465155331654</v>
      </c>
      <c r="IL16" s="20">
        <f>'RIMS II Type II Employment'!IL16*VLOOKUP('Equation 4 Type II FTE'!$B16,'Equation 3 FTE Conversion'!$B$10:$E$32,4,FALSE)</f>
        <v>2.4630713685978169</v>
      </c>
      <c r="IM16" s="20">
        <f>'RIMS II Type II Employment'!IM16*VLOOKUP('Equation 4 Type II FTE'!$B16,'Equation 3 FTE Conversion'!$B$10:$E$32,4,FALSE)</f>
        <v>2.1800512594458441</v>
      </c>
      <c r="IN16" s="20">
        <f>'RIMS II Type II Employment'!IN16*VLOOKUP('Equation 4 Type II FTE'!$B16,'Equation 3 FTE Conversion'!$B$10:$E$32,4,FALSE)</f>
        <v>2.0918624265323258</v>
      </c>
      <c r="IO16" s="20">
        <f>'RIMS II Type II Employment'!IO16*VLOOKUP('Equation 4 Type II FTE'!$B16,'Equation 3 FTE Conversion'!$B$10:$E$32,4,FALSE)</f>
        <v>2.8729357682619647</v>
      </c>
      <c r="IP16" s="20">
        <f>'RIMS II Type II Employment'!IP16*VLOOKUP('Equation 4 Type II FTE'!$B16,'Equation 3 FTE Conversion'!$B$10:$E$32,4,FALSE)</f>
        <v>2.5823399664147773</v>
      </c>
      <c r="IQ16" s="20">
        <f>'RIMS II Type II Employment'!IQ16*VLOOKUP('Equation 4 Type II FTE'!$B16,'Equation 3 FTE Conversion'!$B$10:$E$32,4,FALSE)</f>
        <v>2.5814658480268684</v>
      </c>
      <c r="IR16" s="20">
        <f>'RIMS II Type II Employment'!IR16*VLOOKUP('Equation 4 Type II FTE'!$B16,'Equation 3 FTE Conversion'!$B$10:$E$32,4,FALSE)</f>
        <v>2.8273844878253565</v>
      </c>
      <c r="IS16" s="20">
        <f>'RIMS II Type II Employment'!IS16*VLOOKUP('Equation 4 Type II FTE'!$B16,'Equation 3 FTE Conversion'!$B$10:$E$32,4,FALSE)</f>
        <v>3.1042857682619647</v>
      </c>
      <c r="IT16" s="20">
        <f>'RIMS II Type II Employment'!IT16*VLOOKUP('Equation 4 Type II FTE'!$B16,'Equation 3 FTE Conversion'!$B$10:$E$32,4,FALSE)</f>
        <v>3.6619732997481105</v>
      </c>
      <c r="IU16" s="20">
        <f>'RIMS II Type II Employment'!IU16*VLOOKUP('Equation 4 Type II FTE'!$B16,'Equation 3 FTE Conversion'!$B$10:$E$32,4,FALSE)</f>
        <v>3.1066167506297226</v>
      </c>
      <c r="IV16" s="20">
        <f>'RIMS II Type II Employment'!IV16*VLOOKUP('Equation 4 Type II FTE'!$B16,'Equation 3 FTE Conversion'!$B$10:$E$32,4,FALSE)</f>
        <v>2.8554534005037784</v>
      </c>
      <c r="IW16" s="20">
        <f>'RIMS II Type II Employment'!IW16*VLOOKUP('Equation 4 Type II FTE'!$B16,'Equation 3 FTE Conversion'!$B$10:$E$32,4,FALSE)</f>
        <v>2.5973942275398825</v>
      </c>
      <c r="IX16" s="20">
        <f>'RIMS II Type II Employment'!IX16*VLOOKUP('Equation 4 Type II FTE'!$B16,'Equation 3 FTE Conversion'!$B$10:$E$32,4,FALSE)</f>
        <v>3.0657274349286312</v>
      </c>
      <c r="IY16" s="20">
        <f>'RIMS II Type II Employment'!IY16*VLOOKUP('Equation 4 Type II FTE'!$B16,'Equation 3 FTE Conversion'!$B$10:$E$32,4,FALSE)</f>
        <v>2.7670703190596138</v>
      </c>
      <c r="IZ16" s="20">
        <f>'RIMS II Type II Employment'!IZ16*VLOOKUP('Equation 4 Type II FTE'!$B16,'Equation 3 FTE Conversion'!$B$10:$E$32,4,FALSE)</f>
        <v>4.5299728589420658</v>
      </c>
      <c r="JA16" s="20">
        <f>'RIMS II Type II Employment'!JA16*VLOOKUP('Equation 4 Type II FTE'!$B16,'Equation 3 FTE Conversion'!$B$10:$E$32,4,FALSE)</f>
        <v>2.9537431570109152</v>
      </c>
      <c r="JB16" s="20">
        <f>'RIMS II Type II Employment'!JB16*VLOOKUP('Equation 4 Type II FTE'!$B16,'Equation 3 FTE Conversion'!$B$10:$E$32,4,FALSE)</f>
        <v>0.16336301427371955</v>
      </c>
      <c r="JC16" s="20">
        <f>'RIMS II Type II Employment'!JC16*VLOOKUP('Equation 4 Type II FTE'!$B16,'Equation 3 FTE Conversion'!$B$10:$E$32,4,FALSE)</f>
        <v>0.15335921494542401</v>
      </c>
      <c r="JD16" s="20">
        <f>'RIMS II Type II Employment'!JD16*VLOOKUP('Equation 4 Type II FTE'!$B16,'Equation 3 FTE Conversion'!$B$10:$E$32,4,FALSE)</f>
        <v>0.19453990344248531</v>
      </c>
      <c r="JE16" s="20">
        <f>'RIMS II Type II Employment'!JE16*VLOOKUP('Equation 4 Type II FTE'!$B16,'Equation 3 FTE Conversion'!$B$10:$E$32,4,FALSE)</f>
        <v>0.16831635180520571</v>
      </c>
      <c r="JF16" s="20">
        <f>'RIMS II Type II Employment'!JF16*VLOOKUP('Equation 4 Type II FTE'!$B16,'Equation 3 FTE Conversion'!$B$10:$E$32,4,FALSE)</f>
        <v>0.13675096557514693</v>
      </c>
      <c r="JG16" s="20">
        <f>'RIMS II Type II Employment'!JG16*VLOOKUP('Equation 4 Type II FTE'!$B16,'Equation 3 FTE Conversion'!$B$10:$E$32,4,FALSE)</f>
        <v>0.17764028127623846</v>
      </c>
      <c r="JH16" s="20">
        <f>'RIMS II Type II Employment'!JH16*VLOOKUP('Equation 4 Type II FTE'!$B16,'Equation 3 FTE Conversion'!$B$10:$E$32,4,FALSE)</f>
        <v>0.1890038203190596</v>
      </c>
      <c r="JI16" s="20">
        <f>'RIMS II Type II Employment'!JI16*VLOOKUP('Equation 4 Type II FTE'!$B16,'Equation 3 FTE Conversion'!$B$10:$E$32,4,FALSE)</f>
        <v>0.17336681360201511</v>
      </c>
      <c r="JJ16" s="20">
        <f>'RIMS II Type II Employment'!JJ16*VLOOKUP('Equation 4 Type II FTE'!$B16,'Equation 3 FTE Conversion'!$B$10:$E$32,4,FALSE)</f>
        <v>0.16705373635600335</v>
      </c>
      <c r="JK16" s="20">
        <f>'RIMS II Type II Employment'!JK16*VLOOKUP('Equation 4 Type II FTE'!$B16,'Equation 3 FTE Conversion'!$B$10:$E$32,4,FALSE)</f>
        <v>0.18589584382871535</v>
      </c>
      <c r="JL16" s="20">
        <f>'RIMS II Type II Employment'!JL16*VLOOKUP('Equation 4 Type II FTE'!$B16,'Equation 3 FTE Conversion'!$B$10:$E$32,4,FALSE)</f>
        <v>0.2609729009235936</v>
      </c>
      <c r="JM16" s="20">
        <f>'RIMS II Type II Employment'!JM16*VLOOKUP('Equation 4 Type II FTE'!$B16,'Equation 3 FTE Conversion'!$B$10:$E$32,4,FALSE)</f>
        <v>0.18579871956339211</v>
      </c>
      <c r="JN16" s="20">
        <f>'RIMS II Type II Employment'!JN16*VLOOKUP('Equation 4 Type II FTE'!$B16,'Equation 3 FTE Conversion'!$B$10:$E$32,4,FALSE)</f>
        <v>0.25126047439126781</v>
      </c>
      <c r="JO16" s="20">
        <f>'RIMS II Type II Employment'!JO16*VLOOKUP('Equation 4 Type II FTE'!$B16,'Equation 3 FTE Conversion'!$B$10:$E$32,4,FALSE)</f>
        <v>0.31021490344248531</v>
      </c>
      <c r="JP16" s="20">
        <f>'RIMS II Type II Employment'!JP16*VLOOKUP('Equation 4 Type II FTE'!$B16,'Equation 3 FTE Conversion'!$B$10:$E$32,4,FALSE)</f>
        <v>0.39956922753988244</v>
      </c>
      <c r="JQ16" s="20">
        <f>'RIMS II Type II Employment'!JQ16*VLOOKUP('Equation 4 Type II FTE'!$B16,'Equation 3 FTE Conversion'!$B$10:$E$32,4,FALSE)</f>
        <v>0.18414760705289671</v>
      </c>
      <c r="JR16" s="20">
        <f>'RIMS II Type II Employment'!JR16*VLOOKUP('Equation 4 Type II FTE'!$B16,'Equation 3 FTE Conversion'!$B$10:$E$32,4,FALSE)</f>
        <v>0.23911994122586061</v>
      </c>
      <c r="JS16" s="20">
        <f>'RIMS II Type II Employment'!JS16*VLOOKUP('Equation 4 Type II FTE'!$B16,'Equation 3 FTE Conversion'!$B$10:$E$32,4,FALSE)</f>
        <v>0.30225071368597811</v>
      </c>
      <c r="JT16" s="20">
        <f>'RIMS II Type II Employment'!JT16*VLOOKUP('Equation 4 Type II FTE'!$B16,'Equation 3 FTE Conversion'!$B$10:$E$32,4,FALSE)</f>
        <v>0.14762888329135179</v>
      </c>
      <c r="JU16" s="20">
        <f>'RIMS II Type II Employment'!JU16*VLOOKUP('Equation 4 Type II FTE'!$B16,'Equation 3 FTE Conversion'!$B$10:$E$32,4,FALSE)</f>
        <v>0.23581771620486983</v>
      </c>
      <c r="JV16" s="20">
        <f>'RIMS II Type II Employment'!JV16*VLOOKUP('Equation 4 Type II FTE'!$B16,'Equation 3 FTE Conversion'!$B$10:$E$32,4,FALSE)</f>
        <v>0.25796204869857264</v>
      </c>
      <c r="JW16" s="20">
        <f>'RIMS II Type II Employment'!JW16*VLOOKUP('Equation 4 Type II FTE'!$B16,'Equation 3 FTE Conversion'!$B$10:$E$32,4,FALSE)</f>
        <v>0.36489586481947939</v>
      </c>
      <c r="JX16" s="20">
        <f>'RIMS II Type II Employment'!JX16*VLOOKUP('Equation 4 Type II FTE'!$B16,'Equation 3 FTE Conversion'!$B$10:$E$32,4,FALSE)</f>
        <v>0.3047759445843829</v>
      </c>
      <c r="JY16" s="20">
        <f>'RIMS II Type II Employment'!JY16*VLOOKUP('Equation 4 Type II FTE'!$B16,'Equation 3 FTE Conversion'!$B$10:$E$32,4,FALSE)</f>
        <v>0.13616821998320738</v>
      </c>
      <c r="JZ16" s="20">
        <f>'RIMS II Type II Employment'!JZ16*VLOOKUP('Equation 4 Type II FTE'!$B16,'Equation 3 FTE Conversion'!$B$10:$E$32,4,FALSE)</f>
        <v>0.13626534424853065</v>
      </c>
      <c r="KA16" s="20">
        <f>'RIMS II Type II Employment'!KA16*VLOOKUP('Equation 4 Type II FTE'!$B16,'Equation 3 FTE Conversion'!$B$10:$E$32,4,FALSE)</f>
        <v>7.9836146095717875E-2</v>
      </c>
      <c r="KB16" s="20">
        <f>'RIMS II Type II Employment'!KB16*VLOOKUP('Equation 4 Type II FTE'!$B16,'Equation 3 FTE Conversion'!$B$10:$E$32,4,FALSE)</f>
        <v>0.20269834172963894</v>
      </c>
      <c r="KC16" s="20">
        <f>'RIMS II Type II Employment'!KC16*VLOOKUP('Equation 4 Type II FTE'!$B16,'Equation 3 FTE Conversion'!$B$10:$E$32,4,FALSE)</f>
        <v>0.1926945424013434</v>
      </c>
      <c r="KD16" s="20">
        <f>'RIMS II Type II Employment'!KD16*VLOOKUP('Equation 4 Type II FTE'!$B16,'Equation 3 FTE Conversion'!$B$10:$E$32,4,FALSE)</f>
        <v>0.10984754408060454</v>
      </c>
      <c r="KE16" s="20">
        <f>'RIMS II Type II Employment'!KE16*VLOOKUP('Equation 4 Type II FTE'!$B16,'Equation 3 FTE Conversion'!$B$10:$E$32,4,FALSE)</f>
        <v>0.13238037363560035</v>
      </c>
      <c r="KF16" s="20">
        <f>'RIMS II Type II Employment'!KF16*VLOOKUP('Equation 4 Type II FTE'!$B16,'Equation 3 FTE Conversion'!$B$10:$E$32,4,FALSE)</f>
        <v>0.12820403022670027</v>
      </c>
      <c r="KG16" s="20">
        <f>'RIMS II Type II Employment'!KG16*VLOOKUP('Equation 4 Type II FTE'!$B16,'Equation 3 FTE Conversion'!$B$10:$E$32,4,FALSE)</f>
        <v>0.14510365239294709</v>
      </c>
      <c r="KH16" s="20">
        <f>'RIMS II Type II Employment'!KH16*VLOOKUP('Equation 4 Type II FTE'!$B16,'Equation 3 FTE Conversion'!$B$10:$E$32,4,FALSE)</f>
        <v>0.29943410999160369</v>
      </c>
      <c r="KI16" s="20">
        <f>'RIMS II Type II Employment'!KI16*VLOOKUP('Equation 4 Type II FTE'!$B16,'Equation 3 FTE Conversion'!$B$10:$E$32,4,FALSE)</f>
        <v>0.14044168765743073</v>
      </c>
      <c r="KJ16" s="20">
        <f>'RIMS II Type II Employment'!KJ16*VLOOKUP('Equation 4 Type II FTE'!$B16,'Equation 3 FTE Conversion'!$B$10:$E$32,4,FALSE)</f>
        <v>0.15811830394626364</v>
      </c>
      <c r="KK16" s="20">
        <f>'RIMS II Type II Employment'!KK16*VLOOKUP('Equation 4 Type II FTE'!$B16,'Equation 3 FTE Conversion'!$B$10:$E$32,4,FALSE)</f>
        <v>0.11266414777497902</v>
      </c>
      <c r="KL16" s="20">
        <f>'RIMS II Type II Employment'!KL16*VLOOKUP('Equation 4 Type II FTE'!$B16,'Equation 3 FTE Conversion'!$B$10:$E$32,4,FALSE)</f>
        <v>0.19492840050377833</v>
      </c>
      <c r="KM16" s="20">
        <f>'RIMS II Type II Employment'!KM16*VLOOKUP('Equation 4 Type II FTE'!$B16,'Equation 3 FTE Conversion'!$B$10:$E$32,4,FALSE)</f>
        <v>0.17832015113350128</v>
      </c>
      <c r="KN16" s="20">
        <f>'RIMS II Type II Employment'!KN16*VLOOKUP('Equation 4 Type II FTE'!$B16,'Equation 3 FTE Conversion'!$B$10:$E$32,4,FALSE)</f>
        <v>0.11305264483627205</v>
      </c>
      <c r="KO16" s="20">
        <f>'RIMS II Type II Employment'!KO16*VLOOKUP('Equation 4 Type II FTE'!$B16,'Equation 3 FTE Conversion'!$B$10:$E$32,4,FALSE)</f>
        <v>0.10353446683459278</v>
      </c>
      <c r="KP16" s="20">
        <f>'RIMS II Type II Employment'!KP16*VLOOKUP('Equation 4 Type II FTE'!$B16,'Equation 3 FTE Conversion'!$B$10:$E$32,4,FALSE)</f>
        <v>0.12276507136859782</v>
      </c>
      <c r="KQ16" s="20">
        <f>'RIMS II Type II Employment'!KQ16*VLOOKUP('Equation 4 Type II FTE'!$B16,'Equation 3 FTE Conversion'!$B$10:$E$32,4,FALSE)</f>
        <v>0.175212174643157</v>
      </c>
      <c r="KR16" s="20">
        <f>'RIMS II Type II Employment'!KR16*VLOOKUP('Equation 4 Type II FTE'!$B16,'Equation 3 FTE Conversion'!$B$10:$E$32,4,FALSE)</f>
        <v>7.9156276238455087E-2</v>
      </c>
      <c r="KS16" s="20">
        <f>'RIMS II Type II Employment'!KS16*VLOOKUP('Equation 4 Type II FTE'!$B16,'Equation 3 FTE Conversion'!$B$10:$E$32,4,FALSE)</f>
        <v>0.16889909739714526</v>
      </c>
      <c r="KT16" s="20">
        <f>'RIMS II Type II Employment'!KT16*VLOOKUP('Equation 4 Type II FTE'!$B16,'Equation 3 FTE Conversion'!$B$10:$E$32,4,FALSE)</f>
        <v>0.15821542821158688</v>
      </c>
      <c r="KU16" s="20">
        <f>'RIMS II Type II Employment'!KU16*VLOOKUP('Equation 4 Type II FTE'!$B16,'Equation 3 FTE Conversion'!$B$10:$E$32,4,FALSE)</f>
        <v>0.20065873215785054</v>
      </c>
      <c r="KV16" s="20">
        <f>'RIMS II Type II Employment'!KV16*VLOOKUP('Equation 4 Type II FTE'!$B16,'Equation 3 FTE Conversion'!$B$10:$E$32,4,FALSE)</f>
        <v>0.10547695214105793</v>
      </c>
      <c r="KW16" s="20">
        <f>'RIMS II Type II Employment'!KW16*VLOOKUP('Equation 4 Type II FTE'!$B16,'Equation 3 FTE Conversion'!$B$10:$E$32,4,FALSE)</f>
        <v>0.1926945424013434</v>
      </c>
      <c r="KX16" s="20">
        <f>'RIMS II Type II Employment'!KX16*VLOOKUP('Equation 4 Type II FTE'!$B16,'Equation 3 FTE Conversion'!$B$10:$E$32,4,FALSE)</f>
        <v>0.17754315701091519</v>
      </c>
      <c r="KY16" s="20">
        <f>'RIMS II Type II Employment'!KY16*VLOOKUP('Equation 4 Type II FTE'!$B16,'Equation 3 FTE Conversion'!$B$10:$E$32,4,FALSE)</f>
        <v>0.17628054156171283</v>
      </c>
      <c r="KZ16" s="20">
        <f>'RIMS II Type II Employment'!KZ16*VLOOKUP('Equation 4 Type II FTE'!$B16,'Equation 3 FTE Conversion'!$B$10:$E$32,4,FALSE)</f>
        <v>0.17453230478589421</v>
      </c>
      <c r="LA16" s="20">
        <f>'RIMS II Type II Employment'!LA16*VLOOKUP('Equation 4 Type II FTE'!$B16,'Equation 3 FTE Conversion'!$B$10:$E$32,4,FALSE)</f>
        <v>0.17569779596977331</v>
      </c>
      <c r="LB16" s="20">
        <f>'RIMS II Type II Employment'!LB16*VLOOKUP('Equation 4 Type II FTE'!$B16,'Equation 3 FTE Conversion'!$B$10:$E$32,4,FALSE)</f>
        <v>0.1938600335852225</v>
      </c>
      <c r="LC16" s="20">
        <f>'RIMS II Type II Employment'!LC16*VLOOKUP('Equation 4 Type II FTE'!$B16,'Equation 3 FTE Conversion'!$B$10:$E$32,4,FALSE)</f>
        <v>0.19755075566750629</v>
      </c>
      <c r="LD16" s="20">
        <f>'RIMS II Type II Employment'!LD16*VLOOKUP('Equation 4 Type II FTE'!$B16,'Equation 3 FTE Conversion'!$B$10:$E$32,4,FALSE)</f>
        <v>0.21007978589420653</v>
      </c>
      <c r="LE16" s="20">
        <f>'RIMS II Type II Employment'!LE16*VLOOKUP('Equation 4 Type II FTE'!$B16,'Equation 3 FTE Conversion'!$B$10:$E$32,4,FALSE)</f>
        <v>0.19764787993282953</v>
      </c>
      <c r="LF16" s="20">
        <f>'RIMS II Type II Employment'!LF16*VLOOKUP('Equation 4 Type II FTE'!$B16,'Equation 3 FTE Conversion'!$B$10:$E$32,4,FALSE)</f>
        <v>0.21075965575146935</v>
      </c>
      <c r="LG16" s="20">
        <f>'RIMS II Type II Employment'!LG16*VLOOKUP('Equation 4 Type II FTE'!$B16,'Equation 3 FTE Conversion'!$B$10:$E$32,4,FALSE)</f>
        <v>0.21202227120067169</v>
      </c>
      <c r="LH16" s="20">
        <f>'RIMS II Type II Employment'!LH16*VLOOKUP('Equation 4 Type II FTE'!$B16,'Equation 3 FTE Conversion'!$B$10:$E$32,4,FALSE)</f>
        <v>0.27321055835432406</v>
      </c>
      <c r="LI16" s="20">
        <f>'RIMS II Type II Employment'!LI16*VLOOKUP('Equation 4 Type II FTE'!$B16,'Equation 3 FTE Conversion'!$B$10:$E$32,4,FALSE)</f>
        <v>0.39937497900923591</v>
      </c>
      <c r="LJ16" s="20">
        <f>'RIMS II Type II Employment'!LJ16*VLOOKUP('Equation 4 Type II FTE'!$B16,'Equation 3 FTE Conversion'!$B$10:$E$32,4,FALSE)</f>
        <v>0.15015411418975649</v>
      </c>
      <c r="LK16" s="20">
        <f>'RIMS II Type II Employment'!LK16*VLOOKUP('Equation 4 Type II FTE'!$B16,'Equation 3 FTE Conversion'!$B$10:$E$32,4,FALSE)</f>
        <v>0.18317636439966414</v>
      </c>
      <c r="LL16" s="20">
        <f>'RIMS II Type II Employment'!LL16*VLOOKUP('Equation 4 Type II FTE'!$B16,'Equation 3 FTE Conversion'!$B$10:$E$32,4,FALSE)</f>
        <v>0.19861912258606212</v>
      </c>
      <c r="LM16" s="20">
        <f>'RIMS II Type II Employment'!LM16*VLOOKUP('Equation 4 Type II FTE'!$B16,'Equation 3 FTE Conversion'!$B$10:$E$32,4,FALSE)</f>
        <v>0.20794305205709487</v>
      </c>
      <c r="LN16" s="20">
        <f>'RIMS II Type II Employment'!LN16*VLOOKUP('Equation 4 Type II FTE'!$B16,'Equation 3 FTE Conversion'!$B$10:$E$32,4,FALSE)</f>
        <v>0.20298971452560871</v>
      </c>
      <c r="LO16" s="20">
        <f>'RIMS II Type II Employment'!LO16*VLOOKUP('Equation 4 Type II FTE'!$B16,'Equation 3 FTE Conversion'!$B$10:$E$32,4,FALSE)</f>
        <v>0.13655671704450043</v>
      </c>
      <c r="LP16" s="20">
        <f>'RIMS II Type II Employment'!LP16*VLOOKUP('Equation 4 Type II FTE'!$B16,'Equation 3 FTE Conversion'!$B$10:$E$32,4,FALSE)</f>
        <v>0.21532449622166247</v>
      </c>
      <c r="LQ16" s="20">
        <f>'RIMS II Type II Employment'!LQ16*VLOOKUP('Equation 4 Type II FTE'!$B16,'Equation 3 FTE Conversion'!$B$10:$E$32,4,FALSE)</f>
        <v>0.18803257766582701</v>
      </c>
      <c r="LR16" s="20">
        <f>'RIMS II Type II Employment'!LR16*VLOOKUP('Equation 4 Type II FTE'!$B16,'Equation 3 FTE Conversion'!$B$10:$E$32,4,FALSE)</f>
        <v>0.19473415197313182</v>
      </c>
      <c r="LS16" s="20">
        <f>'RIMS II Type II Employment'!LS16*VLOOKUP('Equation 4 Type II FTE'!$B16,'Equation 3 FTE Conversion'!$B$10:$E$32,4,FALSE)</f>
        <v>0.26680035684298908</v>
      </c>
      <c r="LT16" s="20">
        <f>'RIMS II Type II Employment'!LT16*VLOOKUP('Equation 4 Type II FTE'!$B16,'Equation 3 FTE Conversion'!$B$10:$E$32,4,FALSE)</f>
        <v>0.16404288413098236</v>
      </c>
      <c r="LU16" s="20">
        <f>'RIMS II Type II Employment'!LU16*VLOOKUP('Equation 4 Type II FTE'!$B16,'Equation 3 FTE Conversion'!$B$10:$E$32,4,FALSE)</f>
        <v>0.21979221242653232</v>
      </c>
      <c r="LV16" s="20">
        <f>'RIMS II Type II Employment'!LV16*VLOOKUP('Equation 4 Type II FTE'!$B16,'Equation 3 FTE Conversion'!$B$10:$E$32,4,FALSE)</f>
        <v>0.21299351385390428</v>
      </c>
      <c r="LW16" s="20">
        <f>'RIMS II Type II Employment'!LW16*VLOOKUP('Equation 4 Type II FTE'!$B16,'Equation 3 FTE Conversion'!$B$10:$E$32,4,FALSE)</f>
        <v>0.22833914777497902</v>
      </c>
      <c r="LX16" s="20">
        <f>'RIMS II Type II Employment'!LX16*VLOOKUP('Equation 4 Type II FTE'!$B16,'Equation 3 FTE Conversion'!$B$10:$E$32,4,FALSE)</f>
        <v>0.22620241393786733</v>
      </c>
      <c r="LY16" s="20">
        <f>'RIMS II Type II Employment'!LY16*VLOOKUP('Equation 4 Type II FTE'!$B16,'Equation 3 FTE Conversion'!$B$10:$E$32,4,FALSE)</f>
        <v>0.20162997481108313</v>
      </c>
      <c r="LZ16" s="20">
        <f>'RIMS II Type II Employment'!LZ16*VLOOKUP('Equation 4 Type II FTE'!$B16,'Equation 3 FTE Conversion'!$B$10:$E$32,4,FALSE)</f>
        <v>0.1977450041981528</v>
      </c>
      <c r="MA16" s="20">
        <f>'RIMS II Type II Employment'!MA16*VLOOKUP('Equation 4 Type II FTE'!$B16,'Equation 3 FTE Conversion'!$B$10:$E$32,4,FALSE)</f>
        <v>0.15063973551637277</v>
      </c>
      <c r="MB16" s="20">
        <f>'RIMS II Type II Employment'!MB16*VLOOKUP('Equation 4 Type II FTE'!$B16,'Equation 3 FTE Conversion'!$B$10:$E$32,4,FALSE)</f>
        <v>0.22775640218303944</v>
      </c>
      <c r="MC16" s="20">
        <f>'RIMS II Type II Employment'!MC16*VLOOKUP('Equation 4 Type II FTE'!$B16,'Equation 3 FTE Conversion'!$B$10:$E$32,4,FALSE)</f>
        <v>0.23125287573467673</v>
      </c>
      <c r="MD16" s="20">
        <f>'RIMS II Type II Employment'!MD16*VLOOKUP('Equation 4 Type II FTE'!$B16,'Equation 3 FTE Conversion'!$B$10:$E$32,4,FALSE)</f>
        <v>0.24465602434928632</v>
      </c>
      <c r="ME16" s="20">
        <f>'RIMS II Type II Employment'!ME16*VLOOKUP('Equation 4 Type II FTE'!$B16,'Equation 3 FTE Conversion'!$B$10:$E$32,4,FALSE)</f>
        <v>0.23785732577665827</v>
      </c>
      <c r="MF16" s="20">
        <f>'RIMS II Type II Employment'!MF16*VLOOKUP('Equation 4 Type II FTE'!$B16,'Equation 3 FTE Conversion'!$B$10:$E$32,4,FALSE)</f>
        <v>0.24698700671704452</v>
      </c>
      <c r="MG16" s="20">
        <f>'RIMS II Type II Employment'!MG16*VLOOKUP('Equation 4 Type II FTE'!$B16,'Equation 3 FTE Conversion'!$B$10:$E$32,4,FALSE)</f>
        <v>0.24630713685978167</v>
      </c>
      <c r="MH16" s="20">
        <f>'RIMS II Type II Employment'!MH16*VLOOKUP('Equation 4 Type II FTE'!$B16,'Equation 3 FTE Conversion'!$B$10:$E$32,4,FALSE)</f>
        <v>0.28369997900923594</v>
      </c>
      <c r="MI16" s="20">
        <f>'RIMS II Type II Employment'!MI16*VLOOKUP('Equation 4 Type II FTE'!$B16,'Equation 3 FTE Conversion'!$B$10:$E$32,4,FALSE)</f>
        <v>0.29982260705289671</v>
      </c>
      <c r="MJ16" s="20">
        <f>'RIMS II Type II Employment'!MJ16*VLOOKUP('Equation 4 Type II FTE'!$B16,'Equation 3 FTE Conversion'!$B$10:$E$32,4,FALSE)</f>
        <v>0.36003965155331652</v>
      </c>
      <c r="MK16" s="20">
        <f>'RIMS II Type II Employment'!MK16*VLOOKUP('Equation 4 Type II FTE'!$B16,'Equation 3 FTE Conversion'!$B$10:$E$32,4,FALSE)</f>
        <v>0.18453610411418975</v>
      </c>
      <c r="ML16" s="20">
        <f>'RIMS II Type II Employment'!ML16*VLOOKUP('Equation 4 Type II FTE'!$B16,'Equation 3 FTE Conversion'!$B$10:$E$32,4,FALSE)</f>
        <v>0.23979981108312343</v>
      </c>
      <c r="MM16" s="20">
        <f>'RIMS II Type II Employment'!MM16*VLOOKUP('Equation 4 Type II FTE'!$B16,'Equation 3 FTE Conversion'!$B$10:$E$32,4,FALSE)</f>
        <v>0.13170050377833753</v>
      </c>
      <c r="MN16" s="20">
        <f>'RIMS II Type II Employment'!MN16*VLOOKUP('Equation 4 Type II FTE'!$B16,'Equation 3 FTE Conversion'!$B$10:$E$32,4,FALSE)</f>
        <v>0.16064353484466834</v>
      </c>
      <c r="MO16" s="20">
        <f>'RIMS II Type II Employment'!MO16*VLOOKUP('Equation 4 Type II FTE'!$B16,'Equation 3 FTE Conversion'!$B$10:$E$32,4,FALSE)</f>
        <v>0.25106622586062133</v>
      </c>
      <c r="MP16" s="20">
        <f>'RIMS II Type II Employment'!MP16*VLOOKUP('Equation 4 Type II FTE'!$B16,'Equation 3 FTE Conversion'!$B$10:$E$32,4,FALSE)</f>
        <v>0.29525776658270358</v>
      </c>
      <c r="MQ16" s="20">
        <f>'RIMS II Type II Employment'!MQ16*VLOOKUP('Equation 4 Type II FTE'!$B16,'Equation 3 FTE Conversion'!$B$10:$E$32,4,FALSE)</f>
        <v>0.19628814021830393</v>
      </c>
      <c r="MR16" s="20">
        <f>'RIMS II Type II Employment'!MR16*VLOOKUP('Equation 4 Type II FTE'!$B16,'Equation 3 FTE Conversion'!$B$10:$E$32,4,FALSE)</f>
        <v>0.25174609571788409</v>
      </c>
      <c r="MS16" s="20">
        <f>'RIMS II Type II Employment'!MS16*VLOOKUP('Equation 4 Type II FTE'!$B16,'Equation 3 FTE Conversion'!$B$10:$E$32,4,FALSE)</f>
        <v>0.20910854324097394</v>
      </c>
      <c r="MT16" s="20">
        <f>'RIMS II Type II Employment'!MT16*VLOOKUP('Equation 4 Type II FTE'!$B16,'Equation 3 FTE Conversion'!$B$10:$E$32,4,FALSE)</f>
        <v>0.3137113769941226</v>
      </c>
      <c r="MU16" s="20">
        <f>'RIMS II Type II Employment'!MU16*VLOOKUP('Equation 4 Type II FTE'!$B16,'Equation 3 FTE Conversion'!$B$10:$E$32,4,FALSE)</f>
        <v>0.36761534424853065</v>
      </c>
      <c r="MV16" s="20">
        <f>'RIMS II Type II Employment'!MV16*VLOOKUP('Equation 4 Type II FTE'!$B16,'Equation 3 FTE Conversion'!$B$10:$E$32,4,FALSE)</f>
        <v>0.26087577665827033</v>
      </c>
      <c r="MW16" s="20">
        <f>'RIMS II Type II Employment'!MW16*VLOOKUP('Equation 4 Type II FTE'!$B16,'Equation 3 FTE Conversion'!$B$10:$E$32,4,FALSE)</f>
        <v>0.18812970193115031</v>
      </c>
      <c r="MX16" s="20">
        <f>'RIMS II Type II Employment'!MX16*VLOOKUP('Equation 4 Type II FTE'!$B16,'Equation 3 FTE Conversion'!$B$10:$E$32,4,FALSE)</f>
        <v>0.17666903862300587</v>
      </c>
      <c r="MY16" s="20">
        <f>'RIMS II Type II Employment'!MY16*VLOOKUP('Equation 4 Type II FTE'!$B16,'Equation 3 FTE Conversion'!$B$10:$E$32,4,FALSE)</f>
        <v>0.19123767842149453</v>
      </c>
      <c r="MZ16" s="20">
        <f>'RIMS II Type II Employment'!MZ16*VLOOKUP('Equation 4 Type II FTE'!$B16,'Equation 3 FTE Conversion'!$B$10:$E$32,4,FALSE)</f>
        <v>0.12732991183879092</v>
      </c>
      <c r="NA16" s="20">
        <f>'RIMS II Type II Employment'!NA16*VLOOKUP('Equation 4 Type II FTE'!$B16,'Equation 3 FTE Conversion'!$B$10:$E$32,4,FALSE)</f>
        <v>0.2671888539042821</v>
      </c>
      <c r="NB16" s="20">
        <f>'RIMS II Type II Employment'!NB16*VLOOKUP('Equation 4 Type II FTE'!$B16,'Equation 3 FTE Conversion'!$B$10:$E$32,4,FALSE)</f>
        <v>0.13704233837111671</v>
      </c>
      <c r="NC16" s="20">
        <f>'RIMS II Type II Employment'!NC16*VLOOKUP('Equation 4 Type II FTE'!$B16,'Equation 3 FTE Conversion'!$B$10:$E$32,4,FALSE)</f>
        <v>0.22290018891687657</v>
      </c>
      <c r="ND16" s="20">
        <f>'RIMS II Type II Employment'!ND16*VLOOKUP('Equation 4 Type II FTE'!$B16,'Equation 3 FTE Conversion'!$B$10:$E$32,4,FALSE)</f>
        <v>0.22066633081444165</v>
      </c>
      <c r="NE16" s="20">
        <f>'RIMS II Type II Employment'!NE16*VLOOKUP('Equation 4 Type II FTE'!$B16,'Equation 3 FTE Conversion'!$B$10:$E$32,4,FALSE)</f>
        <v>0.20007598656591097</v>
      </c>
      <c r="NF16" s="20">
        <f>'RIMS II Type II Employment'!NF16*VLOOKUP('Equation 4 Type II FTE'!$B16,'Equation 3 FTE Conversion'!$B$10:$E$32,4,FALSE)</f>
        <v>0.20444657850545758</v>
      </c>
      <c r="NG16" s="198">
        <f>'RIMS II Type II Employment'!NG16*VLOOKUP('Equation 4 Type II FTE'!$B16,'Equation 3 FTE Conversion'!$B$10:$E$32,4,FALSE)</f>
        <v>0.37723064651553317</v>
      </c>
      <c r="NH16" s="219">
        <f>'RIMS II Type II Employment'!NH16*VLOOKUP('Equation 4 Type II FTE'!$B16,'Equation 3 FTE Conversion'!$B$10:$E$32,4,FALSE)</f>
        <v>0.22280306465155331</v>
      </c>
      <c r="NI16" s="198">
        <f>'RIMS II Type II Employment'!NI16*VLOOKUP('Equation 4 Type II FTE'!$B16,'Equation 3 FTE Conversion'!$B$10:$E$32,4,FALSE)</f>
        <v>0.18249649454240136</v>
      </c>
      <c r="NJ16" s="200">
        <f>'RIMS II Type II Employment'!NJ16*VLOOKUP('Equation 4 Type II FTE'!$B16,'Equation 3 FTE Conversion'!$B$10:$E$32,4,FALSE)</f>
        <v>0.2434905331654072</v>
      </c>
    </row>
    <row r="17" spans="2:374" x14ac:dyDescent="0.3">
      <c r="B17" s="59" t="s">
        <v>687</v>
      </c>
      <c r="C17" s="20">
        <f>'RIMS II Type II Employment'!C17*VLOOKUP('Equation 4 Type II FTE'!$B17,'Equation 3 FTE Conversion'!$B$10:$E$32,4,FALSE)</f>
        <v>0.31997516914749663</v>
      </c>
      <c r="D17" s="20">
        <f>'RIMS II Type II Employment'!D17*VLOOKUP('Equation 4 Type II FTE'!$B17,'Equation 3 FTE Conversion'!$B$10:$E$32,4,FALSE)</f>
        <v>0.29539147496617052</v>
      </c>
      <c r="E17" s="20">
        <f>'RIMS II Type II Employment'!E17*VLOOKUP('Equation 4 Type II FTE'!$B17,'Equation 3 FTE Conversion'!$B$10:$E$32,4,FALSE)</f>
        <v>0.22270504059539917</v>
      </c>
      <c r="F17" s="20">
        <f>'RIMS II Type II Employment'!F17*VLOOKUP('Equation 4 Type II FTE'!$B17,'Equation 3 FTE Conversion'!$B$10:$E$32,4,FALSE)</f>
        <v>0.34813995263870096</v>
      </c>
      <c r="G17" s="20">
        <f>'RIMS II Type II Employment'!G17*VLOOKUP('Equation 4 Type II FTE'!$B17,'Equation 3 FTE Conversion'!$B$10:$E$32,4,FALSE)</f>
        <v>0.24864374154262517</v>
      </c>
      <c r="H17" s="20">
        <f>'RIMS II Type II Employment'!H17*VLOOKUP('Equation 4 Type II FTE'!$B17,'Equation 3 FTE Conversion'!$B$10:$E$32,4,FALSE)</f>
        <v>0.62698098782138023</v>
      </c>
      <c r="I17" s="20">
        <f>'RIMS II Type II Employment'!I17*VLOOKUP('Equation 4 Type II FTE'!$B17,'Equation 3 FTE Conversion'!$B$10:$E$32,4,FALSE)</f>
        <v>0.29316539242219214</v>
      </c>
      <c r="J17" s="20">
        <f>'RIMS II Type II Employment'!J17*VLOOKUP('Equation 4 Type II FTE'!$B17,'Equation 3 FTE Conversion'!$B$10:$E$32,4,FALSE)</f>
        <v>0.73722046684709064</v>
      </c>
      <c r="K17" s="20">
        <f>'RIMS II Type II Employment'!K17*VLOOKUP('Equation 4 Type II FTE'!$B17,'Equation 3 FTE Conversion'!$B$10:$E$32,4,FALSE)</f>
        <v>0.21873680649526386</v>
      </c>
      <c r="L17" s="20">
        <f>'RIMS II Type II Employment'!L17*VLOOKUP('Equation 4 Type II FTE'!$B17,'Equation 3 FTE Conversion'!$B$10:$E$32,4,FALSE)</f>
        <v>0.33217023004059537</v>
      </c>
      <c r="M17" s="20">
        <f>'RIMS II Type II Employment'!M17*VLOOKUP('Equation 4 Type II FTE'!$B17,'Equation 3 FTE Conversion'!$B$10:$E$32,4,FALSE)</f>
        <v>0.15679364005412719</v>
      </c>
      <c r="N17" s="20">
        <f>'RIMS II Type II Employment'!N17*VLOOKUP('Equation 4 Type II FTE'!$B17,'Equation 3 FTE Conversion'!$B$10:$E$32,4,FALSE)</f>
        <v>0.3231691136671177</v>
      </c>
      <c r="O17" s="20">
        <f>'RIMS II Type II Employment'!O17*VLOOKUP('Equation 4 Type II FTE'!$B17,'Equation 3 FTE Conversion'!$B$10:$E$32,4,FALSE)</f>
        <v>0.11633700947225981</v>
      </c>
      <c r="P17" s="20">
        <f>'RIMS II Type II Employment'!P17*VLOOKUP('Equation 4 Type II FTE'!$B17,'Equation 3 FTE Conversion'!$B$10:$E$32,4,FALSE)</f>
        <v>0.16366546008119079</v>
      </c>
      <c r="Q17" s="20">
        <f>'RIMS II Type II Employment'!Q17*VLOOKUP('Equation 4 Type II FTE'!$B17,'Equation 3 FTE Conversion'!$B$10:$E$32,4,FALSE)</f>
        <v>0</v>
      </c>
      <c r="R17" s="20">
        <f>'RIMS II Type II Employment'!R17*VLOOKUP('Equation 4 Type II FTE'!$B17,'Equation 3 FTE Conversion'!$B$10:$E$32,4,FALSE)</f>
        <v>0.18379698917456022</v>
      </c>
      <c r="S17" s="20">
        <f>'RIMS II Type II Employment'!S17*VLOOKUP('Equation 4 Type II FTE'!$B17,'Equation 3 FTE Conversion'!$B$10:$E$32,4,FALSE)</f>
        <v>0.15118004059539919</v>
      </c>
      <c r="T17" s="20">
        <f>'RIMS II Type II Employment'!T17*VLOOKUP('Equation 4 Type II FTE'!$B17,'Equation 3 FTE Conversion'!$B$10:$E$32,4,FALSE)</f>
        <v>0.16414939106901216</v>
      </c>
      <c r="U17" s="20">
        <f>'RIMS II Type II Employment'!U17*VLOOKUP('Equation 4 Type II FTE'!$B17,'Equation 3 FTE Conversion'!$B$10:$E$32,4,FALSE)</f>
        <v>0.18157090663058184</v>
      </c>
      <c r="V17" s="20">
        <f>'RIMS II Type II Employment'!V17*VLOOKUP('Equation 4 Type II FTE'!$B17,'Equation 3 FTE Conversion'!$B$10:$E$32,4,FALSE)</f>
        <v>0.16918227334235453</v>
      </c>
      <c r="W17" s="20">
        <f>'RIMS II Type II Employment'!W17*VLOOKUP('Equation 4 Type II FTE'!$B17,'Equation 3 FTE Conversion'!$B$10:$E$32,4,FALSE)</f>
        <v>0.10027050067658998</v>
      </c>
      <c r="X17" s="20">
        <f>'RIMS II Type II Employment'!X17*VLOOKUP('Equation 4 Type II FTE'!$B17,'Equation 3 FTE Conversion'!$B$10:$E$32,4,FALSE)</f>
        <v>9.5721549391069014E-2</v>
      </c>
      <c r="Y17" s="20">
        <f>'RIMS II Type II Employment'!Y17*VLOOKUP('Equation 4 Type II FTE'!$B17,'Equation 3 FTE Conversion'!$B$10:$E$32,4,FALSE)</f>
        <v>0.12349918809201622</v>
      </c>
      <c r="Z17" s="20">
        <f>'RIMS II Type II Employment'!Z17*VLOOKUP('Equation 4 Type II FTE'!$B17,'Equation 3 FTE Conversion'!$B$10:$E$32,4,FALSE)</f>
        <v>0.28464820703653582</v>
      </c>
      <c r="AA17" s="20">
        <f>'RIMS II Type II Employment'!AA17*VLOOKUP('Equation 4 Type II FTE'!$B17,'Equation 3 FTE Conversion'!$B$10:$E$32,4,FALSE)</f>
        <v>0.25280554803788902</v>
      </c>
      <c r="AB17" s="20">
        <f>'RIMS II Type II Employment'!AB17*VLOOKUP('Equation 4 Type II FTE'!$B17,'Equation 3 FTE Conversion'!$B$10:$E$32,4,FALSE)</f>
        <v>0.24864374154262517</v>
      </c>
      <c r="AC17" s="20">
        <f>'RIMS II Type II Employment'!AC17*VLOOKUP('Equation 4 Type II FTE'!$B17,'Equation 3 FTE Conversion'!$B$10:$E$32,4,FALSE)</f>
        <v>0.25116018267929635</v>
      </c>
      <c r="AD17" s="20">
        <f>'RIMS II Type II Employment'!AD17*VLOOKUP('Equation 4 Type II FTE'!$B17,'Equation 3 FTE Conversion'!$B$10:$E$32,4,FALSE)</f>
        <v>0.41443849797023002</v>
      </c>
      <c r="AE17" s="20">
        <f>'RIMS II Type II Employment'!AE17*VLOOKUP('Equation 4 Type II FTE'!$B17,'Equation 3 FTE Conversion'!$B$10:$E$32,4,FALSE)</f>
        <v>0.31513585926928278</v>
      </c>
      <c r="AF17" s="20">
        <f>'RIMS II Type II Employment'!AF17*VLOOKUP('Equation 4 Type II FTE'!$B17,'Equation 3 FTE Conversion'!$B$10:$E$32,4,FALSE)</f>
        <v>0.30090828822733423</v>
      </c>
      <c r="AG17" s="20">
        <f>'RIMS II Type II Employment'!AG17*VLOOKUP('Equation 4 Type II FTE'!$B17,'Equation 3 FTE Conversion'!$B$10:$E$32,4,FALSE)</f>
        <v>0.29742398511502033</v>
      </c>
      <c r="AH17" s="20">
        <f>'RIMS II Type II Employment'!AH17*VLOOKUP('Equation 4 Type II FTE'!$B17,'Equation 3 FTE Conversion'!$B$10:$E$32,4,FALSE)</f>
        <v>0.20625138700947226</v>
      </c>
      <c r="AI17" s="20">
        <f>'RIMS II Type II Employment'!AI17*VLOOKUP('Equation 4 Type II FTE'!$B17,'Equation 3 FTE Conversion'!$B$10:$E$32,4,FALSE)</f>
        <v>0.22560862652232747</v>
      </c>
      <c r="AJ17" s="20">
        <f>'RIMS II Type II Employment'!AJ17*VLOOKUP('Equation 4 Type II FTE'!$B17,'Equation 3 FTE Conversion'!$B$10:$E$32,4,FALSE)</f>
        <v>0.17082763870094722</v>
      </c>
      <c r="AK17" s="20">
        <f>'RIMS II Type II Employment'!AK17*VLOOKUP('Equation 4 Type II FTE'!$B17,'Equation 3 FTE Conversion'!$B$10:$E$32,4,FALSE)</f>
        <v>0.23664225304465492</v>
      </c>
      <c r="AL17" s="20">
        <f>'RIMS II Type II Employment'!AL17*VLOOKUP('Equation 4 Type II FTE'!$B17,'Equation 3 FTE Conversion'!$B$10:$E$32,4,FALSE)</f>
        <v>0.2080903247631935</v>
      </c>
      <c r="AM17" s="20">
        <f>'RIMS II Type II Employment'!AM17*VLOOKUP('Equation 4 Type II FTE'!$B17,'Equation 3 FTE Conversion'!$B$10:$E$32,4,FALSE)</f>
        <v>0.24012655615696885</v>
      </c>
      <c r="AN17" s="20">
        <f>'RIMS II Type II Employment'!AN17*VLOOKUP('Equation 4 Type II FTE'!$B17,'Equation 3 FTE Conversion'!$B$10:$E$32,4,FALSE)</f>
        <v>0.16318152909336942</v>
      </c>
      <c r="AO17" s="20">
        <f>'RIMS II Type II Employment'!AO17*VLOOKUP('Equation 4 Type II FTE'!$B17,'Equation 3 FTE Conversion'!$B$10:$E$32,4,FALSE)</f>
        <v>0.17924803788903923</v>
      </c>
      <c r="AP17" s="20">
        <f>'RIMS II Type II Employment'!AP17*VLOOKUP('Equation 4 Type II FTE'!$B17,'Equation 3 FTE Conversion'!$B$10:$E$32,4,FALSE)</f>
        <v>0.25048267929634638</v>
      </c>
      <c r="AQ17" s="20">
        <f>'RIMS II Type II Employment'!AQ17*VLOOKUP('Equation 4 Type II FTE'!$B17,'Equation 3 FTE Conversion'!$B$10:$E$32,4,FALSE)</f>
        <v>0.1381139039242219</v>
      </c>
      <c r="AR17" s="20">
        <f>'RIMS II Type II Employment'!AR17*VLOOKUP('Equation 4 Type II FTE'!$B17,'Equation 3 FTE Conversion'!$B$10:$E$32,4,FALSE)</f>
        <v>0.19918599458728012</v>
      </c>
      <c r="AS17" s="20">
        <f>'RIMS II Type II Employment'!AS17*VLOOKUP('Equation 4 Type II FTE'!$B17,'Equation 3 FTE Conversion'!$B$10:$E$32,4,FALSE)</f>
        <v>0.20586424221921515</v>
      </c>
      <c r="AT17" s="20">
        <f>'RIMS II Type II Employment'!AT17*VLOOKUP('Equation 4 Type II FTE'!$B17,'Equation 3 FTE Conversion'!$B$10:$E$32,4,FALSE)</f>
        <v>0.36827148173207036</v>
      </c>
      <c r="AU17" s="20">
        <f>'RIMS II Type II Employment'!AU17*VLOOKUP('Equation 4 Type II FTE'!$B17,'Equation 3 FTE Conversion'!$B$10:$E$32,4,FALSE)</f>
        <v>0.24738552097428956</v>
      </c>
      <c r="AV17" s="20">
        <f>'RIMS II Type II Employment'!AV17*VLOOKUP('Equation 4 Type II FTE'!$B17,'Equation 3 FTE Conversion'!$B$10:$E$32,4,FALSE)</f>
        <v>0.54093805818673879</v>
      </c>
      <c r="AW17" s="20">
        <f>'RIMS II Type II Employment'!AW17*VLOOKUP('Equation 4 Type II FTE'!$B17,'Equation 3 FTE Conversion'!$B$10:$E$32,4,FALSE)</f>
        <v>0.17402158322056832</v>
      </c>
      <c r="AX17" s="20">
        <f>'RIMS II Type II Employment'!AX17*VLOOKUP('Equation 4 Type II FTE'!$B17,'Equation 3 FTE Conversion'!$B$10:$E$32,4,FALSE)</f>
        <v>0.28406748985115016</v>
      </c>
      <c r="AY17" s="20">
        <f>'RIMS II Type II Employment'!AY17*VLOOKUP('Equation 4 Type II FTE'!$B17,'Equation 3 FTE Conversion'!$B$10:$E$32,4,FALSE)</f>
        <v>0.13433924221921514</v>
      </c>
      <c r="AZ17" s="20">
        <f>'RIMS II Type II Employment'!AZ17*VLOOKUP('Equation 4 Type II FTE'!$B17,'Equation 3 FTE Conversion'!$B$10:$E$32,4,FALSE)</f>
        <v>0.28222855209742898</v>
      </c>
      <c r="BA17" s="20">
        <f>'RIMS II Type II Employment'!BA17*VLOOKUP('Equation 4 Type II FTE'!$B17,'Equation 3 FTE Conversion'!$B$10:$E$32,4,FALSE)</f>
        <v>0.27129171177266576</v>
      </c>
      <c r="BB17" s="20">
        <f>'RIMS II Type II Employment'!BB17*VLOOKUP('Equation 4 Type II FTE'!$B17,'Equation 3 FTE Conversion'!$B$10:$E$32,4,FALSE)</f>
        <v>0.29026180649526384</v>
      </c>
      <c r="BC17" s="20">
        <f>'RIMS II Type II Employment'!BC17*VLOOKUP('Equation 4 Type II FTE'!$B17,'Equation 3 FTE Conversion'!$B$10:$E$32,4,FALSE)</f>
        <v>0.21399428281461433</v>
      </c>
      <c r="BD17" s="20">
        <f>'RIMS II Type II Employment'!BD17*VLOOKUP('Equation 4 Type II FTE'!$B17,'Equation 3 FTE Conversion'!$B$10:$E$32,4,FALSE)</f>
        <v>0.24012655615696885</v>
      </c>
      <c r="BE17" s="20">
        <f>'RIMS II Type II Employment'!BE17*VLOOKUP('Equation 4 Type II FTE'!$B17,'Equation 3 FTE Conversion'!$B$10:$E$32,4,FALSE)</f>
        <v>0.23557760487144791</v>
      </c>
      <c r="BF17" s="20">
        <f>'RIMS II Type II Employment'!BF17*VLOOKUP('Equation 4 Type II FTE'!$B17,'Equation 3 FTE Conversion'!$B$10:$E$32,4,FALSE)</f>
        <v>0.22193075101488496</v>
      </c>
      <c r="BG17" s="20">
        <f>'RIMS II Type II Employment'!BG17*VLOOKUP('Equation 4 Type II FTE'!$B17,'Equation 3 FTE Conversion'!$B$10:$E$32,4,FALSE)</f>
        <v>0.20479959404600812</v>
      </c>
      <c r="BH17" s="20">
        <f>'RIMS II Type II Employment'!BH17*VLOOKUP('Equation 4 Type II FTE'!$B17,'Equation 3 FTE Conversion'!$B$10:$E$32,4,FALSE)</f>
        <v>0.23315794993234099</v>
      </c>
      <c r="BI17" s="20">
        <f>'RIMS II Type II Employment'!BI17*VLOOKUP('Equation 4 Type II FTE'!$B17,'Equation 3 FTE Conversion'!$B$10:$E$32,4,FALSE)</f>
        <v>0.24148156292286874</v>
      </c>
      <c r="BJ17" s="20">
        <f>'RIMS II Type II Employment'!BJ17*VLOOKUP('Equation 4 Type II FTE'!$B17,'Equation 3 FTE Conversion'!$B$10:$E$32,4,FALSE)</f>
        <v>0.22009181326116373</v>
      </c>
      <c r="BK17" s="20">
        <f>'RIMS II Type II Employment'!BK17*VLOOKUP('Equation 4 Type II FTE'!$B17,'Equation 3 FTE Conversion'!$B$10:$E$32,4,FALSE)</f>
        <v>0.22831864005412719</v>
      </c>
      <c r="BL17" s="20">
        <f>'RIMS II Type II Employment'!BL17*VLOOKUP('Equation 4 Type II FTE'!$B17,'Equation 3 FTE Conversion'!$B$10:$E$32,4,FALSE)</f>
        <v>0.25648342354533155</v>
      </c>
      <c r="BM17" s="20">
        <f>'RIMS II Type II Employment'!BM17*VLOOKUP('Equation 4 Type II FTE'!$B17,'Equation 3 FTE Conversion'!$B$10:$E$32,4,FALSE)</f>
        <v>0.2707109945872801</v>
      </c>
      <c r="BN17" s="20">
        <f>'RIMS II Type II Employment'!BN17*VLOOKUP('Equation 4 Type II FTE'!$B17,'Equation 3 FTE Conversion'!$B$10:$E$32,4,FALSE)</f>
        <v>0.22464076454668469</v>
      </c>
      <c r="BO17" s="20">
        <f>'RIMS II Type II Employment'!BO17*VLOOKUP('Equation 4 Type II FTE'!$B17,'Equation 3 FTE Conversion'!$B$10:$E$32,4,FALSE)</f>
        <v>0.2068321041948579</v>
      </c>
      <c r="BP17" s="20">
        <f>'RIMS II Type II Employment'!BP17*VLOOKUP('Equation 4 Type II FTE'!$B17,'Equation 3 FTE Conversion'!$B$10:$E$32,4,FALSE)</f>
        <v>0.22115646143437076</v>
      </c>
      <c r="BQ17" s="20">
        <f>'RIMS II Type II Employment'!BQ17*VLOOKUP('Equation 4 Type II FTE'!$B17,'Equation 3 FTE Conversion'!$B$10:$E$32,4,FALSE)</f>
        <v>0.19986349797023001</v>
      </c>
      <c r="BR17" s="20">
        <f>'RIMS II Type II Employment'!BR17*VLOOKUP('Equation 4 Type II FTE'!$B17,'Equation 3 FTE Conversion'!$B$10:$E$32,4,FALSE)</f>
        <v>0.24264299729364003</v>
      </c>
      <c r="BS17" s="20">
        <f>'RIMS II Type II Employment'!BS17*VLOOKUP('Equation 4 Type II FTE'!$B17,'Equation 3 FTE Conversion'!$B$10:$E$32,4,FALSE)</f>
        <v>0.26267774018944517</v>
      </c>
      <c r="BT17" s="20">
        <f>'RIMS II Type II Employment'!BT17*VLOOKUP('Equation 4 Type II FTE'!$B17,'Equation 3 FTE Conversion'!$B$10:$E$32,4,FALSE)</f>
        <v>0.24215906630581865</v>
      </c>
      <c r="BU17" s="20">
        <f>'RIMS II Type II Employment'!BU17*VLOOKUP('Equation 4 Type II FTE'!$B17,'Equation 3 FTE Conversion'!$B$10:$E$32,4,FALSE)</f>
        <v>0.22638291610284167</v>
      </c>
      <c r="BV17" s="20">
        <f>'RIMS II Type II Employment'!BV17*VLOOKUP('Equation 4 Type II FTE'!$B17,'Equation 3 FTE Conversion'!$B$10:$E$32,4,FALSE)</f>
        <v>0.17256979025710417</v>
      </c>
      <c r="BW17" s="20">
        <f>'RIMS II Type II Employment'!BW17*VLOOKUP('Equation 4 Type II FTE'!$B17,'Equation 3 FTE Conversion'!$B$10:$E$32,4,FALSE)</f>
        <v>0.23683582543978349</v>
      </c>
      <c r="BX17" s="20">
        <f>'RIMS II Type II Employment'!BX17*VLOOKUP('Equation 4 Type II FTE'!$B17,'Equation 3 FTE Conversion'!$B$10:$E$32,4,FALSE)</f>
        <v>0.29655290933694178</v>
      </c>
      <c r="BY17" s="20">
        <f>'RIMS II Type II Employment'!BY17*VLOOKUP('Equation 4 Type II FTE'!$B17,'Equation 3 FTE Conversion'!$B$10:$E$32,4,FALSE)</f>
        <v>0.31987838294993232</v>
      </c>
      <c r="BZ17" s="20">
        <f>'RIMS II Type II Employment'!BZ17*VLOOKUP('Equation 4 Type II FTE'!$B17,'Equation 3 FTE Conversion'!$B$10:$E$32,4,FALSE)</f>
        <v>0.26887205683355886</v>
      </c>
      <c r="CA17" s="20">
        <f>'RIMS II Type II Employment'!CA17*VLOOKUP('Equation 4 Type II FTE'!$B17,'Equation 3 FTE Conversion'!$B$10:$E$32,4,FALSE)</f>
        <v>0.27293707713125842</v>
      </c>
      <c r="CB17" s="20">
        <f>'RIMS II Type II Employment'!CB17*VLOOKUP('Equation 4 Type II FTE'!$B17,'Equation 3 FTE Conversion'!$B$10:$E$32,4,FALSE)</f>
        <v>0.26006451285520971</v>
      </c>
      <c r="CC17" s="20">
        <f>'RIMS II Type II Employment'!CC17*VLOOKUP('Equation 4 Type II FTE'!$B17,'Equation 3 FTE Conversion'!$B$10:$E$32,4,FALSE)</f>
        <v>0.2717756427604871</v>
      </c>
      <c r="CD17" s="20">
        <f>'RIMS II Type II Employment'!CD17*VLOOKUP('Equation 4 Type II FTE'!$B17,'Equation 3 FTE Conversion'!$B$10:$E$32,4,FALSE)</f>
        <v>0.24903088633288223</v>
      </c>
      <c r="CE17" s="20">
        <f>'RIMS II Type II Employment'!CE17*VLOOKUP('Equation 4 Type II FTE'!$B17,'Equation 3 FTE Conversion'!$B$10:$E$32,4,FALSE)</f>
        <v>0.27361458051420839</v>
      </c>
      <c r="CF17" s="20">
        <f>'RIMS II Type II Employment'!CF17*VLOOKUP('Equation 4 Type II FTE'!$B17,'Equation 3 FTE Conversion'!$B$10:$E$32,4,FALSE)</f>
        <v>0.25599949255751014</v>
      </c>
      <c r="CG17" s="20">
        <f>'RIMS II Type II Employment'!CG17*VLOOKUP('Equation 4 Type II FTE'!$B17,'Equation 3 FTE Conversion'!$B$10:$E$32,4,FALSE)</f>
        <v>0.24883731393775371</v>
      </c>
      <c r="CH17" s="20">
        <f>'RIMS II Type II Employment'!CH17*VLOOKUP('Equation 4 Type II FTE'!$B17,'Equation 3 FTE Conversion'!$B$10:$E$32,4,FALSE)</f>
        <v>0.32791163734776724</v>
      </c>
      <c r="CI17" s="20">
        <f>'RIMS II Type II Employment'!CI17*VLOOKUP('Equation 4 Type II FTE'!$B17,'Equation 3 FTE Conversion'!$B$10:$E$32,4,FALSE)</f>
        <v>0.26761383626522328</v>
      </c>
      <c r="CJ17" s="20">
        <f>'RIMS II Type II Employment'!CJ17*VLOOKUP('Equation 4 Type II FTE'!$B17,'Equation 3 FTE Conversion'!$B$10:$E$32,4,FALSE)</f>
        <v>0.2181560893098782</v>
      </c>
      <c r="CK17" s="20">
        <f>'RIMS II Type II Employment'!CK17*VLOOKUP('Equation 4 Type II FTE'!$B17,'Equation 3 FTE Conversion'!$B$10:$E$32,4,FALSE)</f>
        <v>0.21428464140730719</v>
      </c>
      <c r="CL17" s="20">
        <f>'RIMS II Type II Employment'!CL17*VLOOKUP('Equation 4 Type II FTE'!$B17,'Equation 3 FTE Conversion'!$B$10:$E$32,4,FALSE)</f>
        <v>0.27448565629228688</v>
      </c>
      <c r="CM17" s="20">
        <f>'RIMS II Type II Employment'!CM17*VLOOKUP('Equation 4 Type II FTE'!$B17,'Equation 3 FTE Conversion'!$B$10:$E$32,4,FALSE)</f>
        <v>0.24380443166441138</v>
      </c>
      <c r="CN17" s="20">
        <f>'RIMS II Type II Employment'!CN17*VLOOKUP('Equation 4 Type II FTE'!$B17,'Equation 3 FTE Conversion'!$B$10:$E$32,4,FALSE)</f>
        <v>0.29713362652232744</v>
      </c>
      <c r="CO17" s="20">
        <f>'RIMS II Type II Employment'!CO17*VLOOKUP('Equation 4 Type II FTE'!$B17,'Equation 3 FTE Conversion'!$B$10:$E$32,4,FALSE)</f>
        <v>0.23780368741542623</v>
      </c>
      <c r="CP17" s="20">
        <f>'RIMS II Type II Employment'!CP17*VLOOKUP('Equation 4 Type II FTE'!$B17,'Equation 3 FTE Conversion'!$B$10:$E$32,4,FALSE)</f>
        <v>0.21776894451962112</v>
      </c>
      <c r="CQ17" s="20">
        <f>'RIMS II Type II Employment'!CQ17*VLOOKUP('Equation 4 Type II FTE'!$B17,'Equation 3 FTE Conversion'!$B$10:$E$32,4,FALSE)</f>
        <v>0.30884475642760484</v>
      </c>
      <c r="CR17" s="20">
        <f>'RIMS II Type II Employment'!CR17*VLOOKUP('Equation 4 Type II FTE'!$B17,'Equation 3 FTE Conversion'!$B$10:$E$32,4,FALSE)</f>
        <v>0.29384289580514206</v>
      </c>
      <c r="CS17" s="20">
        <f>'RIMS II Type II Employment'!CS17*VLOOKUP('Equation 4 Type II FTE'!$B17,'Equation 3 FTE Conversion'!$B$10:$E$32,4,FALSE)</f>
        <v>0.27845389039242219</v>
      </c>
      <c r="CT17" s="20">
        <f>'RIMS II Type II Employment'!CT17*VLOOKUP('Equation 4 Type II FTE'!$B17,'Equation 3 FTE Conversion'!$B$10:$E$32,4,FALSE)</f>
        <v>0.28184140730717183</v>
      </c>
      <c r="CU17" s="20">
        <f>'RIMS II Type II Employment'!CU17*VLOOKUP('Equation 4 Type II FTE'!$B17,'Equation 3 FTE Conversion'!$B$10:$E$32,4,FALSE)</f>
        <v>0.21631715155615697</v>
      </c>
      <c r="CV17" s="20">
        <f>'RIMS II Type II Employment'!CV17*VLOOKUP('Equation 4 Type II FTE'!$B17,'Equation 3 FTE Conversion'!$B$10:$E$32,4,FALSE)</f>
        <v>0.2455465832205683</v>
      </c>
      <c r="CW17" s="20">
        <f>'RIMS II Type II Employment'!CW17*VLOOKUP('Equation 4 Type II FTE'!$B17,'Equation 3 FTE Conversion'!$B$10:$E$32,4,FALSE)</f>
        <v>0.23402902571041947</v>
      </c>
      <c r="CX17" s="20">
        <f>'RIMS II Type II Employment'!CX17*VLOOKUP('Equation 4 Type II FTE'!$B17,'Equation 3 FTE Conversion'!$B$10:$E$32,4,FALSE)</f>
        <v>0.26606525710419482</v>
      </c>
      <c r="CY17" s="20">
        <f>'RIMS II Type II Employment'!CY17*VLOOKUP('Equation 4 Type II FTE'!$B17,'Equation 3 FTE Conversion'!$B$10:$E$32,4,FALSE)</f>
        <v>0.26664597428958053</v>
      </c>
      <c r="CZ17" s="20">
        <f>'RIMS II Type II Employment'!CZ17*VLOOKUP('Equation 4 Type II FTE'!$B17,'Equation 3 FTE Conversion'!$B$10:$E$32,4,FALSE)</f>
        <v>0.16695619079837618</v>
      </c>
      <c r="DA17" s="20">
        <f>'RIMS II Type II Employment'!DA17*VLOOKUP('Equation 4 Type II FTE'!$B17,'Equation 3 FTE Conversion'!$B$10:$E$32,4,FALSE)</f>
        <v>0.17711874154262516</v>
      </c>
      <c r="DB17" s="20">
        <f>'RIMS II Type II Employment'!DB17*VLOOKUP('Equation 4 Type II FTE'!$B17,'Equation 3 FTE Conversion'!$B$10:$E$32,4,FALSE)</f>
        <v>0.1887330852503383</v>
      </c>
      <c r="DC17" s="20">
        <f>'RIMS II Type II Employment'!DC17*VLOOKUP('Equation 4 Type II FTE'!$B17,'Equation 3 FTE Conversion'!$B$10:$E$32,4,FALSE)</f>
        <v>0.17508623139377538</v>
      </c>
      <c r="DD17" s="20">
        <f>'RIMS II Type II Employment'!DD17*VLOOKUP('Equation 4 Type II FTE'!$B17,'Equation 3 FTE Conversion'!$B$10:$E$32,4,FALSE)</f>
        <v>0.22967364682002706</v>
      </c>
      <c r="DE17" s="20">
        <f>'RIMS II Type II Employment'!DE17*VLOOKUP('Equation 4 Type II FTE'!$B17,'Equation 3 FTE Conversion'!$B$10:$E$32,4,FALSE)</f>
        <v>0.2198014546684709</v>
      </c>
      <c r="DF17" s="20">
        <f>'RIMS II Type II Employment'!DF17*VLOOKUP('Equation 4 Type II FTE'!$B17,'Equation 3 FTE Conversion'!$B$10:$E$32,4,FALSE)</f>
        <v>0.12940314614343709</v>
      </c>
      <c r="DG17" s="20">
        <f>'RIMS II Type II Employment'!DG17*VLOOKUP('Equation 4 Type II FTE'!$B17,'Equation 3 FTE Conversion'!$B$10:$E$32,4,FALSE)</f>
        <v>0.2205757442489851</v>
      </c>
      <c r="DH17" s="20">
        <f>'RIMS II Type II Employment'!DH17*VLOOKUP('Equation 4 Type II FTE'!$B17,'Equation 3 FTE Conversion'!$B$10:$E$32,4,FALSE)</f>
        <v>0.21864002029769958</v>
      </c>
      <c r="DI17" s="20">
        <f>'RIMS II Type II Employment'!DI17*VLOOKUP('Equation 4 Type II FTE'!$B17,'Equation 3 FTE Conversion'!$B$10:$E$32,4,FALSE)</f>
        <v>0.12185382273342354</v>
      </c>
      <c r="DJ17" s="20">
        <f>'RIMS II Type II Employment'!DJ17*VLOOKUP('Equation 4 Type II FTE'!$B17,'Equation 3 FTE Conversion'!$B$10:$E$32,4,FALSE)</f>
        <v>0.12059560216508795</v>
      </c>
      <c r="DK17" s="20">
        <f>'RIMS II Type II Employment'!DK17*VLOOKUP('Equation 4 Type II FTE'!$B17,'Equation 3 FTE Conversion'!$B$10:$E$32,4,FALSE)</f>
        <v>0.2168978687415426</v>
      </c>
      <c r="DL17" s="20">
        <f>'RIMS II Type II Employment'!DL17*VLOOKUP('Equation 4 Type II FTE'!$B17,'Equation 3 FTE Conversion'!$B$10:$E$32,4,FALSE)</f>
        <v>0.20431566305818674</v>
      </c>
      <c r="DM17" s="20">
        <f>'RIMS II Type II Employment'!DM17*VLOOKUP('Equation 4 Type II FTE'!$B17,'Equation 3 FTE Conversion'!$B$10:$E$32,4,FALSE)</f>
        <v>9.5140832205683354E-2</v>
      </c>
      <c r="DN17" s="20">
        <f>'RIMS II Type II Employment'!DN17*VLOOKUP('Equation 4 Type II FTE'!$B17,'Equation 3 FTE Conversion'!$B$10:$E$32,4,FALSE)</f>
        <v>0.17489265899864681</v>
      </c>
      <c r="DO17" s="20">
        <f>'RIMS II Type II Employment'!DO17*VLOOKUP('Equation 4 Type II FTE'!$B17,'Equation 3 FTE Conversion'!$B$10:$E$32,4,FALSE)</f>
        <v>0.13085493910690119</v>
      </c>
      <c r="DP17" s="20">
        <f>'RIMS II Type II Employment'!DP17*VLOOKUP('Equation 4 Type II FTE'!$B17,'Equation 3 FTE Conversion'!$B$10:$E$32,4,FALSE)</f>
        <v>0.198798849797023</v>
      </c>
      <c r="DQ17" s="20">
        <f>'RIMS II Type II Employment'!DQ17*VLOOKUP('Equation 4 Type II FTE'!$B17,'Equation 3 FTE Conversion'!$B$10:$E$32,4,FALSE)</f>
        <v>0.1239831190798376</v>
      </c>
      <c r="DR17" s="20">
        <f>'RIMS II Type II Employment'!DR17*VLOOKUP('Equation 4 Type II FTE'!$B17,'Equation 3 FTE Conversion'!$B$10:$E$32,4,FALSE)</f>
        <v>0.23673903924221923</v>
      </c>
      <c r="DS17" s="20">
        <f>'RIMS II Type II Employment'!DS17*VLOOKUP('Equation 4 Type II FTE'!$B17,'Equation 3 FTE Conversion'!$B$10:$E$32,4,FALSE)</f>
        <v>0.10481945196211095</v>
      </c>
      <c r="DT17" s="20">
        <f>'RIMS II Type II Employment'!DT17*VLOOKUP('Equation 4 Type II FTE'!$B17,'Equation 3 FTE Conversion'!$B$10:$E$32,4,FALSE)</f>
        <v>0.38762872124492559</v>
      </c>
      <c r="DU17" s="20">
        <f>'RIMS II Type II Employment'!DU17*VLOOKUP('Equation 4 Type II FTE'!$B17,'Equation 3 FTE Conversion'!$B$10:$E$32,4,FALSE)</f>
        <v>0.3045861637347767</v>
      </c>
      <c r="DV17" s="20">
        <f>'RIMS II Type II Employment'!DV17*VLOOKUP('Equation 4 Type II FTE'!$B17,'Equation 3 FTE Conversion'!$B$10:$E$32,4,FALSE)</f>
        <v>0.27284029093369416</v>
      </c>
      <c r="DW17" s="20">
        <f>'RIMS II Type II Employment'!DW17*VLOOKUP('Equation 4 Type II FTE'!$B17,'Equation 3 FTE Conversion'!$B$10:$E$32,4,FALSE)</f>
        <v>0.25067625169147495</v>
      </c>
      <c r="DX17" s="20">
        <f>'RIMS II Type II Employment'!DX17*VLOOKUP('Equation 4 Type II FTE'!$B17,'Equation 3 FTE Conversion'!$B$10:$E$32,4,FALSE)</f>
        <v>0.26916241542625169</v>
      </c>
      <c r="DY17" s="20">
        <f>'RIMS II Type II Employment'!DY17*VLOOKUP('Equation 4 Type II FTE'!$B17,'Equation 3 FTE Conversion'!$B$10:$E$32,4,FALSE)</f>
        <v>0.30139221921515563</v>
      </c>
      <c r="DZ17" s="20">
        <f>'RIMS II Type II Employment'!DZ17*VLOOKUP('Equation 4 Type II FTE'!$B17,'Equation 3 FTE Conversion'!$B$10:$E$32,4,FALSE)</f>
        <v>0.27419529769959405</v>
      </c>
      <c r="EA17" s="20">
        <f>'RIMS II Type II Employment'!EA17*VLOOKUP('Equation 4 Type II FTE'!$B17,'Equation 3 FTE Conversion'!$B$10:$E$32,4,FALSE)</f>
        <v>0.33720311231393774</v>
      </c>
      <c r="EB17" s="20">
        <f>'RIMS II Type II Employment'!EB17*VLOOKUP('Equation 4 Type II FTE'!$B17,'Equation 3 FTE Conversion'!$B$10:$E$32,4,FALSE)</f>
        <v>0.18408734776725305</v>
      </c>
      <c r="EC17" s="20">
        <f>'RIMS II Type II Employment'!EC17*VLOOKUP('Equation 4 Type II FTE'!$B17,'Equation 3 FTE Conversion'!$B$10:$E$32,4,FALSE)</f>
        <v>0.20857425575101488</v>
      </c>
      <c r="ED17" s="20">
        <f>'RIMS II Type II Employment'!ED17*VLOOKUP('Equation 4 Type II FTE'!$B17,'Equation 3 FTE Conversion'!$B$10:$E$32,4,FALSE)</f>
        <v>0.28590642760487145</v>
      </c>
      <c r="EE17" s="20">
        <f>'RIMS II Type II Employment'!EE17*VLOOKUP('Equation 4 Type II FTE'!$B17,'Equation 3 FTE Conversion'!$B$10:$E$32,4,FALSE)</f>
        <v>0.22609255751014884</v>
      </c>
      <c r="EF17" s="20">
        <f>'RIMS II Type II Employment'!EF17*VLOOKUP('Equation 4 Type II FTE'!$B17,'Equation 3 FTE Conversion'!$B$10:$E$32,4,FALSE)</f>
        <v>0.20208958051420839</v>
      </c>
      <c r="EG17" s="20">
        <f>'RIMS II Type II Employment'!EG17*VLOOKUP('Equation 4 Type II FTE'!$B17,'Equation 3 FTE Conversion'!$B$10:$E$32,4,FALSE)</f>
        <v>0.31058690798376182</v>
      </c>
      <c r="EH17" s="20">
        <f>'RIMS II Type II Employment'!EH17*VLOOKUP('Equation 4 Type II FTE'!$B17,'Equation 3 FTE Conversion'!$B$10:$E$32,4,FALSE)</f>
        <v>0.30874797023004058</v>
      </c>
      <c r="EI17" s="20">
        <f>'RIMS II Type II Employment'!EI17*VLOOKUP('Equation 4 Type II FTE'!$B17,'Equation 3 FTE Conversion'!$B$10:$E$32,4,FALSE)</f>
        <v>0.33594489174560216</v>
      </c>
      <c r="EJ17" s="20">
        <f>'RIMS II Type II Employment'!EJ17*VLOOKUP('Equation 4 Type II FTE'!$B17,'Equation 3 FTE Conversion'!$B$10:$E$32,4,FALSE)</f>
        <v>0.34891424221921513</v>
      </c>
      <c r="EK17" s="20">
        <f>'RIMS II Type II Employment'!EK17*VLOOKUP('Equation 4 Type II FTE'!$B17,'Equation 3 FTE Conversion'!$B$10:$E$32,4,FALSE)</f>
        <v>0.32810520974289581</v>
      </c>
      <c r="EL17" s="20">
        <f>'RIMS II Type II Employment'!EL17*VLOOKUP('Equation 4 Type II FTE'!$B17,'Equation 3 FTE Conversion'!$B$10:$E$32,4,FALSE)</f>
        <v>0.29606897834912044</v>
      </c>
      <c r="EM17" s="20">
        <f>'RIMS II Type II Employment'!EM17*VLOOKUP('Equation 4 Type II FTE'!$B17,'Equation 3 FTE Conversion'!$B$10:$E$32,4,FALSE)</f>
        <v>0.20228315290933693</v>
      </c>
      <c r="EN17" s="20">
        <f>'RIMS II Type II Employment'!EN17*VLOOKUP('Equation 4 Type II FTE'!$B17,'Equation 3 FTE Conversion'!$B$10:$E$32,4,FALSE)</f>
        <v>0.28813251014884983</v>
      </c>
      <c r="EO17" s="20">
        <f>'RIMS II Type II Employment'!EO17*VLOOKUP('Equation 4 Type II FTE'!$B17,'Equation 3 FTE Conversion'!$B$10:$E$32,4,FALSE)</f>
        <v>0.29829506089309876</v>
      </c>
      <c r="EP17" s="20">
        <f>'RIMS II Type II Employment'!EP17*VLOOKUP('Equation 4 Type II FTE'!$B17,'Equation 3 FTE Conversion'!$B$10:$E$32,4,FALSE)</f>
        <v>0.2937461096075778</v>
      </c>
      <c r="EQ17" s="20">
        <f>'RIMS II Type II Employment'!EQ17*VLOOKUP('Equation 4 Type II FTE'!$B17,'Equation 3 FTE Conversion'!$B$10:$E$32,4,FALSE)</f>
        <v>0.27942175236806494</v>
      </c>
      <c r="ER17" s="20">
        <f>'RIMS II Type II Employment'!ER17*VLOOKUP('Equation 4 Type II FTE'!$B17,'Equation 3 FTE Conversion'!$B$10:$E$32,4,FALSE)</f>
        <v>0.40166271989174557</v>
      </c>
      <c r="ES17" s="20">
        <f>'RIMS II Type II Employment'!ES17*VLOOKUP('Equation 4 Type II FTE'!$B17,'Equation 3 FTE Conversion'!$B$10:$E$32,4,FALSE)</f>
        <v>0.24709516238159676</v>
      </c>
      <c r="ET17" s="20">
        <f>'RIMS II Type II Employment'!ET17*VLOOKUP('Equation 4 Type II FTE'!$B17,'Equation 3 FTE Conversion'!$B$10:$E$32,4,FALSE)</f>
        <v>0.28851965493910686</v>
      </c>
      <c r="EU17" s="20">
        <f>'RIMS II Type II Employment'!EU17*VLOOKUP('Equation 4 Type II FTE'!$B17,'Equation 3 FTE Conversion'!$B$10:$E$32,4,FALSE)</f>
        <v>0.28522892422192153</v>
      </c>
      <c r="EV17" s="20">
        <f>'RIMS II Type II Employment'!EV17*VLOOKUP('Equation 4 Type II FTE'!$B17,'Equation 3 FTE Conversion'!$B$10:$E$32,4,FALSE)</f>
        <v>0.16056830175913395</v>
      </c>
      <c r="EW17" s="20">
        <f>'RIMS II Type II Employment'!EW17*VLOOKUP('Equation 4 Type II FTE'!$B17,'Equation 3 FTE Conversion'!$B$10:$E$32,4,FALSE)</f>
        <v>0.11914380920162382</v>
      </c>
      <c r="EX17" s="20">
        <f>'RIMS II Type II Employment'!EX17*VLOOKUP('Equation 4 Type II FTE'!$B17,'Equation 3 FTE Conversion'!$B$10:$E$32,4,FALSE)</f>
        <v>0.18002232746955343</v>
      </c>
      <c r="EY17" s="20">
        <f>'RIMS II Type II Employment'!EY17*VLOOKUP('Equation 4 Type II FTE'!$B17,'Equation 3 FTE Conversion'!$B$10:$E$32,4,FALSE)</f>
        <v>0.21970466847090664</v>
      </c>
      <c r="EZ17" s="20">
        <f>'RIMS II Type II Employment'!EZ17*VLOOKUP('Equation 4 Type II FTE'!$B17,'Equation 3 FTE Conversion'!$B$10:$E$32,4,FALSE)</f>
        <v>0.1434371447902571</v>
      </c>
      <c r="FA17" s="20">
        <f>'RIMS II Type II Employment'!FA17*VLOOKUP('Equation 4 Type II FTE'!$B17,'Equation 3 FTE Conversion'!$B$10:$E$32,4,FALSE)</f>
        <v>0.28716464817320703</v>
      </c>
      <c r="FB17" s="20">
        <f>'RIMS II Type II Employment'!FB17*VLOOKUP('Equation 4 Type II FTE'!$B17,'Equation 3 FTE Conversion'!$B$10:$E$32,4,FALSE)</f>
        <v>0.23257723274695535</v>
      </c>
      <c r="FC17" s="20">
        <f>'RIMS II Type II Employment'!FC17*VLOOKUP('Equation 4 Type II FTE'!$B17,'Equation 3 FTE Conversion'!$B$10:$E$32,4,FALSE)</f>
        <v>0.30400544654939105</v>
      </c>
      <c r="FD17" s="20">
        <f>'RIMS II Type II Employment'!FD17*VLOOKUP('Equation 4 Type II FTE'!$B17,'Equation 3 FTE Conversion'!$B$10:$E$32,4,FALSE)</f>
        <v>0.25967736806495262</v>
      </c>
      <c r="FE17" s="20">
        <f>'RIMS II Type II Employment'!FE17*VLOOKUP('Equation 4 Type II FTE'!$B17,'Equation 3 FTE Conversion'!$B$10:$E$32,4,FALSE)</f>
        <v>0.19541133288227333</v>
      </c>
      <c r="FF17" s="20">
        <f>'RIMS II Type II Employment'!FF17*VLOOKUP('Equation 4 Type II FTE'!$B17,'Equation 3 FTE Conversion'!$B$10:$E$32,4,FALSE)</f>
        <v>0.26809776725304468</v>
      </c>
      <c r="FG17" s="20">
        <f>'RIMS II Type II Employment'!FG17*VLOOKUP('Equation 4 Type II FTE'!$B17,'Equation 3 FTE Conversion'!$B$10:$E$32,4,FALSE)</f>
        <v>0.25677378213802432</v>
      </c>
      <c r="FH17" s="20">
        <f>'RIMS II Type II Employment'!FH17*VLOOKUP('Equation 4 Type II FTE'!$B17,'Equation 3 FTE Conversion'!$B$10:$E$32,4,FALSE)</f>
        <v>0.38840301082543977</v>
      </c>
      <c r="FI17" s="20">
        <f>'RIMS II Type II Employment'!FI17*VLOOKUP('Equation 4 Type II FTE'!$B17,'Equation 3 FTE Conversion'!$B$10:$E$32,4,FALSE)</f>
        <v>0.29045537889039241</v>
      </c>
      <c r="FJ17" s="20">
        <f>'RIMS II Type II Employment'!FJ17*VLOOKUP('Equation 4 Type II FTE'!$B17,'Equation 3 FTE Conversion'!$B$10:$E$32,4,FALSE)</f>
        <v>0.2460305142083897</v>
      </c>
      <c r="FK17" s="20">
        <f>'RIMS II Type II Employment'!FK17*VLOOKUP('Equation 4 Type II FTE'!$B17,'Equation 3 FTE Conversion'!$B$10:$E$32,4,FALSE)</f>
        <v>0.2913264546684709</v>
      </c>
      <c r="FL17" s="20">
        <f>'RIMS II Type II Employment'!FL17*VLOOKUP('Equation 4 Type II FTE'!$B17,'Equation 3 FTE Conversion'!$B$10:$E$32,4,FALSE)</f>
        <v>0.25706414073071715</v>
      </c>
      <c r="FM17" s="20">
        <f>'RIMS II Type II Employment'!FM17*VLOOKUP('Equation 4 Type II FTE'!$B17,'Equation 3 FTE Conversion'!$B$10:$E$32,4,FALSE)</f>
        <v>0.28968108930987824</v>
      </c>
      <c r="FN17" s="20">
        <f>'RIMS II Type II Employment'!FN17*VLOOKUP('Equation 4 Type II FTE'!$B17,'Equation 3 FTE Conversion'!$B$10:$E$32,4,FALSE)</f>
        <v>0.40398558863328821</v>
      </c>
      <c r="FO17" s="20">
        <f>'RIMS II Type II Employment'!FO17*VLOOKUP('Equation 4 Type II FTE'!$B17,'Equation 3 FTE Conversion'!$B$10:$E$32,4,FALSE)</f>
        <v>0.24767587956698242</v>
      </c>
      <c r="FP17" s="20">
        <f>'RIMS II Type II Employment'!FP17*VLOOKUP('Equation 4 Type II FTE'!$B17,'Equation 3 FTE Conversion'!$B$10:$E$32,4,FALSE)</f>
        <v>0.2468048037889039</v>
      </c>
      <c r="FQ17" s="20">
        <f>'RIMS II Type II Employment'!FQ17*VLOOKUP('Equation 4 Type II FTE'!$B17,'Equation 3 FTE Conversion'!$B$10:$E$32,4,FALSE)</f>
        <v>0.19628240866035182</v>
      </c>
      <c r="FR17" s="20">
        <f>'RIMS II Type II Employment'!FR17*VLOOKUP('Equation 4 Type II FTE'!$B17,'Equation 3 FTE Conversion'!$B$10:$E$32,4,FALSE)</f>
        <v>0.15640649526387007</v>
      </c>
      <c r="FS17" s="20">
        <f>'RIMS II Type II Employment'!FS17*VLOOKUP('Equation 4 Type II FTE'!$B17,'Equation 3 FTE Conversion'!$B$10:$E$32,4,FALSE)</f>
        <v>0.262968098782138</v>
      </c>
      <c r="FT17" s="20">
        <f>'RIMS II Type II Employment'!FT17*VLOOKUP('Equation 4 Type II FTE'!$B17,'Equation 3 FTE Conversion'!$B$10:$E$32,4,FALSE)</f>
        <v>0.37785331529093369</v>
      </c>
      <c r="FU17" s="20">
        <f>'RIMS II Type II Employment'!FU17*VLOOKUP('Equation 4 Type II FTE'!$B17,'Equation 3 FTE Conversion'!$B$10:$E$32,4,FALSE)</f>
        <v>0.30052114343707714</v>
      </c>
      <c r="FV17" s="20">
        <f>'RIMS II Type II Employment'!FV17*VLOOKUP('Equation 4 Type II FTE'!$B17,'Equation 3 FTE Conversion'!$B$10:$E$32,4,FALSE)</f>
        <v>0.22464076454668469</v>
      </c>
      <c r="FW17" s="20">
        <f>'RIMS II Type II Employment'!FW17*VLOOKUP('Equation 4 Type II FTE'!$B17,'Equation 3 FTE Conversion'!$B$10:$E$32,4,FALSE)</f>
        <v>0.20963890392422191</v>
      </c>
      <c r="FX17" s="20">
        <f>'RIMS II Type II Employment'!FX17*VLOOKUP('Equation 4 Type II FTE'!$B17,'Equation 3 FTE Conversion'!$B$10:$E$32,4,FALSE)</f>
        <v>0.2682913396481732</v>
      </c>
      <c r="FY17" s="20">
        <f>'RIMS II Type II Employment'!FY17*VLOOKUP('Equation 4 Type II FTE'!$B17,'Equation 3 FTE Conversion'!$B$10:$E$32,4,FALSE)</f>
        <v>0.22560862652232747</v>
      </c>
      <c r="FZ17" s="20">
        <f>'RIMS II Type II Employment'!FZ17*VLOOKUP('Equation 4 Type II FTE'!$B17,'Equation 3 FTE Conversion'!$B$10:$E$32,4,FALSE)</f>
        <v>0.24835338294993231</v>
      </c>
      <c r="GA17" s="20">
        <f>'RIMS II Type II Employment'!GA17*VLOOKUP('Equation 4 Type II FTE'!$B17,'Equation 3 FTE Conversion'!$B$10:$E$32,4,FALSE)</f>
        <v>0.30719939106901217</v>
      </c>
      <c r="GB17" s="20">
        <f>'RIMS II Type II Employment'!GB17*VLOOKUP('Equation 4 Type II FTE'!$B17,'Equation 3 FTE Conversion'!$B$10:$E$32,4,FALSE)</f>
        <v>0.10123836265223274</v>
      </c>
      <c r="GC17" s="20">
        <f>'RIMS II Type II Employment'!GC17*VLOOKUP('Equation 4 Type II FTE'!$B17,'Equation 3 FTE Conversion'!$B$10:$E$32,4,FALSE)</f>
        <v>9.814120433017591E-2</v>
      </c>
      <c r="GD17" s="20">
        <f>'RIMS II Type II Employment'!GD17*VLOOKUP('Equation 4 Type II FTE'!$B17,'Equation 3 FTE Conversion'!$B$10:$E$32,4,FALSE)</f>
        <v>0.40117878890392417</v>
      </c>
      <c r="GE17" s="20">
        <f>'RIMS II Type II Employment'!GE17*VLOOKUP('Equation 4 Type II FTE'!$B17,'Equation 3 FTE Conversion'!$B$10:$E$32,4,FALSE)</f>
        <v>0.18399056156968874</v>
      </c>
      <c r="GF17" s="20">
        <f>'RIMS II Type II Employment'!GF17*VLOOKUP('Equation 4 Type II FTE'!$B17,'Equation 3 FTE Conversion'!$B$10:$E$32,4,FALSE)</f>
        <v>0.29364932341001354</v>
      </c>
      <c r="GG17" s="20">
        <f>'RIMS II Type II Employment'!GG17*VLOOKUP('Equation 4 Type II FTE'!$B17,'Equation 3 FTE Conversion'!$B$10:$E$32,4,FALSE)</f>
        <v>0.34784959404600813</v>
      </c>
      <c r="GH17" s="20">
        <f>'RIMS II Type II Employment'!GH17*VLOOKUP('Equation 4 Type II FTE'!$B17,'Equation 3 FTE Conversion'!$B$10:$E$32,4,FALSE)</f>
        <v>0.34726887686062247</v>
      </c>
      <c r="GI17" s="20">
        <f>'RIMS II Type II Employment'!GI17*VLOOKUP('Equation 4 Type II FTE'!$B17,'Equation 3 FTE Conversion'!$B$10:$E$32,4,FALSE)</f>
        <v>0.38791907983761836</v>
      </c>
      <c r="GJ17" s="20">
        <f>'RIMS II Type II Employment'!GJ17*VLOOKUP('Equation 4 Type II FTE'!$B17,'Equation 3 FTE Conversion'!$B$10:$E$32,4,FALSE)</f>
        <v>0.70199029093369414</v>
      </c>
      <c r="GK17" s="20">
        <f>'RIMS II Type II Employment'!GK17*VLOOKUP('Equation 4 Type II FTE'!$B17,'Equation 3 FTE Conversion'!$B$10:$E$32,4,FALSE)</f>
        <v>0.52748477672530447</v>
      </c>
      <c r="GL17" s="20">
        <f>'RIMS II Type II Employment'!GL17*VLOOKUP('Equation 4 Type II FTE'!$B17,'Equation 3 FTE Conversion'!$B$10:$E$32,4,FALSE)</f>
        <v>0.56387638700947229</v>
      </c>
      <c r="GM17" s="20">
        <f>'RIMS II Type II Employment'!GM17*VLOOKUP('Equation 4 Type II FTE'!$B17,'Equation 3 FTE Conversion'!$B$10:$E$32,4,FALSE)</f>
        <v>0.41056705006765898</v>
      </c>
      <c r="GN17" s="20">
        <f>'RIMS II Type II Employment'!GN17*VLOOKUP('Equation 4 Type II FTE'!$B17,'Equation 3 FTE Conversion'!$B$10:$E$32,4,FALSE)</f>
        <v>0.25599949255751014</v>
      </c>
      <c r="GO17" s="20">
        <f>'RIMS II Type II Employment'!GO17*VLOOKUP('Equation 4 Type II FTE'!$B17,'Equation 3 FTE Conversion'!$B$10:$E$32,4,FALSE)</f>
        <v>0.23499688768606222</v>
      </c>
      <c r="GP17" s="20">
        <f>'RIMS II Type II Employment'!GP17*VLOOKUP('Equation 4 Type II FTE'!$B17,'Equation 3 FTE Conversion'!$B$10:$E$32,4,FALSE)</f>
        <v>0.21796251691474966</v>
      </c>
      <c r="GQ17" s="20">
        <f>'RIMS II Type II Employment'!GQ17*VLOOKUP('Equation 4 Type II FTE'!$B17,'Equation 3 FTE Conversion'!$B$10:$E$32,4,FALSE)</f>
        <v>0.262968098782138</v>
      </c>
      <c r="GR17" s="20">
        <f>'RIMS II Type II Employment'!GR17*VLOOKUP('Equation 4 Type II FTE'!$B17,'Equation 3 FTE Conversion'!$B$10:$E$32,4,FALSE)</f>
        <v>0.32036231393775372</v>
      </c>
      <c r="GS17" s="20">
        <f>'RIMS II Type II Employment'!GS17*VLOOKUP('Equation 4 Type II FTE'!$B17,'Equation 3 FTE Conversion'!$B$10:$E$32,4,FALSE)</f>
        <v>0.3838540595399188</v>
      </c>
      <c r="GT17" s="20">
        <f>'RIMS II Type II Employment'!GT17*VLOOKUP('Equation 4 Type II FTE'!$B17,'Equation 3 FTE Conversion'!$B$10:$E$32,4,FALSE)</f>
        <v>0.41269634641407305</v>
      </c>
      <c r="GU17" s="20">
        <f>'RIMS II Type II Employment'!GU17*VLOOKUP('Equation 4 Type II FTE'!$B17,'Equation 3 FTE Conversion'!$B$10:$E$32,4,FALSE)</f>
        <v>0.2455465832205683</v>
      </c>
      <c r="GV17" s="20">
        <f>'RIMS II Type II Employment'!GV17*VLOOKUP('Equation 4 Type II FTE'!$B17,'Equation 3 FTE Conversion'!$B$10:$E$32,4,FALSE)</f>
        <v>0.35143068335588629</v>
      </c>
      <c r="GW17" s="20">
        <f>'RIMS II Type II Employment'!GW17*VLOOKUP('Equation 4 Type II FTE'!$B17,'Equation 3 FTE Conversion'!$B$10:$E$32,4,FALSE)</f>
        <v>0.35123711096075777</v>
      </c>
      <c r="GX17" s="20">
        <f>'RIMS II Type II Employment'!GX17*VLOOKUP('Equation 4 Type II FTE'!$B17,'Equation 3 FTE Conversion'!$B$10:$E$32,4,FALSE)</f>
        <v>0.32752449255751009</v>
      </c>
      <c r="GY17" s="20">
        <f>'RIMS II Type II Employment'!GY17*VLOOKUP('Equation 4 Type II FTE'!$B17,'Equation 3 FTE Conversion'!$B$10:$E$32,4,FALSE)</f>
        <v>0.21176820027063598</v>
      </c>
      <c r="GZ17" s="20">
        <f>'RIMS II Type II Employment'!GZ17*VLOOKUP('Equation 4 Type II FTE'!$B17,'Equation 3 FTE Conversion'!$B$10:$E$32,4,FALSE)</f>
        <v>0.41501921515561568</v>
      </c>
      <c r="HA17" s="20">
        <f>'RIMS II Type II Employment'!HA17*VLOOKUP('Equation 4 Type II FTE'!$B17,'Equation 3 FTE Conversion'!$B$10:$E$32,4,FALSE)</f>
        <v>0.34213920838971579</v>
      </c>
      <c r="HB17" s="20">
        <f>'RIMS II Type II Employment'!HB17*VLOOKUP('Equation 4 Type II FTE'!$B17,'Equation 3 FTE Conversion'!$B$10:$E$32,4,FALSE)</f>
        <v>0.14033998646820026</v>
      </c>
      <c r="HC17" s="20">
        <f>'RIMS II Type II Employment'!HC17*VLOOKUP('Equation 4 Type II FTE'!$B17,'Equation 3 FTE Conversion'!$B$10:$E$32,4,FALSE)</f>
        <v>0.20528352503382949</v>
      </c>
      <c r="HD17" s="20">
        <f>'RIMS II Type II Employment'!HD17*VLOOKUP('Equation 4 Type II FTE'!$B17,'Equation 3 FTE Conversion'!$B$10:$E$32,4,FALSE)</f>
        <v>0.20567066982408658</v>
      </c>
      <c r="HE17" s="20">
        <f>'RIMS II Type II Employment'!HE17*VLOOKUP('Equation 4 Type II FTE'!$B17,'Equation 3 FTE Conversion'!$B$10:$E$32,4,FALSE)</f>
        <v>0.26209702300405952</v>
      </c>
      <c r="HF17" s="20">
        <f>'RIMS II Type II Employment'!HF17*VLOOKUP('Equation 4 Type II FTE'!$B17,'Equation 3 FTE Conversion'!$B$10:$E$32,4,FALSE)</f>
        <v>0.24293335588633286</v>
      </c>
      <c r="HG17" s="20">
        <f>'RIMS II Type II Employment'!HG17*VLOOKUP('Equation 4 Type II FTE'!$B17,'Equation 3 FTE Conversion'!$B$10:$E$32,4,FALSE)</f>
        <v>0.28029282814614342</v>
      </c>
      <c r="HH17" s="20">
        <f>'RIMS II Type II Employment'!HH17*VLOOKUP('Equation 4 Type II FTE'!$B17,'Equation 3 FTE Conversion'!$B$10:$E$32,4,FALSE)</f>
        <v>0.23383545331529093</v>
      </c>
      <c r="HI17" s="20">
        <f>'RIMS II Type II Employment'!HI17*VLOOKUP('Equation 4 Type II FTE'!$B17,'Equation 3 FTE Conversion'!$B$10:$E$32,4,FALSE)</f>
        <v>0.25387019621109602</v>
      </c>
      <c r="HJ17" s="20">
        <f>'RIMS II Type II Employment'!HJ17*VLOOKUP('Equation 4 Type II FTE'!$B17,'Equation 3 FTE Conversion'!$B$10:$E$32,4,FALSE)</f>
        <v>0.45866979025710414</v>
      </c>
      <c r="HK17" s="20">
        <f>'RIMS II Type II Employment'!HK17*VLOOKUP('Equation 4 Type II FTE'!$B17,'Equation 3 FTE Conversion'!$B$10:$E$32,4,FALSE)</f>
        <v>0</v>
      </c>
      <c r="HL17" s="20">
        <f>'RIMS II Type II Employment'!HL17*VLOOKUP('Equation 4 Type II FTE'!$B17,'Equation 3 FTE Conversion'!$B$10:$E$32,4,FALSE)</f>
        <v>0.27100135317997293</v>
      </c>
      <c r="HM17" s="20">
        <f>'RIMS II Type II Employment'!HM17*VLOOKUP('Equation 4 Type II FTE'!$B17,'Equation 3 FTE Conversion'!$B$10:$E$32,4,FALSE)</f>
        <v>0.30023078484438426</v>
      </c>
      <c r="HN17" s="20">
        <f>'RIMS II Type II Employment'!HN17*VLOOKUP('Equation 4 Type II FTE'!$B17,'Equation 3 FTE Conversion'!$B$10:$E$32,4,FALSE)</f>
        <v>0.24235263870094723</v>
      </c>
      <c r="HO17" s="20">
        <f>'RIMS II Type II Employment'!HO17*VLOOKUP('Equation 4 Type II FTE'!$B17,'Equation 3 FTE Conversion'!$B$10:$E$32,4,FALSE)</f>
        <v>0.24380443166441138</v>
      </c>
      <c r="HP17" s="20">
        <f>'RIMS II Type II Employment'!HP17*VLOOKUP('Equation 4 Type II FTE'!$B17,'Equation 3 FTE Conversion'!$B$10:$E$32,4,FALSE)</f>
        <v>0.2624841677943166</v>
      </c>
      <c r="HQ17" s="20">
        <f>'RIMS II Type II Employment'!HQ17*VLOOKUP('Equation 4 Type II FTE'!$B17,'Equation 3 FTE Conversion'!$B$10:$E$32,4,FALSE)</f>
        <v>0.22038217185385656</v>
      </c>
      <c r="HR17" s="20">
        <f>'RIMS II Type II Employment'!HR17*VLOOKUP('Equation 4 Type II FTE'!$B17,'Equation 3 FTE Conversion'!$B$10:$E$32,4,FALSE)</f>
        <v>0.21031640730717183</v>
      </c>
      <c r="HS17" s="20">
        <f>'RIMS II Type II Employment'!HS17*VLOOKUP('Equation 4 Type II FTE'!$B17,'Equation 3 FTE Conversion'!$B$10:$E$32,4,FALSE)</f>
        <v>0.20557388362652232</v>
      </c>
      <c r="HT17" s="20">
        <f>'RIMS II Type II Employment'!HT17*VLOOKUP('Equation 4 Type II FTE'!$B17,'Equation 3 FTE Conversion'!$B$10:$E$32,4,FALSE)</f>
        <v>0.17798981732070365</v>
      </c>
      <c r="HU17" s="20">
        <f>'RIMS II Type II Employment'!HU17*VLOOKUP('Equation 4 Type II FTE'!$B17,'Equation 3 FTE Conversion'!$B$10:$E$32,4,FALSE)</f>
        <v>0.10956197564276048</v>
      </c>
      <c r="HV17" s="20">
        <f>'RIMS II Type II Employment'!HV17*VLOOKUP('Equation 4 Type II FTE'!$B17,'Equation 3 FTE Conversion'!$B$10:$E$32,4,FALSE)</f>
        <v>0.261903450608931</v>
      </c>
      <c r="HW17" s="20">
        <f>'RIMS II Type II Employment'!HW17*VLOOKUP('Equation 4 Type II FTE'!$B17,'Equation 3 FTE Conversion'!$B$10:$E$32,4,FALSE)</f>
        <v>0.22270504059539917</v>
      </c>
      <c r="HX17" s="20">
        <f>'RIMS II Type II Employment'!HX17*VLOOKUP('Equation 4 Type II FTE'!$B17,'Equation 3 FTE Conversion'!$B$10:$E$32,4,FALSE)</f>
        <v>0.18679736129905278</v>
      </c>
      <c r="HY17" s="20">
        <f>'RIMS II Type II Employment'!HY17*VLOOKUP('Equation 4 Type II FTE'!$B17,'Equation 3 FTE Conversion'!$B$10:$E$32,4,FALSE)</f>
        <v>0.17295693504736129</v>
      </c>
      <c r="HZ17" s="20">
        <f>'RIMS II Type II Employment'!HZ17*VLOOKUP('Equation 4 Type II FTE'!$B17,'Equation 3 FTE Conversion'!$B$10:$E$32,4,FALSE)</f>
        <v>0.17644123815967522</v>
      </c>
      <c r="IA17" s="20">
        <f>'RIMS II Type II Employment'!IA17*VLOOKUP('Equation 4 Type II FTE'!$B17,'Equation 3 FTE Conversion'!$B$10:$E$32,4,FALSE)</f>
        <v>0.15466434370771312</v>
      </c>
      <c r="IB17" s="20">
        <f>'RIMS II Type II Employment'!IB17*VLOOKUP('Equation 4 Type II FTE'!$B17,'Equation 3 FTE Conversion'!$B$10:$E$32,4,FALSE)</f>
        <v>0.19541133288227333</v>
      </c>
      <c r="IC17" s="20">
        <f>'RIMS II Type II Employment'!IC17*VLOOKUP('Equation 4 Type II FTE'!$B17,'Equation 3 FTE Conversion'!$B$10:$E$32,4,FALSE)</f>
        <v>0.22309218538565628</v>
      </c>
      <c r="ID17" s="20">
        <f>'RIMS II Type II Employment'!ID17*VLOOKUP('Equation 4 Type II FTE'!$B17,'Equation 3 FTE Conversion'!$B$10:$E$32,4,FALSE)</f>
        <v>0.22483433694181326</v>
      </c>
      <c r="IE17" s="20">
        <f>'RIMS II Type II Employment'!IE17*VLOOKUP('Equation 4 Type II FTE'!$B17,'Equation 3 FTE Conversion'!$B$10:$E$32,4,FALSE)</f>
        <v>0.19231417456021649</v>
      </c>
      <c r="IF17" s="20">
        <f>'RIMS II Type II Employment'!IF17*VLOOKUP('Equation 4 Type II FTE'!$B17,'Equation 3 FTE Conversion'!$B$10:$E$32,4,FALSE)</f>
        <v>0.31745872801082542</v>
      </c>
      <c r="IG17" s="20">
        <f>'RIMS II Type II Employment'!IG17*VLOOKUP('Equation 4 Type II FTE'!$B17,'Equation 3 FTE Conversion'!$B$10:$E$32,4,FALSE)</f>
        <v>0.24777266576454668</v>
      </c>
      <c r="IH17" s="20">
        <f>'RIMS II Type II Employment'!IH17*VLOOKUP('Equation 4 Type II FTE'!$B17,'Equation 3 FTE Conversion'!$B$10:$E$32,4,FALSE)</f>
        <v>0.25783843031123138</v>
      </c>
      <c r="II17" s="20">
        <f>'RIMS II Type II Employment'!II17*VLOOKUP('Equation 4 Type II FTE'!$B17,'Equation 3 FTE Conversion'!$B$10:$E$32,4,FALSE)</f>
        <v>0.25783843031123138</v>
      </c>
      <c r="IJ17" s="20">
        <f>'RIMS II Type II Employment'!IJ17*VLOOKUP('Equation 4 Type II FTE'!$B17,'Equation 3 FTE Conversion'!$B$10:$E$32,4,FALSE)</f>
        <v>0.36972327469553451</v>
      </c>
      <c r="IK17" s="20">
        <f>'RIMS II Type II Employment'!IK17*VLOOKUP('Equation 4 Type II FTE'!$B17,'Equation 3 FTE Conversion'!$B$10:$E$32,4,FALSE)</f>
        <v>0.2144782138024357</v>
      </c>
      <c r="IL17" s="20">
        <f>'RIMS II Type II Employment'!IL17*VLOOKUP('Equation 4 Type II FTE'!$B17,'Equation 3 FTE Conversion'!$B$10:$E$32,4,FALSE)</f>
        <v>0.21109069688768603</v>
      </c>
      <c r="IM17" s="20">
        <f>'RIMS II Type II Employment'!IM17*VLOOKUP('Equation 4 Type II FTE'!$B17,'Equation 3 FTE Conversion'!$B$10:$E$32,4,FALSE)</f>
        <v>0.20160564952638702</v>
      </c>
      <c r="IN17" s="20">
        <f>'RIMS II Type II Employment'!IN17*VLOOKUP('Equation 4 Type II FTE'!$B17,'Equation 3 FTE Conversion'!$B$10:$E$32,4,FALSE)</f>
        <v>0.22493112313937752</v>
      </c>
      <c r="IO17" s="20">
        <f>'RIMS II Type II Employment'!IO17*VLOOKUP('Equation 4 Type II FTE'!$B17,'Equation 3 FTE Conversion'!$B$10:$E$32,4,FALSE)</f>
        <v>0.2168978687415426</v>
      </c>
      <c r="IP17" s="20">
        <f>'RIMS II Type II Employment'!IP17*VLOOKUP('Equation 4 Type II FTE'!$B17,'Equation 3 FTE Conversion'!$B$10:$E$32,4,FALSE)</f>
        <v>0.23199651556156967</v>
      </c>
      <c r="IQ17" s="20">
        <f>'RIMS II Type II Employment'!IQ17*VLOOKUP('Equation 4 Type II FTE'!$B17,'Equation 3 FTE Conversion'!$B$10:$E$32,4,FALSE)</f>
        <v>0.27574387686062246</v>
      </c>
      <c r="IR17" s="20">
        <f>'RIMS II Type II Employment'!IR17*VLOOKUP('Equation 4 Type II FTE'!$B17,'Equation 3 FTE Conversion'!$B$10:$E$32,4,FALSE)</f>
        <v>0.222995399188092</v>
      </c>
      <c r="IS17" s="20">
        <f>'RIMS II Type II Employment'!IS17*VLOOKUP('Equation 4 Type II FTE'!$B17,'Equation 3 FTE Conversion'!$B$10:$E$32,4,FALSE)</f>
        <v>0.2137039242219215</v>
      </c>
      <c r="IT17" s="20">
        <f>'RIMS II Type II Employment'!IT17*VLOOKUP('Equation 4 Type II FTE'!$B17,'Equation 3 FTE Conversion'!$B$10:$E$32,4,FALSE)</f>
        <v>0.24496586603518267</v>
      </c>
      <c r="IU17" s="20">
        <f>'RIMS II Type II Employment'!IU17*VLOOKUP('Equation 4 Type II FTE'!$B17,'Equation 3 FTE Conversion'!$B$10:$E$32,4,FALSE)</f>
        <v>0.19812134641407306</v>
      </c>
      <c r="IV17" s="20">
        <f>'RIMS II Type II Employment'!IV17*VLOOKUP('Equation 4 Type II FTE'!$B17,'Equation 3 FTE Conversion'!$B$10:$E$32,4,FALSE)</f>
        <v>0.28406748985115016</v>
      </c>
      <c r="IW17" s="20">
        <f>'RIMS II Type II Employment'!IW17*VLOOKUP('Equation 4 Type II FTE'!$B17,'Equation 3 FTE Conversion'!$B$10:$E$32,4,FALSE)</f>
        <v>0.21786573071718537</v>
      </c>
      <c r="IX17" s="20">
        <f>'RIMS II Type II Employment'!IX17*VLOOKUP('Equation 4 Type II FTE'!$B17,'Equation 3 FTE Conversion'!$B$10:$E$32,4,FALSE)</f>
        <v>0.23702939783491203</v>
      </c>
      <c r="IY17" s="20">
        <f>'RIMS II Type II Employment'!IY17*VLOOKUP('Equation 4 Type II FTE'!$B17,'Equation 3 FTE Conversion'!$B$10:$E$32,4,FALSE)</f>
        <v>0.31726515561569685</v>
      </c>
      <c r="IZ17" s="20">
        <f>'RIMS II Type II Employment'!IZ17*VLOOKUP('Equation 4 Type II FTE'!$B17,'Equation 3 FTE Conversion'!$B$10:$E$32,4,FALSE)</f>
        <v>0.28881001353179969</v>
      </c>
      <c r="JA17" s="20">
        <f>'RIMS II Type II Employment'!JA17*VLOOKUP('Equation 4 Type II FTE'!$B17,'Equation 3 FTE Conversion'!$B$10:$E$32,4,FALSE)</f>
        <v>0.2786474627875507</v>
      </c>
      <c r="JB17" s="20">
        <f>'RIMS II Type II Employment'!JB17*VLOOKUP('Equation 4 Type II FTE'!$B17,'Equation 3 FTE Conversion'!$B$10:$E$32,4,FALSE)</f>
        <v>3.2918921515561568</v>
      </c>
      <c r="JC17" s="20">
        <f>'RIMS II Type II Employment'!JC17*VLOOKUP('Equation 4 Type II FTE'!$B17,'Equation 3 FTE Conversion'!$B$10:$E$32,4,FALSE)</f>
        <v>0.1405335588633288</v>
      </c>
      <c r="JD17" s="20">
        <f>'RIMS II Type II Employment'!JD17*VLOOKUP('Equation 4 Type II FTE'!$B17,'Equation 3 FTE Conversion'!$B$10:$E$32,4,FALSE)</f>
        <v>0.1442114343707713</v>
      </c>
      <c r="JE17" s="20">
        <f>'RIMS II Type II Employment'!JE17*VLOOKUP('Equation 4 Type II FTE'!$B17,'Equation 3 FTE Conversion'!$B$10:$E$32,4,FALSE)</f>
        <v>0.13008064952638698</v>
      </c>
      <c r="JF17" s="20">
        <f>'RIMS II Type II Employment'!JF17*VLOOKUP('Equation 4 Type II FTE'!$B17,'Equation 3 FTE Conversion'!$B$10:$E$32,4,FALSE)</f>
        <v>0.11788558863328823</v>
      </c>
      <c r="JG17" s="20">
        <f>'RIMS II Type II Employment'!JG17*VLOOKUP('Equation 4 Type II FTE'!$B17,'Equation 3 FTE Conversion'!$B$10:$E$32,4,FALSE)</f>
        <v>0.14033998646820026</v>
      </c>
      <c r="JH17" s="20">
        <f>'RIMS II Type II Employment'!JH17*VLOOKUP('Equation 4 Type II FTE'!$B17,'Equation 3 FTE Conversion'!$B$10:$E$32,4,FALSE)</f>
        <v>0.15398684032476317</v>
      </c>
      <c r="JI17" s="20">
        <f>'RIMS II Type II Employment'!JI17*VLOOKUP('Equation 4 Type II FTE'!$B17,'Equation 3 FTE Conversion'!$B$10:$E$32,4,FALSE)</f>
        <v>0.13317780784844382</v>
      </c>
      <c r="JJ17" s="20">
        <f>'RIMS II Type II Employment'!JJ17*VLOOKUP('Equation 4 Type II FTE'!$B17,'Equation 3 FTE Conversion'!$B$10:$E$32,4,FALSE)</f>
        <v>0.17363443843031123</v>
      </c>
      <c r="JK17" s="20">
        <f>'RIMS II Type II Employment'!JK17*VLOOKUP('Equation 4 Type II FTE'!$B17,'Equation 3 FTE Conversion'!$B$10:$E$32,4,FALSE)</f>
        <v>0.15476112990527738</v>
      </c>
      <c r="JL17" s="20">
        <f>'RIMS II Type II Employment'!JL17*VLOOKUP('Equation 4 Type II FTE'!$B17,'Equation 3 FTE Conversion'!$B$10:$E$32,4,FALSE)</f>
        <v>0.15176075778078482</v>
      </c>
      <c r="JM17" s="20">
        <f>'RIMS II Type II Employment'!JM17*VLOOKUP('Equation 4 Type II FTE'!$B17,'Equation 3 FTE Conversion'!$B$10:$E$32,4,FALSE)</f>
        <v>0.18999130581867388</v>
      </c>
      <c r="JN17" s="20">
        <f>'RIMS II Type II Employment'!JN17*VLOOKUP('Equation 4 Type II FTE'!$B17,'Equation 3 FTE Conversion'!$B$10:$E$32,4,FALSE)</f>
        <v>0.20257351150202976</v>
      </c>
      <c r="JO17" s="20">
        <f>'RIMS II Type II Employment'!JO17*VLOOKUP('Equation 4 Type II FTE'!$B17,'Equation 3 FTE Conversion'!$B$10:$E$32,4,FALSE)</f>
        <v>0.26267774018944517</v>
      </c>
      <c r="JP17" s="20">
        <f>'RIMS II Type II Employment'!JP17*VLOOKUP('Equation 4 Type II FTE'!$B17,'Equation 3 FTE Conversion'!$B$10:$E$32,4,FALSE)</f>
        <v>0.33449309878213801</v>
      </c>
      <c r="JQ17" s="20">
        <f>'RIMS II Type II Employment'!JQ17*VLOOKUP('Equation 4 Type II FTE'!$B17,'Equation 3 FTE Conversion'!$B$10:$E$32,4,FALSE)</f>
        <v>0.17092442489851151</v>
      </c>
      <c r="JR17" s="20">
        <f>'RIMS II Type II Employment'!JR17*VLOOKUP('Equation 4 Type II FTE'!$B17,'Equation 3 FTE Conversion'!$B$10:$E$32,4,FALSE)</f>
        <v>0.19618562246278753</v>
      </c>
      <c r="JS17" s="20">
        <f>'RIMS II Type II Employment'!JS17*VLOOKUP('Equation 4 Type II FTE'!$B17,'Equation 3 FTE Conversion'!$B$10:$E$32,4,FALSE)</f>
        <v>0.22928650202976994</v>
      </c>
      <c r="JT17" s="20">
        <f>'RIMS II Type II Employment'!JT17*VLOOKUP('Equation 4 Type II FTE'!$B17,'Equation 3 FTE Conversion'!$B$10:$E$32,4,FALSE)</f>
        <v>0.15998758457374831</v>
      </c>
      <c r="JU17" s="20">
        <f>'RIMS II Type II Employment'!JU17*VLOOKUP('Equation 4 Type II FTE'!$B17,'Equation 3 FTE Conversion'!$B$10:$E$32,4,FALSE)</f>
        <v>0.12107953315290933</v>
      </c>
      <c r="JV17" s="20">
        <f>'RIMS II Type II Employment'!JV17*VLOOKUP('Equation 4 Type II FTE'!$B17,'Equation 3 FTE Conversion'!$B$10:$E$32,4,FALSE)</f>
        <v>0.12872564276048715</v>
      </c>
      <c r="JW17" s="20">
        <f>'RIMS II Type II Employment'!JW17*VLOOKUP('Equation 4 Type II FTE'!$B17,'Equation 3 FTE Conversion'!$B$10:$E$32,4,FALSE)</f>
        <v>0.14401786197564273</v>
      </c>
      <c r="JX17" s="20">
        <f>'RIMS II Type II Employment'!JX17*VLOOKUP('Equation 4 Type II FTE'!$B17,'Equation 3 FTE Conversion'!$B$10:$E$32,4,FALSE)</f>
        <v>0.1373396143437077</v>
      </c>
      <c r="JY17" s="20">
        <f>'RIMS II Type II Employment'!JY17*VLOOKUP('Equation 4 Type II FTE'!$B17,'Equation 3 FTE Conversion'!$B$10:$E$32,4,FALSE)</f>
        <v>0.1159498646820027</v>
      </c>
      <c r="JZ17" s="20">
        <f>'RIMS II Type II Employment'!JZ17*VLOOKUP('Equation 4 Type II FTE'!$B17,'Equation 3 FTE Conversion'!$B$10:$E$32,4,FALSE)</f>
        <v>9.6302266576454673E-2</v>
      </c>
      <c r="KA17" s="20">
        <f>'RIMS II Type II Employment'!KA17*VLOOKUP('Equation 4 Type II FTE'!$B17,'Equation 3 FTE Conversion'!$B$10:$E$32,4,FALSE)</f>
        <v>4.8780243572395125E-2</v>
      </c>
      <c r="KB17" s="20">
        <f>'RIMS II Type II Employment'!KB17*VLOOKUP('Equation 4 Type II FTE'!$B17,'Equation 3 FTE Conversion'!$B$10:$E$32,4,FALSE)</f>
        <v>0.15747114343707713</v>
      </c>
      <c r="KC17" s="20">
        <f>'RIMS II Type II Employment'!KC17*VLOOKUP('Equation 4 Type II FTE'!$B17,'Equation 3 FTE Conversion'!$B$10:$E$32,4,FALSE)</f>
        <v>0.18215162381596753</v>
      </c>
      <c r="KD17" s="20">
        <f>'RIMS II Type II Employment'!KD17*VLOOKUP('Equation 4 Type II FTE'!$B17,'Equation 3 FTE Conversion'!$B$10:$E$32,4,FALSE)</f>
        <v>0.12785456698240866</v>
      </c>
      <c r="KE17" s="20">
        <f>'RIMS II Type II Employment'!KE17*VLOOKUP('Equation 4 Type II FTE'!$B17,'Equation 3 FTE Conversion'!$B$10:$E$32,4,FALSE)</f>
        <v>0.14750216508795669</v>
      </c>
      <c r="KF17" s="20">
        <f>'RIMS II Type II Employment'!KF17*VLOOKUP('Equation 4 Type II FTE'!$B17,'Equation 3 FTE Conversion'!$B$10:$E$32,4,FALSE)</f>
        <v>0.13114529769959404</v>
      </c>
      <c r="KG17" s="20">
        <f>'RIMS II Type II Employment'!KG17*VLOOKUP('Equation 4 Type II FTE'!$B17,'Equation 3 FTE Conversion'!$B$10:$E$32,4,FALSE)</f>
        <v>0.13879140730717185</v>
      </c>
      <c r="KH17" s="20">
        <f>'RIMS II Type II Employment'!KH17*VLOOKUP('Equation 4 Type II FTE'!$B17,'Equation 3 FTE Conversion'!$B$10:$E$32,4,FALSE)</f>
        <v>0.13162922868741542</v>
      </c>
      <c r="KI17" s="20">
        <f>'RIMS II Type II Employment'!KI17*VLOOKUP('Equation 4 Type II FTE'!$B17,'Equation 3 FTE Conversion'!$B$10:$E$32,4,FALSE)</f>
        <v>0.11023947902571042</v>
      </c>
      <c r="KJ17" s="20">
        <f>'RIMS II Type II Employment'!KJ17*VLOOKUP('Equation 4 Type II FTE'!$B17,'Equation 3 FTE Conversion'!$B$10:$E$32,4,FALSE)</f>
        <v>0.11178805818673884</v>
      </c>
      <c r="KK17" s="20">
        <f>'RIMS II Type II Employment'!KK17*VLOOKUP('Equation 4 Type II FTE'!$B17,'Equation 3 FTE Conversion'!$B$10:$E$32,4,FALSE)</f>
        <v>9.2043673883626526E-2</v>
      </c>
      <c r="KL17" s="20">
        <f>'RIMS II Type II Employment'!KL17*VLOOKUP('Equation 4 Type II FTE'!$B17,'Equation 3 FTE Conversion'!$B$10:$E$32,4,FALSE)</f>
        <v>0.14372750338294993</v>
      </c>
      <c r="KM17" s="20">
        <f>'RIMS II Type II Employment'!KM17*VLOOKUP('Equation 4 Type II FTE'!$B17,'Equation 3 FTE Conversion'!$B$10:$E$32,4,FALSE)</f>
        <v>0.13501674560216509</v>
      </c>
      <c r="KN17" s="20">
        <f>'RIMS II Type II Employment'!KN17*VLOOKUP('Equation 4 Type II FTE'!$B17,'Equation 3 FTE Conversion'!$B$10:$E$32,4,FALSE)</f>
        <v>8.0042185385656286E-2</v>
      </c>
      <c r="KO17" s="20">
        <f>'RIMS II Type II Employment'!KO17*VLOOKUP('Equation 4 Type II FTE'!$B17,'Equation 3 FTE Conversion'!$B$10:$E$32,4,FALSE)</f>
        <v>7.7525744248985118E-2</v>
      </c>
      <c r="KP17" s="20">
        <f>'RIMS II Type II Employment'!KP17*VLOOKUP('Equation 4 Type II FTE'!$B17,'Equation 3 FTE Conversion'!$B$10:$E$32,4,FALSE)</f>
        <v>8.7010791610284161E-2</v>
      </c>
      <c r="KQ17" s="20">
        <f>'RIMS II Type II Employment'!KQ17*VLOOKUP('Equation 4 Type II FTE'!$B17,'Equation 3 FTE Conversion'!$B$10:$E$32,4,FALSE)</f>
        <v>0.13859783491204328</v>
      </c>
      <c r="KR17" s="20">
        <f>'RIMS II Type II Employment'!KR17*VLOOKUP('Equation 4 Type II FTE'!$B17,'Equation 3 FTE Conversion'!$B$10:$E$32,4,FALSE)</f>
        <v>6.5621041948579151E-2</v>
      </c>
      <c r="KS17" s="20">
        <f>'RIMS II Type II Employment'!KS17*VLOOKUP('Equation 4 Type II FTE'!$B17,'Equation 3 FTE Conversion'!$B$10:$E$32,4,FALSE)</f>
        <v>0.23335152232746956</v>
      </c>
      <c r="KT17" s="20">
        <f>'RIMS II Type II Employment'!KT17*VLOOKUP('Equation 4 Type II FTE'!$B17,'Equation 3 FTE Conversion'!$B$10:$E$32,4,FALSE)</f>
        <v>0.35423748308525033</v>
      </c>
      <c r="KU17" s="20">
        <f>'RIMS II Type II Employment'!KU17*VLOOKUP('Equation 4 Type II FTE'!$B17,'Equation 3 FTE Conversion'!$B$10:$E$32,4,FALSE)</f>
        <v>0.36827148173207036</v>
      </c>
      <c r="KV17" s="20">
        <f>'RIMS II Type II Employment'!KV17*VLOOKUP('Equation 4 Type II FTE'!$B17,'Equation 3 FTE Conversion'!$B$10:$E$32,4,FALSE)</f>
        <v>7.3363937753721242E-2</v>
      </c>
      <c r="KW17" s="20">
        <f>'RIMS II Type II Employment'!KW17*VLOOKUP('Equation 4 Type II FTE'!$B17,'Equation 3 FTE Conversion'!$B$10:$E$32,4,FALSE)</f>
        <v>0.14798609607577809</v>
      </c>
      <c r="KX17" s="20">
        <f>'RIMS II Type II Employment'!KX17*VLOOKUP('Equation 4 Type II FTE'!$B17,'Equation 3 FTE Conversion'!$B$10:$E$32,4,FALSE)</f>
        <v>0.13830747631935048</v>
      </c>
      <c r="KY17" s="20">
        <f>'RIMS II Type II Employment'!KY17*VLOOKUP('Equation 4 Type II FTE'!$B17,'Equation 3 FTE Conversion'!$B$10:$E$32,4,FALSE)</f>
        <v>0.15369648173207034</v>
      </c>
      <c r="KZ17" s="20">
        <f>'RIMS II Type II Employment'!KZ17*VLOOKUP('Equation 4 Type II FTE'!$B17,'Equation 3 FTE Conversion'!$B$10:$E$32,4,FALSE)</f>
        <v>0.15079289580514207</v>
      </c>
      <c r="LA17" s="20">
        <f>'RIMS II Type II Employment'!LA17*VLOOKUP('Equation 4 Type II FTE'!$B17,'Equation 3 FTE Conversion'!$B$10:$E$32,4,FALSE)</f>
        <v>0.13927533829499322</v>
      </c>
      <c r="LB17" s="20">
        <f>'RIMS II Type II Employment'!LB17*VLOOKUP('Equation 4 Type II FTE'!$B17,'Equation 3 FTE Conversion'!$B$10:$E$32,4,FALSE)</f>
        <v>0.16714976319350472</v>
      </c>
      <c r="LC17" s="20">
        <f>'RIMS II Type II Employment'!LC17*VLOOKUP('Equation 4 Type II FTE'!$B17,'Equation 3 FTE Conversion'!$B$10:$E$32,4,FALSE)</f>
        <v>0.1510832543978349</v>
      </c>
      <c r="LD17" s="20">
        <f>'RIMS II Type II Employment'!LD17*VLOOKUP('Equation 4 Type II FTE'!$B17,'Equation 3 FTE Conversion'!$B$10:$E$32,4,FALSE)</f>
        <v>0.17450551420838969</v>
      </c>
      <c r="LE17" s="20">
        <f>'RIMS II Type II Employment'!LE17*VLOOKUP('Equation 4 Type II FTE'!$B17,'Equation 3 FTE Conversion'!$B$10:$E$32,4,FALSE)</f>
        <v>0.16134259133964815</v>
      </c>
      <c r="LF17" s="20">
        <f>'RIMS II Type II Employment'!LF17*VLOOKUP('Equation 4 Type II FTE'!$B17,'Equation 3 FTE Conversion'!$B$10:$E$32,4,FALSE)</f>
        <v>0.12243453991880919</v>
      </c>
      <c r="LG17" s="20">
        <f>'RIMS II Type II Employment'!LG17*VLOOKUP('Equation 4 Type II FTE'!$B17,'Equation 3 FTE Conversion'!$B$10:$E$32,4,FALSE)</f>
        <v>0.18108697564276047</v>
      </c>
      <c r="LH17" s="20">
        <f>'RIMS II Type II Employment'!LH17*VLOOKUP('Equation 4 Type II FTE'!$B17,'Equation 3 FTE Conversion'!$B$10:$E$32,4,FALSE)</f>
        <v>0.26722669147496619</v>
      </c>
      <c r="LI17" s="20">
        <f>'RIMS II Type II Employment'!LI17*VLOOKUP('Equation 4 Type II FTE'!$B17,'Equation 3 FTE Conversion'!$B$10:$E$32,4,FALSE)</f>
        <v>0.28609999999999997</v>
      </c>
      <c r="LJ17" s="20">
        <f>'RIMS II Type II Employment'!LJ17*VLOOKUP('Equation 4 Type II FTE'!$B17,'Equation 3 FTE Conversion'!$B$10:$E$32,4,FALSE)</f>
        <v>0.13308102165087957</v>
      </c>
      <c r="LK17" s="20">
        <f>'RIMS II Type II Employment'!LK17*VLOOKUP('Equation 4 Type II FTE'!$B17,'Equation 3 FTE Conversion'!$B$10:$E$32,4,FALSE)</f>
        <v>0.14972824763193504</v>
      </c>
      <c r="LL17" s="20">
        <f>'RIMS II Type II Employment'!LL17*VLOOKUP('Equation 4 Type II FTE'!$B17,'Equation 3 FTE Conversion'!$B$10:$E$32,4,FALSE)</f>
        <v>0.15147039918809202</v>
      </c>
      <c r="LM17" s="20">
        <f>'RIMS II Type II Employment'!LM17*VLOOKUP('Equation 4 Type II FTE'!$B17,'Equation 3 FTE Conversion'!$B$10:$E$32,4,FALSE)</f>
        <v>0.20083135994587278</v>
      </c>
      <c r="LN17" s="20">
        <f>'RIMS II Type II Employment'!LN17*VLOOKUP('Equation 4 Type II FTE'!$B17,'Equation 3 FTE Conversion'!$B$10:$E$32,4,FALSE)</f>
        <v>0.16453653585926928</v>
      </c>
      <c r="LO17" s="20">
        <f>'RIMS II Type II Employment'!LO17*VLOOKUP('Equation 4 Type II FTE'!$B17,'Equation 3 FTE Conversion'!$B$10:$E$32,4,FALSE)</f>
        <v>0.16569797023004057</v>
      </c>
      <c r="LP17" s="20">
        <f>'RIMS II Type II Employment'!LP17*VLOOKUP('Equation 4 Type II FTE'!$B17,'Equation 3 FTE Conversion'!$B$10:$E$32,4,FALSE)</f>
        <v>0.16821441136671178</v>
      </c>
      <c r="LQ17" s="20">
        <f>'RIMS II Type II Employment'!LQ17*VLOOKUP('Equation 4 Type II FTE'!$B17,'Equation 3 FTE Conversion'!$B$10:$E$32,4,FALSE)</f>
        <v>0.1248541948579161</v>
      </c>
      <c r="LR17" s="20">
        <f>'RIMS II Type II Employment'!LR17*VLOOKUP('Equation 4 Type II FTE'!$B17,'Equation 3 FTE Conversion'!$B$10:$E$32,4,FALSE)</f>
        <v>0.17702195534506091</v>
      </c>
      <c r="LS17" s="20">
        <f>'RIMS II Type II Employment'!LS17*VLOOKUP('Equation 4 Type II FTE'!$B17,'Equation 3 FTE Conversion'!$B$10:$E$32,4,FALSE)</f>
        <v>0.15611613667117727</v>
      </c>
      <c r="LT17" s="20">
        <f>'RIMS II Type II Employment'!LT17*VLOOKUP('Equation 4 Type II FTE'!$B17,'Equation 3 FTE Conversion'!$B$10:$E$32,4,FALSE)</f>
        <v>0.18844272665764547</v>
      </c>
      <c r="LU17" s="20">
        <f>'RIMS II Type II Employment'!LU17*VLOOKUP('Equation 4 Type II FTE'!$B17,'Equation 3 FTE Conversion'!$B$10:$E$32,4,FALSE)</f>
        <v>0.17527980378890393</v>
      </c>
      <c r="LV17" s="20">
        <f>'RIMS II Type II Employment'!LV17*VLOOKUP('Equation 4 Type II FTE'!$B17,'Equation 3 FTE Conversion'!$B$10:$E$32,4,FALSE)</f>
        <v>0.13579103518267929</v>
      </c>
      <c r="LW17" s="20">
        <f>'RIMS II Type II Employment'!LW17*VLOOKUP('Equation 4 Type II FTE'!$B17,'Equation 3 FTE Conversion'!$B$10:$E$32,4,FALSE)</f>
        <v>0.15853579161028417</v>
      </c>
      <c r="LX17" s="20">
        <f>'RIMS II Type II Employment'!LX17*VLOOKUP('Equation 4 Type II FTE'!$B17,'Equation 3 FTE Conversion'!$B$10:$E$32,4,FALSE)</f>
        <v>0.19444347090663056</v>
      </c>
      <c r="LY17" s="20">
        <f>'RIMS II Type II Employment'!LY17*VLOOKUP('Equation 4 Type II FTE'!$B17,'Equation 3 FTE Conversion'!$B$10:$E$32,4,FALSE)</f>
        <v>0.23248044654939107</v>
      </c>
      <c r="LZ17" s="20">
        <f>'RIMS II Type II Employment'!LZ17*VLOOKUP('Equation 4 Type II FTE'!$B17,'Equation 3 FTE Conversion'!$B$10:$E$32,4,FALSE)</f>
        <v>0.17344086603518266</v>
      </c>
      <c r="MA17" s="20">
        <f>'RIMS II Type II Employment'!MA17*VLOOKUP('Equation 4 Type II FTE'!$B17,'Equation 3 FTE Conversion'!$B$10:$E$32,4,FALSE)</f>
        <v>0.15011539242219213</v>
      </c>
      <c r="MB17" s="20">
        <f>'RIMS II Type II Employment'!MB17*VLOOKUP('Equation 4 Type II FTE'!$B17,'Equation 3 FTE Conversion'!$B$10:$E$32,4,FALSE)</f>
        <v>0.2290929296346414</v>
      </c>
      <c r="MC17" s="20">
        <f>'RIMS II Type II Employment'!MC17*VLOOKUP('Equation 4 Type II FTE'!$B17,'Equation 3 FTE Conversion'!$B$10:$E$32,4,FALSE)</f>
        <v>0.18205483761840324</v>
      </c>
      <c r="MD17" s="20">
        <f>'RIMS II Type II Employment'!MD17*VLOOKUP('Equation 4 Type II FTE'!$B17,'Equation 3 FTE Conversion'!$B$10:$E$32,4,FALSE)</f>
        <v>0.19666955345060891</v>
      </c>
      <c r="ME17" s="20">
        <f>'RIMS II Type II Employment'!ME17*VLOOKUP('Equation 4 Type II FTE'!$B17,'Equation 3 FTE Conversion'!$B$10:$E$32,4,FALSE)</f>
        <v>0.20547709742895803</v>
      </c>
      <c r="MF17" s="20">
        <f>'RIMS II Type II Employment'!MF17*VLOOKUP('Equation 4 Type II FTE'!$B17,'Equation 3 FTE Conversion'!$B$10:$E$32,4,FALSE)</f>
        <v>0.17673159675236808</v>
      </c>
      <c r="MG17" s="20">
        <f>'RIMS II Type II Employment'!MG17*VLOOKUP('Equation 4 Type II FTE'!$B17,'Equation 3 FTE Conversion'!$B$10:$E$32,4,FALSE)</f>
        <v>0.17063406630581868</v>
      </c>
      <c r="MH17" s="20">
        <f>'RIMS II Type II Employment'!MH17*VLOOKUP('Equation 4 Type II FTE'!$B17,'Equation 3 FTE Conversion'!$B$10:$E$32,4,FALSE)</f>
        <v>0.18002232746955343</v>
      </c>
      <c r="MI17" s="20">
        <f>'RIMS II Type II Employment'!MI17*VLOOKUP('Equation 4 Type II FTE'!$B17,'Equation 3 FTE Conversion'!$B$10:$E$32,4,FALSE)</f>
        <v>0.16473010825439782</v>
      </c>
      <c r="MJ17" s="20">
        <f>'RIMS II Type II Employment'!MJ17*VLOOKUP('Equation 4 Type II FTE'!$B17,'Equation 3 FTE Conversion'!$B$10:$E$32,4,FALSE)</f>
        <v>0.22551184032476321</v>
      </c>
      <c r="MK17" s="20">
        <f>'RIMS II Type II Employment'!MK17*VLOOKUP('Equation 4 Type II FTE'!$B17,'Equation 3 FTE Conversion'!$B$10:$E$32,4,FALSE)</f>
        <v>0.12698349120433017</v>
      </c>
      <c r="ML17" s="20">
        <f>'RIMS II Type II Employment'!ML17*VLOOKUP('Equation 4 Type II FTE'!$B17,'Equation 3 FTE Conversion'!$B$10:$E$32,4,FALSE)</f>
        <v>0.16124580514208389</v>
      </c>
      <c r="MM17" s="20">
        <f>'RIMS II Type II Employment'!MM17*VLOOKUP('Equation 4 Type II FTE'!$B17,'Equation 3 FTE Conversion'!$B$10:$E$32,4,FALSE)</f>
        <v>0.10027050067658998</v>
      </c>
      <c r="MN17" s="20">
        <f>'RIMS II Type II Employment'!MN17*VLOOKUP('Equation 4 Type II FTE'!$B17,'Equation 3 FTE Conversion'!$B$10:$E$32,4,FALSE)</f>
        <v>0.11498200270635994</v>
      </c>
      <c r="MO17" s="20">
        <f>'RIMS II Type II Employment'!MO17*VLOOKUP('Equation 4 Type II FTE'!$B17,'Equation 3 FTE Conversion'!$B$10:$E$32,4,FALSE)</f>
        <v>0.12466062246278754</v>
      </c>
      <c r="MP17" s="20">
        <f>'RIMS II Type II Employment'!MP17*VLOOKUP('Equation 4 Type II FTE'!$B17,'Equation 3 FTE Conversion'!$B$10:$E$32,4,FALSE)</f>
        <v>0.18989451962110962</v>
      </c>
      <c r="MQ17" s="20">
        <f>'RIMS II Type II Employment'!MQ17*VLOOKUP('Equation 4 Type II FTE'!$B17,'Equation 3 FTE Conversion'!$B$10:$E$32,4,FALSE)</f>
        <v>0.12891921515561569</v>
      </c>
      <c r="MR17" s="20">
        <f>'RIMS II Type II Employment'!MR17*VLOOKUP('Equation 4 Type II FTE'!$B17,'Equation 3 FTE Conversion'!$B$10:$E$32,4,FALSE)</f>
        <v>0.18215162381596753</v>
      </c>
      <c r="MS17" s="20">
        <f>'RIMS II Type II Employment'!MS17*VLOOKUP('Equation 4 Type II FTE'!$B17,'Equation 3 FTE Conversion'!$B$10:$E$32,4,FALSE)</f>
        <v>0.13995284167794317</v>
      </c>
      <c r="MT17" s="20">
        <f>'RIMS II Type II Employment'!MT17*VLOOKUP('Equation 4 Type II FTE'!$B17,'Equation 3 FTE Conversion'!$B$10:$E$32,4,FALSE)</f>
        <v>0.18224841001353179</v>
      </c>
      <c r="MU17" s="20">
        <f>'RIMS II Type II Employment'!MU17*VLOOKUP('Equation 4 Type II FTE'!$B17,'Equation 3 FTE Conversion'!$B$10:$E$32,4,FALSE)</f>
        <v>0.19928278078484438</v>
      </c>
      <c r="MV17" s="20">
        <f>'RIMS II Type II Employment'!MV17*VLOOKUP('Equation 4 Type II FTE'!$B17,'Equation 3 FTE Conversion'!$B$10:$E$32,4,FALSE)</f>
        <v>0.1765380243572395</v>
      </c>
      <c r="MW17" s="20">
        <f>'RIMS II Type II Employment'!MW17*VLOOKUP('Equation 4 Type II FTE'!$B17,'Equation 3 FTE Conversion'!$B$10:$E$32,4,FALSE)</f>
        <v>0.20334780108254397</v>
      </c>
      <c r="MX17" s="20">
        <f>'RIMS II Type II Employment'!MX17*VLOOKUP('Equation 4 Type II FTE'!$B17,'Equation 3 FTE Conversion'!$B$10:$E$32,4,FALSE)</f>
        <v>0.20944533152909336</v>
      </c>
      <c r="MY17" s="20">
        <f>'RIMS II Type II Employment'!MY17*VLOOKUP('Equation 4 Type II FTE'!$B17,'Equation 3 FTE Conversion'!$B$10:$E$32,4,FALSE)</f>
        <v>0.23151258457374829</v>
      </c>
      <c r="MZ17" s="20">
        <f>'RIMS II Type II Employment'!MZ17*VLOOKUP('Equation 4 Type II FTE'!$B17,'Equation 3 FTE Conversion'!$B$10:$E$32,4,FALSE)</f>
        <v>0.14537286874154262</v>
      </c>
      <c r="NA17" s="20">
        <f>'RIMS II Type II Employment'!NA17*VLOOKUP('Equation 4 Type II FTE'!$B17,'Equation 3 FTE Conversion'!$B$10:$E$32,4,FALSE)</f>
        <v>0.18466806495263868</v>
      </c>
      <c r="NB17" s="20">
        <f>'RIMS II Type II Employment'!NB17*VLOOKUP('Equation 4 Type II FTE'!$B17,'Equation 3 FTE Conversion'!$B$10:$E$32,4,FALSE)</f>
        <v>0.16143937753721244</v>
      </c>
      <c r="NC17" s="20">
        <f>'RIMS II Type II Employment'!NC17*VLOOKUP('Equation 4 Type II FTE'!$B17,'Equation 3 FTE Conversion'!$B$10:$E$32,4,FALSE)</f>
        <v>0.19153988497970229</v>
      </c>
      <c r="ND17" s="20">
        <f>'RIMS II Type II Employment'!ND17*VLOOKUP('Equation 4 Type II FTE'!$B17,'Equation 3 FTE Conversion'!$B$10:$E$32,4,FALSE)</f>
        <v>0.18195805142083896</v>
      </c>
      <c r="NE17" s="20">
        <f>'RIMS II Type II Employment'!NE17*VLOOKUP('Equation 4 Type II FTE'!$B17,'Equation 3 FTE Conversion'!$B$10:$E$32,4,FALSE)</f>
        <v>0.13220994587280108</v>
      </c>
      <c r="NF17" s="20">
        <f>'RIMS II Type II Employment'!NF17*VLOOKUP('Equation 4 Type II FTE'!$B17,'Equation 3 FTE Conversion'!$B$10:$E$32,4,FALSE)</f>
        <v>0.14285642760487144</v>
      </c>
      <c r="NG17" s="198">
        <f>'RIMS II Type II Employment'!NG17*VLOOKUP('Equation 4 Type II FTE'!$B17,'Equation 3 FTE Conversion'!$B$10:$E$32,4,FALSE)</f>
        <v>0.18118376184032475</v>
      </c>
      <c r="NH17" s="219">
        <f>'RIMS II Type II Employment'!NH17*VLOOKUP('Equation 4 Type II FTE'!$B17,'Equation 3 FTE Conversion'!$B$10:$E$32,4,FALSE)</f>
        <v>0.18021589986468201</v>
      </c>
      <c r="NI17" s="198">
        <f>'RIMS II Type II Employment'!NI17*VLOOKUP('Equation 4 Type II FTE'!$B17,'Equation 3 FTE Conversion'!$B$10:$E$32,4,FALSE)</f>
        <v>0.16289117050067659</v>
      </c>
      <c r="NJ17" s="200">
        <f>'RIMS II Type II Employment'!NJ17*VLOOKUP('Equation 4 Type II FTE'!$B17,'Equation 3 FTE Conversion'!$B$10:$E$32,4,FALSE)</f>
        <v>0.18418413396481731</v>
      </c>
    </row>
    <row r="18" spans="2:374" x14ac:dyDescent="0.3">
      <c r="B18" s="59" t="s">
        <v>830</v>
      </c>
      <c r="C18" s="20">
        <f>'RIMS II Type II Employment'!C18*VLOOKUP('Equation 4 Type II FTE'!$B18,'Equation 3 FTE Conversion'!$B$10:$E$32,4,FALSE)</f>
        <v>0.38154493453667215</v>
      </c>
      <c r="D18" s="20">
        <f>'RIMS II Type II Employment'!D18*VLOOKUP('Equation 4 Type II FTE'!$B18,'Equation 3 FTE Conversion'!$B$10:$E$32,4,FALSE)</f>
        <v>0.43346292106266682</v>
      </c>
      <c r="E18" s="20">
        <f>'RIMS II Type II Employment'!E18*VLOOKUP('Equation 4 Type II FTE'!$B18,'Equation 3 FTE Conversion'!$B$10:$E$32,4,FALSE)</f>
        <v>0.4276265031142748</v>
      </c>
      <c r="F18" s="20">
        <f>'RIMS II Type II Employment'!F18*VLOOKUP('Equation 4 Type II FTE'!$B18,'Equation 3 FTE Conversion'!$B$10:$E$32,4,FALSE)</f>
        <v>0.61918296682343965</v>
      </c>
      <c r="G18" s="20">
        <f>'RIMS II Type II Employment'!G18*VLOOKUP('Equation 4 Type II FTE'!$B18,'Equation 3 FTE Conversion'!$B$10:$E$32,4,FALSE)</f>
        <v>0.43145937460277106</v>
      </c>
      <c r="H18" s="20">
        <f>'RIMS II Type II Employment'!H18*VLOOKUP('Equation 4 Type II FTE'!$B18,'Equation 3 FTE Conversion'!$B$10:$E$32,4,FALSE)</f>
        <v>0.36778144146434472</v>
      </c>
      <c r="I18" s="20">
        <f>'RIMS II Type II Employment'!I18*VLOOKUP('Equation 4 Type II FTE'!$B18,'Equation 3 FTE Conversion'!$B$10:$E$32,4,FALSE)</f>
        <v>0.28711691877462819</v>
      </c>
      <c r="J18" s="20">
        <f>'RIMS II Type II Employment'!J18*VLOOKUP('Equation 4 Type II FTE'!$B18,'Equation 3 FTE Conversion'!$B$10:$E$32,4,FALSE)</f>
        <v>0.35210151264776918</v>
      </c>
      <c r="K18" s="20">
        <f>'RIMS II Type II Employment'!K18*VLOOKUP('Equation 4 Type II FTE'!$B18,'Equation 3 FTE Conversion'!$B$10:$E$32,4,FALSE)</f>
        <v>0.29373733316384898</v>
      </c>
      <c r="L18" s="20">
        <f>'RIMS II Type II Employment'!L18*VLOOKUP('Equation 4 Type II FTE'!$B18,'Equation 3 FTE Conversion'!$B$10:$E$32,4,FALSE)</f>
        <v>0.59540174145163338</v>
      </c>
      <c r="M18" s="20">
        <f>'RIMS II Type II Employment'!M18*VLOOKUP('Equation 4 Type II FTE'!$B18,'Equation 3 FTE Conversion'!$B$10:$E$32,4,FALSE)</f>
        <v>0.34548109825854834</v>
      </c>
      <c r="N18" s="20">
        <f>'RIMS II Type II Employment'!N18*VLOOKUP('Equation 4 Type II FTE'!$B18,'Equation 3 FTE Conversion'!$B$10:$E$32,4,FALSE)</f>
        <v>0.66604853184187107</v>
      </c>
      <c r="O18" s="20">
        <f>'RIMS II Type II Employment'!O18*VLOOKUP('Equation 4 Type II FTE'!$B18,'Equation 3 FTE Conversion'!$B$10:$E$32,4,FALSE)</f>
        <v>0.3479201982966823</v>
      </c>
      <c r="P18" s="20">
        <f>'RIMS II Type II Employment'!P18*VLOOKUP('Equation 4 Type II FTE'!$B18,'Equation 3 FTE Conversion'!$B$10:$E$32,4,FALSE)</f>
        <v>0.2821516079827126</v>
      </c>
      <c r="Q18" s="20">
        <f>'RIMS II Type II Employment'!Q18*VLOOKUP('Equation 4 Type II FTE'!$B18,'Equation 3 FTE Conversion'!$B$10:$E$32,4,FALSE)</f>
        <v>0</v>
      </c>
      <c r="R18" s="20">
        <f>'RIMS II Type II Employment'!R18*VLOOKUP('Equation 4 Type II FTE'!$B18,'Equation 3 FTE Conversion'!$B$10:$E$32,4,FALSE)</f>
        <v>0.27169832210499556</v>
      </c>
      <c r="S18" s="20">
        <f>'RIMS II Type II Employment'!S18*VLOOKUP('Equation 4 Type II FTE'!$B18,'Equation 3 FTE Conversion'!$B$10:$E$32,4,FALSE)</f>
        <v>0.3299753908732681</v>
      </c>
      <c r="T18" s="20">
        <f>'RIMS II Type II Employment'!T18*VLOOKUP('Equation 4 Type II FTE'!$B18,'Equation 3 FTE Conversion'!$B$10:$E$32,4,FALSE)</f>
        <v>0.34156111605440448</v>
      </c>
      <c r="U18" s="20">
        <f>'RIMS II Type II Employment'!U18*VLOOKUP('Equation 4 Type II FTE'!$B18,'Equation 3 FTE Conversion'!$B$10:$E$32,4,FALSE)</f>
        <v>0.40210306342951568</v>
      </c>
      <c r="V18" s="20">
        <f>'RIMS II Type II Employment'!V18*VLOOKUP('Equation 4 Type II FTE'!$B18,'Equation 3 FTE Conversion'!$B$10:$E$32,4,FALSE)</f>
        <v>0.45532771069022504</v>
      </c>
      <c r="W18" s="20">
        <f>'RIMS II Type II Employment'!W18*VLOOKUP('Equation 4 Type II FTE'!$B18,'Equation 3 FTE Conversion'!$B$10:$E$32,4,FALSE)</f>
        <v>0.28650714376509473</v>
      </c>
      <c r="X18" s="20">
        <f>'RIMS II Type II Employment'!X18*VLOOKUP('Equation 4 Type II FTE'!$B18,'Equation 3 FTE Conversion'!$B$10:$E$32,4,FALSE)</f>
        <v>0.25506017541629589</v>
      </c>
      <c r="Y18" s="20">
        <f>'RIMS II Type II Employment'!Y18*VLOOKUP('Equation 4 Type II FTE'!$B18,'Equation 3 FTE Conversion'!$B$10:$E$32,4,FALSE)</f>
        <v>0.28459070802084657</v>
      </c>
      <c r="Z18" s="20">
        <f>'RIMS II Type II Employment'!Z18*VLOOKUP('Equation 4 Type II FTE'!$B18,'Equation 3 FTE Conversion'!$B$10:$E$32,4,FALSE)</f>
        <v>0.7204056184059997</v>
      </c>
      <c r="AA18" s="20">
        <f>'RIMS II Type II Employment'!AA18*VLOOKUP('Equation 4 Type II FTE'!$B18,'Equation 3 FTE Conversion'!$B$10:$E$32,4,FALSE)</f>
        <v>1.0372272912164739</v>
      </c>
      <c r="AB18" s="20">
        <f>'RIMS II Type II Employment'!AB18*VLOOKUP('Equation 4 Type II FTE'!$B18,'Equation 3 FTE Conversion'!$B$10:$E$32,4,FALSE)</f>
        <v>1.1598791788483538</v>
      </c>
      <c r="AC18" s="20">
        <f>'RIMS II Type II Employment'!AC18*VLOOKUP('Equation 4 Type II FTE'!$B18,'Equation 3 FTE Conversion'!$B$10:$E$32,4,FALSE)</f>
        <v>0.46517122155840857</v>
      </c>
      <c r="AD18" s="20">
        <f>'RIMS II Type II Employment'!AD18*VLOOKUP('Equation 4 Type II FTE'!$B18,'Equation 3 FTE Conversion'!$B$10:$E$32,4,FALSE)</f>
        <v>0.32553274437523833</v>
      </c>
      <c r="AE18" s="20">
        <f>'RIMS II Type II Employment'!AE18*VLOOKUP('Equation 4 Type II FTE'!$B18,'Equation 3 FTE Conversion'!$B$10:$E$32,4,FALSE)</f>
        <v>0.31682167281047413</v>
      </c>
      <c r="AF18" s="20">
        <f>'RIMS II Type II Employment'!AF18*VLOOKUP('Equation 4 Type II FTE'!$B18,'Equation 3 FTE Conversion'!$B$10:$E$32,4,FALSE)</f>
        <v>0.36211924494724801</v>
      </c>
      <c r="AG18" s="20">
        <f>'RIMS II Type II Employment'!AG18*VLOOKUP('Equation 4 Type II FTE'!$B18,'Equation 3 FTE Conversion'!$B$10:$E$32,4,FALSE)</f>
        <v>0.37875739163594763</v>
      </c>
      <c r="AH18" s="20">
        <f>'RIMS II Type II Employment'!AH18*VLOOKUP('Equation 4 Type II FTE'!$B18,'Equation 3 FTE Conversion'!$B$10:$E$32,4,FALSE)</f>
        <v>0.39243377399262741</v>
      </c>
      <c r="AI18" s="20">
        <f>'RIMS II Type II Employment'!AI18*VLOOKUP('Equation 4 Type II FTE'!$B18,'Equation 3 FTE Conversion'!$B$10:$E$32,4,FALSE)</f>
        <v>0.35244995551035974</v>
      </c>
      <c r="AJ18" s="20">
        <f>'RIMS II Type II Employment'!AJ18*VLOOKUP('Equation 4 Type II FTE'!$B18,'Equation 3 FTE Conversion'!$B$10:$E$32,4,FALSE)</f>
        <v>0.31516656921316893</v>
      </c>
      <c r="AK18" s="20">
        <f>'RIMS II Type II Employment'!AK18*VLOOKUP('Equation 4 Type II FTE'!$B18,'Equation 3 FTE Conversion'!$B$10:$E$32,4,FALSE)</f>
        <v>0.39487287403076138</v>
      </c>
      <c r="AL18" s="20">
        <f>'RIMS II Type II Employment'!AL18*VLOOKUP('Equation 4 Type II FTE'!$B18,'Equation 3 FTE Conversion'!$B$10:$E$32,4,FALSE)</f>
        <v>0.40044795983221049</v>
      </c>
      <c r="AM18" s="20">
        <f>'RIMS II Type II Employment'!AM18*VLOOKUP('Equation 4 Type II FTE'!$B18,'Equation 3 FTE Conversion'!$B$10:$E$32,4,FALSE)</f>
        <v>0.41795721367738653</v>
      </c>
      <c r="AN18" s="20">
        <f>'RIMS II Type II Employment'!AN18*VLOOKUP('Equation 4 Type II FTE'!$B18,'Equation 3 FTE Conversion'!$B$10:$E$32,4,FALSE)</f>
        <v>0.27788318291597813</v>
      </c>
      <c r="AO18" s="20">
        <f>'RIMS II Type II Employment'!AO18*VLOOKUP('Equation 4 Type II FTE'!$B18,'Equation 3 FTE Conversion'!$B$10:$E$32,4,FALSE)</f>
        <v>0.23354382865132833</v>
      </c>
      <c r="AP18" s="20">
        <f>'RIMS II Type II Employment'!AP18*VLOOKUP('Equation 4 Type II FTE'!$B18,'Equation 3 FTE Conversion'!$B$10:$E$32,4,FALSE)</f>
        <v>0.41281768145417563</v>
      </c>
      <c r="AQ18" s="20">
        <f>'RIMS II Type II Employment'!AQ18*VLOOKUP('Equation 4 Type II FTE'!$B18,'Equation 3 FTE Conversion'!$B$10:$E$32,4,FALSE)</f>
        <v>0.30000930469047921</v>
      </c>
      <c r="AR18" s="20">
        <f>'RIMS II Type II Employment'!AR18*VLOOKUP('Equation 4 Type II FTE'!$B18,'Equation 3 FTE Conversion'!$B$10:$E$32,4,FALSE)</f>
        <v>0.32605540866912419</v>
      </c>
      <c r="AS18" s="20">
        <f>'RIMS II Type II Employment'!AS18*VLOOKUP('Equation 4 Type II FTE'!$B18,'Equation 3 FTE Conversion'!$B$10:$E$32,4,FALSE)</f>
        <v>0.30732660480488116</v>
      </c>
      <c r="AT18" s="20">
        <f>'RIMS II Type II Employment'!AT18*VLOOKUP('Equation 4 Type II FTE'!$B18,'Equation 3 FTE Conversion'!$B$10:$E$32,4,FALSE)</f>
        <v>0.28894624380322864</v>
      </c>
      <c r="AU18" s="20">
        <f>'RIMS II Type II Employment'!AU18*VLOOKUP('Equation 4 Type II FTE'!$B18,'Equation 3 FTE Conversion'!$B$10:$E$32,4,FALSE)</f>
        <v>0.26455524342188891</v>
      </c>
      <c r="AV18" s="20">
        <f>'RIMS II Type II Employment'!AV18*VLOOKUP('Equation 4 Type II FTE'!$B18,'Equation 3 FTE Conversion'!$B$10:$E$32,4,FALSE)</f>
        <v>0.31969632642684631</v>
      </c>
      <c r="AW18" s="20">
        <f>'RIMS II Type II Employment'!AW18*VLOOKUP('Equation 4 Type II FTE'!$B18,'Equation 3 FTE Conversion'!$B$10:$E$32,4,FALSE)</f>
        <v>0.28676847591203758</v>
      </c>
      <c r="AX18" s="20">
        <f>'RIMS II Type II Employment'!AX18*VLOOKUP('Equation 4 Type II FTE'!$B18,'Equation 3 FTE Conversion'!$B$10:$E$32,4,FALSE)</f>
        <v>0.28502626159908478</v>
      </c>
      <c r="AY18" s="20">
        <f>'RIMS II Type II Employment'!AY18*VLOOKUP('Equation 4 Type II FTE'!$B18,'Equation 3 FTE Conversion'!$B$10:$E$32,4,FALSE)</f>
        <v>0.22962384644718442</v>
      </c>
      <c r="AZ18" s="20">
        <f>'RIMS II Type II Employment'!AZ18*VLOOKUP('Equation 4 Type II FTE'!$B18,'Equation 3 FTE Conversion'!$B$10:$E$32,4,FALSE)</f>
        <v>0.24634910385153169</v>
      </c>
      <c r="BA18" s="20">
        <f>'RIMS II Type II Employment'!BA18*VLOOKUP('Equation 4 Type II FTE'!$B18,'Equation 3 FTE Conversion'!$B$10:$E$32,4,FALSE)</f>
        <v>0.26115792551163086</v>
      </c>
      <c r="BB18" s="20">
        <f>'RIMS II Type II Employment'!BB18*VLOOKUP('Equation 4 Type II FTE'!$B18,'Equation 3 FTE Conversion'!$B$10:$E$32,4,FALSE)</f>
        <v>0.34025445531968984</v>
      </c>
      <c r="BC18" s="20">
        <f>'RIMS II Type II Employment'!BC18*VLOOKUP('Equation 4 Type II FTE'!$B18,'Equation 3 FTE Conversion'!$B$10:$E$32,4,FALSE)</f>
        <v>0.36429701283843907</v>
      </c>
      <c r="BD18" s="20">
        <f>'RIMS II Type II Employment'!BD18*VLOOKUP('Equation 4 Type II FTE'!$B18,'Equation 3 FTE Conversion'!$B$10:$E$32,4,FALSE)</f>
        <v>0.25932860048303041</v>
      </c>
      <c r="BE18" s="20">
        <f>'RIMS II Type II Employment'!BE18*VLOOKUP('Equation 4 Type II FTE'!$B18,'Equation 3 FTE Conversion'!$B$10:$E$32,4,FALSE)</f>
        <v>0.33302426592093554</v>
      </c>
      <c r="BF18" s="20">
        <f>'RIMS II Type II Employment'!BF18*VLOOKUP('Equation 4 Type II FTE'!$B18,'Equation 3 FTE Conversion'!$B$10:$E$32,4,FALSE)</f>
        <v>0.32614251938477185</v>
      </c>
      <c r="BG18" s="20">
        <f>'RIMS II Type II Employment'!BG18*VLOOKUP('Equation 4 Type II FTE'!$B18,'Equation 3 FTE Conversion'!$B$10:$E$32,4,FALSE)</f>
        <v>0.40236439557645859</v>
      </c>
      <c r="BH18" s="20">
        <f>'RIMS II Type II Employment'!BH18*VLOOKUP('Equation 4 Type II FTE'!$B18,'Equation 3 FTE Conversion'!$B$10:$E$32,4,FALSE)</f>
        <v>0.35506327697978901</v>
      </c>
      <c r="BI18" s="20">
        <f>'RIMS II Type II Employment'!BI18*VLOOKUP('Equation 4 Type II FTE'!$B18,'Equation 3 FTE Conversion'!$B$10:$E$32,4,FALSE)</f>
        <v>0.40070929197915345</v>
      </c>
      <c r="BJ18" s="20">
        <f>'RIMS II Type II Employment'!BJ18*VLOOKUP('Equation 4 Type II FTE'!$B18,'Equation 3 FTE Conversion'!$B$10:$E$32,4,FALSE)</f>
        <v>0.34887841616880644</v>
      </c>
      <c r="BK18" s="20">
        <f>'RIMS II Type II Employment'!BK18*VLOOKUP('Equation 4 Type II FTE'!$B18,'Equation 3 FTE Conversion'!$B$10:$E$32,4,FALSE)</f>
        <v>0.31952210499555106</v>
      </c>
      <c r="BL18" s="20">
        <f>'RIMS II Type II Employment'!BL18*VLOOKUP('Equation 4 Type II FTE'!$B18,'Equation 3 FTE Conversion'!$B$10:$E$32,4,FALSE)</f>
        <v>0.26725567560696584</v>
      </c>
      <c r="BM18" s="20">
        <f>'RIMS II Type II Employment'!BM18*VLOOKUP('Equation 4 Type II FTE'!$B18,'Equation 3 FTE Conversion'!$B$10:$E$32,4,FALSE)</f>
        <v>0.33685713740943179</v>
      </c>
      <c r="BN18" s="20">
        <f>'RIMS II Type II Employment'!BN18*VLOOKUP('Equation 4 Type II FTE'!$B18,'Equation 3 FTE Conversion'!$B$10:$E$32,4,FALSE)</f>
        <v>0.35680549129274186</v>
      </c>
      <c r="BO18" s="20">
        <f>'RIMS II Type II Employment'!BO18*VLOOKUP('Equation 4 Type II FTE'!$B18,'Equation 3 FTE Conversion'!$B$10:$E$32,4,FALSE)</f>
        <v>0.50654881149103848</v>
      </c>
      <c r="BP18" s="20">
        <f>'RIMS II Type II Employment'!BP18*VLOOKUP('Equation 4 Type II FTE'!$B18,'Equation 3 FTE Conversion'!$B$10:$E$32,4,FALSE)</f>
        <v>0.28833646879369518</v>
      </c>
      <c r="BQ18" s="20">
        <f>'RIMS II Type II Employment'!BQ18*VLOOKUP('Equation 4 Type II FTE'!$B18,'Equation 3 FTE Conversion'!$B$10:$E$32,4,FALSE)</f>
        <v>0.34835575187492052</v>
      </c>
      <c r="BR18" s="20">
        <f>'RIMS II Type II Employment'!BR18*VLOOKUP('Equation 4 Type II FTE'!$B18,'Equation 3 FTE Conversion'!$B$10:$E$32,4,FALSE)</f>
        <v>0.33049805516715391</v>
      </c>
      <c r="BS18" s="20">
        <f>'RIMS II Type II Employment'!BS18*VLOOKUP('Equation 4 Type II FTE'!$B18,'Equation 3 FTE Conversion'!$B$10:$E$32,4,FALSE)</f>
        <v>0.33589891953730772</v>
      </c>
      <c r="BT18" s="20">
        <f>'RIMS II Type II Employment'!BT18*VLOOKUP('Equation 4 Type II FTE'!$B18,'Equation 3 FTE Conversion'!$B$10:$E$32,4,FALSE)</f>
        <v>0.36481967713232488</v>
      </c>
      <c r="BU18" s="20">
        <f>'RIMS II Type II Employment'!BU18*VLOOKUP('Equation 4 Type II FTE'!$B18,'Equation 3 FTE Conversion'!$B$10:$E$32,4,FALSE)</f>
        <v>0.32065454429897033</v>
      </c>
      <c r="BV18" s="20">
        <f>'RIMS II Type II Employment'!BV18*VLOOKUP('Equation 4 Type II FTE'!$B18,'Equation 3 FTE Conversion'!$B$10:$E$32,4,FALSE)</f>
        <v>0.32431319435617134</v>
      </c>
      <c r="BW18" s="20">
        <f>'RIMS II Type II Employment'!BW18*VLOOKUP('Equation 4 Type II FTE'!$B18,'Equation 3 FTE Conversion'!$B$10:$E$32,4,FALSE)</f>
        <v>0.36882677005211639</v>
      </c>
      <c r="BX18" s="20">
        <f>'RIMS II Type II Employment'!BX18*VLOOKUP('Equation 4 Type II FTE'!$B18,'Equation 3 FTE Conversion'!$B$10:$E$32,4,FALSE)</f>
        <v>0.40114484555739166</v>
      </c>
      <c r="BY18" s="20">
        <f>'RIMS II Type II Employment'!BY18*VLOOKUP('Equation 4 Type II FTE'!$B18,'Equation 3 FTE Conversion'!$B$10:$E$32,4,FALSE)</f>
        <v>0.29347600101690602</v>
      </c>
      <c r="BZ18" s="20">
        <f>'RIMS II Type II Employment'!BZ18*VLOOKUP('Equation 4 Type II FTE'!$B18,'Equation 3 FTE Conversion'!$B$10:$E$32,4,FALSE)</f>
        <v>0.37022054150247868</v>
      </c>
      <c r="CA18" s="20">
        <f>'RIMS II Type II Employment'!CA18*VLOOKUP('Equation 4 Type II FTE'!$B18,'Equation 3 FTE Conversion'!$B$10:$E$32,4,FALSE)</f>
        <v>0.39504709546205669</v>
      </c>
      <c r="CB18" s="20">
        <f>'RIMS II Type II Employment'!CB18*VLOOKUP('Equation 4 Type II FTE'!$B18,'Equation 3 FTE Conversion'!$B$10:$E$32,4,FALSE)</f>
        <v>0.35532460912673192</v>
      </c>
      <c r="CC18" s="20">
        <f>'RIMS II Type II Employment'!CC18*VLOOKUP('Equation 4 Type II FTE'!$B18,'Equation 3 FTE Conversion'!$B$10:$E$32,4,FALSE)</f>
        <v>0.34818153044362526</v>
      </c>
      <c r="CD18" s="20">
        <f>'RIMS II Type II Employment'!CD18*VLOOKUP('Equation 4 Type II FTE'!$B18,'Equation 3 FTE Conversion'!$B$10:$E$32,4,FALSE)</f>
        <v>0.54740373712978263</v>
      </c>
      <c r="CE18" s="20">
        <f>'RIMS II Type II Employment'!CE18*VLOOKUP('Equation 4 Type II FTE'!$B18,'Equation 3 FTE Conversion'!$B$10:$E$32,4,FALSE)</f>
        <v>0.41098835642557519</v>
      </c>
      <c r="CF18" s="20">
        <f>'RIMS II Type II Employment'!CF18*VLOOKUP('Equation 4 Type II FTE'!$B18,'Equation 3 FTE Conversion'!$B$10:$E$32,4,FALSE)</f>
        <v>0.3549761662641413</v>
      </c>
      <c r="CG18" s="20">
        <f>'RIMS II Type II Employment'!CG18*VLOOKUP('Equation 4 Type II FTE'!$B18,'Equation 3 FTE Conversion'!$B$10:$E$32,4,FALSE)</f>
        <v>0.33424381594000252</v>
      </c>
      <c r="CH18" s="20">
        <f>'RIMS II Type II Employment'!CH18*VLOOKUP('Equation 4 Type II FTE'!$B18,'Equation 3 FTE Conversion'!$B$10:$E$32,4,FALSE)</f>
        <v>0.26812678276344221</v>
      </c>
      <c r="CI18" s="20">
        <f>'RIMS II Type II Employment'!CI18*VLOOKUP('Equation 4 Type II FTE'!$B18,'Equation 3 FTE Conversion'!$B$10:$E$32,4,FALSE)</f>
        <v>0.32622963010041944</v>
      </c>
      <c r="CJ18" s="20">
        <f>'RIMS II Type II Employment'!CJ18*VLOOKUP('Equation 4 Type II FTE'!$B18,'Equation 3 FTE Conversion'!$B$10:$E$32,4,FALSE)</f>
        <v>0.47475340027964918</v>
      </c>
      <c r="CK18" s="20">
        <f>'RIMS II Type II Employment'!CK18*VLOOKUP('Equation 4 Type II FTE'!$B18,'Equation 3 FTE Conversion'!$B$10:$E$32,4,FALSE)</f>
        <v>0.55750858014490912</v>
      </c>
      <c r="CL18" s="20">
        <f>'RIMS II Type II Employment'!CL18*VLOOKUP('Equation 4 Type II FTE'!$B18,'Equation 3 FTE Conversion'!$B$10:$E$32,4,FALSE)</f>
        <v>0.37840894877335707</v>
      </c>
      <c r="CM18" s="20">
        <f>'RIMS II Type II Employment'!CM18*VLOOKUP('Equation 4 Type II FTE'!$B18,'Equation 3 FTE Conversion'!$B$10:$E$32,4,FALSE)</f>
        <v>0.39556975975594255</v>
      </c>
      <c r="CN18" s="20">
        <f>'RIMS II Type II Employment'!CN18*VLOOKUP('Equation 4 Type II FTE'!$B18,'Equation 3 FTE Conversion'!$B$10:$E$32,4,FALSE)</f>
        <v>0.28755247235286641</v>
      </c>
      <c r="CO18" s="20">
        <f>'RIMS II Type II Employment'!CO18*VLOOKUP('Equation 4 Type II FTE'!$B18,'Equation 3 FTE Conversion'!$B$10:$E$32,4,FALSE)</f>
        <v>0.31847677640777933</v>
      </c>
      <c r="CP18" s="20">
        <f>'RIMS II Type II Employment'!CP18*VLOOKUP('Equation 4 Type II FTE'!$B18,'Equation 3 FTE Conversion'!$B$10:$E$32,4,FALSE)</f>
        <v>0.31107236557772971</v>
      </c>
      <c r="CQ18" s="20">
        <f>'RIMS II Type II Employment'!CQ18*VLOOKUP('Equation 4 Type II FTE'!$B18,'Equation 3 FTE Conversion'!$B$10:$E$32,4,FALSE)</f>
        <v>0.30175151900343206</v>
      </c>
      <c r="CR18" s="20">
        <f>'RIMS II Type II Employment'!CR18*VLOOKUP('Equation 4 Type II FTE'!$B18,'Equation 3 FTE Conversion'!$B$10:$E$32,4,FALSE)</f>
        <v>0.30811060124570994</v>
      </c>
      <c r="CS18" s="20">
        <f>'RIMS II Type II Employment'!CS18*VLOOKUP('Equation 4 Type II FTE'!$B18,'Equation 3 FTE Conversion'!$B$10:$E$32,4,FALSE)</f>
        <v>0.35567305198932248</v>
      </c>
      <c r="CT18" s="20">
        <f>'RIMS II Type II Employment'!CT18*VLOOKUP('Equation 4 Type II FTE'!$B18,'Equation 3 FTE Conversion'!$B$10:$E$32,4,FALSE)</f>
        <v>0.29173378670395317</v>
      </c>
      <c r="CU18" s="20">
        <f>'RIMS II Type II Employment'!CU18*VLOOKUP('Equation 4 Type II FTE'!$B18,'Equation 3 FTE Conversion'!$B$10:$E$32,4,FALSE)</f>
        <v>0.25645394686665818</v>
      </c>
      <c r="CV18" s="20">
        <f>'RIMS II Type II Employment'!CV18*VLOOKUP('Equation 4 Type II FTE'!$B18,'Equation 3 FTE Conversion'!$B$10:$E$32,4,FALSE)</f>
        <v>0.37135298080589807</v>
      </c>
      <c r="CW18" s="20">
        <f>'RIMS II Type II Employment'!CW18*VLOOKUP('Equation 4 Type II FTE'!$B18,'Equation 3 FTE Conversion'!$B$10:$E$32,4,FALSE)</f>
        <v>0.37536007372568958</v>
      </c>
      <c r="CX18" s="20">
        <f>'RIMS II Type II Employment'!CX18*VLOOKUP('Equation 4 Type II FTE'!$B18,'Equation 3 FTE Conversion'!$B$10:$E$32,4,FALSE)</f>
        <v>0.3246616372187619</v>
      </c>
      <c r="CY18" s="20">
        <f>'RIMS II Type II Employment'!CY18*VLOOKUP('Equation 4 Type II FTE'!$B18,'Equation 3 FTE Conversion'!$B$10:$E$32,4,FALSE)</f>
        <v>0.36638767001398242</v>
      </c>
      <c r="CZ18" s="20">
        <f>'RIMS II Type II Employment'!CZ18*VLOOKUP('Equation 4 Type II FTE'!$B18,'Equation 3 FTE Conversion'!$B$10:$E$32,4,FALSE)</f>
        <v>0.57458228041184689</v>
      </c>
      <c r="DA18" s="20">
        <f>'RIMS II Type II Employment'!DA18*VLOOKUP('Equation 4 Type II FTE'!$B18,'Equation 3 FTE Conversion'!$B$10:$E$32,4,FALSE)</f>
        <v>0.55001705859921179</v>
      </c>
      <c r="DB18" s="20">
        <f>'RIMS II Type II Employment'!DB18*VLOOKUP('Equation 4 Type II FTE'!$B18,'Equation 3 FTE Conversion'!$B$10:$E$32,4,FALSE)</f>
        <v>0.35567305198932248</v>
      </c>
      <c r="DC18" s="20">
        <f>'RIMS II Type II Employment'!DC18*VLOOKUP('Equation 4 Type II FTE'!$B18,'Equation 3 FTE Conversion'!$B$10:$E$32,4,FALSE)</f>
        <v>0.43381136392525738</v>
      </c>
      <c r="DD18" s="20">
        <f>'RIMS II Type II Employment'!DD18*VLOOKUP('Equation 4 Type II FTE'!$B18,'Equation 3 FTE Conversion'!$B$10:$E$32,4,FALSE)</f>
        <v>0.32710073725689587</v>
      </c>
      <c r="DE18" s="20">
        <f>'RIMS II Type II Employment'!DE18*VLOOKUP('Equation 4 Type II FTE'!$B18,'Equation 3 FTE Conversion'!$B$10:$E$32,4,FALSE)</f>
        <v>0.57571471971526633</v>
      </c>
      <c r="DF18" s="20">
        <f>'RIMS II Type II Employment'!DF18*VLOOKUP('Equation 4 Type II FTE'!$B18,'Equation 3 FTE Conversion'!$B$10:$E$32,4,FALSE)</f>
        <v>0.41630211008008133</v>
      </c>
      <c r="DG18" s="20">
        <f>'RIMS II Type II Employment'!DG18*VLOOKUP('Equation 4 Type II FTE'!$B18,'Equation 3 FTE Conversion'!$B$10:$E$32,4,FALSE)</f>
        <v>0.39417598830558026</v>
      </c>
      <c r="DH18" s="20">
        <f>'RIMS II Type II Employment'!DH18*VLOOKUP('Equation 4 Type II FTE'!$B18,'Equation 3 FTE Conversion'!$B$10:$E$32,4,FALSE)</f>
        <v>0.55724724799796621</v>
      </c>
      <c r="DI18" s="20">
        <f>'RIMS II Type II Employment'!DI18*VLOOKUP('Equation 4 Type II FTE'!$B18,'Equation 3 FTE Conversion'!$B$10:$E$32,4,FALSE)</f>
        <v>0.26882366848862332</v>
      </c>
      <c r="DJ18" s="20">
        <f>'RIMS II Type II Employment'!DJ18*VLOOKUP('Equation 4 Type II FTE'!$B18,'Equation 3 FTE Conversion'!$B$10:$E$32,4,FALSE)</f>
        <v>0.38285159527138679</v>
      </c>
      <c r="DK18" s="20">
        <f>'RIMS II Type II Employment'!DK18*VLOOKUP('Equation 4 Type II FTE'!$B18,'Equation 3 FTE Conversion'!$B$10:$E$32,4,FALSE)</f>
        <v>0.60533236303546456</v>
      </c>
      <c r="DL18" s="20">
        <f>'RIMS II Type II Employment'!DL18*VLOOKUP('Equation 4 Type II FTE'!$B18,'Equation 3 FTE Conversion'!$B$10:$E$32,4,FALSE)</f>
        <v>0.64052509215711195</v>
      </c>
      <c r="DM18" s="20">
        <f>'RIMS II Type II Employment'!DM18*VLOOKUP('Equation 4 Type II FTE'!$B18,'Equation 3 FTE Conversion'!$B$10:$E$32,4,FALSE)</f>
        <v>0.21002393542646497</v>
      </c>
      <c r="DN18" s="20">
        <f>'RIMS II Type II Employment'!DN18*VLOOKUP('Equation 4 Type II FTE'!$B18,'Equation 3 FTE Conversion'!$B$10:$E$32,4,FALSE)</f>
        <v>0.47431784670141092</v>
      </c>
      <c r="DO18" s="20">
        <f>'RIMS II Type II Employment'!DO18*VLOOKUP('Equation 4 Type II FTE'!$B18,'Equation 3 FTE Conversion'!$B$10:$E$32,4,FALSE)</f>
        <v>0.31359857633151134</v>
      </c>
      <c r="DP18" s="20">
        <f>'RIMS II Type II Employment'!DP18*VLOOKUP('Equation 4 Type II FTE'!$B18,'Equation 3 FTE Conversion'!$B$10:$E$32,4,FALSE)</f>
        <v>0.36595211643574421</v>
      </c>
      <c r="DQ18" s="20">
        <f>'RIMS II Type II Employment'!DQ18*VLOOKUP('Equation 4 Type II FTE'!$B18,'Equation 3 FTE Conversion'!$B$10:$E$32,4,FALSE)</f>
        <v>0.32919139443243928</v>
      </c>
      <c r="DR18" s="20">
        <f>'RIMS II Type II Employment'!DR18*VLOOKUP('Equation 4 Type II FTE'!$B18,'Equation 3 FTE Conversion'!$B$10:$E$32,4,FALSE)</f>
        <v>0.503761268590314</v>
      </c>
      <c r="DS18" s="20">
        <f>'RIMS II Type II Employment'!DS18*VLOOKUP('Equation 4 Type II FTE'!$B18,'Equation 3 FTE Conversion'!$B$10:$E$32,4,FALSE)</f>
        <v>0.35645704843015125</v>
      </c>
      <c r="DT18" s="20">
        <f>'RIMS II Type II Employment'!DT18*VLOOKUP('Equation 4 Type II FTE'!$B18,'Equation 3 FTE Conversion'!$B$10:$E$32,4,FALSE)</f>
        <v>0.42945582814287525</v>
      </c>
      <c r="DU18" s="20">
        <f>'RIMS II Type II Employment'!DU18*VLOOKUP('Equation 4 Type II FTE'!$B18,'Equation 3 FTE Conversion'!$B$10:$E$32,4,FALSE)</f>
        <v>0.35079485191305454</v>
      </c>
      <c r="DV18" s="20">
        <f>'RIMS II Type II Employment'!DV18*VLOOKUP('Equation 4 Type II FTE'!$B18,'Equation 3 FTE Conversion'!$B$10:$E$32,4,FALSE)</f>
        <v>0.31281457989068256</v>
      </c>
      <c r="DW18" s="20">
        <f>'RIMS II Type II Employment'!DW18*VLOOKUP('Equation 4 Type II FTE'!$B18,'Equation 3 FTE Conversion'!$B$10:$E$32,4,FALSE)</f>
        <v>0.25061752891826616</v>
      </c>
      <c r="DX18" s="20">
        <f>'RIMS II Type II Employment'!DX18*VLOOKUP('Equation 4 Type II FTE'!$B18,'Equation 3 FTE Conversion'!$B$10:$E$32,4,FALSE)</f>
        <v>0.35175306978517856</v>
      </c>
      <c r="DY18" s="20">
        <f>'RIMS II Type II Employment'!DY18*VLOOKUP('Equation 4 Type II FTE'!$B18,'Equation 3 FTE Conversion'!$B$10:$E$32,4,FALSE)</f>
        <v>0.30000930469047921</v>
      </c>
      <c r="DZ18" s="20">
        <f>'RIMS II Type II Employment'!DZ18*VLOOKUP('Equation 4 Type II FTE'!$B18,'Equation 3 FTE Conversion'!$B$10:$E$32,4,FALSE)</f>
        <v>0.32483585865005721</v>
      </c>
      <c r="EA18" s="20">
        <f>'RIMS II Type II Employment'!EA18*VLOOKUP('Equation 4 Type II FTE'!$B18,'Equation 3 FTE Conversion'!$B$10:$E$32,4,FALSE)</f>
        <v>0.42457762806660732</v>
      </c>
      <c r="EB18" s="20">
        <f>'RIMS II Type II Employment'!EB18*VLOOKUP('Equation 4 Type II FTE'!$B18,'Equation 3 FTE Conversion'!$B$10:$E$32,4,FALSE)</f>
        <v>0.27396320071183422</v>
      </c>
      <c r="EC18" s="20">
        <f>'RIMS II Type II Employment'!EC18*VLOOKUP('Equation 4 Type II FTE'!$B18,'Equation 3 FTE Conversion'!$B$10:$E$32,4,FALSE)</f>
        <v>0.3087203762552434</v>
      </c>
      <c r="ED18" s="20">
        <f>'RIMS II Type II Employment'!ED18*VLOOKUP('Equation 4 Type II FTE'!$B18,'Equation 3 FTE Conversion'!$B$10:$E$32,4,FALSE)</f>
        <v>0.25488595398500064</v>
      </c>
      <c r="EE18" s="20">
        <f>'RIMS II Type II Employment'!EE18*VLOOKUP('Equation 4 Type II FTE'!$B18,'Equation 3 FTE Conversion'!$B$10:$E$32,4,FALSE)</f>
        <v>0.29051423668488624</v>
      </c>
      <c r="EF18" s="20">
        <f>'RIMS II Type II Employment'!EF18*VLOOKUP('Equation 4 Type II FTE'!$B18,'Equation 3 FTE Conversion'!$B$10:$E$32,4,FALSE)</f>
        <v>0.26856233634168042</v>
      </c>
      <c r="EG18" s="20">
        <f>'RIMS II Type II Employment'!EG18*VLOOKUP('Equation 4 Type II FTE'!$B18,'Equation 3 FTE Conversion'!$B$10:$E$32,4,FALSE)</f>
        <v>0.37257253082496505</v>
      </c>
      <c r="EH18" s="20">
        <f>'RIMS II Type II Employment'!EH18*VLOOKUP('Equation 4 Type II FTE'!$B18,'Equation 3 FTE Conversion'!$B$10:$E$32,4,FALSE)</f>
        <v>0.22866562857506037</v>
      </c>
      <c r="EI18" s="20">
        <f>'RIMS II Type II Employment'!EI18*VLOOKUP('Equation 4 Type II FTE'!$B18,'Equation 3 FTE Conversion'!$B$10:$E$32,4,FALSE)</f>
        <v>0.23389227151391889</v>
      </c>
      <c r="EJ18" s="20">
        <f>'RIMS II Type II Employment'!EJ18*VLOOKUP('Equation 4 Type II FTE'!$B18,'Equation 3 FTE Conversion'!$B$10:$E$32,4,FALSE)</f>
        <v>0.24382289309775007</v>
      </c>
      <c r="EK18" s="20">
        <f>'RIMS II Type II Employment'!EK18*VLOOKUP('Equation 4 Type II FTE'!$B18,'Equation 3 FTE Conversion'!$B$10:$E$32,4,FALSE)</f>
        <v>0.36272901995678147</v>
      </c>
      <c r="EL18" s="20">
        <f>'RIMS II Type II Employment'!EL18*VLOOKUP('Equation 4 Type II FTE'!$B18,'Equation 3 FTE Conversion'!$B$10:$E$32,4,FALSE)</f>
        <v>0.37405341299097494</v>
      </c>
      <c r="EM18" s="20">
        <f>'RIMS II Type II Employment'!EM18*VLOOKUP('Equation 4 Type II FTE'!$B18,'Equation 3 FTE Conversion'!$B$10:$E$32,4,FALSE)</f>
        <v>0.28851069022499043</v>
      </c>
      <c r="EN18" s="20">
        <f>'RIMS II Type II Employment'!EN18*VLOOKUP('Equation 4 Type II FTE'!$B18,'Equation 3 FTE Conversion'!$B$10:$E$32,4,FALSE)</f>
        <v>0.27466008643701539</v>
      </c>
      <c r="EO18" s="20">
        <f>'RIMS II Type II Employment'!EO18*VLOOKUP('Equation 4 Type II FTE'!$B18,'Equation 3 FTE Conversion'!$B$10:$E$32,4,FALSE)</f>
        <v>0.43572779966950548</v>
      </c>
      <c r="EP18" s="20">
        <f>'RIMS II Type II Employment'!EP18*VLOOKUP('Equation 4 Type II FTE'!$B18,'Equation 3 FTE Conversion'!$B$10:$E$32,4,FALSE)</f>
        <v>0.37745073090123299</v>
      </c>
      <c r="EQ18" s="20">
        <f>'RIMS II Type II Employment'!EQ18*VLOOKUP('Equation 4 Type II FTE'!$B18,'Equation 3 FTE Conversion'!$B$10:$E$32,4,FALSE)</f>
        <v>0.35619571628320829</v>
      </c>
      <c r="ER18" s="20">
        <f>'RIMS II Type II Employment'!ER18*VLOOKUP('Equation 4 Type II FTE'!$B18,'Equation 3 FTE Conversion'!$B$10:$E$32,4,FALSE)</f>
        <v>0.32483585865005721</v>
      </c>
      <c r="ES18" s="20">
        <f>'RIMS II Type II Employment'!ES18*VLOOKUP('Equation 4 Type II FTE'!$B18,'Equation 3 FTE Conversion'!$B$10:$E$32,4,FALSE)</f>
        <v>0.27910273293504512</v>
      </c>
      <c r="ET18" s="20">
        <f>'RIMS II Type II Employment'!ET18*VLOOKUP('Equation 4 Type II FTE'!$B18,'Equation 3 FTE Conversion'!$B$10:$E$32,4,FALSE)</f>
        <v>0.32753629083513408</v>
      </c>
      <c r="EU18" s="20">
        <f>'RIMS II Type II Employment'!EU18*VLOOKUP('Equation 4 Type II FTE'!$B18,'Equation 3 FTE Conversion'!$B$10:$E$32,4,FALSE)</f>
        <v>0.33964468031015638</v>
      </c>
      <c r="EV18" s="20">
        <f>'RIMS II Type II Employment'!EV18*VLOOKUP('Equation 4 Type II FTE'!$B18,'Equation 3 FTE Conversion'!$B$10:$E$32,4,FALSE)</f>
        <v>0.28302271513918903</v>
      </c>
      <c r="EW18" s="20">
        <f>'RIMS II Type II Employment'!EW18*VLOOKUP('Equation 4 Type II FTE'!$B18,'Equation 3 FTE Conversion'!$B$10:$E$32,4,FALSE)</f>
        <v>0.2473944324393034</v>
      </c>
      <c r="EX18" s="20">
        <f>'RIMS II Type II Employment'!EX18*VLOOKUP('Equation 4 Type II FTE'!$B18,'Equation 3 FTE Conversion'!$B$10:$E$32,4,FALSE)</f>
        <v>0.34452288038642431</v>
      </c>
      <c r="EY18" s="20">
        <f>'RIMS II Type II Employment'!EY18*VLOOKUP('Equation 4 Type II FTE'!$B18,'Equation 3 FTE Conversion'!$B$10:$E$32,4,FALSE)</f>
        <v>0.57867648404728611</v>
      </c>
      <c r="EZ18" s="20">
        <f>'RIMS II Type II Employment'!EZ18*VLOOKUP('Equation 4 Type II FTE'!$B18,'Equation 3 FTE Conversion'!$B$10:$E$32,4,FALSE)</f>
        <v>0.44818463200711828</v>
      </c>
      <c r="FA18" s="20">
        <f>'RIMS II Type II Employment'!FA18*VLOOKUP('Equation 4 Type II FTE'!$B18,'Equation 3 FTE Conversion'!$B$10:$E$32,4,FALSE)</f>
        <v>0.28441648658955127</v>
      </c>
      <c r="FB18" s="20">
        <f>'RIMS II Type II Employment'!FB18*VLOOKUP('Equation 4 Type II FTE'!$B18,'Equation 3 FTE Conversion'!$B$10:$E$32,4,FALSE)</f>
        <v>0.48895244693021483</v>
      </c>
      <c r="FC18" s="20">
        <f>'RIMS II Type II Employment'!FC18*VLOOKUP('Equation 4 Type II FTE'!$B18,'Equation 3 FTE Conversion'!$B$10:$E$32,4,FALSE)</f>
        <v>0.53364024405745525</v>
      </c>
      <c r="FD18" s="20">
        <f>'RIMS II Type II Employment'!FD18*VLOOKUP('Equation 4 Type II FTE'!$B18,'Equation 3 FTE Conversion'!$B$10:$E$32,4,FALSE)</f>
        <v>0.26969477564509975</v>
      </c>
      <c r="FE18" s="20">
        <f>'RIMS II Type II Employment'!FE18*VLOOKUP('Equation 4 Type II FTE'!$B18,'Equation 3 FTE Conversion'!$B$10:$E$32,4,FALSE)</f>
        <v>0.25776060760137282</v>
      </c>
      <c r="FF18" s="20">
        <f>'RIMS II Type II Employment'!FF18*VLOOKUP('Equation 4 Type II FTE'!$B18,'Equation 3 FTE Conversion'!$B$10:$E$32,4,FALSE)</f>
        <v>0.36682322359222064</v>
      </c>
      <c r="FG18" s="20">
        <f>'RIMS II Type II Employment'!FG18*VLOOKUP('Equation 4 Type II FTE'!$B18,'Equation 3 FTE Conversion'!$B$10:$E$32,4,FALSE)</f>
        <v>0.56735209101309259</v>
      </c>
      <c r="FH18" s="20">
        <f>'RIMS II Type II Employment'!FH18*VLOOKUP('Equation 4 Type II FTE'!$B18,'Equation 3 FTE Conversion'!$B$10:$E$32,4,FALSE)</f>
        <v>0.32544563365959067</v>
      </c>
      <c r="FI18" s="20">
        <f>'RIMS II Type II Employment'!FI18*VLOOKUP('Equation 4 Type II FTE'!$B18,'Equation 3 FTE Conversion'!$B$10:$E$32,4,FALSE)</f>
        <v>0.48329025041311802</v>
      </c>
      <c r="FJ18" s="20">
        <f>'RIMS II Type II Employment'!FJ18*VLOOKUP('Equation 4 Type II FTE'!$B18,'Equation 3 FTE Conversion'!$B$10:$E$32,4,FALSE)</f>
        <v>0.42205141731282569</v>
      </c>
      <c r="FK18" s="20">
        <f>'RIMS II Type II Employment'!FK18*VLOOKUP('Equation 4 Type II FTE'!$B18,'Equation 3 FTE Conversion'!$B$10:$E$32,4,FALSE)</f>
        <v>0.34016734460404219</v>
      </c>
      <c r="FL18" s="20">
        <f>'RIMS II Type II Employment'!FL18*VLOOKUP('Equation 4 Type II FTE'!$B18,'Equation 3 FTE Conversion'!$B$10:$E$32,4,FALSE)</f>
        <v>0.45593748569975845</v>
      </c>
      <c r="FM18" s="20">
        <f>'RIMS II Type II Employment'!FM18*VLOOKUP('Equation 4 Type II FTE'!$B18,'Equation 3 FTE Conversion'!$B$10:$E$32,4,FALSE)</f>
        <v>0.43938644972670643</v>
      </c>
      <c r="FN18" s="20">
        <f>'RIMS II Type II Employment'!FN18*VLOOKUP('Equation 4 Type II FTE'!$B18,'Equation 3 FTE Conversion'!$B$10:$E$32,4,FALSE)</f>
        <v>0.36394856997584846</v>
      </c>
      <c r="FO18" s="20">
        <f>'RIMS II Type II Employment'!FO18*VLOOKUP('Equation 4 Type II FTE'!$B18,'Equation 3 FTE Conversion'!$B$10:$E$32,4,FALSE)</f>
        <v>0.40462927418329731</v>
      </c>
      <c r="FP18" s="20">
        <f>'RIMS II Type II Employment'!FP18*VLOOKUP('Equation 4 Type II FTE'!$B18,'Equation 3 FTE Conversion'!$B$10:$E$32,4,FALSE)</f>
        <v>0.34452288038642431</v>
      </c>
      <c r="FQ18" s="20">
        <f>'RIMS II Type II Employment'!FQ18*VLOOKUP('Equation 4 Type II FTE'!$B18,'Equation 3 FTE Conversion'!$B$10:$E$32,4,FALSE)</f>
        <v>0.33981890174145163</v>
      </c>
      <c r="FR18" s="20">
        <f>'RIMS II Type II Employment'!FR18*VLOOKUP('Equation 4 Type II FTE'!$B18,'Equation 3 FTE Conversion'!$B$10:$E$32,4,FALSE)</f>
        <v>0.64435796364560827</v>
      </c>
      <c r="FS18" s="20">
        <f>'RIMS II Type II Employment'!FS18*VLOOKUP('Equation 4 Type II FTE'!$B18,'Equation 3 FTE Conversion'!$B$10:$E$32,4,FALSE)</f>
        <v>0.56630676242532096</v>
      </c>
      <c r="FT18" s="20">
        <f>'RIMS II Type II Employment'!FT18*VLOOKUP('Equation 4 Type II FTE'!$B18,'Equation 3 FTE Conversion'!$B$10:$E$32,4,FALSE)</f>
        <v>0.39626664548112367</v>
      </c>
      <c r="FU18" s="20">
        <f>'RIMS II Type II Employment'!FU18*VLOOKUP('Equation 4 Type II FTE'!$B18,'Equation 3 FTE Conversion'!$B$10:$E$32,4,FALSE)</f>
        <v>0.36325168425066734</v>
      </c>
      <c r="FV18" s="20">
        <f>'RIMS II Type II Employment'!FV18*VLOOKUP('Equation 4 Type II FTE'!$B18,'Equation 3 FTE Conversion'!$B$10:$E$32,4,FALSE)</f>
        <v>0.43241759247489514</v>
      </c>
      <c r="FW18" s="20">
        <f>'RIMS II Type II Employment'!FW18*VLOOKUP('Equation 4 Type II FTE'!$B18,'Equation 3 FTE Conversion'!$B$10:$E$32,4,FALSE)</f>
        <v>0.31011414770560569</v>
      </c>
      <c r="FX18" s="20">
        <f>'RIMS II Type II Employment'!FX18*VLOOKUP('Equation 4 Type II FTE'!$B18,'Equation 3 FTE Conversion'!$B$10:$E$32,4,FALSE)</f>
        <v>0.4435677640777933</v>
      </c>
      <c r="FY18" s="20">
        <f>'RIMS II Type II Employment'!FY18*VLOOKUP('Equation 4 Type II FTE'!$B18,'Equation 3 FTE Conversion'!$B$10:$E$32,4,FALSE)</f>
        <v>0.36952365577729757</v>
      </c>
      <c r="FZ18" s="20">
        <f>'RIMS II Type II Employment'!FZ18*VLOOKUP('Equation 4 Type II FTE'!$B18,'Equation 3 FTE Conversion'!$B$10:$E$32,4,FALSE)</f>
        <v>0.26577479344095589</v>
      </c>
      <c r="GA18" s="20">
        <f>'RIMS II Type II Employment'!GA18*VLOOKUP('Equation 4 Type II FTE'!$B18,'Equation 3 FTE Conversion'!$B$10:$E$32,4,FALSE)</f>
        <v>0.27239520783017668</v>
      </c>
      <c r="GB18" s="20">
        <f>'RIMS II Type II Employment'!GB18*VLOOKUP('Equation 4 Type II FTE'!$B18,'Equation 3 FTE Conversion'!$B$10:$E$32,4,FALSE)</f>
        <v>0.24338733951951186</v>
      </c>
      <c r="GC18" s="20">
        <f>'RIMS II Type II Employment'!GC18*VLOOKUP('Equation 4 Type II FTE'!$B18,'Equation 3 FTE Conversion'!$B$10:$E$32,4,FALSE)</f>
        <v>0.24931086818355155</v>
      </c>
      <c r="GD18" s="20">
        <f>'RIMS II Type II Employment'!GD18*VLOOKUP('Equation 4 Type II FTE'!$B18,'Equation 3 FTE Conversion'!$B$10:$E$32,4,FALSE)</f>
        <v>0.31969632642684631</v>
      </c>
      <c r="GE18" s="20">
        <f>'RIMS II Type II Employment'!GE18*VLOOKUP('Equation 4 Type II FTE'!$B18,'Equation 3 FTE Conversion'!$B$10:$E$32,4,FALSE)</f>
        <v>0.23563448582687174</v>
      </c>
      <c r="GF18" s="20">
        <f>'RIMS II Type II Employment'!GF18*VLOOKUP('Equation 4 Type II FTE'!$B18,'Equation 3 FTE Conversion'!$B$10:$E$32,4,FALSE)</f>
        <v>0.29373733316384898</v>
      </c>
      <c r="GG18" s="20">
        <f>'RIMS II Type II Employment'!GG18*VLOOKUP('Equation 4 Type II FTE'!$B18,'Equation 3 FTE Conversion'!$B$10:$E$32,4,FALSE)</f>
        <v>0.34434865895512901</v>
      </c>
      <c r="GH18" s="20">
        <f>'RIMS II Type II Employment'!GH18*VLOOKUP('Equation 4 Type II FTE'!$B18,'Equation 3 FTE Conversion'!$B$10:$E$32,4,FALSE)</f>
        <v>0.32544563365959067</v>
      </c>
      <c r="GI18" s="20">
        <f>'RIMS II Type II Employment'!GI18*VLOOKUP('Equation 4 Type II FTE'!$B18,'Equation 3 FTE Conversion'!$B$10:$E$32,4,FALSE)</f>
        <v>0.35994147705605695</v>
      </c>
      <c r="GJ18" s="20">
        <f>'RIMS II Type II Employment'!GJ18*VLOOKUP('Equation 4 Type II FTE'!$B18,'Equation 3 FTE Conversion'!$B$10:$E$32,4,FALSE)</f>
        <v>0.5073328079318673</v>
      </c>
      <c r="GK18" s="20">
        <f>'RIMS II Type II Employment'!GK18*VLOOKUP('Equation 4 Type II FTE'!$B18,'Equation 3 FTE Conversion'!$B$10:$E$32,4,FALSE)</f>
        <v>0.41673766365831955</v>
      </c>
      <c r="GL18" s="20">
        <f>'RIMS II Type II Employment'!GL18*VLOOKUP('Equation 4 Type II FTE'!$B18,'Equation 3 FTE Conversion'!$B$10:$E$32,4,FALSE)</f>
        <v>0.47161741451633404</v>
      </c>
      <c r="GM18" s="20">
        <f>'RIMS II Type II Employment'!GM18*VLOOKUP('Equation 4 Type II FTE'!$B18,'Equation 3 FTE Conversion'!$B$10:$E$32,4,FALSE)</f>
        <v>0.40401949917376379</v>
      </c>
      <c r="GN18" s="20">
        <f>'RIMS II Type II Employment'!GN18*VLOOKUP('Equation 4 Type II FTE'!$B18,'Equation 3 FTE Conversion'!$B$10:$E$32,4,FALSE)</f>
        <v>0.28284849370789372</v>
      </c>
      <c r="GO18" s="20">
        <f>'RIMS II Type II Employment'!GO18*VLOOKUP('Equation 4 Type II FTE'!$B18,'Equation 3 FTE Conversion'!$B$10:$E$32,4,FALSE)</f>
        <v>0.26159347908986907</v>
      </c>
      <c r="GP18" s="20">
        <f>'RIMS II Type II Employment'!GP18*VLOOKUP('Equation 4 Type II FTE'!$B18,'Equation 3 FTE Conversion'!$B$10:$E$32,4,FALSE)</f>
        <v>0.26621034701919405</v>
      </c>
      <c r="GQ18" s="20">
        <f>'RIMS II Type II Employment'!GQ18*VLOOKUP('Equation 4 Type II FTE'!$B18,'Equation 3 FTE Conversion'!$B$10:$E$32,4,FALSE)</f>
        <v>0.42013498156857759</v>
      </c>
      <c r="GR18" s="20">
        <f>'RIMS II Type II Employment'!GR18*VLOOKUP('Equation 4 Type II FTE'!$B18,'Equation 3 FTE Conversion'!$B$10:$E$32,4,FALSE)</f>
        <v>0.33494070166518369</v>
      </c>
      <c r="GS18" s="20">
        <f>'RIMS II Type II Employment'!GS18*VLOOKUP('Equation 4 Type II FTE'!$B18,'Equation 3 FTE Conversion'!$B$10:$E$32,4,FALSE)</f>
        <v>0.32779762298207704</v>
      </c>
      <c r="GT18" s="20">
        <f>'RIMS II Type II Employment'!GT18*VLOOKUP('Equation 4 Type II FTE'!$B18,'Equation 3 FTE Conversion'!$B$10:$E$32,4,FALSE)</f>
        <v>0.27892851150374981</v>
      </c>
      <c r="GU18" s="20">
        <f>'RIMS II Type II Employment'!GU18*VLOOKUP('Equation 4 Type II FTE'!$B18,'Equation 3 FTE Conversion'!$B$10:$E$32,4,FALSE)</f>
        <v>0.29948664039659334</v>
      </c>
      <c r="GV18" s="20">
        <f>'RIMS II Type II Employment'!GV18*VLOOKUP('Equation 4 Type II FTE'!$B18,'Equation 3 FTE Conversion'!$B$10:$E$32,4,FALSE)</f>
        <v>0.34234511249523325</v>
      </c>
      <c r="GW18" s="20">
        <f>'RIMS II Type II Employment'!GW18*VLOOKUP('Equation 4 Type II FTE'!$B18,'Equation 3 FTE Conversion'!$B$10:$E$32,4,FALSE)</f>
        <v>0.33110783017668743</v>
      </c>
      <c r="GX18" s="20">
        <f>'RIMS II Type II Employment'!GX18*VLOOKUP('Equation 4 Type II FTE'!$B18,'Equation 3 FTE Conversion'!$B$10:$E$32,4,FALSE)</f>
        <v>0.41673766365831955</v>
      </c>
      <c r="GY18" s="20">
        <f>'RIMS II Type II Employment'!GY18*VLOOKUP('Equation 4 Type II FTE'!$B18,'Equation 3 FTE Conversion'!$B$10:$E$32,4,FALSE)</f>
        <v>0.27526986144654886</v>
      </c>
      <c r="GZ18" s="20">
        <f>'RIMS II Type II Employment'!GZ18*VLOOKUP('Equation 4 Type II FTE'!$B18,'Equation 3 FTE Conversion'!$B$10:$E$32,4,FALSE)</f>
        <v>0.34905263760010169</v>
      </c>
      <c r="HA18" s="20">
        <f>'RIMS II Type II Employment'!HA18*VLOOKUP('Equation 4 Type II FTE'!$B18,'Equation 3 FTE Conversion'!$B$10:$E$32,4,FALSE)</f>
        <v>0.26072237193339265</v>
      </c>
      <c r="HB18" s="20">
        <f>'RIMS II Type II Employment'!HB18*VLOOKUP('Equation 4 Type II FTE'!$B18,'Equation 3 FTE Conversion'!$B$10:$E$32,4,FALSE)</f>
        <v>0.21054659972035084</v>
      </c>
      <c r="HC18" s="20">
        <f>'RIMS II Type II Employment'!HC18*VLOOKUP('Equation 4 Type II FTE'!$B18,'Equation 3 FTE Conversion'!$B$10:$E$32,4,FALSE)</f>
        <v>0.25828327189525863</v>
      </c>
      <c r="HD18" s="20">
        <f>'RIMS II Type II Employment'!HD18*VLOOKUP('Equation 4 Type II FTE'!$B18,'Equation 3 FTE Conversion'!$B$10:$E$32,4,FALSE)</f>
        <v>0.28633292233379942</v>
      </c>
      <c r="HE18" s="20">
        <f>'RIMS II Type II Employment'!HE18*VLOOKUP('Equation 4 Type II FTE'!$B18,'Equation 3 FTE Conversion'!$B$10:$E$32,4,FALSE)</f>
        <v>0.36299035210372443</v>
      </c>
      <c r="HF18" s="20">
        <f>'RIMS II Type II Employment'!HF18*VLOOKUP('Equation 4 Type II FTE'!$B18,'Equation 3 FTE Conversion'!$B$10:$E$32,4,FALSE)</f>
        <v>0.31725722638871234</v>
      </c>
      <c r="HG18" s="20">
        <f>'RIMS II Type II Employment'!HG18*VLOOKUP('Equation 4 Type II FTE'!$B18,'Equation 3 FTE Conversion'!$B$10:$E$32,4,FALSE)</f>
        <v>0.33650869454684118</v>
      </c>
      <c r="HH18" s="20">
        <f>'RIMS II Type II Employment'!HH18*VLOOKUP('Equation 4 Type II FTE'!$B18,'Equation 3 FTE Conversion'!$B$10:$E$32,4,FALSE)</f>
        <v>1.2518680945722638</v>
      </c>
      <c r="HI18" s="20">
        <f>'RIMS II Type II Employment'!HI18*VLOOKUP('Equation 4 Type II FTE'!$B18,'Equation 3 FTE Conversion'!$B$10:$E$32,4,FALSE)</f>
        <v>0.58991376636583193</v>
      </c>
      <c r="HJ18" s="20">
        <f>'RIMS II Type II Employment'!HJ18*VLOOKUP('Equation 4 Type II FTE'!$B18,'Equation 3 FTE Conversion'!$B$10:$E$32,4,FALSE)</f>
        <v>0.36438412355408667</v>
      </c>
      <c r="HK18" s="20">
        <f>'RIMS II Type II Employment'!HK18*VLOOKUP('Equation 4 Type II FTE'!$B18,'Equation 3 FTE Conversion'!$B$10:$E$32,4,FALSE)</f>
        <v>0</v>
      </c>
      <c r="HL18" s="20">
        <f>'RIMS II Type II Employment'!HL18*VLOOKUP('Equation 4 Type II FTE'!$B18,'Equation 3 FTE Conversion'!$B$10:$E$32,4,FALSE)</f>
        <v>0.28528759374602769</v>
      </c>
      <c r="HM18" s="20">
        <f>'RIMS II Type II Employment'!HM18*VLOOKUP('Equation 4 Type II FTE'!$B18,'Equation 3 FTE Conversion'!$B$10:$E$32,4,FALSE)</f>
        <v>0.31682167281047413</v>
      </c>
      <c r="HN18" s="20">
        <f>'RIMS II Type II Employment'!HN18*VLOOKUP('Equation 4 Type II FTE'!$B18,'Equation 3 FTE Conversion'!$B$10:$E$32,4,FALSE)</f>
        <v>0.30549727977628066</v>
      </c>
      <c r="HO18" s="20">
        <f>'RIMS II Type II Employment'!HO18*VLOOKUP('Equation 4 Type II FTE'!$B18,'Equation 3 FTE Conversion'!$B$10:$E$32,4,FALSE)</f>
        <v>0.28119339011058853</v>
      </c>
      <c r="HP18" s="20">
        <f>'RIMS II Type II Employment'!HP18*VLOOKUP('Equation 4 Type II FTE'!$B18,'Equation 3 FTE Conversion'!$B$10:$E$32,4,FALSE)</f>
        <v>0.28851069022499043</v>
      </c>
      <c r="HQ18" s="20">
        <f>'RIMS II Type II Employment'!HQ18*VLOOKUP('Equation 4 Type II FTE'!$B18,'Equation 3 FTE Conversion'!$B$10:$E$32,4,FALSE)</f>
        <v>0.26960766492945215</v>
      </c>
      <c r="HR18" s="20">
        <f>'RIMS II Type II Employment'!HR18*VLOOKUP('Equation 4 Type II FTE'!$B18,'Equation 3 FTE Conversion'!$B$10:$E$32,4,FALSE)</f>
        <v>0.31002703698995804</v>
      </c>
      <c r="HS18" s="20">
        <f>'RIMS II Type II Employment'!HS18*VLOOKUP('Equation 4 Type II FTE'!$B18,'Equation 3 FTE Conversion'!$B$10:$E$32,4,FALSE)</f>
        <v>0.63320779204271005</v>
      </c>
      <c r="HT18" s="20">
        <f>'RIMS II Type II Employment'!HT18*VLOOKUP('Equation 4 Type II FTE'!$B18,'Equation 3 FTE Conversion'!$B$10:$E$32,4,FALSE)</f>
        <v>0.49069466124316768</v>
      </c>
      <c r="HU18" s="20">
        <f>'RIMS II Type II Employment'!HU18*VLOOKUP('Equation 4 Type II FTE'!$B18,'Equation 3 FTE Conversion'!$B$10:$E$32,4,FALSE)</f>
        <v>0.22065144273547732</v>
      </c>
      <c r="HV18" s="20">
        <f>'RIMS II Type II Employment'!HV18*VLOOKUP('Equation 4 Type II FTE'!$B18,'Equation 3 FTE Conversion'!$B$10:$E$32,4,FALSE)</f>
        <v>0.32544563365959067</v>
      </c>
      <c r="HW18" s="20">
        <f>'RIMS II Type II Employment'!HW18*VLOOKUP('Equation 4 Type II FTE'!$B18,'Equation 3 FTE Conversion'!$B$10:$E$32,4,FALSE)</f>
        <v>0.31952210499555106</v>
      </c>
      <c r="HX18" s="20">
        <f>'RIMS II Type II Employment'!HX18*VLOOKUP('Equation 4 Type II FTE'!$B18,'Equation 3 FTE Conversion'!$B$10:$E$32,4,FALSE)</f>
        <v>0.29260489386042959</v>
      </c>
      <c r="HY18" s="20">
        <f>'RIMS II Type II Employment'!HY18*VLOOKUP('Equation 4 Type II FTE'!$B18,'Equation 3 FTE Conversion'!$B$10:$E$32,4,FALSE)</f>
        <v>0.24608777170458876</v>
      </c>
      <c r="HZ18" s="20">
        <f>'RIMS II Type II Employment'!HZ18*VLOOKUP('Equation 4 Type II FTE'!$B18,'Equation 3 FTE Conversion'!$B$10:$E$32,4,FALSE)</f>
        <v>0.422225638744121</v>
      </c>
      <c r="IA18" s="20">
        <f>'RIMS II Type II Employment'!IA18*VLOOKUP('Equation 4 Type II FTE'!$B18,'Equation 3 FTE Conversion'!$B$10:$E$32,4,FALSE)</f>
        <v>0.29060134740053389</v>
      </c>
      <c r="IB18" s="20">
        <f>'RIMS II Type II Employment'!IB18*VLOOKUP('Equation 4 Type II FTE'!$B18,'Equation 3 FTE Conversion'!$B$10:$E$32,4,FALSE)</f>
        <v>0.28180316512012205</v>
      </c>
      <c r="IC18" s="20">
        <f>'RIMS II Type II Employment'!IC18*VLOOKUP('Equation 4 Type II FTE'!$B18,'Equation 3 FTE Conversion'!$B$10:$E$32,4,FALSE)</f>
        <v>0.29365022244820133</v>
      </c>
      <c r="ID18" s="20">
        <f>'RIMS II Type II Employment'!ID18*VLOOKUP('Equation 4 Type II FTE'!$B18,'Equation 3 FTE Conversion'!$B$10:$E$32,4,FALSE)</f>
        <v>0.27736051862209227</v>
      </c>
      <c r="IE18" s="20">
        <f>'RIMS II Type II Employment'!IE18*VLOOKUP('Equation 4 Type II FTE'!$B18,'Equation 3 FTE Conversion'!$B$10:$E$32,4,FALSE)</f>
        <v>0.27448586500572009</v>
      </c>
      <c r="IF18" s="20">
        <f>'RIMS II Type II Employment'!IF18*VLOOKUP('Equation 4 Type II FTE'!$B18,'Equation 3 FTE Conversion'!$B$10:$E$32,4,FALSE)</f>
        <v>0.31865099783907463</v>
      </c>
      <c r="IG18" s="20">
        <f>'RIMS II Type II Employment'!IG18*VLOOKUP('Equation 4 Type II FTE'!$B18,'Equation 3 FTE Conversion'!$B$10:$E$32,4,FALSE)</f>
        <v>0.30088041184695563</v>
      </c>
      <c r="IH18" s="20">
        <f>'RIMS II Type II Employment'!IH18*VLOOKUP('Equation 4 Type II FTE'!$B18,'Equation 3 FTE Conversion'!$B$10:$E$32,4,FALSE)</f>
        <v>0.2998350832591839</v>
      </c>
      <c r="II18" s="20">
        <f>'RIMS II Type II Employment'!II18*VLOOKUP('Equation 4 Type II FTE'!$B18,'Equation 3 FTE Conversion'!$B$10:$E$32,4,FALSE)</f>
        <v>0.21882211770687679</v>
      </c>
      <c r="IJ18" s="20">
        <f>'RIMS II Type II Employment'!IJ18*VLOOKUP('Equation 4 Type II FTE'!$B18,'Equation 3 FTE Conversion'!$B$10:$E$32,4,FALSE)</f>
        <v>0.28676847591203758</v>
      </c>
      <c r="IK18" s="20">
        <f>'RIMS II Type II Employment'!IK18*VLOOKUP('Equation 4 Type II FTE'!$B18,'Equation 3 FTE Conversion'!$B$10:$E$32,4,FALSE)</f>
        <v>0.27814451506292104</v>
      </c>
      <c r="IL18" s="20">
        <f>'RIMS II Type II Employment'!IL18*VLOOKUP('Equation 4 Type II FTE'!$B18,'Equation 3 FTE Conversion'!$B$10:$E$32,4,FALSE)</f>
        <v>0.25061752891826616</v>
      </c>
      <c r="IM18" s="20">
        <f>'RIMS II Type II Employment'!IM18*VLOOKUP('Equation 4 Type II FTE'!$B18,'Equation 3 FTE Conversion'!$B$10:$E$32,4,FALSE)</f>
        <v>0.30480039405109949</v>
      </c>
      <c r="IN18" s="20">
        <f>'RIMS II Type II Employment'!IN18*VLOOKUP('Equation 4 Type II FTE'!$B18,'Equation 3 FTE Conversion'!$B$10:$E$32,4,FALSE)</f>
        <v>0.39696353120630479</v>
      </c>
      <c r="IO18" s="20">
        <f>'RIMS II Type II Employment'!IO18*VLOOKUP('Equation 4 Type II FTE'!$B18,'Equation 3 FTE Conversion'!$B$10:$E$32,4,FALSE)</f>
        <v>0.41630211008008133</v>
      </c>
      <c r="IP18" s="20">
        <f>'RIMS II Type II Employment'!IP18*VLOOKUP('Equation 4 Type II FTE'!$B18,'Equation 3 FTE Conversion'!$B$10:$E$32,4,FALSE)</f>
        <v>0.27858006864115925</v>
      </c>
      <c r="IQ18" s="20">
        <f>'RIMS II Type II Employment'!IQ18*VLOOKUP('Equation 4 Type II FTE'!$B18,'Equation 3 FTE Conversion'!$B$10:$E$32,4,FALSE)</f>
        <v>0.2856360366086183</v>
      </c>
      <c r="IR18" s="20">
        <f>'RIMS II Type II Employment'!IR18*VLOOKUP('Equation 4 Type II FTE'!$B18,'Equation 3 FTE Conversion'!$B$10:$E$32,4,FALSE)</f>
        <v>0.26577479344095589</v>
      </c>
      <c r="IS18" s="20">
        <f>'RIMS II Type II Employment'!IS18*VLOOKUP('Equation 4 Type II FTE'!$B18,'Equation 3 FTE Conversion'!$B$10:$E$32,4,FALSE)</f>
        <v>0.26655878988178466</v>
      </c>
      <c r="IT18" s="20">
        <f>'RIMS II Type II Employment'!IT18*VLOOKUP('Equation 4 Type II FTE'!$B18,'Equation 3 FTE Conversion'!$B$10:$E$32,4,FALSE)</f>
        <v>0.30811060124570994</v>
      </c>
      <c r="IU18" s="20">
        <f>'RIMS II Type II Employment'!IU18*VLOOKUP('Equation 4 Type II FTE'!$B18,'Equation 3 FTE Conversion'!$B$10:$E$32,4,FALSE)</f>
        <v>0.28110627939494087</v>
      </c>
      <c r="IV18" s="20">
        <f>'RIMS II Type II Employment'!IV18*VLOOKUP('Equation 4 Type II FTE'!$B18,'Equation 3 FTE Conversion'!$B$10:$E$32,4,FALSE)</f>
        <v>0.28014806152281679</v>
      </c>
      <c r="IW18" s="20">
        <f>'RIMS II Type II Employment'!IW18*VLOOKUP('Equation 4 Type II FTE'!$B18,'Equation 3 FTE Conversion'!$B$10:$E$32,4,FALSE)</f>
        <v>0.25488595398500064</v>
      </c>
      <c r="IX18" s="20">
        <f>'RIMS II Type II Employment'!IX18*VLOOKUP('Equation 4 Type II FTE'!$B18,'Equation 3 FTE Conversion'!$B$10:$E$32,4,FALSE)</f>
        <v>0.29582799033939239</v>
      </c>
      <c r="IY18" s="20">
        <f>'RIMS II Type II Employment'!IY18*VLOOKUP('Equation 4 Type II FTE'!$B18,'Equation 3 FTE Conversion'!$B$10:$E$32,4,FALSE)</f>
        <v>0.29600221177068764</v>
      </c>
      <c r="IZ18" s="20">
        <f>'RIMS II Type II Employment'!IZ18*VLOOKUP('Equation 4 Type II FTE'!$B18,'Equation 3 FTE Conversion'!$B$10:$E$32,4,FALSE)</f>
        <v>0.33929623744756576</v>
      </c>
      <c r="JA18" s="20">
        <f>'RIMS II Type II Employment'!JA18*VLOOKUP('Equation 4 Type II FTE'!$B18,'Equation 3 FTE Conversion'!$B$10:$E$32,4,FALSE)</f>
        <v>0.2820644972670649</v>
      </c>
      <c r="JB18" s="20">
        <f>'RIMS II Type II Employment'!JB18*VLOOKUP('Equation 4 Type II FTE'!$B18,'Equation 3 FTE Conversion'!$B$10:$E$32,4,FALSE)</f>
        <v>0.43224337104359983</v>
      </c>
      <c r="JC18" s="20">
        <f>'RIMS II Type II Employment'!JC18*VLOOKUP('Equation 4 Type II FTE'!$B18,'Equation 3 FTE Conversion'!$B$10:$E$32,4,FALSE)</f>
        <v>6.9775683233761274</v>
      </c>
      <c r="JD18" s="20">
        <f>'RIMS II Type II Employment'!JD18*VLOOKUP('Equation 4 Type II FTE'!$B18,'Equation 3 FTE Conversion'!$B$10:$E$32,4,FALSE)</f>
        <v>10.978389271641031</v>
      </c>
      <c r="JE18" s="20">
        <f>'RIMS II Type II Employment'!JE18*VLOOKUP('Equation 4 Type II FTE'!$B18,'Equation 3 FTE Conversion'!$B$10:$E$32,4,FALSE)</f>
        <v>11.09189453412991</v>
      </c>
      <c r="JF18" s="20">
        <f>'RIMS II Type II Employment'!JF18*VLOOKUP('Equation 4 Type II FTE'!$B18,'Equation 3 FTE Conversion'!$B$10:$E$32,4,FALSE)</f>
        <v>8.356095398500063</v>
      </c>
      <c r="JG18" s="20">
        <f>'RIMS II Type II Employment'!JG18*VLOOKUP('Equation 4 Type II FTE'!$B18,'Equation 3 FTE Conversion'!$B$10:$E$32,4,FALSE)</f>
        <v>10.567749358078046</v>
      </c>
      <c r="JH18" s="20">
        <f>'RIMS II Type II Employment'!JH18*VLOOKUP('Equation 4 Type II FTE'!$B18,'Equation 3 FTE Conversion'!$B$10:$E$32,4,FALSE)</f>
        <v>9.553519295792551</v>
      </c>
      <c r="JI18" s="20">
        <f>'RIMS II Type II Employment'!JI18*VLOOKUP('Equation 4 Type II FTE'!$B18,'Equation 3 FTE Conversion'!$B$10:$E$32,4,FALSE)</f>
        <v>8.9776303546459886</v>
      </c>
      <c r="JJ18" s="20">
        <f>'RIMS II Type II Employment'!JJ18*VLOOKUP('Equation 4 Type II FTE'!$B18,'Equation 3 FTE Conversion'!$B$10:$E$32,4,FALSE)</f>
        <v>7.3176485572645218</v>
      </c>
      <c r="JK18" s="20">
        <f>'RIMS II Type II Employment'!JK18*VLOOKUP('Equation 4 Type II FTE'!$B18,'Equation 3 FTE Conversion'!$B$10:$E$32,4,FALSE)</f>
        <v>11.576404334562095</v>
      </c>
      <c r="JL18" s="20">
        <f>'RIMS II Type II Employment'!JL18*VLOOKUP('Equation 4 Type II FTE'!$B18,'Equation 3 FTE Conversion'!$B$10:$E$32,4,FALSE)</f>
        <v>0.37196275581543153</v>
      </c>
      <c r="JM18" s="20">
        <f>'RIMS II Type II Employment'!JM18*VLOOKUP('Equation 4 Type II FTE'!$B18,'Equation 3 FTE Conversion'!$B$10:$E$32,4,FALSE)</f>
        <v>0.4098559171221558</v>
      </c>
      <c r="JN18" s="20">
        <f>'RIMS II Type II Employment'!JN18*VLOOKUP('Equation 4 Type II FTE'!$B18,'Equation 3 FTE Conversion'!$B$10:$E$32,4,FALSE)</f>
        <v>0.44931707131053772</v>
      </c>
      <c r="JO18" s="20">
        <f>'RIMS II Type II Employment'!JO18*VLOOKUP('Equation 4 Type II FTE'!$B18,'Equation 3 FTE Conversion'!$B$10:$E$32,4,FALSE)</f>
        <v>0.7876550908859794</v>
      </c>
      <c r="JP18" s="20">
        <f>'RIMS II Type II Employment'!JP18*VLOOKUP('Equation 4 Type II FTE'!$B18,'Equation 3 FTE Conversion'!$B$10:$E$32,4,FALSE)</f>
        <v>0.57205606965806521</v>
      </c>
      <c r="JQ18" s="20">
        <f>'RIMS II Type II Employment'!JQ18*VLOOKUP('Equation 4 Type II FTE'!$B18,'Equation 3 FTE Conversion'!$B$10:$E$32,4,FALSE)</f>
        <v>0.70368036100165243</v>
      </c>
      <c r="JR18" s="20">
        <f>'RIMS II Type II Employment'!JR18*VLOOKUP('Equation 4 Type II FTE'!$B18,'Equation 3 FTE Conversion'!$B$10:$E$32,4,FALSE)</f>
        <v>0.65376592093555352</v>
      </c>
      <c r="JS18" s="20">
        <f>'RIMS II Type II Employment'!JS18*VLOOKUP('Equation 4 Type II FTE'!$B18,'Equation 3 FTE Conversion'!$B$10:$E$32,4,FALSE)</f>
        <v>0.51203678657683993</v>
      </c>
      <c r="JT18" s="20">
        <f>'RIMS II Type II Employment'!JT18*VLOOKUP('Equation 4 Type II FTE'!$B18,'Equation 3 FTE Conversion'!$B$10:$E$32,4,FALSE)</f>
        <v>0.47231430024151516</v>
      </c>
      <c r="JU18" s="20">
        <f>'RIMS II Type II Employment'!JU18*VLOOKUP('Equation 4 Type II FTE'!$B18,'Equation 3 FTE Conversion'!$B$10:$E$32,4,FALSE)</f>
        <v>0.42963004957417061</v>
      </c>
      <c r="JV18" s="20">
        <f>'RIMS II Type II Employment'!JV18*VLOOKUP('Equation 4 Type II FTE'!$B18,'Equation 3 FTE Conversion'!$B$10:$E$32,4,FALSE)</f>
        <v>0.37178853438413628</v>
      </c>
      <c r="JW18" s="20">
        <f>'RIMS II Type II Employment'!JW18*VLOOKUP('Equation 4 Type II FTE'!$B18,'Equation 3 FTE Conversion'!$B$10:$E$32,4,FALSE)</f>
        <v>0.34635220541502476</v>
      </c>
      <c r="JX18" s="20">
        <f>'RIMS II Type II Employment'!JX18*VLOOKUP('Equation 4 Type II FTE'!$B18,'Equation 3 FTE Conversion'!$B$10:$E$32,4,FALSE)</f>
        <v>0.34321621965170968</v>
      </c>
      <c r="JY18" s="20">
        <f>'RIMS II Type II Employment'!JY18*VLOOKUP('Equation 4 Type II FTE'!$B18,'Equation 3 FTE Conversion'!$B$10:$E$32,4,FALSE)</f>
        <v>0.44060599974577347</v>
      </c>
      <c r="JZ18" s="20">
        <f>'RIMS II Type II Employment'!JZ18*VLOOKUP('Equation 4 Type II FTE'!$B18,'Equation 3 FTE Conversion'!$B$10:$E$32,4,FALSE)</f>
        <v>0.3989670776662006</v>
      </c>
      <c r="KA18" s="20">
        <f>'RIMS II Type II Employment'!KA18*VLOOKUP('Equation 4 Type II FTE'!$B18,'Equation 3 FTE Conversion'!$B$10:$E$32,4,FALSE)</f>
        <v>0.21490213550273293</v>
      </c>
      <c r="KB18" s="20">
        <f>'RIMS II Type II Employment'!KB18*VLOOKUP('Equation 4 Type II FTE'!$B18,'Equation 3 FTE Conversion'!$B$10:$E$32,4,FALSE)</f>
        <v>0.68529999999999991</v>
      </c>
      <c r="KC18" s="20">
        <f>'RIMS II Type II Employment'!KC18*VLOOKUP('Equation 4 Type II FTE'!$B18,'Equation 3 FTE Conversion'!$B$10:$E$32,4,FALSE)</f>
        <v>0.50567770433456205</v>
      </c>
      <c r="KD18" s="20">
        <f>'RIMS II Type II Employment'!KD18*VLOOKUP('Equation 4 Type II FTE'!$B18,'Equation 3 FTE Conversion'!$B$10:$E$32,4,FALSE)</f>
        <v>0.33049805516715391</v>
      </c>
      <c r="KE18" s="20">
        <f>'RIMS II Type II Employment'!KE18*VLOOKUP('Equation 4 Type II FTE'!$B18,'Equation 3 FTE Conversion'!$B$10:$E$32,4,FALSE)</f>
        <v>0.37126587009025042</v>
      </c>
      <c r="KF18" s="20">
        <f>'RIMS II Type II Employment'!KF18*VLOOKUP('Equation 4 Type II FTE'!$B18,'Equation 3 FTE Conversion'!$B$10:$E$32,4,FALSE)</f>
        <v>0.38851379178848355</v>
      </c>
      <c r="KG18" s="20">
        <f>'RIMS II Type II Employment'!KG18*VLOOKUP('Equation 4 Type II FTE'!$B18,'Equation 3 FTE Conversion'!$B$10:$E$32,4,FALSE)</f>
        <v>0.41255634930723273</v>
      </c>
      <c r="KH18" s="20">
        <f>'RIMS II Type II Employment'!KH18*VLOOKUP('Equation 4 Type II FTE'!$B18,'Equation 3 FTE Conversion'!$B$10:$E$32,4,FALSE)</f>
        <v>0.39313065971780853</v>
      </c>
      <c r="KI18" s="20">
        <f>'RIMS II Type II Employment'!KI18*VLOOKUP('Equation 4 Type II FTE'!$B18,'Equation 3 FTE Conversion'!$B$10:$E$32,4,FALSE)</f>
        <v>0.43990911402059235</v>
      </c>
      <c r="KJ18" s="20">
        <f>'RIMS II Type II Employment'!KJ18*VLOOKUP('Equation 4 Type II FTE'!$B18,'Equation 3 FTE Conversion'!$B$10:$E$32,4,FALSE)</f>
        <v>0.48903955764586243</v>
      </c>
      <c r="KK18" s="20">
        <f>'RIMS II Type II Employment'!KK18*VLOOKUP('Equation 4 Type II FTE'!$B18,'Equation 3 FTE Conversion'!$B$10:$E$32,4,FALSE)</f>
        <v>0.35645704843015125</v>
      </c>
      <c r="KL18" s="20">
        <f>'RIMS II Type II Employment'!KL18*VLOOKUP('Equation 4 Type II FTE'!$B18,'Equation 3 FTE Conversion'!$B$10:$E$32,4,FALSE)</f>
        <v>0.6245838311935934</v>
      </c>
      <c r="KM18" s="20">
        <f>'RIMS II Type II Employment'!KM18*VLOOKUP('Equation 4 Type II FTE'!$B18,'Equation 3 FTE Conversion'!$B$10:$E$32,4,FALSE)</f>
        <v>0.60463547731028344</v>
      </c>
      <c r="KN18" s="20">
        <f>'RIMS II Type II Employment'!KN18*VLOOKUP('Equation 4 Type II FTE'!$B18,'Equation 3 FTE Conversion'!$B$10:$E$32,4,FALSE)</f>
        <v>0.39069155967967456</v>
      </c>
      <c r="KO18" s="20">
        <f>'RIMS II Type II Employment'!KO18*VLOOKUP('Equation 4 Type II FTE'!$B18,'Equation 3 FTE Conversion'!$B$10:$E$32,4,FALSE)</f>
        <v>0.36525523071056309</v>
      </c>
      <c r="KP18" s="20">
        <f>'RIMS II Type II Employment'!KP18*VLOOKUP('Equation 4 Type II FTE'!$B18,'Equation 3 FTE Conversion'!$B$10:$E$32,4,FALSE)</f>
        <v>0.42135453158764458</v>
      </c>
      <c r="KQ18" s="20">
        <f>'RIMS II Type II Employment'!KQ18*VLOOKUP('Equation 4 Type II FTE'!$B18,'Equation 3 FTE Conversion'!$B$10:$E$32,4,FALSE)</f>
        <v>0.56883297317910253</v>
      </c>
      <c r="KR18" s="20">
        <f>'RIMS II Type II Employment'!KR18*VLOOKUP('Equation 4 Type II FTE'!$B18,'Equation 3 FTE Conversion'!$B$10:$E$32,4,FALSE)</f>
        <v>0.29399866531079194</v>
      </c>
      <c r="KS18" s="20">
        <f>'RIMS II Type II Employment'!KS18*VLOOKUP('Equation 4 Type II FTE'!$B18,'Equation 3 FTE Conversion'!$B$10:$E$32,4,FALSE)</f>
        <v>0.50916213296046775</v>
      </c>
      <c r="KT18" s="20">
        <f>'RIMS II Type II Employment'!KT18*VLOOKUP('Equation 4 Type II FTE'!$B18,'Equation 3 FTE Conversion'!$B$10:$E$32,4,FALSE)</f>
        <v>0.46133835006991225</v>
      </c>
      <c r="KU18" s="20">
        <f>'RIMS II Type II Employment'!KU18*VLOOKUP('Equation 4 Type II FTE'!$B18,'Equation 3 FTE Conversion'!$B$10:$E$32,4,FALSE)</f>
        <v>0.53320469047921693</v>
      </c>
      <c r="KV18" s="20">
        <f>'RIMS II Type II Employment'!KV18*VLOOKUP('Equation 4 Type II FTE'!$B18,'Equation 3 FTE Conversion'!$B$10:$E$32,4,FALSE)</f>
        <v>0.30288395830685139</v>
      </c>
      <c r="KW18" s="20">
        <f>'RIMS II Type II Employment'!KW18*VLOOKUP('Equation 4 Type II FTE'!$B18,'Equation 3 FTE Conversion'!$B$10:$E$32,4,FALSE)</f>
        <v>0.66970718189907208</v>
      </c>
      <c r="KX18" s="20">
        <f>'RIMS II Type II Employment'!KX18*VLOOKUP('Equation 4 Type II FTE'!$B18,'Equation 3 FTE Conversion'!$B$10:$E$32,4,FALSE)</f>
        <v>0.65507258167026816</v>
      </c>
      <c r="KY18" s="20">
        <f>'RIMS II Type II Employment'!KY18*VLOOKUP('Equation 4 Type II FTE'!$B18,'Equation 3 FTE Conversion'!$B$10:$E$32,4,FALSE)</f>
        <v>0.61238833100292356</v>
      </c>
      <c r="KZ18" s="20">
        <f>'RIMS II Type II Employment'!KZ18*VLOOKUP('Equation 4 Type II FTE'!$B18,'Equation 3 FTE Conversion'!$B$10:$E$32,4,FALSE)</f>
        <v>0.58224802338883941</v>
      </c>
      <c r="LA18" s="20">
        <f>'RIMS II Type II Employment'!LA18*VLOOKUP('Equation 4 Type II FTE'!$B18,'Equation 3 FTE Conversion'!$B$10:$E$32,4,FALSE)</f>
        <v>0.64331263505783653</v>
      </c>
      <c r="LB18" s="20">
        <f>'RIMS II Type II Employment'!LB18*VLOOKUP('Equation 4 Type II FTE'!$B18,'Equation 3 FTE Conversion'!$B$10:$E$32,4,FALSE)</f>
        <v>0.60419992373204523</v>
      </c>
      <c r="LC18" s="20">
        <f>'RIMS II Type II Employment'!LC18*VLOOKUP('Equation 4 Type II FTE'!$B18,'Equation 3 FTE Conversion'!$B$10:$E$32,4,FALSE)</f>
        <v>0.64627439938985631</v>
      </c>
      <c r="LD18" s="20">
        <f>'RIMS II Type II Employment'!LD18*VLOOKUP('Equation 4 Type II FTE'!$B18,'Equation 3 FTE Conversion'!$B$10:$E$32,4,FALSE)</f>
        <v>0.73469177577221301</v>
      </c>
      <c r="LE18" s="20">
        <f>'RIMS II Type II Employment'!LE18*VLOOKUP('Equation 4 Type II FTE'!$B18,'Equation 3 FTE Conversion'!$B$10:$E$32,4,FALSE)</f>
        <v>0.55611480869454677</v>
      </c>
      <c r="LF18" s="20">
        <f>'RIMS II Type II Employment'!LF18*VLOOKUP('Equation 4 Type II FTE'!$B18,'Equation 3 FTE Conversion'!$B$10:$E$32,4,FALSE)</f>
        <v>0.44766196771323247</v>
      </c>
      <c r="LG18" s="20">
        <f>'RIMS II Type II Employment'!LG18*VLOOKUP('Equation 4 Type II FTE'!$B18,'Equation 3 FTE Conversion'!$B$10:$E$32,4,FALSE)</f>
        <v>0.65237214948519129</v>
      </c>
      <c r="LH18" s="20">
        <f>'RIMS II Type II Employment'!LH18*VLOOKUP('Equation 4 Type II FTE'!$B18,'Equation 3 FTE Conversion'!$B$10:$E$32,4,FALSE)</f>
        <v>0.6598636710308885</v>
      </c>
      <c r="LI18" s="20">
        <f>'RIMS II Type II Employment'!LI18*VLOOKUP('Equation 4 Type II FTE'!$B18,'Equation 3 FTE Conversion'!$B$10:$E$32,4,FALSE)</f>
        <v>0.67693737129782638</v>
      </c>
      <c r="LJ18" s="20">
        <f>'RIMS II Type II Employment'!LJ18*VLOOKUP('Equation 4 Type II FTE'!$B18,'Equation 3 FTE Conversion'!$B$10:$E$32,4,FALSE)</f>
        <v>0.47989293250285997</v>
      </c>
      <c r="LK18" s="20">
        <f>'RIMS II Type II Employment'!LK18*VLOOKUP('Equation 4 Type II FTE'!$B18,'Equation 3 FTE Conversion'!$B$10:$E$32,4,FALSE)</f>
        <v>0.59670840218634802</v>
      </c>
      <c r="LL18" s="20">
        <f>'RIMS II Type II Employment'!LL18*VLOOKUP('Equation 4 Type II FTE'!$B18,'Equation 3 FTE Conversion'!$B$10:$E$32,4,FALSE)</f>
        <v>0.73669532223210876</v>
      </c>
      <c r="LM18" s="20">
        <f>'RIMS II Type II Employment'!LM18*VLOOKUP('Equation 4 Type II FTE'!$B18,'Equation 3 FTE Conversion'!$B$10:$E$32,4,FALSE)</f>
        <v>0.5928755306978517</v>
      </c>
      <c r="LN18" s="20">
        <f>'RIMS II Type II Employment'!LN18*VLOOKUP('Equation 4 Type II FTE'!$B18,'Equation 3 FTE Conversion'!$B$10:$E$32,4,FALSE)</f>
        <v>0.68651955001906695</v>
      </c>
      <c r="LO18" s="20">
        <f>'RIMS II Type II Employment'!LO18*VLOOKUP('Equation 4 Type II FTE'!$B18,'Equation 3 FTE Conversion'!$B$10:$E$32,4,FALSE)</f>
        <v>0.46011880005084527</v>
      </c>
      <c r="LP18" s="20">
        <f>'RIMS II Type II Employment'!LP18*VLOOKUP('Equation 4 Type II FTE'!$B18,'Equation 3 FTE Conversion'!$B$10:$E$32,4,FALSE)</f>
        <v>0.65873123172746917</v>
      </c>
      <c r="LQ18" s="20">
        <f>'RIMS II Type II Employment'!LQ18*VLOOKUP('Equation 4 Type II FTE'!$B18,'Equation 3 FTE Conversion'!$B$10:$E$32,4,FALSE)</f>
        <v>0.48355158256006103</v>
      </c>
      <c r="LR18" s="20">
        <f>'RIMS II Type II Employment'!LR18*VLOOKUP('Equation 4 Type II FTE'!$B18,'Equation 3 FTE Conversion'!$B$10:$E$32,4,FALSE)</f>
        <v>0.67083962120249141</v>
      </c>
      <c r="LS18" s="20">
        <f>'RIMS II Type II Employment'!LS18*VLOOKUP('Equation 4 Type II FTE'!$B18,'Equation 3 FTE Conversion'!$B$10:$E$32,4,FALSE)</f>
        <v>0.55245615863734587</v>
      </c>
      <c r="LT18" s="20">
        <f>'RIMS II Type II Employment'!LT18*VLOOKUP('Equation 4 Type II FTE'!$B18,'Equation 3 FTE Conversion'!$B$10:$E$32,4,FALSE)</f>
        <v>0.42666828524215072</v>
      </c>
      <c r="LU18" s="20">
        <f>'RIMS II Type II Employment'!LU18*VLOOKUP('Equation 4 Type II FTE'!$B18,'Equation 3 FTE Conversion'!$B$10:$E$32,4,FALSE)</f>
        <v>0.63634377780602513</v>
      </c>
      <c r="LV18" s="20">
        <f>'RIMS II Type II Employment'!LV18*VLOOKUP('Equation 4 Type II FTE'!$B18,'Equation 3 FTE Conversion'!$B$10:$E$32,4,FALSE)</f>
        <v>0.54844906571755436</v>
      </c>
      <c r="LW18" s="20">
        <f>'RIMS II Type II Employment'!LW18*VLOOKUP('Equation 4 Type II FTE'!$B18,'Equation 3 FTE Conversion'!$B$10:$E$32,4,FALSE)</f>
        <v>0.60184793440955886</v>
      </c>
      <c r="LX18" s="20">
        <f>'RIMS II Type II Employment'!LX18*VLOOKUP('Equation 4 Type II FTE'!$B18,'Equation 3 FTE Conversion'!$B$10:$E$32,4,FALSE)</f>
        <v>0.69192041438922081</v>
      </c>
      <c r="LY18" s="20">
        <f>'RIMS II Type II Employment'!LY18*VLOOKUP('Equation 4 Type II FTE'!$B18,'Equation 3 FTE Conversion'!$B$10:$E$32,4,FALSE)</f>
        <v>0.62615182407525105</v>
      </c>
      <c r="LZ18" s="20">
        <f>'RIMS II Type II Employment'!LZ18*VLOOKUP('Equation 4 Type II FTE'!$B18,'Equation 3 FTE Conversion'!$B$10:$E$32,4,FALSE)</f>
        <v>0.52815226897165368</v>
      </c>
      <c r="MA18" s="20">
        <f>'RIMS II Type II Employment'!MA18*VLOOKUP('Equation 4 Type II FTE'!$B18,'Equation 3 FTE Conversion'!$B$10:$E$32,4,FALSE)</f>
        <v>0.39914129909749585</v>
      </c>
      <c r="MB18" s="20">
        <f>'RIMS II Type II Employment'!MB18*VLOOKUP('Equation 4 Type II FTE'!$B18,'Equation 3 FTE Conversion'!$B$10:$E$32,4,FALSE)</f>
        <v>0.56247389093682476</v>
      </c>
      <c r="MC18" s="20">
        <f>'RIMS II Type II Employment'!MC18*VLOOKUP('Equation 4 Type II FTE'!$B18,'Equation 3 FTE Conversion'!$B$10:$E$32,4,FALSE)</f>
        <v>0.71840207194610395</v>
      </c>
      <c r="MD18" s="20">
        <f>'RIMS II Type II Employment'!MD18*VLOOKUP('Equation 4 Type II FTE'!$B18,'Equation 3 FTE Conversion'!$B$10:$E$32,4,FALSE)</f>
        <v>0.59784084148976735</v>
      </c>
      <c r="ME18" s="20">
        <f>'RIMS II Type II Employment'!ME18*VLOOKUP('Equation 4 Type II FTE'!$B18,'Equation 3 FTE Conversion'!$B$10:$E$32,4,FALSE)</f>
        <v>0.58163824837930589</v>
      </c>
      <c r="MF18" s="20">
        <f>'RIMS II Type II Employment'!MF18*VLOOKUP('Equation 4 Type II FTE'!$B18,'Equation 3 FTE Conversion'!$B$10:$E$32,4,FALSE)</f>
        <v>0.61160433456209473</v>
      </c>
      <c r="MG18" s="20">
        <f>'RIMS II Type II Employment'!MG18*VLOOKUP('Equation 4 Type II FTE'!$B18,'Equation 3 FTE Conversion'!$B$10:$E$32,4,FALSE)</f>
        <v>0.60376437015380702</v>
      </c>
      <c r="MH18" s="20">
        <f>'RIMS II Type II Employment'!MH18*VLOOKUP('Equation 4 Type II FTE'!$B18,'Equation 3 FTE Conversion'!$B$10:$E$32,4,FALSE)</f>
        <v>0.62963625270115675</v>
      </c>
      <c r="MI18" s="20">
        <f>'RIMS II Type II Employment'!MI18*VLOOKUP('Equation 4 Type II FTE'!$B18,'Equation 3 FTE Conversion'!$B$10:$E$32,4,FALSE)</f>
        <v>0.57327561967713236</v>
      </c>
      <c r="MJ18" s="20">
        <f>'RIMS II Type II Employment'!MJ18*VLOOKUP('Equation 4 Type II FTE'!$B18,'Equation 3 FTE Conversion'!$B$10:$E$32,4,FALSE)</f>
        <v>0.52092207957289938</v>
      </c>
      <c r="MK18" s="20">
        <f>'RIMS II Type II Employment'!MK18*VLOOKUP('Equation 4 Type II FTE'!$B18,'Equation 3 FTE Conversion'!$B$10:$E$32,4,FALSE)</f>
        <v>0.55106238718698364</v>
      </c>
      <c r="ML18" s="20">
        <f>'RIMS II Type II Employment'!ML18*VLOOKUP('Equation 4 Type II FTE'!$B18,'Equation 3 FTE Conversion'!$B$10:$E$32,4,FALSE)</f>
        <v>0.72798425066734462</v>
      </c>
      <c r="MM18" s="20">
        <f>'RIMS II Type II Employment'!MM18*VLOOKUP('Equation 4 Type II FTE'!$B18,'Equation 3 FTE Conversion'!$B$10:$E$32,4,FALSE)</f>
        <v>0.50977190797000127</v>
      </c>
      <c r="MN18" s="20">
        <f>'RIMS II Type II Employment'!MN18*VLOOKUP('Equation 4 Type II FTE'!$B18,'Equation 3 FTE Conversion'!$B$10:$E$32,4,FALSE)</f>
        <v>0.49661818990720735</v>
      </c>
      <c r="MO18" s="20">
        <f>'RIMS II Type II Employment'!MO18*VLOOKUP('Equation 4 Type II FTE'!$B18,'Equation 3 FTE Conversion'!$B$10:$E$32,4,FALSE)</f>
        <v>0.43720868183551542</v>
      </c>
      <c r="MP18" s="20">
        <f>'RIMS II Type II Employment'!MP18*VLOOKUP('Equation 4 Type II FTE'!$B18,'Equation 3 FTE Conversion'!$B$10:$E$32,4,FALSE)</f>
        <v>0.44844596415406129</v>
      </c>
      <c r="MQ18" s="20">
        <f>'RIMS II Type II Employment'!MQ18*VLOOKUP('Equation 4 Type II FTE'!$B18,'Equation 3 FTE Conversion'!$B$10:$E$32,4,FALSE)</f>
        <v>0.40619726706495485</v>
      </c>
      <c r="MR18" s="20">
        <f>'RIMS II Type II Employment'!MR18*VLOOKUP('Equation 4 Type II FTE'!$B18,'Equation 3 FTE Conversion'!$B$10:$E$32,4,FALSE)</f>
        <v>0.54339664420999112</v>
      </c>
      <c r="MS18" s="20">
        <f>'RIMS II Type II Employment'!MS18*VLOOKUP('Equation 4 Type II FTE'!$B18,'Equation 3 FTE Conversion'!$B$10:$E$32,4,FALSE)</f>
        <v>0.48128670395322232</v>
      </c>
      <c r="MT18" s="20">
        <f>'RIMS II Type II Employment'!MT18*VLOOKUP('Equation 4 Type II FTE'!$B18,'Equation 3 FTE Conversion'!$B$10:$E$32,4,FALSE)</f>
        <v>0.58703911274945975</v>
      </c>
      <c r="MU18" s="20">
        <f>'RIMS II Type II Employment'!MU18*VLOOKUP('Equation 4 Type II FTE'!$B18,'Equation 3 FTE Conversion'!$B$10:$E$32,4,FALSE)</f>
        <v>0.51891853311300362</v>
      </c>
      <c r="MV18" s="20">
        <f>'RIMS II Type II Employment'!MV18*VLOOKUP('Equation 4 Type II FTE'!$B18,'Equation 3 FTE Conversion'!$B$10:$E$32,4,FALSE)</f>
        <v>0.63233668488623362</v>
      </c>
      <c r="MW18" s="20">
        <f>'RIMS II Type II Employment'!MW18*VLOOKUP('Equation 4 Type II FTE'!$B18,'Equation 3 FTE Conversion'!$B$10:$E$32,4,FALSE)</f>
        <v>0.773630265666709</v>
      </c>
      <c r="MX18" s="20">
        <f>'RIMS II Type II Employment'!MX18*VLOOKUP('Equation 4 Type II FTE'!$B18,'Equation 3 FTE Conversion'!$B$10:$E$32,4,FALSE)</f>
        <v>0.63285934918011943</v>
      </c>
      <c r="MY18" s="20">
        <f>'RIMS II Type II Employment'!MY18*VLOOKUP('Equation 4 Type II FTE'!$B18,'Equation 3 FTE Conversion'!$B$10:$E$32,4,FALSE)</f>
        <v>0.61308521672810468</v>
      </c>
      <c r="MZ18" s="20">
        <f>'RIMS II Type II Employment'!MZ18*VLOOKUP('Equation 4 Type II FTE'!$B18,'Equation 3 FTE Conversion'!$B$10:$E$32,4,FALSE)</f>
        <v>0.50933635439176306</v>
      </c>
      <c r="NA18" s="20">
        <f>'RIMS II Type II Employment'!NA18*VLOOKUP('Equation 4 Type II FTE'!$B18,'Equation 3 FTE Conversion'!$B$10:$E$32,4,FALSE)</f>
        <v>0.72066695055294272</v>
      </c>
      <c r="NB18" s="20">
        <f>'RIMS II Type II Employment'!NB18*VLOOKUP('Equation 4 Type II FTE'!$B18,'Equation 3 FTE Conversion'!$B$10:$E$32,4,FALSE)</f>
        <v>0.50811680437269613</v>
      </c>
      <c r="NC18" s="20">
        <f>'RIMS II Type II Employment'!NC18*VLOOKUP('Equation 4 Type II FTE'!$B18,'Equation 3 FTE Conversion'!$B$10:$E$32,4,FALSE)</f>
        <v>0.59444352357950936</v>
      </c>
      <c r="ND18" s="20">
        <f>'RIMS II Type II Employment'!ND18*VLOOKUP('Equation 4 Type II FTE'!$B18,'Equation 3 FTE Conversion'!$B$10:$E$32,4,FALSE)</f>
        <v>0.66517742468539465</v>
      </c>
      <c r="NE18" s="20">
        <f>'RIMS II Type II Employment'!NE18*VLOOKUP('Equation 4 Type II FTE'!$B18,'Equation 3 FTE Conversion'!$B$10:$E$32,4,FALSE)</f>
        <v>0.48093826109063176</v>
      </c>
      <c r="NF18" s="20">
        <f>'RIMS II Type II Employment'!NF18*VLOOKUP('Equation 4 Type II FTE'!$B18,'Equation 3 FTE Conversion'!$B$10:$E$32,4,FALSE)</f>
        <v>0.59453063429515696</v>
      </c>
      <c r="NG18" s="198">
        <f>'RIMS II Type II Employment'!NG18*VLOOKUP('Equation 4 Type II FTE'!$B18,'Equation 3 FTE Conversion'!$B$10:$E$32,4,FALSE)</f>
        <v>0.64305130291089352</v>
      </c>
      <c r="NH18" s="219">
        <f>'RIMS II Type II Employment'!NH18*VLOOKUP('Equation 4 Type II FTE'!$B18,'Equation 3 FTE Conversion'!$B$10:$E$32,4,FALSE)</f>
        <v>0.69157197152663019</v>
      </c>
      <c r="NI18" s="198">
        <f>'RIMS II Type II Employment'!NI18*VLOOKUP('Equation 4 Type II FTE'!$B18,'Equation 3 FTE Conversion'!$B$10:$E$32,4,FALSE)</f>
        <v>0.53337891191051223</v>
      </c>
      <c r="NJ18" s="200">
        <f>'RIMS II Type II Employment'!NJ18*VLOOKUP('Equation 4 Type II FTE'!$B18,'Equation 3 FTE Conversion'!$B$10:$E$32,4,FALSE)</f>
        <v>0.95865342570230072</v>
      </c>
    </row>
    <row r="19" spans="2:374" x14ac:dyDescent="0.3">
      <c r="B19" s="59" t="s">
        <v>831</v>
      </c>
      <c r="C19" s="20">
        <f>'RIMS II Type II Employment'!C19*VLOOKUP('Equation 4 Type II FTE'!$B19,'Equation 3 FTE Conversion'!$B$10:$E$32,4,FALSE)</f>
        <v>0.20736167393199653</v>
      </c>
      <c r="D19" s="20">
        <f>'RIMS II Type II Employment'!D19*VLOOKUP('Equation 4 Type II FTE'!$B19,'Equation 3 FTE Conversion'!$B$10:$E$32,4,FALSE)</f>
        <v>0.19217966870095904</v>
      </c>
      <c r="E19" s="20">
        <f>'RIMS II Type II Employment'!E19*VLOOKUP('Equation 4 Type II FTE'!$B19,'Equation 3 FTE Conversion'!$B$10:$E$32,4,FALSE)</f>
        <v>0.16087267654751528</v>
      </c>
      <c r="F19" s="20">
        <f>'RIMS II Type II Employment'!F19*VLOOKUP('Equation 4 Type II FTE'!$B19,'Equation 3 FTE Conversion'!$B$10:$E$32,4,FALSE)</f>
        <v>0.26846688753269399</v>
      </c>
      <c r="G19" s="20">
        <f>'RIMS II Type II Employment'!G19*VLOOKUP('Equation 4 Type II FTE'!$B19,'Equation 3 FTE Conversion'!$B$10:$E$32,4,FALSE)</f>
        <v>0.18444721883173495</v>
      </c>
      <c r="H19" s="20">
        <f>'RIMS II Type II Employment'!H19*VLOOKUP('Equation 4 Type II FTE'!$B19,'Equation 3 FTE Conversion'!$B$10:$E$32,4,FALSE)</f>
        <v>0.26365768090671321</v>
      </c>
      <c r="I19" s="20">
        <f>'RIMS II Type II Employment'!I19*VLOOKUP('Equation 4 Type II FTE'!$B19,'Equation 3 FTE Conversion'!$B$10:$E$32,4,FALSE)</f>
        <v>0.25875417611159546</v>
      </c>
      <c r="J19" s="20">
        <f>'RIMS II Type II Employment'!J19*VLOOKUP('Equation 4 Type II FTE'!$B19,'Equation 3 FTE Conversion'!$B$10:$E$32,4,FALSE)</f>
        <v>0.31335281604184828</v>
      </c>
      <c r="K19" s="20">
        <f>'RIMS II Type II Employment'!K19*VLOOKUP('Equation 4 Type II FTE'!$B19,'Equation 3 FTE Conversion'!$B$10:$E$32,4,FALSE)</f>
        <v>0.16190995640802092</v>
      </c>
      <c r="L19" s="20">
        <f>'RIMS II Type II Employment'!L19*VLOOKUP('Equation 4 Type II FTE'!$B19,'Equation 3 FTE Conversion'!$B$10:$E$32,4,FALSE)</f>
        <v>0.24262918918918916</v>
      </c>
      <c r="M19" s="20">
        <f>'RIMS II Type II Employment'!M19*VLOOKUP('Equation 4 Type II FTE'!$B19,'Equation 3 FTE Conversion'!$B$10:$E$32,4,FALSE)</f>
        <v>0.24706120313862251</v>
      </c>
      <c r="N19" s="20">
        <f>'RIMS II Type II Employment'!N19*VLOOKUP('Equation 4 Type II FTE'!$B19,'Equation 3 FTE Conversion'!$B$10:$E$32,4,FALSE)</f>
        <v>0.23725419354838709</v>
      </c>
      <c r="O19" s="20">
        <f>'RIMS II Type II Employment'!O19*VLOOKUP('Equation 4 Type II FTE'!$B19,'Equation 3 FTE Conversion'!$B$10:$E$32,4,FALSE)</f>
        <v>0.13531787271142109</v>
      </c>
      <c r="P19" s="20">
        <f>'RIMS II Type II Employment'!P19*VLOOKUP('Equation 4 Type II FTE'!$B19,'Equation 3 FTE Conversion'!$B$10:$E$32,4,FALSE)</f>
        <v>0.15295163034001746</v>
      </c>
      <c r="Q19" s="20">
        <f>'RIMS II Type II Employment'!Q19*VLOOKUP('Equation 4 Type II FTE'!$B19,'Equation 3 FTE Conversion'!$B$10:$E$32,4,FALSE)</f>
        <v>0</v>
      </c>
      <c r="R19" s="20">
        <f>'RIMS II Type II Employment'!R19*VLOOKUP('Equation 4 Type II FTE'!$B19,'Equation 3 FTE Conversion'!$B$10:$E$32,4,FALSE)</f>
        <v>0.15502619006102877</v>
      </c>
      <c r="S19" s="20">
        <f>'RIMS II Type II Employment'!S19*VLOOKUP('Equation 4 Type II FTE'!$B19,'Equation 3 FTE Conversion'!$B$10:$E$32,4,FALSE)</f>
        <v>0.45725182214472537</v>
      </c>
      <c r="T19" s="20">
        <f>'RIMS II Type II Employment'!T19*VLOOKUP('Equation 4 Type II FTE'!$B19,'Equation 3 FTE Conversion'!$B$10:$E$32,4,FALSE)</f>
        <v>0.14946259808195292</v>
      </c>
      <c r="U19" s="20">
        <f>'RIMS II Type II Employment'!U19*VLOOKUP('Equation 4 Type II FTE'!$B19,'Equation 3 FTE Conversion'!$B$10:$E$32,4,FALSE)</f>
        <v>0.17199986050566696</v>
      </c>
      <c r="V19" s="20">
        <f>'RIMS II Type II Employment'!V19*VLOOKUP('Equation 4 Type II FTE'!$B19,'Equation 3 FTE Conversion'!$B$10:$E$32,4,FALSE)</f>
        <v>0.20717307759372278</v>
      </c>
      <c r="W19" s="20">
        <f>'RIMS II Type II Employment'!W19*VLOOKUP('Equation 4 Type II FTE'!$B19,'Equation 3 FTE Conversion'!$B$10:$E$32,4,FALSE)</f>
        <v>0.22160069747166522</v>
      </c>
      <c r="X19" s="20">
        <f>'RIMS II Type II Employment'!X19*VLOOKUP('Equation 4 Type II FTE'!$B19,'Equation 3 FTE Conversion'!$B$10:$E$32,4,FALSE)</f>
        <v>0.23583972101133391</v>
      </c>
      <c r="Y19" s="20">
        <f>'RIMS II Type II Employment'!Y19*VLOOKUP('Equation 4 Type II FTE'!$B19,'Equation 3 FTE Conversion'!$B$10:$E$32,4,FALSE)</f>
        <v>0.23885726242371408</v>
      </c>
      <c r="Z19" s="20">
        <f>'RIMS II Type II Employment'!Z19*VLOOKUP('Equation 4 Type II FTE'!$B19,'Equation 3 FTE Conversion'!$B$10:$E$32,4,FALSE)</f>
        <v>0.26771250217959897</v>
      </c>
      <c r="AA19" s="20">
        <f>'RIMS II Type II Employment'!AA19*VLOOKUP('Equation 4 Type II FTE'!$B19,'Equation 3 FTE Conversion'!$B$10:$E$32,4,FALSE)</f>
        <v>0.24244059285091543</v>
      </c>
      <c r="AB19" s="20">
        <f>'RIMS II Type II Employment'!AB19*VLOOKUP('Equation 4 Type II FTE'!$B19,'Equation 3 FTE Conversion'!$B$10:$E$32,4,FALSE)</f>
        <v>0.26544934612031384</v>
      </c>
      <c r="AC19" s="20">
        <f>'RIMS II Type II Employment'!AC19*VLOOKUP('Equation 4 Type II FTE'!$B19,'Equation 3 FTE Conversion'!$B$10:$E$32,4,FALSE)</f>
        <v>0.22725858761987794</v>
      </c>
      <c r="AD19" s="20">
        <f>'RIMS II Type II Employment'!AD19*VLOOKUP('Equation 4 Type II FTE'!$B19,'Equation 3 FTE Conversion'!$B$10:$E$32,4,FALSE)</f>
        <v>0.2645063644289451</v>
      </c>
      <c r="AE19" s="20">
        <f>'RIMS II Type II Employment'!AE19*VLOOKUP('Equation 4 Type II FTE'!$B19,'Equation 3 FTE Conversion'!$B$10:$E$32,4,FALSE)</f>
        <v>0.25451075850043592</v>
      </c>
      <c r="AF19" s="20">
        <f>'RIMS II Type II Employment'!AF19*VLOOKUP('Equation 4 Type II FTE'!$B19,'Equation 3 FTE Conversion'!$B$10:$E$32,4,FALSE)</f>
        <v>0.33711595466434174</v>
      </c>
      <c r="AG19" s="20">
        <f>'RIMS II Type II Employment'!AG19*VLOOKUP('Equation 4 Type II FTE'!$B19,'Equation 3 FTE Conversion'!$B$10:$E$32,4,FALSE)</f>
        <v>0.3039229991281604</v>
      </c>
      <c r="AH19" s="20">
        <f>'RIMS II Type II Employment'!AH19*VLOOKUP('Equation 4 Type II FTE'!$B19,'Equation 3 FTE Conversion'!$B$10:$E$32,4,FALSE)</f>
        <v>0.25875417611159546</v>
      </c>
      <c r="AI19" s="20">
        <f>'RIMS II Type II Employment'!AI19*VLOOKUP('Equation 4 Type II FTE'!$B19,'Equation 3 FTE Conversion'!$B$10:$E$32,4,FALSE)</f>
        <v>0.27186162162162164</v>
      </c>
      <c r="AJ19" s="20">
        <f>'RIMS II Type II Employment'!AJ19*VLOOKUP('Equation 4 Type II FTE'!$B19,'Equation 3 FTE Conversion'!$B$10:$E$32,4,FALSE)</f>
        <v>0.24432655623365301</v>
      </c>
      <c r="AK19" s="20">
        <f>'RIMS II Type II Employment'!AK19*VLOOKUP('Equation 4 Type II FTE'!$B19,'Equation 3 FTE Conversion'!$B$10:$E$32,4,FALSE)</f>
        <v>0.37775846556233655</v>
      </c>
      <c r="AL19" s="20">
        <f>'RIMS II Type II Employment'!AL19*VLOOKUP('Equation 4 Type II FTE'!$B19,'Equation 3 FTE Conversion'!$B$10:$E$32,4,FALSE)</f>
        <v>0.7881440976460331</v>
      </c>
      <c r="AM19" s="20">
        <f>'RIMS II Type II Employment'!AM19*VLOOKUP('Equation 4 Type II FTE'!$B19,'Equation 3 FTE Conversion'!$B$10:$E$32,4,FALSE)</f>
        <v>0.2817629293809939</v>
      </c>
      <c r="AN19" s="20">
        <f>'RIMS II Type II Employment'!AN19*VLOOKUP('Equation 4 Type II FTE'!$B19,'Equation 3 FTE Conversion'!$B$10:$E$32,4,FALSE)</f>
        <v>0.25460505666957284</v>
      </c>
      <c r="AO19" s="20">
        <f>'RIMS II Type II Employment'!AO19*VLOOKUP('Equation 4 Type II FTE'!$B19,'Equation 3 FTE Conversion'!$B$10:$E$32,4,FALSE)</f>
        <v>0.18840774193548387</v>
      </c>
      <c r="AP19" s="20">
        <f>'RIMS II Type II Employment'!AP19*VLOOKUP('Equation 4 Type II FTE'!$B19,'Equation 3 FTE Conversion'!$B$10:$E$32,4,FALSE)</f>
        <v>0.27205021795989537</v>
      </c>
      <c r="AQ19" s="20">
        <f>'RIMS II Type II Employment'!AQ19*VLOOKUP('Equation 4 Type II FTE'!$B19,'Equation 3 FTE Conversion'!$B$10:$E$32,4,FALSE)</f>
        <v>0.27082434176111597</v>
      </c>
      <c r="AR19" s="20">
        <f>'RIMS II Type II Employment'!AR19*VLOOKUP('Equation 4 Type II FTE'!$B19,'Equation 3 FTE Conversion'!$B$10:$E$32,4,FALSE)</f>
        <v>0.2500787445510026</v>
      </c>
      <c r="AS19" s="20">
        <f>'RIMS II Type II Employment'!AS19*VLOOKUP('Equation 4 Type II FTE'!$B19,'Equation 3 FTE Conversion'!$B$10:$E$32,4,FALSE)</f>
        <v>0.28874099389712299</v>
      </c>
      <c r="AT19" s="20">
        <f>'RIMS II Type II Employment'!AT19*VLOOKUP('Equation 4 Type II FTE'!$B19,'Equation 3 FTE Conversion'!$B$10:$E$32,4,FALSE)</f>
        <v>0.30203703574542284</v>
      </c>
      <c r="AU19" s="20">
        <f>'RIMS II Type II Employment'!AU19*VLOOKUP('Equation 4 Type II FTE'!$B19,'Equation 3 FTE Conversion'!$B$10:$E$32,4,FALSE)</f>
        <v>0.20802176111595466</v>
      </c>
      <c r="AV19" s="20">
        <f>'RIMS II Type II Employment'!AV19*VLOOKUP('Equation 4 Type II FTE'!$B19,'Equation 3 FTE Conversion'!$B$10:$E$32,4,FALSE)</f>
        <v>0.34579138622493466</v>
      </c>
      <c r="AW19" s="20">
        <f>'RIMS II Type II Employment'!AW19*VLOOKUP('Equation 4 Type II FTE'!$B19,'Equation 3 FTE Conversion'!$B$10:$E$32,4,FALSE)</f>
        <v>0.20396693984306888</v>
      </c>
      <c r="AX19" s="20">
        <f>'RIMS II Type II Employment'!AX19*VLOOKUP('Equation 4 Type II FTE'!$B19,'Equation 3 FTE Conversion'!$B$10:$E$32,4,FALSE)</f>
        <v>0.21509412380122059</v>
      </c>
      <c r="AY19" s="20">
        <f>'RIMS II Type II Employment'!AY19*VLOOKUP('Equation 4 Type II FTE'!$B19,'Equation 3 FTE Conversion'!$B$10:$E$32,4,FALSE)</f>
        <v>0.21971473408892767</v>
      </c>
      <c r="AZ19" s="20">
        <f>'RIMS II Type II Employment'!AZ19*VLOOKUP('Equation 4 Type II FTE'!$B19,'Equation 3 FTE Conversion'!$B$10:$E$32,4,FALSE)</f>
        <v>0.19689457715780298</v>
      </c>
      <c r="BA19" s="20">
        <f>'RIMS II Type II Employment'!BA19*VLOOKUP('Equation 4 Type II FTE'!$B19,'Equation 3 FTE Conversion'!$B$10:$E$32,4,FALSE)</f>
        <v>0.21688578901482128</v>
      </c>
      <c r="BB19" s="20">
        <f>'RIMS II Type II Employment'!BB19*VLOOKUP('Equation 4 Type II FTE'!$B19,'Equation 3 FTE Conversion'!$B$10:$E$32,4,FALSE)</f>
        <v>0.24366646904969488</v>
      </c>
      <c r="BC19" s="20">
        <f>'RIMS II Type II Employment'!BC19*VLOOKUP('Equation 4 Type II FTE'!$B19,'Equation 3 FTE Conversion'!$B$10:$E$32,4,FALSE)</f>
        <v>0.21311386224934614</v>
      </c>
      <c r="BD19" s="20">
        <f>'RIMS II Type II Employment'!BD19*VLOOKUP('Equation 4 Type II FTE'!$B19,'Equation 3 FTE Conversion'!$B$10:$E$32,4,FALSE)</f>
        <v>0.20538141238012206</v>
      </c>
      <c r="BE19" s="20">
        <f>'RIMS II Type II Employment'!BE19*VLOOKUP('Equation 4 Type II FTE'!$B19,'Equation 3 FTE Conversion'!$B$10:$E$32,4,FALSE)</f>
        <v>0.24140331299040979</v>
      </c>
      <c r="BF19" s="20">
        <f>'RIMS II Type II Employment'!BF19*VLOOKUP('Equation 4 Type II FTE'!$B19,'Equation 3 FTE Conversion'!$B$10:$E$32,4,FALSE)</f>
        <v>0.22461823888404533</v>
      </c>
      <c r="BG19" s="20">
        <f>'RIMS II Type II Employment'!BG19*VLOOKUP('Equation 4 Type II FTE'!$B19,'Equation 3 FTE Conversion'!$B$10:$E$32,4,FALSE)</f>
        <v>0.20783316477768093</v>
      </c>
      <c r="BH19" s="20">
        <f>'RIMS II Type II Employment'!BH19*VLOOKUP('Equation 4 Type II FTE'!$B19,'Equation 3 FTE Conversion'!$B$10:$E$32,4,FALSE)</f>
        <v>0.21584850915431561</v>
      </c>
      <c r="BI19" s="20">
        <f>'RIMS II Type II Employment'!BI19*VLOOKUP('Equation 4 Type II FTE'!$B19,'Equation 3 FTE Conversion'!$B$10:$E$32,4,FALSE)</f>
        <v>0.23791428073234527</v>
      </c>
      <c r="BJ19" s="20">
        <f>'RIMS II Type II Employment'!BJ19*VLOOKUP('Equation 4 Type II FTE'!$B19,'Equation 3 FTE Conversion'!$B$10:$E$32,4,FALSE)</f>
        <v>0.19255686137750655</v>
      </c>
      <c r="BK19" s="20">
        <f>'RIMS II Type II Employment'!BK19*VLOOKUP('Equation 4 Type II FTE'!$B19,'Equation 3 FTE Conversion'!$B$10:$E$32,4,FALSE)</f>
        <v>0.20387264167393201</v>
      </c>
      <c r="BL19" s="20">
        <f>'RIMS II Type II Employment'!BL19*VLOOKUP('Equation 4 Type II FTE'!$B19,'Equation 3 FTE Conversion'!$B$10:$E$32,4,FALSE)</f>
        <v>0.19746036617262425</v>
      </c>
      <c r="BM19" s="20">
        <f>'RIMS II Type II Employment'!BM19*VLOOKUP('Equation 4 Type II FTE'!$B19,'Equation 3 FTE Conversion'!$B$10:$E$32,4,FALSE)</f>
        <v>0.23414235396687011</v>
      </c>
      <c r="BN19" s="20">
        <f>'RIMS II Type II Employment'!BN19*VLOOKUP('Equation 4 Type II FTE'!$B19,'Equation 3 FTE Conversion'!$B$10:$E$32,4,FALSE)</f>
        <v>0.22923884917175241</v>
      </c>
      <c r="BO19" s="20">
        <f>'RIMS II Type II Employment'!BO19*VLOOKUP('Equation 4 Type II FTE'!$B19,'Equation 3 FTE Conversion'!$B$10:$E$32,4,FALSE)</f>
        <v>0.25337918047079339</v>
      </c>
      <c r="BP19" s="20">
        <f>'RIMS II Type II Employment'!BP19*VLOOKUP('Equation 4 Type II FTE'!$B19,'Equation 3 FTE Conversion'!$B$10:$E$32,4,FALSE)</f>
        <v>0.20245816913687883</v>
      </c>
      <c r="BQ19" s="20">
        <f>'RIMS II Type II Employment'!BQ19*VLOOKUP('Equation 4 Type II FTE'!$B19,'Equation 3 FTE Conversion'!$B$10:$E$32,4,FALSE)</f>
        <v>0.20349544899738448</v>
      </c>
      <c r="BR19" s="20">
        <f>'RIMS II Type II Employment'!BR19*VLOOKUP('Equation 4 Type II FTE'!$B19,'Equation 3 FTE Conversion'!$B$10:$E$32,4,FALSE)</f>
        <v>0.18812484742807326</v>
      </c>
      <c r="BS19" s="20">
        <f>'RIMS II Type II Employment'!BS19*VLOOKUP('Equation 4 Type II FTE'!$B19,'Equation 3 FTE Conversion'!$B$10:$E$32,4,FALSE)</f>
        <v>0.19614019180470793</v>
      </c>
      <c r="BT19" s="20">
        <f>'RIMS II Type II Employment'!BT19*VLOOKUP('Equation 4 Type II FTE'!$B19,'Equation 3 FTE Conversion'!$B$10:$E$32,4,FALSE)</f>
        <v>0.19840334786399302</v>
      </c>
      <c r="BU19" s="20">
        <f>'RIMS II Type II Employment'!BU19*VLOOKUP('Equation 4 Type II FTE'!$B19,'Equation 3 FTE Conversion'!$B$10:$E$32,4,FALSE)</f>
        <v>0.19614019180470793</v>
      </c>
      <c r="BV19" s="20">
        <f>'RIMS II Type II Employment'!BV19*VLOOKUP('Equation 4 Type II FTE'!$B19,'Equation 3 FTE Conversion'!$B$10:$E$32,4,FALSE)</f>
        <v>0.15653496076721884</v>
      </c>
      <c r="BW19" s="20">
        <f>'RIMS II Type II Employment'!BW19*VLOOKUP('Equation 4 Type II FTE'!$B19,'Equation 3 FTE Conversion'!$B$10:$E$32,4,FALSE)</f>
        <v>0.2154713164777681</v>
      </c>
      <c r="BX19" s="20">
        <f>'RIMS II Type II Employment'!BX19*VLOOKUP('Equation 4 Type II FTE'!$B19,'Equation 3 FTE Conversion'!$B$10:$E$32,4,FALSE)</f>
        <v>0.18953931996512643</v>
      </c>
      <c r="BY19" s="20">
        <f>'RIMS II Type II Employment'!BY19*VLOOKUP('Equation 4 Type II FTE'!$B19,'Equation 3 FTE Conversion'!$B$10:$E$32,4,FALSE)</f>
        <v>0.17313143853530952</v>
      </c>
      <c r="BZ19" s="20">
        <f>'RIMS II Type II Employment'!BZ19*VLOOKUP('Equation 4 Type II FTE'!$B19,'Equation 3 FTE Conversion'!$B$10:$E$32,4,FALSE)</f>
        <v>0.16907661726242371</v>
      </c>
      <c r="CA19" s="20">
        <f>'RIMS II Type II Employment'!CA19*VLOOKUP('Equation 4 Type II FTE'!$B19,'Equation 3 FTE Conversion'!$B$10:$E$32,4,FALSE)</f>
        <v>0.23848006974716654</v>
      </c>
      <c r="CB19" s="20">
        <f>'RIMS II Type II Employment'!CB19*VLOOKUP('Equation 4 Type II FTE'!$B19,'Equation 3 FTE Conversion'!$B$10:$E$32,4,FALSE)</f>
        <v>0.20868184829991282</v>
      </c>
      <c r="CC19" s="20">
        <f>'RIMS II Type II Employment'!CC19*VLOOKUP('Equation 4 Type II FTE'!$B19,'Equation 3 FTE Conversion'!$B$10:$E$32,4,FALSE)</f>
        <v>0.21764017436791633</v>
      </c>
      <c r="CD19" s="20">
        <f>'RIMS II Type II Employment'!CD19*VLOOKUP('Equation 4 Type II FTE'!$B19,'Equation 3 FTE Conversion'!$B$10:$E$32,4,FALSE)</f>
        <v>0.2639405754141238</v>
      </c>
      <c r="CE19" s="20">
        <f>'RIMS II Type II Employment'!CE19*VLOOKUP('Equation 4 Type II FTE'!$B19,'Equation 3 FTE Conversion'!$B$10:$E$32,4,FALSE)</f>
        <v>0.22801297297297296</v>
      </c>
      <c r="CF19" s="20">
        <f>'RIMS II Type II Employment'!CF19*VLOOKUP('Equation 4 Type II FTE'!$B19,'Equation 3 FTE Conversion'!$B$10:$E$32,4,FALSE)</f>
        <v>0.19510291194420226</v>
      </c>
      <c r="CG19" s="20">
        <f>'RIMS II Type II Employment'!CG19*VLOOKUP('Equation 4 Type II FTE'!$B19,'Equation 3 FTE Conversion'!$B$10:$E$32,4,FALSE)</f>
        <v>0.21113360069747167</v>
      </c>
      <c r="CH19" s="20">
        <f>'RIMS II Type II Employment'!CH19*VLOOKUP('Equation 4 Type II FTE'!$B19,'Equation 3 FTE Conversion'!$B$10:$E$32,4,FALSE)</f>
        <v>0.17256564952048822</v>
      </c>
      <c r="CI19" s="20">
        <f>'RIMS II Type II Employment'!CI19*VLOOKUP('Equation 4 Type II FTE'!$B19,'Equation 3 FTE Conversion'!$B$10:$E$32,4,FALSE)</f>
        <v>0.18265555361813429</v>
      </c>
      <c r="CJ19" s="20">
        <f>'RIMS II Type II Employment'!CJ19*VLOOKUP('Equation 4 Type II FTE'!$B19,'Equation 3 FTE Conversion'!$B$10:$E$32,4,FALSE)</f>
        <v>0.22669279860505667</v>
      </c>
      <c r="CK19" s="20">
        <f>'RIMS II Type II Employment'!CK19*VLOOKUP('Equation 4 Type II FTE'!$B19,'Equation 3 FTE Conversion'!$B$10:$E$32,4,FALSE)</f>
        <v>0.2374427898866609</v>
      </c>
      <c r="CL19" s="20">
        <f>'RIMS II Type II Employment'!CL19*VLOOKUP('Equation 4 Type II FTE'!$B19,'Equation 3 FTE Conversion'!$B$10:$E$32,4,FALSE)</f>
        <v>0.23970594594594594</v>
      </c>
      <c r="CM19" s="20">
        <f>'RIMS II Type II Employment'!CM19*VLOOKUP('Equation 4 Type II FTE'!$B19,'Equation 3 FTE Conversion'!$B$10:$E$32,4,FALSE)</f>
        <v>0.2047213251961639</v>
      </c>
      <c r="CN19" s="20">
        <f>'RIMS II Type II Employment'!CN19*VLOOKUP('Equation 4 Type II FTE'!$B19,'Equation 3 FTE Conversion'!$B$10:$E$32,4,FALSE)</f>
        <v>0.21632000000000001</v>
      </c>
      <c r="CO19" s="20">
        <f>'RIMS II Type II Employment'!CO19*VLOOKUP('Equation 4 Type II FTE'!$B19,'Equation 3 FTE Conversion'!$B$10:$E$32,4,FALSE)</f>
        <v>0.1798266085440279</v>
      </c>
      <c r="CP19" s="20">
        <f>'RIMS II Type II Employment'!CP19*VLOOKUP('Equation 4 Type II FTE'!$B19,'Equation 3 FTE Conversion'!$B$10:$E$32,4,FALSE)</f>
        <v>0.17822353966870097</v>
      </c>
      <c r="CQ19" s="20">
        <f>'RIMS II Type II Employment'!CQ19*VLOOKUP('Equation 4 Type II FTE'!$B19,'Equation 3 FTE Conversion'!$B$10:$E$32,4,FALSE)</f>
        <v>0.2057586050566696</v>
      </c>
      <c r="CR19" s="20">
        <f>'RIMS II Type II Employment'!CR19*VLOOKUP('Equation 4 Type II FTE'!$B19,'Equation 3 FTE Conversion'!$B$10:$E$32,4,FALSE)</f>
        <v>0.18284414995640802</v>
      </c>
      <c r="CS19" s="20">
        <f>'RIMS II Type II Employment'!CS19*VLOOKUP('Equation 4 Type II FTE'!$B19,'Equation 3 FTE Conversion'!$B$10:$E$32,4,FALSE)</f>
        <v>0.18869063644289452</v>
      </c>
      <c r="CT19" s="20">
        <f>'RIMS II Type II Employment'!CT19*VLOOKUP('Equation 4 Type II FTE'!$B19,'Equation 3 FTE Conversion'!$B$10:$E$32,4,FALSE)</f>
        <v>0.18274985178727116</v>
      </c>
      <c r="CU19" s="20">
        <f>'RIMS II Type II Employment'!CU19*VLOOKUP('Equation 4 Type II FTE'!$B19,'Equation 3 FTE Conversion'!$B$10:$E$32,4,FALSE)</f>
        <v>0.14691654751525718</v>
      </c>
      <c r="CV19" s="20">
        <f>'RIMS II Type II Employment'!CV19*VLOOKUP('Equation 4 Type II FTE'!$B19,'Equation 3 FTE Conversion'!$B$10:$E$32,4,FALSE)</f>
        <v>0.21462263295553619</v>
      </c>
      <c r="CW19" s="20">
        <f>'RIMS II Type II Employment'!CW19*VLOOKUP('Equation 4 Type II FTE'!$B19,'Equation 3 FTE Conversion'!$B$10:$E$32,4,FALSE)</f>
        <v>0.19114238884045334</v>
      </c>
      <c r="CX19" s="20">
        <f>'RIMS II Type II Employment'!CX19*VLOOKUP('Equation 4 Type II FTE'!$B19,'Equation 3 FTE Conversion'!$B$10:$E$32,4,FALSE)</f>
        <v>0.19378273757628595</v>
      </c>
      <c r="CY19" s="20">
        <f>'RIMS II Type II Employment'!CY19*VLOOKUP('Equation 4 Type II FTE'!$B19,'Equation 3 FTE Conversion'!$B$10:$E$32,4,FALSE)</f>
        <v>0.20377834350479512</v>
      </c>
      <c r="CZ19" s="20">
        <f>'RIMS II Type II Employment'!CZ19*VLOOKUP('Equation 4 Type II FTE'!$B19,'Equation 3 FTE Conversion'!$B$10:$E$32,4,FALSE)</f>
        <v>0.18765335658238885</v>
      </c>
      <c r="DA19" s="20">
        <f>'RIMS II Type II Employment'!DA19*VLOOKUP('Equation 4 Type II FTE'!$B19,'Equation 3 FTE Conversion'!$B$10:$E$32,4,FALSE)</f>
        <v>0.28798660854402791</v>
      </c>
      <c r="DB19" s="20">
        <f>'RIMS II Type II Employment'!DB19*VLOOKUP('Equation 4 Type II FTE'!$B19,'Equation 3 FTE Conversion'!$B$10:$E$32,4,FALSE)</f>
        <v>0.14352181342632955</v>
      </c>
      <c r="DC19" s="20">
        <f>'RIMS II Type II Employment'!DC19*VLOOKUP('Equation 4 Type II FTE'!$B19,'Equation 3 FTE Conversion'!$B$10:$E$32,4,FALSE)</f>
        <v>0.20000641673931999</v>
      </c>
      <c r="DD19" s="20">
        <f>'RIMS II Type II Employment'!DD19*VLOOKUP('Equation 4 Type II FTE'!$B19,'Equation 3 FTE Conversion'!$B$10:$E$32,4,FALSE)</f>
        <v>0.1513485614646905</v>
      </c>
      <c r="DE19" s="20">
        <f>'RIMS II Type II Employment'!DE19*VLOOKUP('Equation 4 Type II FTE'!$B19,'Equation 3 FTE Conversion'!$B$10:$E$32,4,FALSE)</f>
        <v>0.23357656495204884</v>
      </c>
      <c r="DF19" s="20">
        <f>'RIMS II Type II Employment'!DF19*VLOOKUP('Equation 4 Type II FTE'!$B19,'Equation 3 FTE Conversion'!$B$10:$E$32,4,FALSE)</f>
        <v>0.1686051264167393</v>
      </c>
      <c r="DG19" s="20">
        <f>'RIMS II Type II Employment'!DG19*VLOOKUP('Equation 4 Type II FTE'!$B19,'Equation 3 FTE Conversion'!$B$10:$E$32,4,FALSE)</f>
        <v>0.22358095902353969</v>
      </c>
      <c r="DH19" s="20">
        <f>'RIMS II Type II Employment'!DH19*VLOOKUP('Equation 4 Type II FTE'!$B19,'Equation 3 FTE Conversion'!$B$10:$E$32,4,FALSE)</f>
        <v>0.24102612031386225</v>
      </c>
      <c r="DI19" s="20">
        <f>'RIMS II Type II Employment'!DI19*VLOOKUP('Equation 4 Type II FTE'!$B19,'Equation 3 FTE Conversion'!$B$10:$E$32,4,FALSE)</f>
        <v>0.12041876198779426</v>
      </c>
      <c r="DJ19" s="20">
        <f>'RIMS II Type II Employment'!DJ19*VLOOKUP('Equation 4 Type II FTE'!$B19,'Equation 3 FTE Conversion'!$B$10:$E$32,4,FALSE)</f>
        <v>0.1562520662598082</v>
      </c>
      <c r="DK19" s="20">
        <f>'RIMS II Type II Employment'!DK19*VLOOKUP('Equation 4 Type II FTE'!$B19,'Equation 3 FTE Conversion'!$B$10:$E$32,4,FALSE)</f>
        <v>0.24272348735832611</v>
      </c>
      <c r="DL19" s="20">
        <f>'RIMS II Type II Employment'!DL19*VLOOKUP('Equation 4 Type II FTE'!$B19,'Equation 3 FTE Conversion'!$B$10:$E$32,4,FALSE)</f>
        <v>0.26054584132519615</v>
      </c>
      <c r="DM19" s="20">
        <f>'RIMS II Type II Employment'!DM19*VLOOKUP('Equation 4 Type II FTE'!$B19,'Equation 3 FTE Conversion'!$B$10:$E$32,4,FALSE)</f>
        <v>9.2317907585004369E-2</v>
      </c>
      <c r="DN19" s="20">
        <f>'RIMS II Type II Employment'!DN19*VLOOKUP('Equation 4 Type II FTE'!$B19,'Equation 3 FTE Conversion'!$B$10:$E$32,4,FALSE)</f>
        <v>0.5558877070619006</v>
      </c>
      <c r="DO19" s="20">
        <f>'RIMS II Type II Employment'!DO19*VLOOKUP('Equation 4 Type II FTE'!$B19,'Equation 3 FTE Conversion'!$B$10:$E$32,4,FALSE)</f>
        <v>0.1593639058413252</v>
      </c>
      <c r="DP19" s="20">
        <f>'RIMS II Type II Employment'!DP19*VLOOKUP('Equation 4 Type II FTE'!$B19,'Equation 3 FTE Conversion'!$B$10:$E$32,4,FALSE)</f>
        <v>0.17190556233653007</v>
      </c>
      <c r="DQ19" s="20">
        <f>'RIMS II Type II Employment'!DQ19*VLOOKUP('Equation 4 Type II FTE'!$B19,'Equation 3 FTE Conversion'!$B$10:$E$32,4,FALSE)</f>
        <v>0.14861391455972101</v>
      </c>
      <c r="DR19" s="20">
        <f>'RIMS II Type II Employment'!DR19*VLOOKUP('Equation 4 Type II FTE'!$B19,'Equation 3 FTE Conversion'!$B$10:$E$32,4,FALSE)</f>
        <v>0.26676952048823016</v>
      </c>
      <c r="DS19" s="20">
        <f>'RIMS II Type II Employment'!DS19*VLOOKUP('Equation 4 Type II FTE'!$B19,'Equation 3 FTE Conversion'!$B$10:$E$32,4,FALSE)</f>
        <v>0.16521039232781168</v>
      </c>
      <c r="DT19" s="20">
        <f>'RIMS II Type II Employment'!DT19*VLOOKUP('Equation 4 Type II FTE'!$B19,'Equation 3 FTE Conversion'!$B$10:$E$32,4,FALSE)</f>
        <v>0.25026734088927638</v>
      </c>
      <c r="DU19" s="20">
        <f>'RIMS II Type II Employment'!DU19*VLOOKUP('Equation 4 Type II FTE'!$B19,'Equation 3 FTE Conversion'!$B$10:$E$32,4,FALSE)</f>
        <v>0.20557000871839581</v>
      </c>
      <c r="DV19" s="20">
        <f>'RIMS II Type II Employment'!DV19*VLOOKUP('Equation 4 Type II FTE'!$B19,'Equation 3 FTE Conversion'!$B$10:$E$32,4,FALSE)</f>
        <v>0.2164142981691369</v>
      </c>
      <c r="DW19" s="20">
        <f>'RIMS II Type II Employment'!DW19*VLOOKUP('Equation 4 Type II FTE'!$B19,'Equation 3 FTE Conversion'!$B$10:$E$32,4,FALSE)</f>
        <v>0.1535174193548387</v>
      </c>
      <c r="DX19" s="20">
        <f>'RIMS II Type II Employment'!DX19*VLOOKUP('Equation 4 Type II FTE'!$B19,'Equation 3 FTE Conversion'!$B$10:$E$32,4,FALSE)</f>
        <v>0.18821914559721012</v>
      </c>
      <c r="DY19" s="20">
        <f>'RIMS II Type II Employment'!DY19*VLOOKUP('Equation 4 Type II FTE'!$B19,'Equation 3 FTE Conversion'!$B$10:$E$32,4,FALSE)</f>
        <v>0.17322573670444638</v>
      </c>
      <c r="DZ19" s="20">
        <f>'RIMS II Type II Employment'!DZ19*VLOOKUP('Equation 4 Type II FTE'!$B19,'Equation 3 FTE Conversion'!$B$10:$E$32,4,FALSE)</f>
        <v>0.22150639930252833</v>
      </c>
      <c r="EA19" s="20">
        <f>'RIMS II Type II Employment'!EA19*VLOOKUP('Equation 4 Type II FTE'!$B19,'Equation 3 FTE Conversion'!$B$10:$E$32,4,FALSE)</f>
        <v>0.22376955536181345</v>
      </c>
      <c r="EB19" s="20">
        <f>'RIMS II Type II Employment'!EB19*VLOOKUP('Equation 4 Type II FTE'!$B19,'Equation 3 FTE Conversion'!$B$10:$E$32,4,FALSE)</f>
        <v>0.1433332170880558</v>
      </c>
      <c r="EC19" s="20">
        <f>'RIMS II Type II Employment'!EC19*VLOOKUP('Equation 4 Type II FTE'!$B19,'Equation 3 FTE Conversion'!$B$10:$E$32,4,FALSE)</f>
        <v>0.15549768090671315</v>
      </c>
      <c r="ED19" s="20">
        <f>'RIMS II Type II Employment'!ED19*VLOOKUP('Equation 4 Type II FTE'!$B19,'Equation 3 FTE Conversion'!$B$10:$E$32,4,FALSE)</f>
        <v>0.20500421970357455</v>
      </c>
      <c r="EE19" s="20">
        <f>'RIMS II Type II Employment'!EE19*VLOOKUP('Equation 4 Type II FTE'!$B19,'Equation 3 FTE Conversion'!$B$10:$E$32,4,FALSE)</f>
        <v>0.1874647602441151</v>
      </c>
      <c r="EF19" s="20">
        <f>'RIMS II Type II Employment'!EF19*VLOOKUP('Equation 4 Type II FTE'!$B19,'Equation 3 FTE Conversion'!$B$10:$E$32,4,FALSE)</f>
        <v>0.22235508282476027</v>
      </c>
      <c r="EG19" s="20">
        <f>'RIMS II Type II Employment'!EG19*VLOOKUP('Equation 4 Type II FTE'!$B19,'Equation 3 FTE Conversion'!$B$10:$E$32,4,FALSE)</f>
        <v>0.22584411508282476</v>
      </c>
      <c r="EH19" s="20">
        <f>'RIMS II Type II Employment'!EH19*VLOOKUP('Equation 4 Type II FTE'!$B19,'Equation 3 FTE Conversion'!$B$10:$E$32,4,FALSE)</f>
        <v>0.13965558849171752</v>
      </c>
      <c r="EI19" s="20">
        <f>'RIMS II Type II Employment'!EI19*VLOOKUP('Equation 4 Type II FTE'!$B19,'Equation 3 FTE Conversion'!$B$10:$E$32,4,FALSE)</f>
        <v>0.14512488230165652</v>
      </c>
      <c r="EJ19" s="20">
        <f>'RIMS II Type II Employment'!EJ19*VLOOKUP('Equation 4 Type II FTE'!$B19,'Equation 3 FTE Conversion'!$B$10:$E$32,4,FALSE)</f>
        <v>0.16115557105492589</v>
      </c>
      <c r="EK19" s="20">
        <f>'RIMS II Type II Employment'!EK19*VLOOKUP('Equation 4 Type II FTE'!$B19,'Equation 3 FTE Conversion'!$B$10:$E$32,4,FALSE)</f>
        <v>0.19472571926765475</v>
      </c>
      <c r="EL19" s="20">
        <f>'RIMS II Type II Employment'!EL19*VLOOKUP('Equation 4 Type II FTE'!$B19,'Equation 3 FTE Conversion'!$B$10:$E$32,4,FALSE)</f>
        <v>0.17784634699215343</v>
      </c>
      <c r="EM19" s="20">
        <f>'RIMS II Type II Employment'!EM19*VLOOKUP('Equation 4 Type II FTE'!$B19,'Equation 3 FTE Conversion'!$B$10:$E$32,4,FALSE)</f>
        <v>0.14682224934612031</v>
      </c>
      <c r="EN19" s="20">
        <f>'RIMS II Type II Employment'!EN19*VLOOKUP('Equation 4 Type II FTE'!$B19,'Equation 3 FTE Conversion'!$B$10:$E$32,4,FALSE)</f>
        <v>0.18048669572798604</v>
      </c>
      <c r="EO19" s="20">
        <f>'RIMS II Type II Employment'!EO19*VLOOKUP('Equation 4 Type II FTE'!$B19,'Equation 3 FTE Conversion'!$B$10:$E$32,4,FALSE)</f>
        <v>0.19981782040104623</v>
      </c>
      <c r="EP19" s="20">
        <f>'RIMS II Type II Employment'!EP19*VLOOKUP('Equation 4 Type II FTE'!$B19,'Equation 3 FTE Conversion'!$B$10:$E$32,4,FALSE)</f>
        <v>0.19104809067131648</v>
      </c>
      <c r="EQ19" s="20">
        <f>'RIMS II Type II Employment'!EQ19*VLOOKUP('Equation 4 Type II FTE'!$B19,'Equation 3 FTE Conversion'!$B$10:$E$32,4,FALSE)</f>
        <v>0.20104369659982563</v>
      </c>
      <c r="ER19" s="20">
        <f>'RIMS II Type II Employment'!ER19*VLOOKUP('Equation 4 Type II FTE'!$B19,'Equation 3 FTE Conversion'!$B$10:$E$32,4,FALSE)</f>
        <v>0.20990772449869224</v>
      </c>
      <c r="ES19" s="20">
        <f>'RIMS II Type II Employment'!ES19*VLOOKUP('Equation 4 Type II FTE'!$B19,'Equation 3 FTE Conversion'!$B$10:$E$32,4,FALSE)</f>
        <v>0.20858755013077596</v>
      </c>
      <c r="ET19" s="20">
        <f>'RIMS II Type II Employment'!ET19*VLOOKUP('Equation 4 Type II FTE'!$B19,'Equation 3 FTE Conversion'!$B$10:$E$32,4,FALSE)</f>
        <v>0.19962922406277245</v>
      </c>
      <c r="EU19" s="20">
        <f>'RIMS II Type II Employment'!EU19*VLOOKUP('Equation 4 Type II FTE'!$B19,'Equation 3 FTE Conversion'!$B$10:$E$32,4,FALSE)</f>
        <v>0.20811605928509155</v>
      </c>
      <c r="EV19" s="20">
        <f>'RIMS II Type II Employment'!EV19*VLOOKUP('Equation 4 Type II FTE'!$B19,'Equation 3 FTE Conversion'!$B$10:$E$32,4,FALSE)</f>
        <v>0.12890559721011333</v>
      </c>
      <c r="EW19" s="20">
        <f>'RIMS II Type II Employment'!EW19*VLOOKUP('Equation 4 Type II FTE'!$B19,'Equation 3 FTE Conversion'!$B$10:$E$32,4,FALSE)</f>
        <v>0.10457666957279861</v>
      </c>
      <c r="EX19" s="20">
        <f>'RIMS II Type II Employment'!EX19*VLOOKUP('Equation 4 Type II FTE'!$B19,'Equation 3 FTE Conversion'!$B$10:$E$32,4,FALSE)</f>
        <v>0.15417750653879686</v>
      </c>
      <c r="EY19" s="20">
        <f>'RIMS II Type II Employment'!EY19*VLOOKUP('Equation 4 Type II FTE'!$B19,'Equation 3 FTE Conversion'!$B$10:$E$32,4,FALSE)</f>
        <v>0.21207658238884045</v>
      </c>
      <c r="EZ19" s="20">
        <f>'RIMS II Type II Employment'!EZ19*VLOOKUP('Equation 4 Type II FTE'!$B19,'Equation 3 FTE Conversion'!$B$10:$E$32,4,FALSE)</f>
        <v>0.1701138971229294</v>
      </c>
      <c r="FA19" s="20">
        <f>'RIMS II Type II Employment'!FA19*VLOOKUP('Equation 4 Type II FTE'!$B19,'Equation 3 FTE Conversion'!$B$10:$E$32,4,FALSE)</f>
        <v>0.20264676547515259</v>
      </c>
      <c r="FB19" s="20">
        <f>'RIMS II Type II Employment'!FB19*VLOOKUP('Equation 4 Type II FTE'!$B19,'Equation 3 FTE Conversion'!$B$10:$E$32,4,FALSE)</f>
        <v>0.23480244115082827</v>
      </c>
      <c r="FC19" s="20">
        <f>'RIMS II Type II Employment'!FC19*VLOOKUP('Equation 4 Type II FTE'!$B19,'Equation 3 FTE Conversion'!$B$10:$E$32,4,FALSE)</f>
        <v>0.20000641673931999</v>
      </c>
      <c r="FD19" s="20">
        <f>'RIMS II Type II Employment'!FD19*VLOOKUP('Equation 4 Type II FTE'!$B19,'Equation 3 FTE Conversion'!$B$10:$E$32,4,FALSE)</f>
        <v>0.15059417611159548</v>
      </c>
      <c r="FE19" s="20">
        <f>'RIMS II Type II Employment'!FE19*VLOOKUP('Equation 4 Type II FTE'!$B19,'Equation 3 FTE Conversion'!$B$10:$E$32,4,FALSE)</f>
        <v>0.14295602441150829</v>
      </c>
      <c r="FF19" s="20">
        <f>'RIMS II Type II Employment'!FF19*VLOOKUP('Equation 4 Type II FTE'!$B19,'Equation 3 FTE Conversion'!$B$10:$E$32,4,FALSE)</f>
        <v>0.15266873583260679</v>
      </c>
      <c r="FG19" s="20">
        <f>'RIMS II Type II Employment'!FG19*VLOOKUP('Equation 4 Type II FTE'!$B19,'Equation 3 FTE Conversion'!$B$10:$E$32,4,FALSE)</f>
        <v>0.27761380993897122</v>
      </c>
      <c r="FH19" s="20">
        <f>'RIMS II Type II Employment'!FH19*VLOOKUP('Equation 4 Type II FTE'!$B19,'Equation 3 FTE Conversion'!$B$10:$E$32,4,FALSE)</f>
        <v>0.26950416739319966</v>
      </c>
      <c r="FI19" s="20">
        <f>'RIMS II Type II Employment'!FI19*VLOOKUP('Equation 4 Type II FTE'!$B19,'Equation 3 FTE Conversion'!$B$10:$E$32,4,FALSE)</f>
        <v>0.28053705318221445</v>
      </c>
      <c r="FJ19" s="20">
        <f>'RIMS II Type II Employment'!FJ19*VLOOKUP('Equation 4 Type II FTE'!$B19,'Equation 3 FTE Conversion'!$B$10:$E$32,4,FALSE)</f>
        <v>0.25394496948561462</v>
      </c>
      <c r="FK19" s="20">
        <f>'RIMS II Type II Employment'!FK19*VLOOKUP('Equation 4 Type II FTE'!$B19,'Equation 3 FTE Conversion'!$B$10:$E$32,4,FALSE)</f>
        <v>0.24885286835222323</v>
      </c>
      <c r="FL19" s="20">
        <f>'RIMS II Type II Employment'!FL19*VLOOKUP('Equation 4 Type II FTE'!$B19,'Equation 3 FTE Conversion'!$B$10:$E$32,4,FALSE)</f>
        <v>0.23282217959895382</v>
      </c>
      <c r="FM19" s="20">
        <f>'RIMS II Type II Employment'!FM19*VLOOKUP('Equation 4 Type II FTE'!$B19,'Equation 3 FTE Conversion'!$B$10:$E$32,4,FALSE)</f>
        <v>0.23489673931996513</v>
      </c>
      <c r="FN19" s="20">
        <f>'RIMS II Type II Employment'!FN19*VLOOKUP('Equation 4 Type II FTE'!$B19,'Equation 3 FTE Conversion'!$B$10:$E$32,4,FALSE)</f>
        <v>0.57701049694856144</v>
      </c>
      <c r="FO19" s="20">
        <f>'RIMS II Type II Employment'!FO19*VLOOKUP('Equation 4 Type II FTE'!$B19,'Equation 3 FTE Conversion'!$B$10:$E$32,4,FALSE)</f>
        <v>0.17058538796861378</v>
      </c>
      <c r="FP19" s="20">
        <f>'RIMS II Type II Employment'!FP19*VLOOKUP('Equation 4 Type II FTE'!$B19,'Equation 3 FTE Conversion'!$B$10:$E$32,4,FALSE)</f>
        <v>0.19906343504795118</v>
      </c>
      <c r="FQ19" s="20">
        <f>'RIMS II Type II Employment'!FQ19*VLOOKUP('Equation 4 Type II FTE'!$B19,'Equation 3 FTE Conversion'!$B$10:$E$32,4,FALSE)</f>
        <v>0.17115117698343504</v>
      </c>
      <c r="FR19" s="20">
        <f>'RIMS II Type II Employment'!FR19*VLOOKUP('Equation 4 Type II FTE'!$B19,'Equation 3 FTE Conversion'!$B$10:$E$32,4,FALSE)</f>
        <v>0.14993408892763732</v>
      </c>
      <c r="FS19" s="20">
        <f>'RIMS II Type II Employment'!FS19*VLOOKUP('Equation 4 Type II FTE'!$B19,'Equation 3 FTE Conversion'!$B$10:$E$32,4,FALSE)</f>
        <v>0.23715989537925022</v>
      </c>
      <c r="FT19" s="20">
        <f>'RIMS II Type II Employment'!FT19*VLOOKUP('Equation 4 Type II FTE'!$B19,'Equation 3 FTE Conversion'!$B$10:$E$32,4,FALSE)</f>
        <v>0.19425422842197035</v>
      </c>
      <c r="FU19" s="20">
        <f>'RIMS II Type II Employment'!FU19*VLOOKUP('Equation 4 Type II FTE'!$B19,'Equation 3 FTE Conversion'!$B$10:$E$32,4,FALSE)</f>
        <v>0.33673876198779423</v>
      </c>
      <c r="FV19" s="20">
        <f>'RIMS II Type II Employment'!FV19*VLOOKUP('Equation 4 Type II FTE'!$B19,'Equation 3 FTE Conversion'!$B$10:$E$32,4,FALSE)</f>
        <v>0.23178489973844812</v>
      </c>
      <c r="FW19" s="20">
        <f>'RIMS II Type II Employment'!FW19*VLOOKUP('Equation 4 Type II FTE'!$B19,'Equation 3 FTE Conversion'!$B$10:$E$32,4,FALSE)</f>
        <v>0.22452394071490847</v>
      </c>
      <c r="FX19" s="20">
        <f>'RIMS II Type II Employment'!FX19*VLOOKUP('Equation 4 Type II FTE'!$B19,'Equation 3 FTE Conversion'!$B$10:$E$32,4,FALSE)</f>
        <v>0.24187480383609417</v>
      </c>
      <c r="FY19" s="20">
        <f>'RIMS II Type II Employment'!FY19*VLOOKUP('Equation 4 Type II FTE'!$B19,'Equation 3 FTE Conversion'!$B$10:$E$32,4,FALSE)</f>
        <v>0.26252610287707062</v>
      </c>
      <c r="FZ19" s="20">
        <f>'RIMS II Type II Employment'!FZ19*VLOOKUP('Equation 4 Type II FTE'!$B19,'Equation 3 FTE Conversion'!$B$10:$E$32,4,FALSE)</f>
        <v>0.20877614646904971</v>
      </c>
      <c r="GA19" s="20">
        <f>'RIMS II Type II Employment'!GA19*VLOOKUP('Equation 4 Type II FTE'!$B19,'Equation 3 FTE Conversion'!$B$10:$E$32,4,FALSE)</f>
        <v>0.27403047951176984</v>
      </c>
      <c r="GB19" s="20">
        <f>'RIMS II Type II Employment'!GB19*VLOOKUP('Equation 4 Type II FTE'!$B19,'Equation 3 FTE Conversion'!$B$10:$E$32,4,FALSE)</f>
        <v>0.33617297297297299</v>
      </c>
      <c r="GC19" s="20">
        <f>'RIMS II Type II Employment'!GC19*VLOOKUP('Equation 4 Type II FTE'!$B19,'Equation 3 FTE Conversion'!$B$10:$E$32,4,FALSE)</f>
        <v>0.33447560592850917</v>
      </c>
      <c r="GD19" s="20">
        <f>'RIMS II Type II Employment'!GD19*VLOOKUP('Equation 4 Type II FTE'!$B19,'Equation 3 FTE Conversion'!$B$10:$E$32,4,FALSE)</f>
        <v>0.24706120313862251</v>
      </c>
      <c r="GE19" s="20">
        <f>'RIMS II Type II Employment'!GE19*VLOOKUP('Equation 4 Type II FTE'!$B19,'Equation 3 FTE Conversion'!$B$10:$E$32,4,FALSE)</f>
        <v>0.29817081081081082</v>
      </c>
      <c r="GF19" s="20">
        <f>'RIMS II Type II Employment'!GF19*VLOOKUP('Equation 4 Type II FTE'!$B19,'Equation 3 FTE Conversion'!$B$10:$E$32,4,FALSE)</f>
        <v>0.21962043591979077</v>
      </c>
      <c r="GG19" s="20">
        <f>'RIMS II Type II Employment'!GG19*VLOOKUP('Equation 4 Type II FTE'!$B19,'Equation 3 FTE Conversion'!$B$10:$E$32,4,FALSE)</f>
        <v>0.23621691368788145</v>
      </c>
      <c r="GH19" s="20">
        <f>'RIMS II Type II Employment'!GH19*VLOOKUP('Equation 4 Type II FTE'!$B19,'Equation 3 FTE Conversion'!$B$10:$E$32,4,FALSE)</f>
        <v>0.27337039232781168</v>
      </c>
      <c r="GI19" s="20">
        <f>'RIMS II Type II Employment'!GI19*VLOOKUP('Equation 4 Type II FTE'!$B19,'Equation 3 FTE Conversion'!$B$10:$E$32,4,FALSE)</f>
        <v>0.25950856146469048</v>
      </c>
      <c r="GJ19" s="20">
        <f>'RIMS II Type II Employment'!GJ19*VLOOKUP('Equation 4 Type II FTE'!$B19,'Equation 3 FTE Conversion'!$B$10:$E$32,4,FALSE)</f>
        <v>0.43990095902353971</v>
      </c>
      <c r="GK19" s="20">
        <f>'RIMS II Type II Employment'!GK19*VLOOKUP('Equation 4 Type II FTE'!$B19,'Equation 3 FTE Conversion'!$B$10:$E$32,4,FALSE)</f>
        <v>0.33117517000871843</v>
      </c>
      <c r="GL19" s="20">
        <f>'RIMS II Type II Employment'!GL19*VLOOKUP('Equation 4 Type II FTE'!$B19,'Equation 3 FTE Conversion'!$B$10:$E$32,4,FALSE)</f>
        <v>0.38652819529206628</v>
      </c>
      <c r="GM19" s="20">
        <f>'RIMS II Type II Employment'!GM19*VLOOKUP('Equation 4 Type II FTE'!$B19,'Equation 3 FTE Conversion'!$B$10:$E$32,4,FALSE)</f>
        <v>0.27280460331299045</v>
      </c>
      <c r="GN19" s="20">
        <f>'RIMS II Type II Employment'!GN19*VLOOKUP('Equation 4 Type II FTE'!$B19,'Equation 3 FTE Conversion'!$B$10:$E$32,4,FALSE)</f>
        <v>0.28317740191804708</v>
      </c>
      <c r="GO19" s="20">
        <f>'RIMS II Type II Employment'!GO19*VLOOKUP('Equation 4 Type II FTE'!$B19,'Equation 3 FTE Conversion'!$B$10:$E$32,4,FALSE)</f>
        <v>0.30137694856146469</v>
      </c>
      <c r="GP19" s="20">
        <f>'RIMS II Type II Employment'!GP19*VLOOKUP('Equation 4 Type II FTE'!$B19,'Equation 3 FTE Conversion'!$B$10:$E$32,4,FALSE)</f>
        <v>0.28091424585876201</v>
      </c>
      <c r="GQ19" s="20">
        <f>'RIMS II Type II Employment'!GQ19*VLOOKUP('Equation 4 Type II FTE'!$B19,'Equation 3 FTE Conversion'!$B$10:$E$32,4,FALSE)</f>
        <v>0.25611382737576288</v>
      </c>
      <c r="GR19" s="20">
        <f>'RIMS II Type II Employment'!GR19*VLOOKUP('Equation 4 Type II FTE'!$B19,'Equation 3 FTE Conversion'!$B$10:$E$32,4,FALSE)</f>
        <v>0.28930678291194423</v>
      </c>
      <c r="GS19" s="20">
        <f>'RIMS II Type II Employment'!GS19*VLOOKUP('Equation 4 Type II FTE'!$B19,'Equation 3 FTE Conversion'!$B$10:$E$32,4,FALSE)</f>
        <v>0.25073883173496081</v>
      </c>
      <c r="GT19" s="20">
        <f>'RIMS II Type II Employment'!GT19*VLOOKUP('Equation 4 Type II FTE'!$B19,'Equation 3 FTE Conversion'!$B$10:$E$32,4,FALSE)</f>
        <v>0.28006556233653007</v>
      </c>
      <c r="GU19" s="20">
        <f>'RIMS II Type II Employment'!GU19*VLOOKUP('Equation 4 Type II FTE'!$B19,'Equation 3 FTE Conversion'!$B$10:$E$32,4,FALSE)</f>
        <v>0.18737046207497821</v>
      </c>
      <c r="GV19" s="20">
        <f>'RIMS II Type II Employment'!GV19*VLOOKUP('Equation 4 Type II FTE'!$B19,'Equation 3 FTE Conversion'!$B$10:$E$32,4,FALSE)</f>
        <v>0.26233750653879689</v>
      </c>
      <c r="GW19" s="20">
        <f>'RIMS II Type II Employment'!GW19*VLOOKUP('Equation 4 Type II FTE'!$B19,'Equation 3 FTE Conversion'!$B$10:$E$32,4,FALSE)</f>
        <v>0.28657213600697473</v>
      </c>
      <c r="GX19" s="20">
        <f>'RIMS II Type II Employment'!GX19*VLOOKUP('Equation 4 Type II FTE'!$B19,'Equation 3 FTE Conversion'!$B$10:$E$32,4,FALSE)</f>
        <v>0.21688578901482128</v>
      </c>
      <c r="GY19" s="20">
        <f>'RIMS II Type II Employment'!GY19*VLOOKUP('Equation 4 Type II FTE'!$B19,'Equation 3 FTE Conversion'!$B$10:$E$32,4,FALSE)</f>
        <v>0.22282657367044464</v>
      </c>
      <c r="GZ19" s="20">
        <f>'RIMS II Type II Employment'!GZ19*VLOOKUP('Equation 4 Type II FTE'!$B19,'Equation 3 FTE Conversion'!$B$10:$E$32,4,FALSE)</f>
        <v>0.26186601569311246</v>
      </c>
      <c r="HA19" s="20">
        <f>'RIMS II Type II Employment'!HA19*VLOOKUP('Equation 4 Type II FTE'!$B19,'Equation 3 FTE Conversion'!$B$10:$E$32,4,FALSE)</f>
        <v>0.17614897994768963</v>
      </c>
      <c r="HB19" s="20">
        <f>'RIMS II Type II Employment'!HB19*VLOOKUP('Equation 4 Type II FTE'!$B19,'Equation 3 FTE Conversion'!$B$10:$E$32,4,FALSE)</f>
        <v>0.10966877070619006</v>
      </c>
      <c r="HC19" s="20">
        <f>'RIMS II Type II Employment'!HC19*VLOOKUP('Equation 4 Type II FTE'!$B19,'Equation 3 FTE Conversion'!$B$10:$E$32,4,FALSE)</f>
        <v>0.18727616390584134</v>
      </c>
      <c r="HD19" s="20">
        <f>'RIMS II Type II Employment'!HD19*VLOOKUP('Equation 4 Type II FTE'!$B19,'Equation 3 FTE Conversion'!$B$10:$E$32,4,FALSE)</f>
        <v>0.18548449869224065</v>
      </c>
      <c r="HE19" s="20">
        <f>'RIMS II Type II Employment'!HE19*VLOOKUP('Equation 4 Type II FTE'!$B19,'Equation 3 FTE Conversion'!$B$10:$E$32,4,FALSE)</f>
        <v>0.23734849171752395</v>
      </c>
      <c r="HF19" s="20">
        <f>'RIMS II Type II Employment'!HF19*VLOOKUP('Equation 4 Type II FTE'!$B19,'Equation 3 FTE Conversion'!$B$10:$E$32,4,FALSE)</f>
        <v>0.18256125544899737</v>
      </c>
      <c r="HG19" s="20">
        <f>'RIMS II Type II Employment'!HG19*VLOOKUP('Equation 4 Type II FTE'!$B19,'Equation 3 FTE Conversion'!$B$10:$E$32,4,FALSE)</f>
        <v>0.25818838709677422</v>
      </c>
      <c r="HH19" s="20">
        <f>'RIMS II Type II Employment'!HH19*VLOOKUP('Equation 4 Type II FTE'!$B19,'Equation 3 FTE Conversion'!$B$10:$E$32,4,FALSE)</f>
        <v>0.27780240627724495</v>
      </c>
      <c r="HI19" s="20">
        <f>'RIMS II Type II Employment'!HI19*VLOOKUP('Equation 4 Type II FTE'!$B19,'Equation 3 FTE Conversion'!$B$10:$E$32,4,FALSE)</f>
        <v>0.25055023539668703</v>
      </c>
      <c r="HJ19" s="20">
        <f>'RIMS II Type II Employment'!HJ19*VLOOKUP('Equation 4 Type II FTE'!$B19,'Equation 3 FTE Conversion'!$B$10:$E$32,4,FALSE)</f>
        <v>0.22989893635571054</v>
      </c>
      <c r="HK19" s="20">
        <f>'RIMS II Type II Employment'!HK19*VLOOKUP('Equation 4 Type II FTE'!$B19,'Equation 3 FTE Conversion'!$B$10:$E$32,4,FALSE)</f>
        <v>0</v>
      </c>
      <c r="HL19" s="20">
        <f>'RIMS II Type II Employment'!HL19*VLOOKUP('Equation 4 Type II FTE'!$B19,'Equation 3 FTE Conversion'!$B$10:$E$32,4,FALSE)</f>
        <v>0.21075640802092416</v>
      </c>
      <c r="HM19" s="20">
        <f>'RIMS II Type II Employment'!HM19*VLOOKUP('Equation 4 Type II FTE'!$B19,'Equation 3 FTE Conversion'!$B$10:$E$32,4,FALSE)</f>
        <v>0.23715989537925022</v>
      </c>
      <c r="HN19" s="20">
        <f>'RIMS II Type II Employment'!HN19*VLOOKUP('Equation 4 Type II FTE'!$B19,'Equation 3 FTE Conversion'!$B$10:$E$32,4,FALSE)</f>
        <v>0.23706559721011336</v>
      </c>
      <c r="HO19" s="20">
        <f>'RIMS II Type II Employment'!HO19*VLOOKUP('Equation 4 Type II FTE'!$B19,'Equation 3 FTE Conversion'!$B$10:$E$32,4,FALSE)</f>
        <v>0.20123229293809941</v>
      </c>
      <c r="HP19" s="20">
        <f>'RIMS II Type II Employment'!HP19*VLOOKUP('Equation 4 Type II FTE'!$B19,'Equation 3 FTE Conversion'!$B$10:$E$32,4,FALSE)</f>
        <v>0.23923445510026153</v>
      </c>
      <c r="HQ19" s="20">
        <f>'RIMS II Type II Employment'!HQ19*VLOOKUP('Equation 4 Type II FTE'!$B19,'Equation 3 FTE Conversion'!$B$10:$E$32,4,FALSE)</f>
        <v>0.18878493461203139</v>
      </c>
      <c r="HR19" s="20">
        <f>'RIMS II Type II Employment'!HR19*VLOOKUP('Equation 4 Type II FTE'!$B19,'Equation 3 FTE Conversion'!$B$10:$E$32,4,FALSE)</f>
        <v>0.46932198779424583</v>
      </c>
      <c r="HS19" s="20">
        <f>'RIMS II Type II Employment'!HS19*VLOOKUP('Equation 4 Type II FTE'!$B19,'Equation 3 FTE Conversion'!$B$10:$E$32,4,FALSE)</f>
        <v>0.26752390584132524</v>
      </c>
      <c r="HT19" s="20">
        <f>'RIMS II Type II Employment'!HT19*VLOOKUP('Equation 4 Type II FTE'!$B19,'Equation 3 FTE Conversion'!$B$10:$E$32,4,FALSE)</f>
        <v>0.21443403661726243</v>
      </c>
      <c r="HU19" s="20">
        <f>'RIMS II Type II Employment'!HU19*VLOOKUP('Equation 4 Type II FTE'!$B19,'Equation 3 FTE Conversion'!$B$10:$E$32,4,FALSE)</f>
        <v>0.1276797210113339</v>
      </c>
      <c r="HV19" s="20">
        <f>'RIMS II Type II Employment'!HV19*VLOOKUP('Equation 4 Type II FTE'!$B19,'Equation 3 FTE Conversion'!$B$10:$E$32,4,FALSE)</f>
        <v>0.24366646904969488</v>
      </c>
      <c r="HW19" s="20">
        <f>'RIMS II Type II Employment'!HW19*VLOOKUP('Equation 4 Type II FTE'!$B19,'Equation 3 FTE Conversion'!$B$10:$E$32,4,FALSE)</f>
        <v>0.25196470793374021</v>
      </c>
      <c r="HX19" s="20">
        <f>'RIMS II Type II Employment'!HX19*VLOOKUP('Equation 4 Type II FTE'!$B19,'Equation 3 FTE Conversion'!$B$10:$E$32,4,FALSE)</f>
        <v>0.15332882301656495</v>
      </c>
      <c r="HY19" s="20">
        <f>'RIMS II Type II Employment'!HY19*VLOOKUP('Equation 4 Type II FTE'!$B19,'Equation 3 FTE Conversion'!$B$10:$E$32,4,FALSE)</f>
        <v>0.12862270270270271</v>
      </c>
      <c r="HZ19" s="20">
        <f>'RIMS II Type II Employment'!HZ19*VLOOKUP('Equation 4 Type II FTE'!$B19,'Equation 3 FTE Conversion'!$B$10:$E$32,4,FALSE)</f>
        <v>0.18539020052310376</v>
      </c>
      <c r="IA19" s="20">
        <f>'RIMS II Type II Employment'!IA19*VLOOKUP('Equation 4 Type II FTE'!$B19,'Equation 3 FTE Conversion'!$B$10:$E$32,4,FALSE)</f>
        <v>0.19962922406277245</v>
      </c>
      <c r="IB19" s="20">
        <f>'RIMS II Type II Employment'!IB19*VLOOKUP('Equation 4 Type II FTE'!$B19,'Equation 3 FTE Conversion'!$B$10:$E$32,4,FALSE)</f>
        <v>0.18331564080209242</v>
      </c>
      <c r="IC19" s="20">
        <f>'RIMS II Type II Employment'!IC19*VLOOKUP('Equation 4 Type II FTE'!$B19,'Equation 3 FTE Conversion'!$B$10:$E$32,4,FALSE)</f>
        <v>0.21037921534437665</v>
      </c>
      <c r="ID19" s="20">
        <f>'RIMS II Type II Employment'!ID19*VLOOKUP('Equation 4 Type II FTE'!$B19,'Equation 3 FTE Conversion'!$B$10:$E$32,4,FALSE)</f>
        <v>0.16549328683522233</v>
      </c>
      <c r="IE19" s="20">
        <f>'RIMS II Type II Employment'!IE19*VLOOKUP('Equation 4 Type II FTE'!$B19,'Equation 3 FTE Conversion'!$B$10:$E$32,4,FALSE)</f>
        <v>0.16728495204882302</v>
      </c>
      <c r="IF19" s="20">
        <f>'RIMS II Type II Employment'!IF19*VLOOKUP('Equation 4 Type II FTE'!$B19,'Equation 3 FTE Conversion'!$B$10:$E$32,4,FALSE)</f>
        <v>0.15219724498692241</v>
      </c>
      <c r="IG19" s="20">
        <f>'RIMS II Type II Employment'!IG19*VLOOKUP('Equation 4 Type II FTE'!$B19,'Equation 3 FTE Conversion'!$B$10:$E$32,4,FALSE)</f>
        <v>0.13560076721883174</v>
      </c>
      <c r="IH19" s="20">
        <f>'RIMS II Type II Employment'!IH19*VLOOKUP('Equation 4 Type II FTE'!$B19,'Equation 3 FTE Conversion'!$B$10:$E$32,4,FALSE)</f>
        <v>0.14616216216216216</v>
      </c>
      <c r="II19" s="20">
        <f>'RIMS II Type II Employment'!II19*VLOOKUP('Equation 4 Type II FTE'!$B19,'Equation 3 FTE Conversion'!$B$10:$E$32,4,FALSE)</f>
        <v>0.10344509154315606</v>
      </c>
      <c r="IJ19" s="20">
        <f>'RIMS II Type II Employment'!IJ19*VLOOKUP('Equation 4 Type II FTE'!$B19,'Equation 3 FTE Conversion'!$B$10:$E$32,4,FALSE)</f>
        <v>0.22735288578901483</v>
      </c>
      <c r="IK19" s="20">
        <f>'RIMS II Type II Employment'!IK19*VLOOKUP('Equation 4 Type II FTE'!$B19,'Equation 3 FTE Conversion'!$B$10:$E$32,4,FALSE)</f>
        <v>0.15144285963382736</v>
      </c>
      <c r="IL19" s="20">
        <f>'RIMS II Type II Employment'!IL19*VLOOKUP('Equation 4 Type II FTE'!$B19,'Equation 3 FTE Conversion'!$B$10:$E$32,4,FALSE)</f>
        <v>0.18142967741935484</v>
      </c>
      <c r="IM19" s="20">
        <f>'RIMS II Type II Employment'!IM19*VLOOKUP('Equation 4 Type II FTE'!$B19,'Equation 3 FTE Conversion'!$B$10:$E$32,4,FALSE)</f>
        <v>0.18982221447253705</v>
      </c>
      <c r="IN19" s="20">
        <f>'RIMS II Type II Employment'!IN19*VLOOKUP('Equation 4 Type II FTE'!$B19,'Equation 3 FTE Conversion'!$B$10:$E$32,4,FALSE)</f>
        <v>0.15926960767218831</v>
      </c>
      <c r="IO19" s="20">
        <f>'RIMS II Type II Employment'!IO19*VLOOKUP('Equation 4 Type II FTE'!$B19,'Equation 3 FTE Conversion'!$B$10:$E$32,4,FALSE)</f>
        <v>0.15002838709677419</v>
      </c>
      <c r="IP19" s="20">
        <f>'RIMS II Type II Employment'!IP19*VLOOKUP('Equation 4 Type II FTE'!$B19,'Equation 3 FTE Conversion'!$B$10:$E$32,4,FALSE)</f>
        <v>0.18284414995640802</v>
      </c>
      <c r="IQ19" s="20">
        <f>'RIMS II Type II Employment'!IQ19*VLOOKUP('Equation 4 Type II FTE'!$B19,'Equation 3 FTE Conversion'!$B$10:$E$32,4,FALSE)</f>
        <v>0.17878932868352224</v>
      </c>
      <c r="IR19" s="20">
        <f>'RIMS II Type II Employment'!IR19*VLOOKUP('Equation 4 Type II FTE'!$B19,'Equation 3 FTE Conversion'!$B$10:$E$32,4,FALSE)</f>
        <v>0.182089764603313</v>
      </c>
      <c r="IS19" s="20">
        <f>'RIMS II Type II Employment'!IS19*VLOOKUP('Equation 4 Type II FTE'!$B19,'Equation 3 FTE Conversion'!$B$10:$E$32,4,FALSE)</f>
        <v>0.16087267654751528</v>
      </c>
      <c r="IT19" s="20">
        <f>'RIMS II Type II Employment'!IT19*VLOOKUP('Equation 4 Type II FTE'!$B19,'Equation 3 FTE Conversion'!$B$10:$E$32,4,FALSE)</f>
        <v>0.17407442022667829</v>
      </c>
      <c r="IU19" s="20">
        <f>'RIMS II Type II Employment'!IU19*VLOOKUP('Equation 4 Type II FTE'!$B19,'Equation 3 FTE Conversion'!$B$10:$E$32,4,FALSE)</f>
        <v>0.2332936704446382</v>
      </c>
      <c r="IV19" s="20">
        <f>'RIMS II Type II Employment'!IV19*VLOOKUP('Equation 4 Type II FTE'!$B19,'Equation 3 FTE Conversion'!$B$10:$E$32,4,FALSE)</f>
        <v>0.23244498692240628</v>
      </c>
      <c r="IW19" s="20">
        <f>'RIMS II Type II Employment'!IW19*VLOOKUP('Equation 4 Type II FTE'!$B19,'Equation 3 FTE Conversion'!$B$10:$E$32,4,FALSE)</f>
        <v>0.169642406277245</v>
      </c>
      <c r="IX19" s="20">
        <f>'RIMS II Type II Employment'!IX19*VLOOKUP('Equation 4 Type II FTE'!$B19,'Equation 3 FTE Conversion'!$B$10:$E$32,4,FALSE)</f>
        <v>0.19689457715780298</v>
      </c>
      <c r="IY19" s="20">
        <f>'RIMS II Type II Employment'!IY19*VLOOKUP('Equation 4 Type II FTE'!$B19,'Equation 3 FTE Conversion'!$B$10:$E$32,4,FALSE)</f>
        <v>0.23932875326939845</v>
      </c>
      <c r="IZ19" s="20">
        <f>'RIMS II Type II Employment'!IZ19*VLOOKUP('Equation 4 Type II FTE'!$B19,'Equation 3 FTE Conversion'!$B$10:$E$32,4,FALSE)</f>
        <v>0.197648962510898</v>
      </c>
      <c r="JA19" s="20">
        <f>'RIMS II Type II Employment'!JA19*VLOOKUP('Equation 4 Type II FTE'!$B19,'Equation 3 FTE Conversion'!$B$10:$E$32,4,FALSE)</f>
        <v>0.19255686137750655</v>
      </c>
      <c r="JB19" s="20">
        <f>'RIMS II Type II Employment'!JB19*VLOOKUP('Equation 4 Type II FTE'!$B19,'Equation 3 FTE Conversion'!$B$10:$E$32,4,FALSE)</f>
        <v>0.53438772449869221</v>
      </c>
      <c r="JC19" s="20">
        <f>'RIMS II Type II Employment'!JC19*VLOOKUP('Equation 4 Type II FTE'!$B19,'Equation 3 FTE Conversion'!$B$10:$E$32,4,FALSE)</f>
        <v>0.41887246730601568</v>
      </c>
      <c r="JD19" s="20">
        <f>'RIMS II Type II Employment'!JD19*VLOOKUP('Equation 4 Type II FTE'!$B19,'Equation 3 FTE Conversion'!$B$10:$E$32,4,FALSE)</f>
        <v>0.52542939843068881</v>
      </c>
      <c r="JE19" s="20">
        <f>'RIMS II Type II Employment'!JE19*VLOOKUP('Equation 4 Type II FTE'!$B19,'Equation 3 FTE Conversion'!$B$10:$E$32,4,FALSE)</f>
        <v>0.5703153269398431</v>
      </c>
      <c r="JF19" s="20">
        <f>'RIMS II Type II Employment'!JF19*VLOOKUP('Equation 4 Type II FTE'!$B19,'Equation 3 FTE Conversion'!$B$10:$E$32,4,FALSE)</f>
        <v>0.4367891194420227</v>
      </c>
      <c r="JG19" s="20">
        <f>'RIMS II Type II Employment'!JG19*VLOOKUP('Equation 4 Type II FTE'!$B19,'Equation 3 FTE Conversion'!$B$10:$E$32,4,FALSE)</f>
        <v>0.39284617262423716</v>
      </c>
      <c r="JH19" s="20">
        <f>'RIMS II Type II Employment'!JH19*VLOOKUP('Equation 4 Type II FTE'!$B19,'Equation 3 FTE Conversion'!$B$10:$E$32,4,FALSE)</f>
        <v>0.66546217959895382</v>
      </c>
      <c r="JI19" s="20">
        <f>'RIMS II Type II Employment'!JI19*VLOOKUP('Equation 4 Type II FTE'!$B19,'Equation 3 FTE Conversion'!$B$10:$E$32,4,FALSE)</f>
        <v>0.42990535309503053</v>
      </c>
      <c r="JJ19" s="20">
        <f>'RIMS II Type II Employment'!JJ19*VLOOKUP('Equation 4 Type II FTE'!$B19,'Equation 3 FTE Conversion'!$B$10:$E$32,4,FALSE)</f>
        <v>0.47752592850915432</v>
      </c>
      <c r="JK19" s="20">
        <f>'RIMS II Type II Employment'!JK19*VLOOKUP('Equation 4 Type II FTE'!$B19,'Equation 3 FTE Conversion'!$B$10:$E$32,4,FALSE)</f>
        <v>0.46026936355710552</v>
      </c>
      <c r="JL19" s="20">
        <f>'RIMS II Type II Employment'!JL19*VLOOKUP('Equation 4 Type II FTE'!$B19,'Equation 3 FTE Conversion'!$B$10:$E$32,4,FALSE)</f>
        <v>2.3932875326939844</v>
      </c>
      <c r="JM19" s="20">
        <f>'RIMS II Type II Employment'!JM19*VLOOKUP('Equation 4 Type II FTE'!$B19,'Equation 3 FTE Conversion'!$B$10:$E$32,4,FALSE)</f>
        <v>2.3356713513513516</v>
      </c>
      <c r="JN19" s="20">
        <f>'RIMS II Type II Employment'!JN19*VLOOKUP('Equation 4 Type II FTE'!$B19,'Equation 3 FTE Conversion'!$B$10:$E$32,4,FALSE)</f>
        <v>2.8475218134263294</v>
      </c>
      <c r="JO19" s="20">
        <f>'RIMS II Type II Employment'!JO19*VLOOKUP('Equation 4 Type II FTE'!$B19,'Equation 3 FTE Conversion'!$B$10:$E$32,4,FALSE)</f>
        <v>5.8042409067131651</v>
      </c>
      <c r="JP19" s="20">
        <f>'RIMS II Type II Employment'!JP19*VLOOKUP('Equation 4 Type II FTE'!$B19,'Equation 3 FTE Conversion'!$B$10:$E$32,4,FALSE)</f>
        <v>17.79265004359198</v>
      </c>
      <c r="JQ19" s="20">
        <f>'RIMS II Type II Employment'!JQ19*VLOOKUP('Equation 4 Type II FTE'!$B19,'Equation 3 FTE Conversion'!$B$10:$E$32,4,FALSE)</f>
        <v>4.3843933740191803</v>
      </c>
      <c r="JR19" s="20">
        <f>'RIMS II Type II Employment'!JR19*VLOOKUP('Equation 4 Type II FTE'!$B19,'Equation 3 FTE Conversion'!$B$10:$E$32,4,FALSE)</f>
        <v>6.1808677942458585</v>
      </c>
      <c r="JS19" s="20">
        <f>'RIMS II Type II Employment'!JS19*VLOOKUP('Equation 4 Type II FTE'!$B19,'Equation 3 FTE Conversion'!$B$10:$E$32,4,FALSE)</f>
        <v>12.969958779424587</v>
      </c>
      <c r="JT19" s="20">
        <f>'RIMS II Type II Employment'!JT19*VLOOKUP('Equation 4 Type II FTE'!$B19,'Equation 3 FTE Conversion'!$B$10:$E$32,4,FALSE)</f>
        <v>6.9151676373147346</v>
      </c>
      <c r="JU19" s="20">
        <f>'RIMS II Type II Employment'!JU19*VLOOKUP('Equation 4 Type II FTE'!$B19,'Equation 3 FTE Conversion'!$B$10:$E$32,4,FALSE)</f>
        <v>0.30099975588491718</v>
      </c>
      <c r="JV19" s="20">
        <f>'RIMS II Type II Employment'!JV19*VLOOKUP('Equation 4 Type II FTE'!$B19,'Equation 3 FTE Conversion'!$B$10:$E$32,4,FALSE)</f>
        <v>0.38275626852659111</v>
      </c>
      <c r="JW19" s="20">
        <f>'RIMS II Type II Employment'!JW19*VLOOKUP('Equation 4 Type II FTE'!$B19,'Equation 3 FTE Conversion'!$B$10:$E$32,4,FALSE)</f>
        <v>0.42122992153443767</v>
      </c>
      <c r="JX19" s="20">
        <f>'RIMS II Type II Employment'!JX19*VLOOKUP('Equation 4 Type II FTE'!$B19,'Equation 3 FTE Conversion'!$B$10:$E$32,4,FALSE)</f>
        <v>0.37747557105492591</v>
      </c>
      <c r="JY19" s="20">
        <f>'RIMS II Type II Employment'!JY19*VLOOKUP('Equation 4 Type II FTE'!$B19,'Equation 3 FTE Conversion'!$B$10:$E$32,4,FALSE)</f>
        <v>0.16313583260680034</v>
      </c>
      <c r="JZ19" s="20">
        <f>'RIMS II Type II Employment'!JZ19*VLOOKUP('Equation 4 Type II FTE'!$B19,'Equation 3 FTE Conversion'!$B$10:$E$32,4,FALSE)</f>
        <v>0.2327278814298169</v>
      </c>
      <c r="KA19" s="20">
        <f>'RIMS II Type II Employment'!KA19*VLOOKUP('Equation 4 Type II FTE'!$B19,'Equation 3 FTE Conversion'!$B$10:$E$32,4,FALSE)</f>
        <v>0.10844289450741064</v>
      </c>
      <c r="KB19" s="20">
        <f>'RIMS II Type II Employment'!KB19*VLOOKUP('Equation 4 Type II FTE'!$B19,'Equation 3 FTE Conversion'!$B$10:$E$32,4,FALSE)</f>
        <v>0.21735727986050568</v>
      </c>
      <c r="KC19" s="20">
        <f>'RIMS II Type II Employment'!KC19*VLOOKUP('Equation 4 Type II FTE'!$B19,'Equation 3 FTE Conversion'!$B$10:$E$32,4,FALSE)</f>
        <v>0.18850204010462074</v>
      </c>
      <c r="KD19" s="20">
        <f>'RIMS II Type II Employment'!KD19*VLOOKUP('Equation 4 Type II FTE'!$B19,'Equation 3 FTE Conversion'!$B$10:$E$32,4,FALSE)</f>
        <v>0.1428617262423714</v>
      </c>
      <c r="KE19" s="20">
        <f>'RIMS II Type II Employment'!KE19*VLOOKUP('Equation 4 Type II FTE'!$B19,'Equation 3 FTE Conversion'!$B$10:$E$32,4,FALSE)</f>
        <v>0.19821475152571927</v>
      </c>
      <c r="KF19" s="20">
        <f>'RIMS II Type II Employment'!KF19*VLOOKUP('Equation 4 Type II FTE'!$B19,'Equation 3 FTE Conversion'!$B$10:$E$32,4,FALSE)</f>
        <v>0.21764017436791633</v>
      </c>
      <c r="KG19" s="20">
        <f>'RIMS II Type II Employment'!KG19*VLOOKUP('Equation 4 Type II FTE'!$B19,'Equation 3 FTE Conversion'!$B$10:$E$32,4,FALSE)</f>
        <v>0.45461147340889274</v>
      </c>
      <c r="KH19" s="20">
        <f>'RIMS II Type II Employment'!KH19*VLOOKUP('Equation 4 Type II FTE'!$B19,'Equation 3 FTE Conversion'!$B$10:$E$32,4,FALSE)</f>
        <v>0.4045391455972101</v>
      </c>
      <c r="KI19" s="20">
        <f>'RIMS II Type II Employment'!KI19*VLOOKUP('Equation 4 Type II FTE'!$B19,'Equation 3 FTE Conversion'!$B$10:$E$32,4,FALSE)</f>
        <v>0.16662486486486486</v>
      </c>
      <c r="KJ19" s="20">
        <f>'RIMS II Type II Employment'!KJ19*VLOOKUP('Equation 4 Type II FTE'!$B19,'Equation 3 FTE Conversion'!$B$10:$E$32,4,FALSE)</f>
        <v>0.22725858761987794</v>
      </c>
      <c r="KK19" s="20">
        <f>'RIMS II Type II Employment'!KK19*VLOOKUP('Equation 4 Type II FTE'!$B19,'Equation 3 FTE Conversion'!$B$10:$E$32,4,FALSE)</f>
        <v>0.1642674106364429</v>
      </c>
      <c r="KL19" s="20">
        <f>'RIMS II Type II Employment'!KL19*VLOOKUP('Equation 4 Type II FTE'!$B19,'Equation 3 FTE Conversion'!$B$10:$E$32,4,FALSE)</f>
        <v>0.39482643417611163</v>
      </c>
      <c r="KM19" s="20">
        <f>'RIMS II Type II Employment'!KM19*VLOOKUP('Equation 4 Type II FTE'!$B19,'Equation 3 FTE Conversion'!$B$10:$E$32,4,FALSE)</f>
        <v>0.26544934612031384</v>
      </c>
      <c r="KN19" s="20">
        <f>'RIMS II Type II Employment'!KN19*VLOOKUP('Equation 4 Type II FTE'!$B19,'Equation 3 FTE Conversion'!$B$10:$E$32,4,FALSE)</f>
        <v>0.13465778552746296</v>
      </c>
      <c r="KO19" s="20">
        <f>'RIMS II Type II Employment'!KO19*VLOOKUP('Equation 4 Type II FTE'!$B19,'Equation 3 FTE Conversion'!$B$10:$E$32,4,FALSE)</f>
        <v>0.12362489973844812</v>
      </c>
      <c r="KP19" s="20">
        <f>'RIMS II Type II Employment'!KP19*VLOOKUP('Equation 4 Type II FTE'!$B19,'Equation 3 FTE Conversion'!$B$10:$E$32,4,FALSE)</f>
        <v>0.17511170008718396</v>
      </c>
      <c r="KQ19" s="20">
        <f>'RIMS II Type II Employment'!KQ19*VLOOKUP('Equation 4 Type II FTE'!$B19,'Equation 3 FTE Conversion'!$B$10:$E$32,4,FALSE)</f>
        <v>0.29156993897122929</v>
      </c>
      <c r="KR19" s="20">
        <f>'RIMS II Type II Employment'!KR19*VLOOKUP('Equation 4 Type II FTE'!$B19,'Equation 3 FTE Conversion'!$B$10:$E$32,4,FALSE)</f>
        <v>0.10250210985178727</v>
      </c>
      <c r="KS19" s="20">
        <f>'RIMS II Type II Employment'!KS19*VLOOKUP('Equation 4 Type II FTE'!$B19,'Equation 3 FTE Conversion'!$B$10:$E$32,4,FALSE)</f>
        <v>0.32080237140366175</v>
      </c>
      <c r="KT19" s="20">
        <f>'RIMS II Type II Employment'!KT19*VLOOKUP('Equation 4 Type II FTE'!$B19,'Equation 3 FTE Conversion'!$B$10:$E$32,4,FALSE)</f>
        <v>0.32872341761115959</v>
      </c>
      <c r="KU19" s="20">
        <f>'RIMS II Type II Employment'!KU19*VLOOKUP('Equation 4 Type II FTE'!$B19,'Equation 3 FTE Conversion'!$B$10:$E$32,4,FALSE)</f>
        <v>0.30882650392327815</v>
      </c>
      <c r="KV19" s="20">
        <f>'RIMS II Type II Employment'!KV19*VLOOKUP('Equation 4 Type II FTE'!$B19,'Equation 3 FTE Conversion'!$B$10:$E$32,4,FALSE)</f>
        <v>0.19774326068003487</v>
      </c>
      <c r="KW19" s="20">
        <f>'RIMS II Type II Employment'!KW19*VLOOKUP('Equation 4 Type II FTE'!$B19,'Equation 3 FTE Conversion'!$B$10:$E$32,4,FALSE)</f>
        <v>0.2774252136006975</v>
      </c>
      <c r="KX19" s="20">
        <f>'RIMS II Type II Employment'!KX19*VLOOKUP('Equation 4 Type II FTE'!$B19,'Equation 3 FTE Conversion'!$B$10:$E$32,4,FALSE)</f>
        <v>0.22678709677419354</v>
      </c>
      <c r="KY19" s="20">
        <f>'RIMS II Type II Employment'!KY19*VLOOKUP('Equation 4 Type II FTE'!$B19,'Equation 3 FTE Conversion'!$B$10:$E$32,4,FALSE)</f>
        <v>0.2417805056669573</v>
      </c>
      <c r="KZ19" s="20">
        <f>'RIMS II Type II Employment'!KZ19*VLOOKUP('Equation 4 Type II FTE'!$B19,'Equation 3 FTE Conversion'!$B$10:$E$32,4,FALSE)</f>
        <v>0.34909182214472534</v>
      </c>
      <c r="LA19" s="20">
        <f>'RIMS II Type II Employment'!LA19*VLOOKUP('Equation 4 Type II FTE'!$B19,'Equation 3 FTE Conversion'!$B$10:$E$32,4,FALSE)</f>
        <v>0.291004149956408</v>
      </c>
      <c r="LB19" s="20">
        <f>'RIMS II Type II Employment'!LB19*VLOOKUP('Equation 4 Type II FTE'!$B19,'Equation 3 FTE Conversion'!$B$10:$E$32,4,FALSE)</f>
        <v>0.25083312990409767</v>
      </c>
      <c r="LC19" s="20">
        <f>'RIMS II Type II Employment'!LC19*VLOOKUP('Equation 4 Type II FTE'!$B19,'Equation 3 FTE Conversion'!$B$10:$E$32,4,FALSE)</f>
        <v>0.41594922406277246</v>
      </c>
      <c r="LD19" s="20">
        <f>'RIMS II Type II Employment'!LD19*VLOOKUP('Equation 4 Type II FTE'!$B19,'Equation 3 FTE Conversion'!$B$10:$E$32,4,FALSE)</f>
        <v>0.28798660854402791</v>
      </c>
      <c r="LE19" s="20">
        <f>'RIMS II Type II Employment'!LE19*VLOOKUP('Equation 4 Type II FTE'!$B19,'Equation 3 FTE Conversion'!$B$10:$E$32,4,FALSE)</f>
        <v>0.32664885789014819</v>
      </c>
      <c r="LF19" s="20">
        <f>'RIMS II Type II Employment'!LF19*VLOOKUP('Equation 4 Type II FTE'!$B19,'Equation 3 FTE Conversion'!$B$10:$E$32,4,FALSE)</f>
        <v>0.26639232781168265</v>
      </c>
      <c r="LG19" s="20">
        <f>'RIMS II Type II Employment'!LG19*VLOOKUP('Equation 4 Type II FTE'!$B19,'Equation 3 FTE Conversion'!$B$10:$E$32,4,FALSE)</f>
        <v>0.23244498692240628</v>
      </c>
      <c r="LH19" s="20">
        <f>'RIMS II Type II Employment'!LH19*VLOOKUP('Equation 4 Type II FTE'!$B19,'Equation 3 FTE Conversion'!$B$10:$E$32,4,FALSE)</f>
        <v>0.29147564080209243</v>
      </c>
      <c r="LI19" s="20">
        <f>'RIMS II Type II Employment'!LI19*VLOOKUP('Equation 4 Type II FTE'!$B19,'Equation 3 FTE Conversion'!$B$10:$E$32,4,FALSE)</f>
        <v>0.24743839581517005</v>
      </c>
      <c r="LJ19" s="20">
        <f>'RIMS II Type II Employment'!LJ19*VLOOKUP('Equation 4 Type II FTE'!$B19,'Equation 3 FTE Conversion'!$B$10:$E$32,4,FALSE)</f>
        <v>0.20707877942458588</v>
      </c>
      <c r="LK19" s="20">
        <f>'RIMS II Type II Employment'!LK19*VLOOKUP('Equation 4 Type II FTE'!$B19,'Equation 3 FTE Conversion'!$B$10:$E$32,4,FALSE)</f>
        <v>0.20377834350479512</v>
      </c>
      <c r="LL19" s="20">
        <f>'RIMS II Type II Employment'!LL19*VLOOKUP('Equation 4 Type II FTE'!$B19,'Equation 3 FTE Conversion'!$B$10:$E$32,4,FALSE)</f>
        <v>0.28506336530078469</v>
      </c>
      <c r="LM19" s="20">
        <f>'RIMS II Type II Employment'!LM19*VLOOKUP('Equation 4 Type II FTE'!$B19,'Equation 3 FTE Conversion'!$B$10:$E$32,4,FALSE)</f>
        <v>0.21509412380122059</v>
      </c>
      <c r="LN19" s="20">
        <f>'RIMS II Type II Employment'!LN19*VLOOKUP('Equation 4 Type II FTE'!$B19,'Equation 3 FTE Conversion'!$B$10:$E$32,4,FALSE)</f>
        <v>0.35908742807323457</v>
      </c>
      <c r="LO19" s="20">
        <f>'RIMS II Type II Employment'!LO19*VLOOKUP('Equation 4 Type II FTE'!$B19,'Equation 3 FTE Conversion'!$B$10:$E$32,4,FALSE)</f>
        <v>0.22028052310374893</v>
      </c>
      <c r="LP19" s="20">
        <f>'RIMS II Type II Employment'!LP19*VLOOKUP('Equation 4 Type II FTE'!$B19,'Equation 3 FTE Conversion'!$B$10:$E$32,4,FALSE)</f>
        <v>0.47762022667829118</v>
      </c>
      <c r="LQ19" s="20">
        <f>'RIMS II Type II Employment'!LQ19*VLOOKUP('Equation 4 Type II FTE'!$B19,'Equation 3 FTE Conversion'!$B$10:$E$32,4,FALSE)</f>
        <v>0.35540979947689627</v>
      </c>
      <c r="LR19" s="20">
        <f>'RIMS II Type II Employment'!LR19*VLOOKUP('Equation 4 Type II FTE'!$B19,'Equation 3 FTE Conversion'!$B$10:$E$32,4,FALSE)</f>
        <v>0.29637914559721013</v>
      </c>
      <c r="LS19" s="20">
        <f>'RIMS II Type II Employment'!LS19*VLOOKUP('Equation 4 Type II FTE'!$B19,'Equation 3 FTE Conversion'!$B$10:$E$32,4,FALSE)</f>
        <v>0.34079358326068004</v>
      </c>
      <c r="LT19" s="20">
        <f>'RIMS II Type II Employment'!LT19*VLOOKUP('Equation 4 Type II FTE'!$B19,'Equation 3 FTE Conversion'!$B$10:$E$32,4,FALSE)</f>
        <v>0.27921687881429813</v>
      </c>
      <c r="LU19" s="20">
        <f>'RIMS II Type II Employment'!LU19*VLOOKUP('Equation 4 Type II FTE'!$B19,'Equation 3 FTE Conversion'!$B$10:$E$32,4,FALSE)</f>
        <v>0.2332936704446382</v>
      </c>
      <c r="LV19" s="20">
        <f>'RIMS II Type II Employment'!LV19*VLOOKUP('Equation 4 Type II FTE'!$B19,'Equation 3 FTE Conversion'!$B$10:$E$32,4,FALSE)</f>
        <v>0.20179808195292068</v>
      </c>
      <c r="LW19" s="20">
        <f>'RIMS II Type II Employment'!LW19*VLOOKUP('Equation 4 Type II FTE'!$B19,'Equation 3 FTE Conversion'!$B$10:$E$32,4,FALSE)</f>
        <v>0.28289450741063643</v>
      </c>
      <c r="LX19" s="20">
        <f>'RIMS II Type II Employment'!LX19*VLOOKUP('Equation 4 Type II FTE'!$B19,'Equation 3 FTE Conversion'!$B$10:$E$32,4,FALSE)</f>
        <v>0.27714231909328685</v>
      </c>
      <c r="LY19" s="20">
        <f>'RIMS II Type II Employment'!LY19*VLOOKUP('Equation 4 Type II FTE'!$B19,'Equation 3 FTE Conversion'!$B$10:$E$32,4,FALSE)</f>
        <v>0.24451515257192674</v>
      </c>
      <c r="LZ19" s="20">
        <f>'RIMS II Type II Employment'!LZ19*VLOOKUP('Equation 4 Type II FTE'!$B19,'Equation 3 FTE Conversion'!$B$10:$E$32,4,FALSE)</f>
        <v>0.20189238012205757</v>
      </c>
      <c r="MA19" s="20">
        <f>'RIMS II Type II Employment'!MA19*VLOOKUP('Equation 4 Type II FTE'!$B19,'Equation 3 FTE Conversion'!$B$10:$E$32,4,FALSE)</f>
        <v>0.18039239755884917</v>
      </c>
      <c r="MB19" s="20">
        <f>'RIMS II Type II Employment'!MB19*VLOOKUP('Equation 4 Type II FTE'!$B19,'Equation 3 FTE Conversion'!$B$10:$E$32,4,FALSE)</f>
        <v>0.24168620749782038</v>
      </c>
      <c r="MC19" s="20">
        <f>'RIMS II Type II Employment'!MC19*VLOOKUP('Equation 4 Type II FTE'!$B19,'Equation 3 FTE Conversion'!$B$10:$E$32,4,FALSE)</f>
        <v>0.25507654751525721</v>
      </c>
      <c r="MD19" s="20">
        <f>'RIMS II Type II Employment'!MD19*VLOOKUP('Equation 4 Type II FTE'!$B19,'Equation 3 FTE Conversion'!$B$10:$E$32,4,FALSE)</f>
        <v>0.26837258936355712</v>
      </c>
      <c r="ME19" s="20">
        <f>'RIMS II Type II Employment'!ME19*VLOOKUP('Equation 4 Type II FTE'!$B19,'Equation 3 FTE Conversion'!$B$10:$E$32,4,FALSE)</f>
        <v>0.26639232781168265</v>
      </c>
      <c r="MF19" s="20">
        <f>'RIMS II Type II Employment'!MF19*VLOOKUP('Equation 4 Type II FTE'!$B19,'Equation 3 FTE Conversion'!$B$10:$E$32,4,FALSE)</f>
        <v>0.26988136006974717</v>
      </c>
      <c r="MG19" s="20">
        <f>'RIMS II Type II Employment'!MG19*VLOOKUP('Equation 4 Type II FTE'!$B19,'Equation 3 FTE Conversion'!$B$10:$E$32,4,FALSE)</f>
        <v>0.27553925021795994</v>
      </c>
      <c r="MH19" s="20">
        <f>'RIMS II Type II Employment'!MH19*VLOOKUP('Equation 4 Type II FTE'!$B19,'Equation 3 FTE Conversion'!$B$10:$E$32,4,FALSE)</f>
        <v>0.28723222319093289</v>
      </c>
      <c r="MI19" s="20">
        <f>'RIMS II Type II Employment'!MI19*VLOOKUP('Equation 4 Type II FTE'!$B19,'Equation 3 FTE Conversion'!$B$10:$E$32,4,FALSE)</f>
        <v>0.20283536181342635</v>
      </c>
      <c r="MJ19" s="20">
        <f>'RIMS II Type II Employment'!MJ19*VLOOKUP('Equation 4 Type II FTE'!$B19,'Equation 3 FTE Conversion'!$B$10:$E$32,4,FALSE)</f>
        <v>0.39444924149956412</v>
      </c>
      <c r="MK19" s="20">
        <f>'RIMS II Type II Employment'!MK19*VLOOKUP('Equation 4 Type II FTE'!$B19,'Equation 3 FTE Conversion'!$B$10:$E$32,4,FALSE)</f>
        <v>0.2425348910200523</v>
      </c>
      <c r="ML19" s="20">
        <f>'RIMS II Type II Employment'!ML19*VLOOKUP('Equation 4 Type II FTE'!$B19,'Equation 3 FTE Conversion'!$B$10:$E$32,4,FALSE)</f>
        <v>0.29147564080209243</v>
      </c>
      <c r="MM19" s="20">
        <f>'RIMS II Type II Employment'!MM19*VLOOKUP('Equation 4 Type II FTE'!$B19,'Equation 3 FTE Conversion'!$B$10:$E$32,4,FALSE)</f>
        <v>0.17416871839581519</v>
      </c>
      <c r="MN19" s="20">
        <f>'RIMS II Type II Employment'!MN19*VLOOKUP('Equation 4 Type II FTE'!$B19,'Equation 3 FTE Conversion'!$B$10:$E$32,4,FALSE)</f>
        <v>0.75438535309503063</v>
      </c>
      <c r="MO19" s="20">
        <f>'RIMS II Type II Employment'!MO19*VLOOKUP('Equation 4 Type II FTE'!$B19,'Equation 3 FTE Conversion'!$B$10:$E$32,4,FALSE)</f>
        <v>0.38351065387968614</v>
      </c>
      <c r="MP19" s="20">
        <f>'RIMS II Type II Employment'!MP19*VLOOKUP('Equation 4 Type II FTE'!$B19,'Equation 3 FTE Conversion'!$B$10:$E$32,4,FALSE)</f>
        <v>0.18218406277244989</v>
      </c>
      <c r="MQ19" s="20">
        <f>'RIMS II Type II Employment'!MQ19*VLOOKUP('Equation 4 Type II FTE'!$B19,'Equation 3 FTE Conversion'!$B$10:$E$32,4,FALSE)</f>
        <v>0.22273227550130775</v>
      </c>
      <c r="MR19" s="20">
        <f>'RIMS II Type II Employment'!MR19*VLOOKUP('Equation 4 Type II FTE'!$B19,'Equation 3 FTE Conversion'!$B$10:$E$32,4,FALSE)</f>
        <v>0.24357217088055796</v>
      </c>
      <c r="MS19" s="20">
        <f>'RIMS II Type II Employment'!MS19*VLOOKUP('Equation 4 Type II FTE'!$B19,'Equation 3 FTE Conversion'!$B$10:$E$32,4,FALSE)</f>
        <v>0.22094061028770709</v>
      </c>
      <c r="MT19" s="20">
        <f>'RIMS II Type II Employment'!MT19*VLOOKUP('Equation 4 Type II FTE'!$B19,'Equation 3 FTE Conversion'!$B$10:$E$32,4,FALSE)</f>
        <v>0.24800418482999131</v>
      </c>
      <c r="MU19" s="20">
        <f>'RIMS II Type II Employment'!MU19*VLOOKUP('Equation 4 Type II FTE'!$B19,'Equation 3 FTE Conversion'!$B$10:$E$32,4,FALSE)</f>
        <v>0.24706120313862251</v>
      </c>
      <c r="MV19" s="20">
        <f>'RIMS II Type II Employment'!MV19*VLOOKUP('Equation 4 Type II FTE'!$B19,'Equation 3 FTE Conversion'!$B$10:$E$32,4,FALSE)</f>
        <v>0.25215330427201399</v>
      </c>
      <c r="MW19" s="20">
        <f>'RIMS II Type II Employment'!MW19*VLOOKUP('Equation 4 Type II FTE'!$B19,'Equation 3 FTE Conversion'!$B$10:$E$32,4,FALSE)</f>
        <v>0.20924763731473409</v>
      </c>
      <c r="MX19" s="20">
        <f>'RIMS II Type II Employment'!MX19*VLOOKUP('Equation 4 Type II FTE'!$B19,'Equation 3 FTE Conversion'!$B$10:$E$32,4,FALSE)</f>
        <v>0.23404805579773322</v>
      </c>
      <c r="MY19" s="20">
        <f>'RIMS II Type II Employment'!MY19*VLOOKUP('Equation 4 Type II FTE'!$B19,'Equation 3 FTE Conversion'!$B$10:$E$32,4,FALSE)</f>
        <v>0.24046033129904099</v>
      </c>
      <c r="MZ19" s="20">
        <f>'RIMS II Type II Employment'!MZ19*VLOOKUP('Equation 4 Type II FTE'!$B19,'Equation 3 FTE Conversion'!$B$10:$E$32,4,FALSE)</f>
        <v>0.15427180470793375</v>
      </c>
      <c r="NA19" s="20">
        <f>'RIMS II Type II Employment'!NA19*VLOOKUP('Equation 4 Type II FTE'!$B19,'Equation 3 FTE Conversion'!$B$10:$E$32,4,FALSE)</f>
        <v>0.24960725370531822</v>
      </c>
      <c r="NB19" s="20">
        <f>'RIMS II Type II Employment'!NB19*VLOOKUP('Equation 4 Type II FTE'!$B19,'Equation 3 FTE Conversion'!$B$10:$E$32,4,FALSE)</f>
        <v>0.18020380122057542</v>
      </c>
      <c r="NC19" s="20">
        <f>'RIMS II Type II Employment'!NC19*VLOOKUP('Equation 4 Type II FTE'!$B19,'Equation 3 FTE Conversion'!$B$10:$E$32,4,FALSE)</f>
        <v>0.23621691368788145</v>
      </c>
      <c r="ND19" s="20">
        <f>'RIMS II Type II Employment'!ND19*VLOOKUP('Equation 4 Type II FTE'!$B19,'Equation 3 FTE Conversion'!$B$10:$E$32,4,FALSE)</f>
        <v>0.2876094158674804</v>
      </c>
      <c r="NE19" s="20">
        <f>'RIMS II Type II Employment'!NE19*VLOOKUP('Equation 4 Type II FTE'!$B19,'Equation 3 FTE Conversion'!$B$10:$E$32,4,FALSE)</f>
        <v>0.28204582388840455</v>
      </c>
      <c r="NF19" s="20">
        <f>'RIMS II Type II Employment'!NF19*VLOOKUP('Equation 4 Type II FTE'!$B19,'Equation 3 FTE Conversion'!$B$10:$E$32,4,FALSE)</f>
        <v>0.29967958151700091</v>
      </c>
      <c r="NG19" s="198">
        <f>'RIMS II Type II Employment'!NG19*VLOOKUP('Equation 4 Type II FTE'!$B19,'Equation 3 FTE Conversion'!$B$10:$E$32,4,FALSE)</f>
        <v>0.25799979075850044</v>
      </c>
      <c r="NH19" s="219">
        <f>'RIMS II Type II Employment'!NH19*VLOOKUP('Equation 4 Type II FTE'!$B19,'Equation 3 FTE Conversion'!$B$10:$E$32,4,FALSE)</f>
        <v>7.2908515431560597</v>
      </c>
      <c r="NI19" s="198">
        <f>'RIMS II Type II Employment'!NI19*VLOOKUP('Equation 4 Type II FTE'!$B19,'Equation 3 FTE Conversion'!$B$10:$E$32,4,FALSE)</f>
        <v>0.26507215344376639</v>
      </c>
      <c r="NJ19" s="200">
        <f>'RIMS II Type II Employment'!NJ19*VLOOKUP('Equation 4 Type II FTE'!$B19,'Equation 3 FTE Conversion'!$B$10:$E$32,4,FALSE)</f>
        <v>0.24800418482999131</v>
      </c>
    </row>
    <row r="20" spans="2:374" x14ac:dyDescent="0.3">
      <c r="B20" s="59" t="s">
        <v>832</v>
      </c>
      <c r="C20" s="20">
        <f>'RIMS II Type II Employment'!C20*VLOOKUP('Equation 4 Type II FTE'!$B20,'Equation 3 FTE Conversion'!$B$10:$E$32,4,FALSE)</f>
        <v>6.7882167832167842E-2</v>
      </c>
      <c r="D20" s="20">
        <f>'RIMS II Type II Employment'!D20*VLOOKUP('Equation 4 Type II FTE'!$B20,'Equation 3 FTE Conversion'!$B$10:$E$32,4,FALSE)</f>
        <v>7.4540909090909088E-2</v>
      </c>
      <c r="E20" s="20">
        <f>'RIMS II Type II Employment'!E20*VLOOKUP('Equation 4 Type II FTE'!$B20,'Equation 3 FTE Conversion'!$B$10:$E$32,4,FALSE)</f>
        <v>6.8252097902097908E-2</v>
      </c>
      <c r="F20" s="20">
        <f>'RIMS II Type II Employment'!F20*VLOOKUP('Equation 4 Type II FTE'!$B20,'Equation 3 FTE Conversion'!$B$10:$E$32,4,FALSE)</f>
        <v>9.5904370629370628E-2</v>
      </c>
      <c r="G20" s="20">
        <f>'RIMS II Type II Employment'!G20*VLOOKUP('Equation 4 Type II FTE'!$B20,'Equation 3 FTE Conversion'!$B$10:$E$32,4,FALSE)</f>
        <v>7.1211538461538451E-2</v>
      </c>
      <c r="H20" s="20">
        <f>'RIMS II Type II Employment'!H20*VLOOKUP('Equation 4 Type II FTE'!$B20,'Equation 3 FTE Conversion'!$B$10:$E$32,4,FALSE)</f>
        <v>7.8980069930069924E-2</v>
      </c>
      <c r="I20" s="20">
        <f>'RIMS II Type II Employment'!I20*VLOOKUP('Equation 4 Type II FTE'!$B20,'Equation 3 FTE Conversion'!$B$10:$E$32,4,FALSE)</f>
        <v>5.3454895104895102E-2</v>
      </c>
      <c r="J20" s="20">
        <f>'RIMS II Type II Employment'!J20*VLOOKUP('Equation 4 Type II FTE'!$B20,'Equation 3 FTE Conversion'!$B$10:$E$32,4,FALSE)</f>
        <v>7.7130419580419579E-2</v>
      </c>
      <c r="K20" s="20">
        <f>'RIMS II Type II Employment'!K20*VLOOKUP('Equation 4 Type II FTE'!$B20,'Equation 3 FTE Conversion'!$B$10:$E$32,4,FALSE)</f>
        <v>4.836835664335664E-2</v>
      </c>
      <c r="L20" s="20">
        <f>'RIMS II Type II Employment'!L20*VLOOKUP('Equation 4 Type II FTE'!$B20,'Equation 3 FTE Conversion'!$B$10:$E$32,4,FALSE)</f>
        <v>9.5164510489510495E-2</v>
      </c>
      <c r="M20" s="20">
        <f>'RIMS II Type II Employment'!M20*VLOOKUP('Equation 4 Type II FTE'!$B20,'Equation 3 FTE Conversion'!$B$10:$E$32,4,FALSE)</f>
        <v>5.484213286713286E-2</v>
      </c>
      <c r="N20" s="20">
        <f>'RIMS II Type II Employment'!N20*VLOOKUP('Equation 4 Type II FTE'!$B20,'Equation 3 FTE Conversion'!$B$10:$E$32,4,FALSE)</f>
        <v>0.10219318181818182</v>
      </c>
      <c r="O20" s="20">
        <f>'RIMS II Type II Employment'!O20*VLOOKUP('Equation 4 Type II FTE'!$B20,'Equation 3 FTE Conversion'!$B$10:$E$32,4,FALSE)</f>
        <v>7.1673951048951051E-2</v>
      </c>
      <c r="P20" s="20">
        <f>'RIMS II Type II Employment'!P20*VLOOKUP('Equation 4 Type II FTE'!$B20,'Equation 3 FTE Conversion'!$B$10:$E$32,4,FALSE)</f>
        <v>5.3732342657342655E-2</v>
      </c>
      <c r="Q20" s="20">
        <f>'RIMS II Type II Employment'!Q20*VLOOKUP('Equation 4 Type II FTE'!$B20,'Equation 3 FTE Conversion'!$B$10:$E$32,4,FALSE)</f>
        <v>0</v>
      </c>
      <c r="R20" s="20">
        <f>'RIMS II Type II Employment'!R20*VLOOKUP('Equation 4 Type II FTE'!$B20,'Equation 3 FTE Conversion'!$B$10:$E$32,4,FALSE)</f>
        <v>5.4749650349650347E-2</v>
      </c>
      <c r="S20" s="20">
        <f>'RIMS II Type II Employment'!S20*VLOOKUP('Equation 4 Type II FTE'!$B20,'Equation 3 FTE Conversion'!$B$10:$E$32,4,FALSE)</f>
        <v>7.2691258741258744E-2</v>
      </c>
      <c r="T20" s="20">
        <f>'RIMS II Type II Employment'!T20*VLOOKUP('Equation 4 Type II FTE'!$B20,'Equation 3 FTE Conversion'!$B$10:$E$32,4,FALSE)</f>
        <v>6.7512237762237762E-2</v>
      </c>
      <c r="U20" s="20">
        <f>'RIMS II Type II Employment'!U20*VLOOKUP('Equation 4 Type II FTE'!$B20,'Equation 3 FTE Conversion'!$B$10:$E$32,4,FALSE)</f>
        <v>8.9800524475524474E-2</v>
      </c>
      <c r="V20" s="20">
        <f>'RIMS II Type II Employment'!V20*VLOOKUP('Equation 4 Type II FTE'!$B20,'Equation 3 FTE Conversion'!$B$10:$E$32,4,FALSE)</f>
        <v>0.10145332167832168</v>
      </c>
      <c r="W20" s="20">
        <f>'RIMS II Type II Employment'!W20*VLOOKUP('Equation 4 Type II FTE'!$B20,'Equation 3 FTE Conversion'!$B$10:$E$32,4,FALSE)</f>
        <v>6.0945979020979021E-2</v>
      </c>
      <c r="X20" s="20">
        <f>'RIMS II Type II Employment'!X20*VLOOKUP('Equation 4 Type II FTE'!$B20,'Equation 3 FTE Conversion'!$B$10:$E$32,4,FALSE)</f>
        <v>5.7246678321678318E-2</v>
      </c>
      <c r="Y20" s="20">
        <f>'RIMS II Type II Employment'!Y20*VLOOKUP('Equation 4 Type II FTE'!$B20,'Equation 3 FTE Conversion'!$B$10:$E$32,4,FALSE)</f>
        <v>6.4367832167832165E-2</v>
      </c>
      <c r="Z20" s="20">
        <f>'RIMS II Type II Employment'!Z20*VLOOKUP('Equation 4 Type II FTE'!$B20,'Equation 3 FTE Conversion'!$B$10:$E$32,4,FALSE)</f>
        <v>0.11782272727272729</v>
      </c>
      <c r="AA20" s="20">
        <f>'RIMS II Type II Employment'!AA20*VLOOKUP('Equation 4 Type II FTE'!$B20,'Equation 3 FTE Conversion'!$B$10:$E$32,4,FALSE)</f>
        <v>9.7476573426573412E-2</v>
      </c>
      <c r="AB20" s="20">
        <f>'RIMS II Type II Employment'!AB20*VLOOKUP('Equation 4 Type II FTE'!$B20,'Equation 3 FTE Conversion'!$B$10:$E$32,4,FALSE)</f>
        <v>0.1132910839160839</v>
      </c>
      <c r="AC20" s="20">
        <f>'RIMS II Type II Employment'!AC20*VLOOKUP('Equation 4 Type II FTE'!$B20,'Equation 3 FTE Conversion'!$B$10:$E$32,4,FALSE)</f>
        <v>8.4436538461538466E-2</v>
      </c>
      <c r="AD20" s="20">
        <f>'RIMS II Type II Employment'!AD20*VLOOKUP('Equation 4 Type II FTE'!$B20,'Equation 3 FTE Conversion'!$B$10:$E$32,4,FALSE)</f>
        <v>7.2413811188811184E-2</v>
      </c>
      <c r="AE20" s="20">
        <f>'RIMS II Type II Employment'!AE20*VLOOKUP('Equation 4 Type II FTE'!$B20,'Equation 3 FTE Conversion'!$B$10:$E$32,4,FALSE)</f>
        <v>6.6402447552447549E-2</v>
      </c>
      <c r="AF20" s="20">
        <f>'RIMS II Type II Employment'!AF20*VLOOKUP('Equation 4 Type II FTE'!$B20,'Equation 3 FTE Conversion'!$B$10:$E$32,4,FALSE)</f>
        <v>8.4344055944055946E-2</v>
      </c>
      <c r="AG20" s="20">
        <f>'RIMS II Type II Employment'!AG20*VLOOKUP('Equation 4 Type II FTE'!$B20,'Equation 3 FTE Conversion'!$B$10:$E$32,4,FALSE)</f>
        <v>8.3419230769230773E-2</v>
      </c>
      <c r="AH20" s="20">
        <f>'RIMS II Type II Employment'!AH20*VLOOKUP('Equation 4 Type II FTE'!$B20,'Equation 3 FTE Conversion'!$B$10:$E$32,4,FALSE)</f>
        <v>8.5453846153846144E-2</v>
      </c>
      <c r="AI20" s="20">
        <f>'RIMS II Type II Employment'!AI20*VLOOKUP('Equation 4 Type II FTE'!$B20,'Equation 3 FTE Conversion'!$B$10:$E$32,4,FALSE)</f>
        <v>7.6575524475524473E-2</v>
      </c>
      <c r="AJ20" s="20">
        <f>'RIMS II Type II Employment'!AJ20*VLOOKUP('Equation 4 Type II FTE'!$B20,'Equation 3 FTE Conversion'!$B$10:$E$32,4,FALSE)</f>
        <v>6.5662587412587403E-2</v>
      </c>
      <c r="AK20" s="20">
        <f>'RIMS II Type II Employment'!AK20*VLOOKUP('Equation 4 Type II FTE'!$B20,'Equation 3 FTE Conversion'!$B$10:$E$32,4,FALSE)</f>
        <v>9.3129895104895097E-2</v>
      </c>
      <c r="AL20" s="20">
        <f>'RIMS II Type II Employment'!AL20*VLOOKUP('Equation 4 Type II FTE'!$B20,'Equation 3 FTE Conversion'!$B$10:$E$32,4,FALSE)</f>
        <v>9.2944930069930071E-2</v>
      </c>
      <c r="AM20" s="20">
        <f>'RIMS II Type II Employment'!AM20*VLOOKUP('Equation 4 Type II FTE'!$B20,'Equation 3 FTE Conversion'!$B$10:$E$32,4,FALSE)</f>
        <v>9.7476573426573412E-2</v>
      </c>
      <c r="AN20" s="20">
        <f>'RIMS II Type II Employment'!AN20*VLOOKUP('Equation 4 Type II FTE'!$B20,'Equation 3 FTE Conversion'!$B$10:$E$32,4,FALSE)</f>
        <v>5.2345104895104889E-2</v>
      </c>
      <c r="AO20" s="20">
        <f>'RIMS II Type II Employment'!AO20*VLOOKUP('Equation 4 Type II FTE'!$B20,'Equation 3 FTE Conversion'!$B$10:$E$32,4,FALSE)</f>
        <v>5.0310489510489505E-2</v>
      </c>
      <c r="AP20" s="20">
        <f>'RIMS II Type II Employment'!AP20*VLOOKUP('Equation 4 Type II FTE'!$B20,'Equation 3 FTE Conversion'!$B$10:$E$32,4,FALSE)</f>
        <v>9.5811888111888108E-2</v>
      </c>
      <c r="AQ20" s="20">
        <f>'RIMS II Type II Employment'!AQ20*VLOOKUP('Equation 4 Type II FTE'!$B20,'Equation 3 FTE Conversion'!$B$10:$E$32,4,FALSE)</f>
        <v>6.2055769230769234E-2</v>
      </c>
      <c r="AR20" s="20">
        <f>'RIMS II Type II Employment'!AR20*VLOOKUP('Equation 4 Type II FTE'!$B20,'Equation 3 FTE Conversion'!$B$10:$E$32,4,FALSE)</f>
        <v>6.6587412587412576E-2</v>
      </c>
      <c r="AS20" s="20">
        <f>'RIMS II Type II Employment'!AS20*VLOOKUP('Equation 4 Type II FTE'!$B20,'Equation 3 FTE Conversion'!$B$10:$E$32,4,FALSE)</f>
        <v>7.1581468531468531E-2</v>
      </c>
      <c r="AT20" s="20">
        <f>'RIMS II Type II Employment'!AT20*VLOOKUP('Equation 4 Type II FTE'!$B20,'Equation 3 FTE Conversion'!$B$10:$E$32,4,FALSE)</f>
        <v>6.0483566433566428E-2</v>
      </c>
      <c r="AU20" s="20">
        <f>'RIMS II Type II Employment'!AU20*VLOOKUP('Equation 4 Type II FTE'!$B20,'Equation 3 FTE Conversion'!$B$10:$E$32,4,FALSE)</f>
        <v>5.4657167832167827E-2</v>
      </c>
      <c r="AV20" s="20">
        <f>'RIMS II Type II Employment'!AV20*VLOOKUP('Equation 4 Type II FTE'!$B20,'Equation 3 FTE Conversion'!$B$10:$E$32,4,FALSE)</f>
        <v>7.1673951048951051E-2</v>
      </c>
      <c r="AW20" s="20">
        <f>'RIMS II Type II Employment'!AW20*VLOOKUP('Equation 4 Type II FTE'!$B20,'Equation 3 FTE Conversion'!$B$10:$E$32,4,FALSE)</f>
        <v>5.2345104895104889E-2</v>
      </c>
      <c r="AX20" s="20">
        <f>'RIMS II Type II Employment'!AX20*VLOOKUP('Equation 4 Type II FTE'!$B20,'Equation 3 FTE Conversion'!$B$10:$E$32,4,FALSE)</f>
        <v>5.6691783216783212E-2</v>
      </c>
      <c r="AY20" s="20">
        <f>'RIMS II Type II Employment'!AY20*VLOOKUP('Equation 4 Type II FTE'!$B20,'Equation 3 FTE Conversion'!$B$10:$E$32,4,FALSE)</f>
        <v>4.1154720279720274E-2</v>
      </c>
      <c r="AZ20" s="20">
        <f>'RIMS II Type II Employment'!AZ20*VLOOKUP('Equation 4 Type II FTE'!$B20,'Equation 3 FTE Conversion'!$B$10:$E$32,4,FALSE)</f>
        <v>5.0033041958041959E-2</v>
      </c>
      <c r="BA20" s="20">
        <f>'RIMS II Type II Employment'!BA20*VLOOKUP('Equation 4 Type II FTE'!$B20,'Equation 3 FTE Conversion'!$B$10:$E$32,4,FALSE)</f>
        <v>5.179020979020979E-2</v>
      </c>
      <c r="BB20" s="20">
        <f>'RIMS II Type II Employment'!BB20*VLOOKUP('Equation 4 Type II FTE'!$B20,'Equation 3 FTE Conversion'!$B$10:$E$32,4,FALSE)</f>
        <v>6.6032517482517483E-2</v>
      </c>
      <c r="BC20" s="20">
        <f>'RIMS II Type II Employment'!BC20*VLOOKUP('Equation 4 Type II FTE'!$B20,'Equation 3 FTE Conversion'!$B$10:$E$32,4,FALSE)</f>
        <v>8.1199650349650349E-2</v>
      </c>
      <c r="BD20" s="20">
        <f>'RIMS II Type II Employment'!BD20*VLOOKUP('Equation 4 Type II FTE'!$B20,'Equation 3 FTE Conversion'!$B$10:$E$32,4,FALSE)</f>
        <v>5.7524125874125871E-2</v>
      </c>
      <c r="BE20" s="20">
        <f>'RIMS II Type II Employment'!BE20*VLOOKUP('Equation 4 Type II FTE'!$B20,'Equation 3 FTE Conversion'!$B$10:$E$32,4,FALSE)</f>
        <v>7.2136363636363637E-2</v>
      </c>
      <c r="BF20" s="20">
        <f>'RIMS II Type II Employment'!BF20*VLOOKUP('Equation 4 Type II FTE'!$B20,'Equation 3 FTE Conversion'!$B$10:$E$32,4,FALSE)</f>
        <v>7.6113111888111887E-2</v>
      </c>
      <c r="BG20" s="20">
        <f>'RIMS II Type II Employment'!BG20*VLOOKUP('Equation 4 Type II FTE'!$B20,'Equation 3 FTE Conversion'!$B$10:$E$32,4,FALSE)</f>
        <v>0.10820454545454546</v>
      </c>
      <c r="BH20" s="20">
        <f>'RIMS II Type II Employment'!BH20*VLOOKUP('Equation 4 Type II FTE'!$B20,'Equation 3 FTE Conversion'!$B$10:$E$32,4,FALSE)</f>
        <v>7.9442482517482524E-2</v>
      </c>
      <c r="BI20" s="20">
        <f>'RIMS II Type II Employment'!BI20*VLOOKUP('Equation 4 Type II FTE'!$B20,'Equation 3 FTE Conversion'!$B$10:$E$32,4,FALSE)</f>
        <v>9.3684790209790203E-2</v>
      </c>
      <c r="BJ20" s="20">
        <f>'RIMS II Type II Employment'!BJ20*VLOOKUP('Equation 4 Type II FTE'!$B20,'Equation 3 FTE Conversion'!$B$10:$E$32,4,FALSE)</f>
        <v>7.1488986013986011E-2</v>
      </c>
      <c r="BK20" s="20">
        <f>'RIMS II Type II Employment'!BK20*VLOOKUP('Equation 4 Type II FTE'!$B20,'Equation 3 FTE Conversion'!$B$10:$E$32,4,FALSE)</f>
        <v>7.2413811188811184E-2</v>
      </c>
      <c r="BL20" s="20">
        <f>'RIMS II Type II Employment'!BL20*VLOOKUP('Equation 4 Type II FTE'!$B20,'Equation 3 FTE Conversion'!$B$10:$E$32,4,FALSE)</f>
        <v>5.4564685314685307E-2</v>
      </c>
      <c r="BM20" s="20">
        <f>'RIMS II Type II Employment'!BM20*VLOOKUP('Equation 4 Type II FTE'!$B20,'Equation 3 FTE Conversion'!$B$10:$E$32,4,FALSE)</f>
        <v>8.8968181818181807E-2</v>
      </c>
      <c r="BN20" s="20">
        <f>'RIMS II Type II Employment'!BN20*VLOOKUP('Equation 4 Type II FTE'!$B20,'Equation 3 FTE Conversion'!$B$10:$E$32,4,FALSE)</f>
        <v>8.0182342657342656E-2</v>
      </c>
      <c r="BO20" s="20">
        <f>'RIMS II Type II Employment'!BO20*VLOOKUP('Equation 4 Type II FTE'!$B20,'Equation 3 FTE Conversion'!$B$10:$E$32,4,FALSE)</f>
        <v>0.10543006993006993</v>
      </c>
      <c r="BP20" s="20">
        <f>'RIMS II Type II Employment'!BP20*VLOOKUP('Equation 4 Type II FTE'!$B20,'Equation 3 FTE Conversion'!$B$10:$E$32,4,FALSE)</f>
        <v>7.4725874125874114E-2</v>
      </c>
      <c r="BQ20" s="20">
        <f>'RIMS II Type II Employment'!BQ20*VLOOKUP('Equation 4 Type II FTE'!$B20,'Equation 3 FTE Conversion'!$B$10:$E$32,4,FALSE)</f>
        <v>7.5188286713286714E-2</v>
      </c>
      <c r="BR20" s="20">
        <f>'RIMS II Type II Employment'!BR20*VLOOKUP('Equation 4 Type II FTE'!$B20,'Equation 3 FTE Conversion'!$B$10:$E$32,4,FALSE)</f>
        <v>7.0379195804195799E-2</v>
      </c>
      <c r="BS20" s="20">
        <f>'RIMS II Type II Employment'!BS20*VLOOKUP('Equation 4 Type II FTE'!$B20,'Equation 3 FTE Conversion'!$B$10:$E$32,4,FALSE)</f>
        <v>7.8055244755244751E-2</v>
      </c>
      <c r="BT20" s="20">
        <f>'RIMS II Type II Employment'!BT20*VLOOKUP('Equation 4 Type II FTE'!$B20,'Equation 3 FTE Conversion'!$B$10:$E$32,4,FALSE)</f>
        <v>7.306118881118881E-2</v>
      </c>
      <c r="BU20" s="20">
        <f>'RIMS II Type II Employment'!BU20*VLOOKUP('Equation 4 Type II FTE'!$B20,'Equation 3 FTE Conversion'!$B$10:$E$32,4,FALSE)</f>
        <v>6.7604720279720282E-2</v>
      </c>
      <c r="BV20" s="20">
        <f>'RIMS II Type II Employment'!BV20*VLOOKUP('Equation 4 Type II FTE'!$B20,'Equation 3 FTE Conversion'!$B$10:$E$32,4,FALSE)</f>
        <v>7.9442482517482524E-2</v>
      </c>
      <c r="BW20" s="20">
        <f>'RIMS II Type II Employment'!BW20*VLOOKUP('Equation 4 Type II FTE'!$B20,'Equation 3 FTE Conversion'!$B$10:$E$32,4,FALSE)</f>
        <v>8.8228321678321675E-2</v>
      </c>
      <c r="BX20" s="20">
        <f>'RIMS II Type II Employment'!BX20*VLOOKUP('Equation 4 Type II FTE'!$B20,'Equation 3 FTE Conversion'!$B$10:$E$32,4,FALSE)</f>
        <v>6.1315909090909088E-2</v>
      </c>
      <c r="BY20" s="20">
        <f>'RIMS II Type II Employment'!BY20*VLOOKUP('Equation 4 Type II FTE'!$B20,'Equation 3 FTE Conversion'!$B$10:$E$32,4,FALSE)</f>
        <v>5.6784265734265732E-2</v>
      </c>
      <c r="BZ20" s="20">
        <f>'RIMS II Type II Employment'!BZ20*VLOOKUP('Equation 4 Type II FTE'!$B20,'Equation 3 FTE Conversion'!$B$10:$E$32,4,FALSE)</f>
        <v>5.5397027972027973E-2</v>
      </c>
      <c r="CA20" s="20">
        <f>'RIMS II Type II Employment'!CA20*VLOOKUP('Equation 4 Type II FTE'!$B20,'Equation 3 FTE Conversion'!$B$10:$E$32,4,FALSE)</f>
        <v>7.8425174825174818E-2</v>
      </c>
      <c r="CB20" s="20">
        <f>'RIMS II Type II Employment'!CB20*VLOOKUP('Equation 4 Type II FTE'!$B20,'Equation 3 FTE Conversion'!$B$10:$E$32,4,FALSE)</f>
        <v>8.4621503496503492E-2</v>
      </c>
      <c r="CC20" s="20">
        <f>'RIMS II Type II Employment'!CC20*VLOOKUP('Equation 4 Type II FTE'!$B20,'Equation 3 FTE Conversion'!$B$10:$E$32,4,FALSE)</f>
        <v>9.026293706293706E-2</v>
      </c>
      <c r="CD20" s="20">
        <f>'RIMS II Type II Employment'!CD20*VLOOKUP('Equation 4 Type II FTE'!$B20,'Equation 3 FTE Conversion'!$B$10:$E$32,4,FALSE)</f>
        <v>0.13853881118881117</v>
      </c>
      <c r="CE20" s="20">
        <f>'RIMS II Type II Employment'!CE20*VLOOKUP('Equation 4 Type II FTE'!$B20,'Equation 3 FTE Conversion'!$B$10:$E$32,4,FALSE)</f>
        <v>9.7754020979020972E-2</v>
      </c>
      <c r="CF20" s="20">
        <f>'RIMS II Type II Employment'!CF20*VLOOKUP('Equation 4 Type II FTE'!$B20,'Equation 3 FTE Conversion'!$B$10:$E$32,4,FALSE)</f>
        <v>8.5361363636363624E-2</v>
      </c>
      <c r="CG20" s="20">
        <f>'RIMS II Type II Employment'!CG20*VLOOKUP('Equation 4 Type II FTE'!$B20,'Equation 3 FTE Conversion'!$B$10:$E$32,4,FALSE)</f>
        <v>8.9338111888111887E-2</v>
      </c>
      <c r="CH20" s="20">
        <f>'RIMS II Type II Employment'!CH20*VLOOKUP('Equation 4 Type II FTE'!$B20,'Equation 3 FTE Conversion'!$B$10:$E$32,4,FALSE)</f>
        <v>6.1130944055944061E-2</v>
      </c>
      <c r="CI20" s="20">
        <f>'RIMS II Type II Employment'!CI20*VLOOKUP('Equation 4 Type II FTE'!$B20,'Equation 3 FTE Conversion'!$B$10:$E$32,4,FALSE)</f>
        <v>7.296870629370629E-2</v>
      </c>
      <c r="CJ20" s="20">
        <f>'RIMS II Type II Employment'!CJ20*VLOOKUP('Equation 4 Type II FTE'!$B20,'Equation 3 FTE Conversion'!$B$10:$E$32,4,FALSE)</f>
        <v>0.10228566433566434</v>
      </c>
      <c r="CK20" s="20">
        <f>'RIMS II Type II Employment'!CK20*VLOOKUP('Equation 4 Type II FTE'!$B20,'Equation 3 FTE Conversion'!$B$10:$E$32,4,FALSE)</f>
        <v>0.10931433566433565</v>
      </c>
      <c r="CL20" s="20">
        <f>'RIMS II Type II Employment'!CL20*VLOOKUP('Equation 4 Type II FTE'!$B20,'Equation 3 FTE Conversion'!$B$10:$E$32,4,FALSE)</f>
        <v>9.4424650349650349E-2</v>
      </c>
      <c r="CM20" s="20">
        <f>'RIMS II Type II Employment'!CM20*VLOOKUP('Equation 4 Type II FTE'!$B20,'Equation 3 FTE Conversion'!$B$10:$E$32,4,FALSE)</f>
        <v>9.0817832167832166E-2</v>
      </c>
      <c r="CN20" s="20">
        <f>'RIMS II Type II Employment'!CN20*VLOOKUP('Equation 4 Type II FTE'!$B20,'Equation 3 FTE Conversion'!$B$10:$E$32,4,FALSE)</f>
        <v>6.24256993006993E-2</v>
      </c>
      <c r="CO20" s="20">
        <f>'RIMS II Type II Employment'!CO20*VLOOKUP('Equation 4 Type II FTE'!$B20,'Equation 3 FTE Conversion'!$B$10:$E$32,4,FALSE)</f>
        <v>6.7419755244755242E-2</v>
      </c>
      <c r="CP20" s="20">
        <f>'RIMS II Type II Employment'!CP20*VLOOKUP('Equation 4 Type II FTE'!$B20,'Equation 3 FTE Conversion'!$B$10:$E$32,4,FALSE)</f>
        <v>7.0749125874125865E-2</v>
      </c>
      <c r="CQ20" s="20">
        <f>'RIMS II Type II Employment'!CQ20*VLOOKUP('Equation 4 Type II FTE'!$B20,'Equation 3 FTE Conversion'!$B$10:$E$32,4,FALSE)</f>
        <v>6.1778321678321674E-2</v>
      </c>
      <c r="CR20" s="20">
        <f>'RIMS II Type II Employment'!CR20*VLOOKUP('Equation 4 Type II FTE'!$B20,'Equation 3 FTE Conversion'!$B$10:$E$32,4,FALSE)</f>
        <v>6.5570104895104897E-2</v>
      </c>
      <c r="CS20" s="20">
        <f>'RIMS II Type II Employment'!CS20*VLOOKUP('Equation 4 Type II FTE'!$B20,'Equation 3 FTE Conversion'!$B$10:$E$32,4,FALSE)</f>
        <v>7.1673951048951051E-2</v>
      </c>
      <c r="CT20" s="20">
        <f>'RIMS II Type II Employment'!CT20*VLOOKUP('Equation 4 Type II FTE'!$B20,'Equation 3 FTE Conversion'!$B$10:$E$32,4,FALSE)</f>
        <v>6.5200174825174817E-2</v>
      </c>
      <c r="CU20" s="20">
        <f>'RIMS II Type II Employment'!CU20*VLOOKUP('Equation 4 Type II FTE'!$B20,'Equation 3 FTE Conversion'!$B$10:$E$32,4,FALSE)</f>
        <v>7.0379195804195799E-2</v>
      </c>
      <c r="CV20" s="20">
        <f>'RIMS II Type II Employment'!CV20*VLOOKUP('Equation 4 Type II FTE'!$B20,'Equation 3 FTE Conversion'!$B$10:$E$32,4,FALSE)</f>
        <v>9.3499825174825163E-2</v>
      </c>
      <c r="CW20" s="20">
        <f>'RIMS II Type II Employment'!CW20*VLOOKUP('Equation 4 Type II FTE'!$B20,'Equation 3 FTE Conversion'!$B$10:$E$32,4,FALSE)</f>
        <v>8.5268881118881118E-2</v>
      </c>
      <c r="CX20" s="20">
        <f>'RIMS II Type II Employment'!CX20*VLOOKUP('Equation 4 Type II FTE'!$B20,'Equation 3 FTE Conversion'!$B$10:$E$32,4,FALSE)</f>
        <v>7.7222902097902099E-2</v>
      </c>
      <c r="CY20" s="20">
        <f>'RIMS II Type II Employment'!CY20*VLOOKUP('Equation 4 Type II FTE'!$B20,'Equation 3 FTE Conversion'!$B$10:$E$32,4,FALSE)</f>
        <v>7.5743181818181821E-2</v>
      </c>
      <c r="CZ20" s="20">
        <f>'RIMS II Type II Employment'!CZ20*VLOOKUP('Equation 4 Type II FTE'!$B20,'Equation 3 FTE Conversion'!$B$10:$E$32,4,FALSE)</f>
        <v>9.664423076923076E-2</v>
      </c>
      <c r="DA20" s="20">
        <f>'RIMS II Type II Employment'!DA20*VLOOKUP('Equation 4 Type II FTE'!$B20,'Equation 3 FTE Conversion'!$B$10:$E$32,4,FALSE)</f>
        <v>0.14196066433566432</v>
      </c>
      <c r="DB20" s="20">
        <f>'RIMS II Type II Employment'!DB20*VLOOKUP('Equation 4 Type II FTE'!$B20,'Equation 3 FTE Conversion'!$B$10:$E$32,4,FALSE)</f>
        <v>6.5755069930069923E-2</v>
      </c>
      <c r="DC20" s="20">
        <f>'RIMS II Type II Employment'!DC20*VLOOKUP('Equation 4 Type II FTE'!$B20,'Equation 3 FTE Conversion'!$B$10:$E$32,4,FALSE)</f>
        <v>9.5256993006993002E-2</v>
      </c>
      <c r="DD20" s="20">
        <f>'RIMS II Type II Employment'!DD20*VLOOKUP('Equation 4 Type II FTE'!$B20,'Equation 3 FTE Conversion'!$B$10:$E$32,4,FALSE)</f>
        <v>7.1119055944055931E-2</v>
      </c>
      <c r="DE20" s="20">
        <f>'RIMS II Type II Employment'!DE20*VLOOKUP('Equation 4 Type II FTE'!$B20,'Equation 3 FTE Conversion'!$B$10:$E$32,4,FALSE)</f>
        <v>0.11569562937062935</v>
      </c>
      <c r="DF20" s="20">
        <f>'RIMS II Type II Employment'!DF20*VLOOKUP('Equation 4 Type II FTE'!$B20,'Equation 3 FTE Conversion'!$B$10:$E$32,4,FALSE)</f>
        <v>8.3049300699300707E-2</v>
      </c>
      <c r="DG20" s="20">
        <f>'RIMS II Type II Employment'!DG20*VLOOKUP('Equation 4 Type II FTE'!$B20,'Equation 3 FTE Conversion'!$B$10:$E$32,4,FALSE)</f>
        <v>9.5996853146853148E-2</v>
      </c>
      <c r="DH20" s="20">
        <f>'RIMS II Type II Employment'!DH20*VLOOKUP('Equation 4 Type II FTE'!$B20,'Equation 3 FTE Conversion'!$B$10:$E$32,4,FALSE)</f>
        <v>0.11504825174825174</v>
      </c>
      <c r="DI20" s="20">
        <f>'RIMS II Type II Employment'!DI20*VLOOKUP('Equation 4 Type II FTE'!$B20,'Equation 3 FTE Conversion'!$B$10:$E$32,4,FALSE)</f>
        <v>5.7616608391608391E-2</v>
      </c>
      <c r="DJ20" s="20">
        <f>'RIMS II Type II Employment'!DJ20*VLOOKUP('Equation 4 Type II FTE'!$B20,'Equation 3 FTE Conversion'!$B$10:$E$32,4,FALSE)</f>
        <v>7.8240209790209778E-2</v>
      </c>
      <c r="DK20" s="20">
        <f>'RIMS II Type II Employment'!DK20*VLOOKUP('Equation 4 Type II FTE'!$B20,'Equation 3 FTE Conversion'!$B$10:$E$32,4,FALSE)</f>
        <v>0.12059720279720278</v>
      </c>
      <c r="DL20" s="20">
        <f>'RIMS II Type II Employment'!DL20*VLOOKUP('Equation 4 Type II FTE'!$B20,'Equation 3 FTE Conversion'!$B$10:$E$32,4,FALSE)</f>
        <v>0.12568374125874124</v>
      </c>
      <c r="DM20" s="20">
        <f>'RIMS II Type II Employment'!DM20*VLOOKUP('Equation 4 Type II FTE'!$B20,'Equation 3 FTE Conversion'!$B$10:$E$32,4,FALSE)</f>
        <v>4.0137412587412588E-2</v>
      </c>
      <c r="DN20" s="20">
        <f>'RIMS II Type II Employment'!DN20*VLOOKUP('Equation 4 Type II FTE'!$B20,'Equation 3 FTE Conversion'!$B$10:$E$32,4,FALSE)</f>
        <v>0.19180874125874126</v>
      </c>
      <c r="DO20" s="20">
        <f>'RIMS II Type II Employment'!DO20*VLOOKUP('Equation 4 Type II FTE'!$B20,'Equation 3 FTE Conversion'!$B$10:$E$32,4,FALSE)</f>
        <v>7.2783741258741264E-2</v>
      </c>
      <c r="DP20" s="20">
        <f>'RIMS II Type II Employment'!DP20*VLOOKUP('Equation 4 Type II FTE'!$B20,'Equation 3 FTE Conversion'!$B$10:$E$32,4,FALSE)</f>
        <v>7.6575524475524473E-2</v>
      </c>
      <c r="DQ20" s="20">
        <f>'RIMS II Type II Employment'!DQ20*VLOOKUP('Equation 4 Type II FTE'!$B20,'Equation 3 FTE Conversion'!$B$10:$E$32,4,FALSE)</f>
        <v>6.9639335664335666E-2</v>
      </c>
      <c r="DR20" s="20">
        <f>'RIMS II Type II Employment'!DR20*VLOOKUP('Equation 4 Type II FTE'!$B20,'Equation 3 FTE Conversion'!$B$10:$E$32,4,FALSE)</f>
        <v>0.11347604895104894</v>
      </c>
      <c r="DS20" s="20">
        <f>'RIMS II Type II Employment'!DS20*VLOOKUP('Equation 4 Type II FTE'!$B20,'Equation 3 FTE Conversion'!$B$10:$E$32,4,FALSE)</f>
        <v>8.4991433566433558E-2</v>
      </c>
      <c r="DT20" s="20">
        <f>'RIMS II Type II Employment'!DT20*VLOOKUP('Equation 4 Type II FTE'!$B20,'Equation 3 FTE Conversion'!$B$10:$E$32,4,FALSE)</f>
        <v>8.5268881118881118E-2</v>
      </c>
      <c r="DU20" s="20">
        <f>'RIMS II Type II Employment'!DU20*VLOOKUP('Equation 4 Type II FTE'!$B20,'Equation 3 FTE Conversion'!$B$10:$E$32,4,FALSE)</f>
        <v>8.1292132867132869E-2</v>
      </c>
      <c r="DV20" s="20">
        <f>'RIMS II Type II Employment'!DV20*VLOOKUP('Equation 4 Type II FTE'!$B20,'Equation 3 FTE Conversion'!$B$10:$E$32,4,FALSE)</f>
        <v>7.0749125874125865E-2</v>
      </c>
      <c r="DW20" s="20">
        <f>'RIMS II Type II Employment'!DW20*VLOOKUP('Equation 4 Type II FTE'!$B20,'Equation 3 FTE Conversion'!$B$10:$E$32,4,FALSE)</f>
        <v>4.9663111888111885E-2</v>
      </c>
      <c r="DX20" s="20">
        <f>'RIMS II Type II Employment'!DX20*VLOOKUP('Equation 4 Type II FTE'!$B20,'Equation 3 FTE Conversion'!$B$10:$E$32,4,FALSE)</f>
        <v>6.4830244755244751E-2</v>
      </c>
      <c r="DY20" s="20">
        <f>'RIMS II Type II Employment'!DY20*VLOOKUP('Equation 4 Type II FTE'!$B20,'Equation 3 FTE Conversion'!$B$10:$E$32,4,FALSE)</f>
        <v>5.7246678321678318E-2</v>
      </c>
      <c r="DZ20" s="20">
        <f>'RIMS II Type II Employment'!DZ20*VLOOKUP('Equation 4 Type II FTE'!$B20,'Equation 3 FTE Conversion'!$B$10:$E$32,4,FALSE)</f>
        <v>6.8344580419580414E-2</v>
      </c>
      <c r="EA20" s="20">
        <f>'RIMS II Type II Employment'!EA20*VLOOKUP('Equation 4 Type II FTE'!$B20,'Equation 3 FTE Conversion'!$B$10:$E$32,4,FALSE)</f>
        <v>8.0182342657342656E-2</v>
      </c>
      <c r="EB20" s="20">
        <f>'RIMS II Type II Employment'!EB20*VLOOKUP('Equation 4 Type II FTE'!$B20,'Equation 3 FTE Conversion'!$B$10:$E$32,4,FALSE)</f>
        <v>4.8923251748251746E-2</v>
      </c>
      <c r="EC20" s="20">
        <f>'RIMS II Type II Employment'!EC20*VLOOKUP('Equation 4 Type II FTE'!$B20,'Equation 3 FTE Conversion'!$B$10:$E$32,4,FALSE)</f>
        <v>5.2160139860139856E-2</v>
      </c>
      <c r="ED20" s="20">
        <f>'RIMS II Type II Employment'!ED20*VLOOKUP('Equation 4 Type II FTE'!$B20,'Equation 3 FTE Conversion'!$B$10:$E$32,4,FALSE)</f>
        <v>5.484213286713286E-2</v>
      </c>
      <c r="EE20" s="20">
        <f>'RIMS II Type II Employment'!EE20*VLOOKUP('Equation 4 Type II FTE'!$B20,'Equation 3 FTE Conversion'!$B$10:$E$32,4,FALSE)</f>
        <v>6.1685839160839154E-2</v>
      </c>
      <c r="EF20" s="20">
        <f>'RIMS II Type II Employment'!EF20*VLOOKUP('Equation 4 Type II FTE'!$B20,'Equation 3 FTE Conversion'!$B$10:$E$32,4,FALSE)</f>
        <v>5.0587937062937058E-2</v>
      </c>
      <c r="EG20" s="20">
        <f>'RIMS II Type II Employment'!EG20*VLOOKUP('Equation 4 Type II FTE'!$B20,'Equation 3 FTE Conversion'!$B$10:$E$32,4,FALSE)</f>
        <v>9.8123951048951039E-2</v>
      </c>
      <c r="EH20" s="20">
        <f>'RIMS II Type II Employment'!EH20*VLOOKUP('Equation 4 Type II FTE'!$B20,'Equation 3 FTE Conversion'!$B$10:$E$32,4,FALSE)</f>
        <v>4.4021678321678324E-2</v>
      </c>
      <c r="EI20" s="20">
        <f>'RIMS II Type II Employment'!EI20*VLOOKUP('Equation 4 Type II FTE'!$B20,'Equation 3 FTE Conversion'!$B$10:$E$32,4,FALSE)</f>
        <v>4.6056293706293702E-2</v>
      </c>
      <c r="EJ20" s="20">
        <f>'RIMS II Type II Employment'!EJ20*VLOOKUP('Equation 4 Type II FTE'!$B20,'Equation 3 FTE Conversion'!$B$10:$E$32,4,FALSE)</f>
        <v>4.8645804195804193E-2</v>
      </c>
      <c r="EK20" s="20">
        <f>'RIMS II Type II Employment'!EK20*VLOOKUP('Equation 4 Type II FTE'!$B20,'Equation 3 FTE Conversion'!$B$10:$E$32,4,FALSE)</f>
        <v>7.4633391608391594E-2</v>
      </c>
      <c r="EL20" s="20">
        <f>'RIMS II Type II Employment'!EL20*VLOOKUP('Equation 4 Type II FTE'!$B20,'Equation 3 FTE Conversion'!$B$10:$E$32,4,FALSE)</f>
        <v>6.2980594405594392E-2</v>
      </c>
      <c r="EM20" s="20">
        <f>'RIMS II Type II Employment'!EM20*VLOOKUP('Equation 4 Type II FTE'!$B20,'Equation 3 FTE Conversion'!$B$10:$E$32,4,FALSE)</f>
        <v>6.0576048951048948E-2</v>
      </c>
      <c r="EN20" s="20">
        <f>'RIMS II Type II Employment'!EN20*VLOOKUP('Equation 4 Type II FTE'!$B20,'Equation 3 FTE Conversion'!$B$10:$E$32,4,FALSE)</f>
        <v>6.3627972027972032E-2</v>
      </c>
      <c r="EO20" s="20">
        <f>'RIMS II Type II Employment'!EO20*VLOOKUP('Equation 4 Type II FTE'!$B20,'Equation 3 FTE Conversion'!$B$10:$E$32,4,FALSE)</f>
        <v>6.3812937062937072E-2</v>
      </c>
      <c r="EP20" s="20">
        <f>'RIMS II Type II Employment'!EP20*VLOOKUP('Equation 4 Type II FTE'!$B20,'Equation 3 FTE Conversion'!$B$10:$E$32,4,FALSE)</f>
        <v>6.7789685314685322E-2</v>
      </c>
      <c r="EQ20" s="20">
        <f>'RIMS II Type II Employment'!EQ20*VLOOKUP('Equation 4 Type II FTE'!$B20,'Equation 3 FTE Conversion'!$B$10:$E$32,4,FALSE)</f>
        <v>6.4830244755244751E-2</v>
      </c>
      <c r="ER20" s="20">
        <f>'RIMS II Type II Employment'!ER20*VLOOKUP('Equation 4 Type II FTE'!$B20,'Equation 3 FTE Conversion'!$B$10:$E$32,4,FALSE)</f>
        <v>6.3905419580419578E-2</v>
      </c>
      <c r="ES20" s="20">
        <f>'RIMS II Type II Employment'!ES20*VLOOKUP('Equation 4 Type II FTE'!$B20,'Equation 3 FTE Conversion'!$B$10:$E$32,4,FALSE)</f>
        <v>5.8448951048951051E-2</v>
      </c>
      <c r="ET20" s="20">
        <f>'RIMS II Type II Employment'!ET20*VLOOKUP('Equation 4 Type II FTE'!$B20,'Equation 3 FTE Conversion'!$B$10:$E$32,4,FALSE)</f>
        <v>6.5847552447552443E-2</v>
      </c>
      <c r="EU20" s="20">
        <f>'RIMS II Type II Employment'!EU20*VLOOKUP('Equation 4 Type II FTE'!$B20,'Equation 3 FTE Conversion'!$B$10:$E$32,4,FALSE)</f>
        <v>6.6679895104895096E-2</v>
      </c>
      <c r="EV20" s="20">
        <f>'RIMS II Type II Employment'!EV20*VLOOKUP('Equation 4 Type II FTE'!$B20,'Equation 3 FTE Conversion'!$B$10:$E$32,4,FALSE)</f>
        <v>6.2795629370629366E-2</v>
      </c>
      <c r="EW20" s="20">
        <f>'RIMS II Type II Employment'!EW20*VLOOKUP('Equation 4 Type II FTE'!$B20,'Equation 3 FTE Conversion'!$B$10:$E$32,4,FALSE)</f>
        <v>4.8090909090909087E-2</v>
      </c>
      <c r="EX20" s="20">
        <f>'RIMS II Type II Employment'!EX20*VLOOKUP('Equation 4 Type II FTE'!$B20,'Equation 3 FTE Conversion'!$B$10:$E$32,4,FALSE)</f>
        <v>7.3523601398601396E-2</v>
      </c>
      <c r="EY20" s="20">
        <f>'RIMS II Type II Employment'!EY20*VLOOKUP('Equation 4 Type II FTE'!$B20,'Equation 3 FTE Conversion'!$B$10:$E$32,4,FALSE)</f>
        <v>0.10875944055944055</v>
      </c>
      <c r="EZ20" s="20">
        <f>'RIMS II Type II Employment'!EZ20*VLOOKUP('Equation 4 Type II FTE'!$B20,'Equation 3 FTE Conversion'!$B$10:$E$32,4,FALSE)</f>
        <v>8.8783216783216781E-2</v>
      </c>
      <c r="FA20" s="20">
        <f>'RIMS II Type II Employment'!FA20*VLOOKUP('Equation 4 Type II FTE'!$B20,'Equation 3 FTE Conversion'!$B$10:$E$32,4,FALSE)</f>
        <v>6.2703146853146846E-2</v>
      </c>
      <c r="FB20" s="20">
        <f>'RIMS II Type II Employment'!FB20*VLOOKUP('Equation 4 Type II FTE'!$B20,'Equation 3 FTE Conversion'!$B$10:$E$32,4,FALSE)</f>
        <v>0.1095917832167832</v>
      </c>
      <c r="FC20" s="20">
        <f>'RIMS II Type II Employment'!FC20*VLOOKUP('Equation 4 Type II FTE'!$B20,'Equation 3 FTE Conversion'!$B$10:$E$32,4,FALSE)</f>
        <v>8.8135839160839155E-2</v>
      </c>
      <c r="FD20" s="20">
        <f>'RIMS II Type II Employment'!FD20*VLOOKUP('Equation 4 Type II FTE'!$B20,'Equation 3 FTE Conversion'!$B$10:$E$32,4,FALSE)</f>
        <v>5.50270979020979E-2</v>
      </c>
      <c r="FE20" s="20">
        <f>'RIMS II Type II Employment'!FE20*VLOOKUP('Equation 4 Type II FTE'!$B20,'Equation 3 FTE Conversion'!$B$10:$E$32,4,FALSE)</f>
        <v>4.9663111888111885E-2</v>
      </c>
      <c r="FF20" s="20">
        <f>'RIMS II Type II Employment'!FF20*VLOOKUP('Equation 4 Type II FTE'!$B20,'Equation 3 FTE Conversion'!$B$10:$E$32,4,FALSE)</f>
        <v>5.3269930069930069E-2</v>
      </c>
      <c r="FG20" s="20">
        <f>'RIMS II Type II Employment'!FG20*VLOOKUP('Equation 4 Type II FTE'!$B20,'Equation 3 FTE Conversion'!$B$10:$E$32,4,FALSE)</f>
        <v>0.10376538461538461</v>
      </c>
      <c r="FH20" s="20">
        <f>'RIMS II Type II Employment'!FH20*VLOOKUP('Equation 4 Type II FTE'!$B20,'Equation 3 FTE Conversion'!$B$10:$E$32,4,FALSE)</f>
        <v>7.2506293706293704E-2</v>
      </c>
      <c r="FI20" s="20">
        <f>'RIMS II Type II Employment'!FI20*VLOOKUP('Equation 4 Type II FTE'!$B20,'Equation 3 FTE Conversion'!$B$10:$E$32,4,FALSE)</f>
        <v>9.2574999999999991E-2</v>
      </c>
      <c r="FJ20" s="20">
        <f>'RIMS II Type II Employment'!FJ20*VLOOKUP('Equation 4 Type II FTE'!$B20,'Equation 3 FTE Conversion'!$B$10:$E$32,4,FALSE)</f>
        <v>0.10376538461538461</v>
      </c>
      <c r="FK20" s="20">
        <f>'RIMS II Type II Employment'!FK20*VLOOKUP('Equation 4 Type II FTE'!$B20,'Equation 3 FTE Conversion'!$B$10:$E$32,4,FALSE)</f>
        <v>9.6274300699300694E-2</v>
      </c>
      <c r="FL20" s="20">
        <f>'RIMS II Type II Employment'!FL20*VLOOKUP('Equation 4 Type II FTE'!$B20,'Equation 3 FTE Conversion'!$B$10:$E$32,4,FALSE)</f>
        <v>8.2401923076923067E-2</v>
      </c>
      <c r="FM20" s="20">
        <f>'RIMS II Type II Employment'!FM20*VLOOKUP('Equation 4 Type II FTE'!$B20,'Equation 3 FTE Conversion'!$B$10:$E$32,4,FALSE)</f>
        <v>8.3881643356643359E-2</v>
      </c>
      <c r="FN20" s="20">
        <f>'RIMS II Type II Employment'!FN20*VLOOKUP('Equation 4 Type II FTE'!$B20,'Equation 3 FTE Conversion'!$B$10:$E$32,4,FALSE)</f>
        <v>0.12882814685314686</v>
      </c>
      <c r="FO20" s="20">
        <f>'RIMS II Type II Employment'!FO20*VLOOKUP('Equation 4 Type II FTE'!$B20,'Equation 3 FTE Conversion'!$B$10:$E$32,4,FALSE)</f>
        <v>8.1292132867132869E-2</v>
      </c>
      <c r="FP20" s="20">
        <f>'RIMS II Type II Employment'!FP20*VLOOKUP('Equation 4 Type II FTE'!$B20,'Equation 3 FTE Conversion'!$B$10:$E$32,4,FALSE)</f>
        <v>8.5176398601398598E-2</v>
      </c>
      <c r="FQ20" s="20">
        <f>'RIMS II Type II Employment'!FQ20*VLOOKUP('Equation 4 Type II FTE'!$B20,'Equation 3 FTE Conversion'!$B$10:$E$32,4,FALSE)</f>
        <v>8.2309440559440547E-2</v>
      </c>
      <c r="FR20" s="20">
        <f>'RIMS II Type II Employment'!FR20*VLOOKUP('Equation 4 Type II FTE'!$B20,'Equation 3 FTE Conversion'!$B$10:$E$32,4,FALSE)</f>
        <v>0.10459772727272727</v>
      </c>
      <c r="FS20" s="20">
        <f>'RIMS II Type II Employment'!FS20*VLOOKUP('Equation 4 Type II FTE'!$B20,'Equation 3 FTE Conversion'!$B$10:$E$32,4,FALSE)</f>
        <v>0.13964860139860139</v>
      </c>
      <c r="FT20" s="20">
        <f>'RIMS II Type II Employment'!FT20*VLOOKUP('Equation 4 Type II FTE'!$B20,'Equation 3 FTE Conversion'!$B$10:$E$32,4,FALSE)</f>
        <v>7.6575524475524473E-2</v>
      </c>
      <c r="FU20" s="20">
        <f>'RIMS II Type II Employment'!FU20*VLOOKUP('Equation 4 Type II FTE'!$B20,'Equation 3 FTE Conversion'!$B$10:$E$32,4,FALSE)</f>
        <v>0.14029597902097901</v>
      </c>
      <c r="FV20" s="20">
        <f>'RIMS II Type II Employment'!FV20*VLOOKUP('Equation 4 Type II FTE'!$B20,'Equation 3 FTE Conversion'!$B$10:$E$32,4,FALSE)</f>
        <v>0.12068968531468531</v>
      </c>
      <c r="FW20" s="20">
        <f>'RIMS II Type II Employment'!FW20*VLOOKUP('Equation 4 Type II FTE'!$B20,'Equation 3 FTE Conversion'!$B$10:$E$32,4,FALSE)</f>
        <v>0.12836573426573428</v>
      </c>
      <c r="FX20" s="20">
        <f>'RIMS II Type II Employment'!FX20*VLOOKUP('Equation 4 Type II FTE'!$B20,'Equation 3 FTE Conversion'!$B$10:$E$32,4,FALSE)</f>
        <v>0.10949930069930069</v>
      </c>
      <c r="FY20" s="20">
        <f>'RIMS II Type II Employment'!FY20*VLOOKUP('Equation 4 Type II FTE'!$B20,'Equation 3 FTE Conversion'!$B$10:$E$32,4,FALSE)</f>
        <v>0.10339545454545454</v>
      </c>
      <c r="FZ20" s="20">
        <f>'RIMS II Type II Employment'!FZ20*VLOOKUP('Equation 4 Type II FTE'!$B20,'Equation 3 FTE Conversion'!$B$10:$E$32,4,FALSE)</f>
        <v>5.7339160839160838E-2</v>
      </c>
      <c r="GA20" s="20">
        <f>'RIMS II Type II Employment'!GA20*VLOOKUP('Equation 4 Type II FTE'!$B20,'Equation 3 FTE Conversion'!$B$10:$E$32,4,FALSE)</f>
        <v>5.2437587412587409E-2</v>
      </c>
      <c r="GB20" s="20">
        <f>'RIMS II Type II Employment'!GB20*VLOOKUP('Equation 4 Type II FTE'!$B20,'Equation 3 FTE Conversion'!$B$10:$E$32,4,FALSE)</f>
        <v>4.5593881118881116E-2</v>
      </c>
      <c r="GC20" s="20">
        <f>'RIMS II Type II Employment'!GC20*VLOOKUP('Equation 4 Type II FTE'!$B20,'Equation 3 FTE Conversion'!$B$10:$E$32,4,FALSE)</f>
        <v>4.3189335664335658E-2</v>
      </c>
      <c r="GD20" s="20">
        <f>'RIMS II Type II Employment'!GD20*VLOOKUP('Equation 4 Type II FTE'!$B20,'Equation 3 FTE Conversion'!$B$10:$E$32,4,FALSE)</f>
        <v>6.0391083916083908E-2</v>
      </c>
      <c r="GE20" s="20">
        <f>'RIMS II Type II Employment'!GE20*VLOOKUP('Equation 4 Type II FTE'!$B20,'Equation 3 FTE Conversion'!$B$10:$E$32,4,FALSE)</f>
        <v>3.9767482517482515E-2</v>
      </c>
      <c r="GF20" s="20">
        <f>'RIMS II Type II Employment'!GF20*VLOOKUP('Equation 4 Type II FTE'!$B20,'Equation 3 FTE Conversion'!$B$10:$E$32,4,FALSE)</f>
        <v>6.4922727272727271E-2</v>
      </c>
      <c r="GG20" s="20">
        <f>'RIMS II Type II Employment'!GG20*VLOOKUP('Equation 4 Type II FTE'!$B20,'Equation 3 FTE Conversion'!$B$10:$E$32,4,FALSE)</f>
        <v>9.3314860139860137E-2</v>
      </c>
      <c r="GH20" s="20">
        <f>'RIMS II Type II Employment'!GH20*VLOOKUP('Equation 4 Type II FTE'!$B20,'Equation 3 FTE Conversion'!$B$10:$E$32,4,FALSE)</f>
        <v>6.4182867132867139E-2</v>
      </c>
      <c r="GI20" s="20">
        <f>'RIMS II Type II Employment'!GI20*VLOOKUP('Equation 4 Type II FTE'!$B20,'Equation 3 FTE Conversion'!$B$10:$E$32,4,FALSE)</f>
        <v>7.8240209790209778E-2</v>
      </c>
      <c r="GJ20" s="20">
        <f>'RIMS II Type II Employment'!GJ20*VLOOKUP('Equation 4 Type II FTE'!$B20,'Equation 3 FTE Conversion'!$B$10:$E$32,4,FALSE)</f>
        <v>0.1005284965034965</v>
      </c>
      <c r="GK20" s="20">
        <f>'RIMS II Type II Employment'!GK20*VLOOKUP('Equation 4 Type II FTE'!$B20,'Equation 3 FTE Conversion'!$B$10:$E$32,4,FALSE)</f>
        <v>8.8598251748251741E-2</v>
      </c>
      <c r="GL20" s="20">
        <f>'RIMS II Type II Employment'!GL20*VLOOKUP('Equation 4 Type II FTE'!$B20,'Equation 3 FTE Conversion'!$B$10:$E$32,4,FALSE)</f>
        <v>9.5904370629370628E-2</v>
      </c>
      <c r="GM20" s="20">
        <f>'RIMS II Type II Employment'!GM20*VLOOKUP('Equation 4 Type II FTE'!$B20,'Equation 3 FTE Conversion'!$B$10:$E$32,4,FALSE)</f>
        <v>9.1927622377622378E-2</v>
      </c>
      <c r="GN20" s="20">
        <f>'RIMS II Type II Employment'!GN20*VLOOKUP('Equation 4 Type II FTE'!$B20,'Equation 3 FTE Conversion'!$B$10:$E$32,4,FALSE)</f>
        <v>5.567447552447552E-2</v>
      </c>
      <c r="GO20" s="20">
        <f>'RIMS II Type II Employment'!GO20*VLOOKUP('Equation 4 Type II FTE'!$B20,'Equation 3 FTE Conversion'!$B$10:$E$32,4,FALSE)</f>
        <v>4.8738286713286706E-2</v>
      </c>
      <c r="GP20" s="20">
        <f>'RIMS II Type II Employment'!GP20*VLOOKUP('Equation 4 Type II FTE'!$B20,'Equation 3 FTE Conversion'!$B$10:$E$32,4,FALSE)</f>
        <v>5.7986538461538464E-2</v>
      </c>
      <c r="GQ20" s="20">
        <f>'RIMS II Type II Employment'!GQ20*VLOOKUP('Equation 4 Type II FTE'!$B20,'Equation 3 FTE Conversion'!$B$10:$E$32,4,FALSE)</f>
        <v>9.5164510489510495E-2</v>
      </c>
      <c r="GR20" s="20">
        <f>'RIMS II Type II Employment'!GR20*VLOOKUP('Equation 4 Type II FTE'!$B20,'Equation 3 FTE Conversion'!$B$10:$E$32,4,FALSE)</f>
        <v>7.981241258741259E-2</v>
      </c>
      <c r="GS20" s="20">
        <f>'RIMS II Type II Employment'!GS20*VLOOKUP('Equation 4 Type II FTE'!$B20,'Equation 3 FTE Conversion'!$B$10:$E$32,4,FALSE)</f>
        <v>7.4725874125874114E-2</v>
      </c>
      <c r="GT20" s="20">
        <f>'RIMS II Type II Employment'!GT20*VLOOKUP('Equation 4 Type II FTE'!$B20,'Equation 3 FTE Conversion'!$B$10:$E$32,4,FALSE)</f>
        <v>6.3350524475524472E-2</v>
      </c>
      <c r="GU20" s="20">
        <f>'RIMS II Type II Employment'!GU20*VLOOKUP('Equation 4 Type II FTE'!$B20,'Equation 3 FTE Conversion'!$B$10:$E$32,4,FALSE)</f>
        <v>5.9651223776223776E-2</v>
      </c>
      <c r="GV20" s="20">
        <f>'RIMS II Type II Employment'!GV20*VLOOKUP('Equation 4 Type II FTE'!$B20,'Equation 3 FTE Conversion'!$B$10:$E$32,4,FALSE)</f>
        <v>8.6563636363636356E-2</v>
      </c>
      <c r="GW20" s="20">
        <f>'RIMS II Type II Employment'!GW20*VLOOKUP('Equation 4 Type II FTE'!$B20,'Equation 3 FTE Conversion'!$B$10:$E$32,4,FALSE)</f>
        <v>7.6113111888111887E-2</v>
      </c>
      <c r="GX20" s="20">
        <f>'RIMS II Type II Employment'!GX20*VLOOKUP('Equation 4 Type II FTE'!$B20,'Equation 3 FTE Conversion'!$B$10:$E$32,4,FALSE)</f>
        <v>6.7234790209790202E-2</v>
      </c>
      <c r="GY20" s="20">
        <f>'RIMS II Type II Employment'!GY20*VLOOKUP('Equation 4 Type II FTE'!$B20,'Equation 3 FTE Conversion'!$B$10:$E$32,4,FALSE)</f>
        <v>5.5304545454545453E-2</v>
      </c>
      <c r="GZ20" s="20">
        <f>'RIMS II Type II Employment'!GZ20*VLOOKUP('Equation 4 Type II FTE'!$B20,'Equation 3 FTE Conversion'!$B$10:$E$32,4,FALSE)</f>
        <v>8.1662062937062935E-2</v>
      </c>
      <c r="HA20" s="20">
        <f>'RIMS II Type II Employment'!HA20*VLOOKUP('Equation 4 Type II FTE'!$B20,'Equation 3 FTE Conversion'!$B$10:$E$32,4,FALSE)</f>
        <v>6.1223426573426568E-2</v>
      </c>
      <c r="HB20" s="20">
        <f>'RIMS II Type II Employment'!HB20*VLOOKUP('Equation 4 Type II FTE'!$B20,'Equation 3 FTE Conversion'!$B$10:$E$32,4,FALSE)</f>
        <v>3.8935139860139856E-2</v>
      </c>
      <c r="HC20" s="20">
        <f>'RIMS II Type II Employment'!HC20*VLOOKUP('Equation 4 Type II FTE'!$B20,'Equation 3 FTE Conversion'!$B$10:$E$32,4,FALSE)</f>
        <v>4.9200699300699299E-2</v>
      </c>
      <c r="HD20" s="20">
        <f>'RIMS II Type II Employment'!HD20*VLOOKUP('Equation 4 Type II FTE'!$B20,'Equation 3 FTE Conversion'!$B$10:$E$32,4,FALSE)</f>
        <v>5.8818881118881117E-2</v>
      </c>
      <c r="HE20" s="20">
        <f>'RIMS II Type II Employment'!HE20*VLOOKUP('Equation 4 Type II FTE'!$B20,'Equation 3 FTE Conversion'!$B$10:$E$32,4,FALSE)</f>
        <v>8.3604195804195799E-2</v>
      </c>
      <c r="HF20" s="20">
        <f>'RIMS II Type II Employment'!HF20*VLOOKUP('Equation 4 Type II FTE'!$B20,'Equation 3 FTE Conversion'!$B$10:$E$32,4,FALSE)</f>
        <v>5.0680419580419578E-2</v>
      </c>
      <c r="HG20" s="20">
        <f>'RIMS II Type II Employment'!HG20*VLOOKUP('Equation 4 Type II FTE'!$B20,'Equation 3 FTE Conversion'!$B$10:$E$32,4,FALSE)</f>
        <v>8.8783216783216781E-2</v>
      </c>
      <c r="HH20" s="20">
        <f>'RIMS II Type II Employment'!HH20*VLOOKUP('Equation 4 Type II FTE'!$B20,'Equation 3 FTE Conversion'!$B$10:$E$32,4,FALSE)</f>
        <v>9.7661538461538452E-2</v>
      </c>
      <c r="HI20" s="20">
        <f>'RIMS II Type II Employment'!HI20*VLOOKUP('Equation 4 Type II FTE'!$B20,'Equation 3 FTE Conversion'!$B$10:$E$32,4,FALSE)</f>
        <v>0.11116398601398601</v>
      </c>
      <c r="HJ20" s="20">
        <f>'RIMS II Type II Employment'!HJ20*VLOOKUP('Equation 4 Type II FTE'!$B20,'Equation 3 FTE Conversion'!$B$10:$E$32,4,FALSE)</f>
        <v>9.5996853146853148E-2</v>
      </c>
      <c r="HK20" s="20">
        <f>'RIMS II Type II Employment'!HK20*VLOOKUP('Equation 4 Type II FTE'!$B20,'Equation 3 FTE Conversion'!$B$10:$E$32,4,FALSE)</f>
        <v>0</v>
      </c>
      <c r="HL20" s="20">
        <f>'RIMS II Type II Employment'!HL20*VLOOKUP('Equation 4 Type II FTE'!$B20,'Equation 3 FTE Conversion'!$B$10:$E$32,4,FALSE)</f>
        <v>5.900384615384615E-2</v>
      </c>
      <c r="HM20" s="20">
        <f>'RIMS II Type II Employment'!HM20*VLOOKUP('Equation 4 Type II FTE'!$B20,'Equation 3 FTE Conversion'!$B$10:$E$32,4,FALSE)</f>
        <v>6.3627972027972032E-2</v>
      </c>
      <c r="HN20" s="20">
        <f>'RIMS II Type II Employment'!HN20*VLOOKUP('Equation 4 Type II FTE'!$B20,'Equation 3 FTE Conversion'!$B$10:$E$32,4,FALSE)</f>
        <v>6.224073426573426E-2</v>
      </c>
      <c r="HO20" s="20">
        <f>'RIMS II Type II Employment'!HO20*VLOOKUP('Equation 4 Type II FTE'!$B20,'Equation 3 FTE Conversion'!$B$10:$E$32,4,FALSE)</f>
        <v>5.909632867132867E-2</v>
      </c>
      <c r="HP20" s="20">
        <f>'RIMS II Type II Employment'!HP20*VLOOKUP('Equation 4 Type II FTE'!$B20,'Equation 3 FTE Conversion'!$B$10:$E$32,4,FALSE)</f>
        <v>7.1211538461538451E-2</v>
      </c>
      <c r="HQ20" s="20">
        <f>'RIMS II Type II Employment'!HQ20*VLOOKUP('Equation 4 Type II FTE'!$B20,'Equation 3 FTE Conversion'!$B$10:$E$32,4,FALSE)</f>
        <v>5.9836188811188802E-2</v>
      </c>
      <c r="HR20" s="20">
        <f>'RIMS II Type II Employment'!HR20*VLOOKUP('Equation 4 Type II FTE'!$B20,'Equation 3 FTE Conversion'!$B$10:$E$32,4,FALSE)</f>
        <v>7.4910839160839154E-2</v>
      </c>
      <c r="HS20" s="20">
        <f>'RIMS II Type II Employment'!HS20*VLOOKUP('Equation 4 Type II FTE'!$B20,'Equation 3 FTE Conversion'!$B$10:$E$32,4,FALSE)</f>
        <v>9.5626923076923082E-2</v>
      </c>
      <c r="HT20" s="20">
        <f>'RIMS II Type II Employment'!HT20*VLOOKUP('Equation 4 Type II FTE'!$B20,'Equation 3 FTE Conversion'!$B$10:$E$32,4,FALSE)</f>
        <v>0.10561503496503495</v>
      </c>
      <c r="HU20" s="20">
        <f>'RIMS II Type II Employment'!HU20*VLOOKUP('Equation 4 Type II FTE'!$B20,'Equation 3 FTE Conversion'!$B$10:$E$32,4,FALSE)</f>
        <v>3.6530594405594405E-2</v>
      </c>
      <c r="HV20" s="20">
        <f>'RIMS II Type II Employment'!HV20*VLOOKUP('Equation 4 Type II FTE'!$B20,'Equation 3 FTE Conversion'!$B$10:$E$32,4,FALSE)</f>
        <v>6.5662587412587403E-2</v>
      </c>
      <c r="HW20" s="20">
        <f>'RIMS II Type II Employment'!HW20*VLOOKUP('Equation 4 Type II FTE'!$B20,'Equation 3 FTE Conversion'!$B$10:$E$32,4,FALSE)</f>
        <v>6.6679895104895096E-2</v>
      </c>
      <c r="HX20" s="20">
        <f>'RIMS II Type II Employment'!HX20*VLOOKUP('Equation 4 Type II FTE'!$B20,'Equation 3 FTE Conversion'!$B$10:$E$32,4,FALSE)</f>
        <v>4.9848076923076926E-2</v>
      </c>
      <c r="HY20" s="20">
        <f>'RIMS II Type II Employment'!HY20*VLOOKUP('Equation 4 Type II FTE'!$B20,'Equation 3 FTE Conversion'!$B$10:$E$32,4,FALSE)</f>
        <v>3.9212587412587409E-2</v>
      </c>
      <c r="HZ20" s="20">
        <f>'RIMS II Type II Employment'!HZ20*VLOOKUP('Equation 4 Type II FTE'!$B20,'Equation 3 FTE Conversion'!$B$10:$E$32,4,FALSE)</f>
        <v>7.4170979020979008E-2</v>
      </c>
      <c r="IA20" s="20">
        <f>'RIMS II Type II Employment'!IA20*VLOOKUP('Equation 4 Type II FTE'!$B20,'Equation 3 FTE Conversion'!$B$10:$E$32,4,FALSE)</f>
        <v>5.169772727272727E-2</v>
      </c>
      <c r="IB20" s="20">
        <f>'RIMS II Type II Employment'!IB20*VLOOKUP('Equation 4 Type II FTE'!$B20,'Equation 3 FTE Conversion'!$B$10:$E$32,4,FALSE)</f>
        <v>5.7801573426573424E-2</v>
      </c>
      <c r="IC20" s="20">
        <f>'RIMS II Type II Employment'!IC20*VLOOKUP('Equation 4 Type II FTE'!$B20,'Equation 3 FTE Conversion'!$B$10:$E$32,4,FALSE)</f>
        <v>5.1327797202797204E-2</v>
      </c>
      <c r="ID20" s="20">
        <f>'RIMS II Type II Employment'!ID20*VLOOKUP('Equation 4 Type II FTE'!$B20,'Equation 3 FTE Conversion'!$B$10:$E$32,4,FALSE)</f>
        <v>5.0957867132867131E-2</v>
      </c>
      <c r="IE20" s="20">
        <f>'RIMS II Type II Employment'!IE20*VLOOKUP('Equation 4 Type II FTE'!$B20,'Equation 3 FTE Conversion'!$B$10:$E$32,4,FALSE)</f>
        <v>5.3917307692307688E-2</v>
      </c>
      <c r="IF20" s="20">
        <f>'RIMS II Type II Employment'!IF20*VLOOKUP('Equation 4 Type II FTE'!$B20,'Equation 3 FTE Conversion'!$B$10:$E$32,4,FALSE)</f>
        <v>9.7661538461538452E-2</v>
      </c>
      <c r="IG20" s="20">
        <f>'RIMS II Type II Employment'!IG20*VLOOKUP('Equation 4 Type II FTE'!$B20,'Equation 3 FTE Conversion'!$B$10:$E$32,4,FALSE)</f>
        <v>8.9800524475524474E-2</v>
      </c>
      <c r="IH20" s="20">
        <f>'RIMS II Type II Employment'!IH20*VLOOKUP('Equation 4 Type II FTE'!$B20,'Equation 3 FTE Conversion'!$B$10:$E$32,4,FALSE)</f>
        <v>7.1396503496503505E-2</v>
      </c>
      <c r="II20" s="20">
        <f>'RIMS II Type II Employment'!II20*VLOOKUP('Equation 4 Type II FTE'!$B20,'Equation 3 FTE Conversion'!$B$10:$E$32,4,FALSE)</f>
        <v>4.4761538461538457E-2</v>
      </c>
      <c r="IJ20" s="20">
        <f>'RIMS II Type II Employment'!IJ20*VLOOKUP('Equation 4 Type II FTE'!$B20,'Equation 3 FTE Conversion'!$B$10:$E$32,4,FALSE)</f>
        <v>5.928129370629371E-2</v>
      </c>
      <c r="IK20" s="20">
        <f>'RIMS II Type II Employment'!IK20*VLOOKUP('Equation 4 Type II FTE'!$B20,'Equation 3 FTE Conversion'!$B$10:$E$32,4,FALSE)</f>
        <v>5.493461538461538E-2</v>
      </c>
      <c r="IL20" s="20">
        <f>'RIMS II Type II Employment'!IL20*VLOOKUP('Equation 4 Type II FTE'!$B20,'Equation 3 FTE Conversion'!$B$10:$E$32,4,FALSE)</f>
        <v>5.1882692307692303E-2</v>
      </c>
      <c r="IM20" s="20">
        <f>'RIMS II Type II Employment'!IM20*VLOOKUP('Equation 4 Type II FTE'!$B20,'Equation 3 FTE Conversion'!$B$10:$E$32,4,FALSE)</f>
        <v>5.900384615384615E-2</v>
      </c>
      <c r="IN20" s="20">
        <f>'RIMS II Type II Employment'!IN20*VLOOKUP('Equation 4 Type II FTE'!$B20,'Equation 3 FTE Conversion'!$B$10:$E$32,4,FALSE)</f>
        <v>5.4749650349650347E-2</v>
      </c>
      <c r="IO20" s="20">
        <f>'RIMS II Type II Employment'!IO20*VLOOKUP('Equation 4 Type II FTE'!$B20,'Equation 3 FTE Conversion'!$B$10:$E$32,4,FALSE)</f>
        <v>8.2864335664335667E-2</v>
      </c>
      <c r="IP20" s="20">
        <f>'RIMS II Type II Employment'!IP20*VLOOKUP('Equation 4 Type II FTE'!$B20,'Equation 3 FTE Conversion'!$B$10:$E$32,4,FALSE)</f>
        <v>6.214825174825174E-2</v>
      </c>
      <c r="IQ20" s="20">
        <f>'RIMS II Type II Employment'!IQ20*VLOOKUP('Equation 4 Type II FTE'!$B20,'Equation 3 FTE Conversion'!$B$10:$E$32,4,FALSE)</f>
        <v>6.0391083916083908E-2</v>
      </c>
      <c r="IR20" s="20">
        <f>'RIMS II Type II Employment'!IR20*VLOOKUP('Equation 4 Type II FTE'!$B20,'Equation 3 FTE Conversion'!$B$10:$E$32,4,FALSE)</f>
        <v>6.1223426573426568E-2</v>
      </c>
      <c r="IS20" s="20">
        <f>'RIMS II Type II Employment'!IS20*VLOOKUP('Equation 4 Type II FTE'!$B20,'Equation 3 FTE Conversion'!$B$10:$E$32,4,FALSE)</f>
        <v>5.3732342657342655E-2</v>
      </c>
      <c r="IT20" s="20">
        <f>'RIMS II Type II Employment'!IT20*VLOOKUP('Equation 4 Type II FTE'!$B20,'Equation 3 FTE Conversion'!$B$10:$E$32,4,FALSE)</f>
        <v>5.8356468531468531E-2</v>
      </c>
      <c r="IU20" s="20">
        <f>'RIMS II Type II Employment'!IU20*VLOOKUP('Equation 4 Type II FTE'!$B20,'Equation 3 FTE Conversion'!$B$10:$E$32,4,FALSE)</f>
        <v>7.0009265734265733E-2</v>
      </c>
      <c r="IV20" s="20">
        <f>'RIMS II Type II Employment'!IV20*VLOOKUP('Equation 4 Type II FTE'!$B20,'Equation 3 FTE Conversion'!$B$10:$E$32,4,FALSE)</f>
        <v>6.7789685314685322E-2</v>
      </c>
      <c r="IW20" s="20">
        <f>'RIMS II Type II Employment'!IW20*VLOOKUP('Equation 4 Type II FTE'!$B20,'Equation 3 FTE Conversion'!$B$10:$E$32,4,FALSE)</f>
        <v>5.1420279720279717E-2</v>
      </c>
      <c r="IX20" s="20">
        <f>'RIMS II Type II Employment'!IX20*VLOOKUP('Equation 4 Type II FTE'!$B20,'Equation 3 FTE Conversion'!$B$10:$E$32,4,FALSE)</f>
        <v>6.7974650349650348E-2</v>
      </c>
      <c r="IY20" s="20">
        <f>'RIMS II Type II Employment'!IY20*VLOOKUP('Equation 4 Type II FTE'!$B20,'Equation 3 FTE Conversion'!$B$10:$E$32,4,FALSE)</f>
        <v>5.7894055944055944E-2</v>
      </c>
      <c r="IZ20" s="20">
        <f>'RIMS II Type II Employment'!IZ20*VLOOKUP('Equation 4 Type II FTE'!$B20,'Equation 3 FTE Conversion'!$B$10:$E$32,4,FALSE)</f>
        <v>7.2506293706293704E-2</v>
      </c>
      <c r="JA20" s="20">
        <f>'RIMS II Type II Employment'!JA20*VLOOKUP('Equation 4 Type II FTE'!$B20,'Equation 3 FTE Conversion'!$B$10:$E$32,4,FALSE)</f>
        <v>6.2888111888111886E-2</v>
      </c>
      <c r="JB20" s="20">
        <f>'RIMS II Type II Employment'!JB20*VLOOKUP('Equation 4 Type II FTE'!$B20,'Equation 3 FTE Conversion'!$B$10:$E$32,4,FALSE)</f>
        <v>0.14797202797202796</v>
      </c>
      <c r="JC20" s="20">
        <f>'RIMS II Type II Employment'!JC20*VLOOKUP('Equation 4 Type II FTE'!$B20,'Equation 3 FTE Conversion'!$B$10:$E$32,4,FALSE)</f>
        <v>0.15777517482517481</v>
      </c>
      <c r="JD20" s="20">
        <f>'RIMS II Type II Employment'!JD20*VLOOKUP('Equation 4 Type II FTE'!$B20,'Equation 3 FTE Conversion'!$B$10:$E$32,4,FALSE)</f>
        <v>0.13298986013986014</v>
      </c>
      <c r="JE20" s="20">
        <f>'RIMS II Type II Employment'!JE20*VLOOKUP('Equation 4 Type II FTE'!$B20,'Equation 3 FTE Conversion'!$B$10:$E$32,4,FALSE)</f>
        <v>0.13474702797202795</v>
      </c>
      <c r="JF20" s="20">
        <f>'RIMS II Type II Employment'!JF20*VLOOKUP('Equation 4 Type II FTE'!$B20,'Equation 3 FTE Conversion'!$B$10:$E$32,4,FALSE)</f>
        <v>0.13428461538461536</v>
      </c>
      <c r="JG20" s="20">
        <f>'RIMS II Type II Employment'!JG20*VLOOKUP('Equation 4 Type II FTE'!$B20,'Equation 3 FTE Conversion'!$B$10:$E$32,4,FALSE)</f>
        <v>0.1608270979020979</v>
      </c>
      <c r="JH20" s="20">
        <f>'RIMS II Type II Employment'!JH20*VLOOKUP('Equation 4 Type II FTE'!$B20,'Equation 3 FTE Conversion'!$B$10:$E$32,4,FALSE)</f>
        <v>0.12374160839160839</v>
      </c>
      <c r="JI20" s="20">
        <f>'RIMS II Type II Employment'!JI20*VLOOKUP('Equation 4 Type II FTE'!$B20,'Equation 3 FTE Conversion'!$B$10:$E$32,4,FALSE)</f>
        <v>0.15897744755244755</v>
      </c>
      <c r="JJ20" s="20">
        <f>'RIMS II Type II Employment'!JJ20*VLOOKUP('Equation 4 Type II FTE'!$B20,'Equation 3 FTE Conversion'!$B$10:$E$32,4,FALSE)</f>
        <v>0.18829440559440558</v>
      </c>
      <c r="JK20" s="20">
        <f>'RIMS II Type II Employment'!JK20*VLOOKUP('Equation 4 Type II FTE'!$B20,'Equation 3 FTE Conversion'!$B$10:$E$32,4,FALSE)</f>
        <v>0.17053776223776224</v>
      </c>
      <c r="JL20" s="20">
        <f>'RIMS II Type II Employment'!JL20*VLOOKUP('Equation 4 Type II FTE'!$B20,'Equation 3 FTE Conversion'!$B$10:$E$32,4,FALSE)</f>
        <v>8.2309440559440547E-2</v>
      </c>
      <c r="JM20" s="20">
        <f>'RIMS II Type II Employment'!JM20*VLOOKUP('Equation 4 Type II FTE'!$B20,'Equation 3 FTE Conversion'!$B$10:$E$32,4,FALSE)</f>
        <v>9.9048776223776225E-2</v>
      </c>
      <c r="JN20" s="20">
        <f>'RIMS II Type II Employment'!JN20*VLOOKUP('Equation 4 Type II FTE'!$B20,'Equation 3 FTE Conversion'!$B$10:$E$32,4,FALSE)</f>
        <v>0.11874755244755243</v>
      </c>
      <c r="JO20" s="20">
        <f>'RIMS II Type II Employment'!JO20*VLOOKUP('Equation 4 Type II FTE'!$B20,'Equation 3 FTE Conversion'!$B$10:$E$32,4,FALSE)</f>
        <v>0.10348793706293706</v>
      </c>
      <c r="JP20" s="20">
        <f>'RIMS II Type II Employment'!JP20*VLOOKUP('Equation 4 Type II FTE'!$B20,'Equation 3 FTE Conversion'!$B$10:$E$32,4,FALSE)</f>
        <v>0.12364912587412588</v>
      </c>
      <c r="JQ20" s="20">
        <f>'RIMS II Type II Employment'!JQ20*VLOOKUP('Equation 4 Type II FTE'!$B20,'Equation 3 FTE Conversion'!$B$10:$E$32,4,FALSE)</f>
        <v>0.14131328671328669</v>
      </c>
      <c r="JR20" s="20">
        <f>'RIMS II Type II Employment'!JR20*VLOOKUP('Equation 4 Type II FTE'!$B20,'Equation 3 FTE Conversion'!$B$10:$E$32,4,FALSE)</f>
        <v>0.14279300699300701</v>
      </c>
      <c r="JS20" s="20">
        <f>'RIMS II Type II Employment'!JS20*VLOOKUP('Equation 4 Type II FTE'!$B20,'Equation 3 FTE Conversion'!$B$10:$E$32,4,FALSE)</f>
        <v>8.8043356643356649E-2</v>
      </c>
      <c r="JT20" s="20">
        <f>'RIMS II Type II Employment'!JT20*VLOOKUP('Equation 4 Type II FTE'!$B20,'Equation 3 FTE Conversion'!$B$10:$E$32,4,FALSE)</f>
        <v>9.9233741258741265E-2</v>
      </c>
      <c r="JU20" s="20">
        <f>'RIMS II Type II Employment'!JU20*VLOOKUP('Equation 4 Type II FTE'!$B20,'Equation 3 FTE Conversion'!$B$10:$E$32,4,FALSE)</f>
        <v>5.465346853146853</v>
      </c>
      <c r="JV20" s="20">
        <f>'RIMS II Type II Employment'!JV20*VLOOKUP('Equation 4 Type II FTE'!$B20,'Equation 3 FTE Conversion'!$B$10:$E$32,4,FALSE)</f>
        <v>2.7420141608391608</v>
      </c>
      <c r="JW20" s="20">
        <f>'RIMS II Type II Employment'!JW20*VLOOKUP('Equation 4 Type II FTE'!$B20,'Equation 3 FTE Conversion'!$B$10:$E$32,4,FALSE)</f>
        <v>2.0321183566433563</v>
      </c>
      <c r="JX20" s="20">
        <f>'RIMS II Type II Employment'!JX20*VLOOKUP('Equation 4 Type II FTE'!$B20,'Equation 3 FTE Conversion'!$B$10:$E$32,4,FALSE)</f>
        <v>2.1874889860139857</v>
      </c>
      <c r="JY20" s="20">
        <f>'RIMS II Type II Employment'!JY20*VLOOKUP('Equation 4 Type II FTE'!$B20,'Equation 3 FTE Conversion'!$B$10:$E$32,4,FALSE)</f>
        <v>2.5210734265734263</v>
      </c>
      <c r="JZ20" s="20">
        <f>'RIMS II Type II Employment'!JZ20*VLOOKUP('Equation 4 Type II FTE'!$B20,'Equation 3 FTE Conversion'!$B$10:$E$32,4,FALSE)</f>
        <v>5.1694952797202793</v>
      </c>
      <c r="KA20" s="20">
        <f>'RIMS II Type II Employment'!KA20*VLOOKUP('Equation 4 Type II FTE'!$B20,'Equation 3 FTE Conversion'!$B$10:$E$32,4,FALSE)</f>
        <v>1.9138332167832166</v>
      </c>
      <c r="KB20" s="20">
        <f>'RIMS II Type II Employment'!KB20*VLOOKUP('Equation 4 Type II FTE'!$B20,'Equation 3 FTE Conversion'!$B$10:$E$32,4,FALSE)</f>
        <v>5.2932368881118874</v>
      </c>
      <c r="KC20" s="20">
        <f>'RIMS II Type II Employment'!KC20*VLOOKUP('Equation 4 Type II FTE'!$B20,'Equation 3 FTE Conversion'!$B$10:$E$32,4,FALSE)</f>
        <v>3.3360293706293707</v>
      </c>
      <c r="KD20" s="20">
        <f>'RIMS II Type II Employment'!KD20*VLOOKUP('Equation 4 Type II FTE'!$B20,'Equation 3 FTE Conversion'!$B$10:$E$32,4,FALSE)</f>
        <v>2.6616468531468533</v>
      </c>
      <c r="KE20" s="20">
        <f>'RIMS II Type II Employment'!KE20*VLOOKUP('Equation 4 Type II FTE'!$B20,'Equation 3 FTE Conversion'!$B$10:$E$32,4,FALSE)</f>
        <v>2.2758097902097898</v>
      </c>
      <c r="KF20" s="20">
        <f>'RIMS II Type II Employment'!KF20*VLOOKUP('Equation 4 Type II FTE'!$B20,'Equation 3 FTE Conversion'!$B$10:$E$32,4,FALSE)</f>
        <v>2.3809624125874125</v>
      </c>
      <c r="KG20" s="20">
        <f>'RIMS II Type II Employment'!KG20*VLOOKUP('Equation 4 Type II FTE'!$B20,'Equation 3 FTE Conversion'!$B$10:$E$32,4,FALSE)</f>
        <v>1.8337433566433565</v>
      </c>
      <c r="KH20" s="20">
        <f>'RIMS II Type II Employment'!KH20*VLOOKUP('Equation 4 Type II FTE'!$B20,'Equation 3 FTE Conversion'!$B$10:$E$32,4,FALSE)</f>
        <v>1.1911748251748251</v>
      </c>
      <c r="KI20" s="20">
        <f>'RIMS II Type II Employment'!KI20*VLOOKUP('Equation 4 Type II FTE'!$B20,'Equation 3 FTE Conversion'!$B$10:$E$32,4,FALSE)</f>
        <v>3.1880573426573426</v>
      </c>
      <c r="KJ20" s="20">
        <f>'RIMS II Type II Employment'!KJ20*VLOOKUP('Equation 4 Type II FTE'!$B20,'Equation 3 FTE Conversion'!$B$10:$E$32,4,FALSE)</f>
        <v>0.20808566433566433</v>
      </c>
      <c r="KK20" s="20">
        <f>'RIMS II Type II Employment'!KK20*VLOOKUP('Equation 4 Type II FTE'!$B20,'Equation 3 FTE Conversion'!$B$10:$E$32,4,FALSE)</f>
        <v>0.11403094405594406</v>
      </c>
      <c r="KL20" s="20">
        <f>'RIMS II Type II Employment'!KL20*VLOOKUP('Equation 4 Type II FTE'!$B20,'Equation 3 FTE Conversion'!$B$10:$E$32,4,FALSE)</f>
        <v>0.16915052447552448</v>
      </c>
      <c r="KM20" s="20">
        <f>'RIMS II Type II Employment'!KM20*VLOOKUP('Equation 4 Type II FTE'!$B20,'Equation 3 FTE Conversion'!$B$10:$E$32,4,FALSE)</f>
        <v>0.18875681818181816</v>
      </c>
      <c r="KN20" s="20">
        <f>'RIMS II Type II Employment'!KN20*VLOOKUP('Equation 4 Type II FTE'!$B20,'Equation 3 FTE Conversion'!$B$10:$E$32,4,FALSE)</f>
        <v>7.8332692307692298E-2</v>
      </c>
      <c r="KO20" s="20">
        <f>'RIMS II Type II Employment'!KO20*VLOOKUP('Equation 4 Type II FTE'!$B20,'Equation 3 FTE Conversion'!$B$10:$E$32,4,FALSE)</f>
        <v>7.953496503496503E-2</v>
      </c>
      <c r="KP20" s="20">
        <f>'RIMS II Type II Employment'!KP20*VLOOKUP('Equation 4 Type II FTE'!$B20,'Equation 3 FTE Conversion'!$B$10:$E$32,4,FALSE)</f>
        <v>7.981241258741259E-2</v>
      </c>
      <c r="KQ20" s="20">
        <f>'RIMS II Type II Employment'!KQ20*VLOOKUP('Equation 4 Type II FTE'!$B20,'Equation 3 FTE Conversion'!$B$10:$E$32,4,FALSE)</f>
        <v>0.16221433566433566</v>
      </c>
      <c r="KR20" s="20">
        <f>'RIMS II Type II Employment'!KR20*VLOOKUP('Equation 4 Type II FTE'!$B20,'Equation 3 FTE Conversion'!$B$10:$E$32,4,FALSE)</f>
        <v>6.1130944055944061E-2</v>
      </c>
      <c r="KS20" s="20">
        <f>'RIMS II Type II Employment'!KS20*VLOOKUP('Equation 4 Type II FTE'!$B20,'Equation 3 FTE Conversion'!$B$10:$E$32,4,FALSE)</f>
        <v>0.11948741258741259</v>
      </c>
      <c r="KT20" s="20">
        <f>'RIMS II Type II Employment'!KT20*VLOOKUP('Equation 4 Type II FTE'!$B20,'Equation 3 FTE Conversion'!$B$10:$E$32,4,FALSE)</f>
        <v>0.10635489510489511</v>
      </c>
      <c r="KU20" s="20">
        <f>'RIMS II Type II Employment'!KU20*VLOOKUP('Equation 4 Type II FTE'!$B20,'Equation 3 FTE Conversion'!$B$10:$E$32,4,FALSE)</f>
        <v>0.25941346153846156</v>
      </c>
      <c r="KV20" s="20">
        <f>'RIMS II Type II Employment'!KV20*VLOOKUP('Equation 4 Type II FTE'!$B20,'Equation 3 FTE Conversion'!$B$10:$E$32,4,FALSE)</f>
        <v>0.15019160839160839</v>
      </c>
      <c r="KW20" s="20">
        <f>'RIMS II Type II Employment'!KW20*VLOOKUP('Equation 4 Type II FTE'!$B20,'Equation 3 FTE Conversion'!$B$10:$E$32,4,FALSE)</f>
        <v>0.17886118881118879</v>
      </c>
      <c r="KX20" s="20">
        <f>'RIMS II Type II Employment'!KX20*VLOOKUP('Equation 4 Type II FTE'!$B20,'Equation 3 FTE Conversion'!$B$10:$E$32,4,FALSE)</f>
        <v>0.1449201048951049</v>
      </c>
      <c r="KY20" s="20">
        <f>'RIMS II Type II Employment'!KY20*VLOOKUP('Equation 4 Type II FTE'!$B20,'Equation 3 FTE Conversion'!$B$10:$E$32,4,FALSE)</f>
        <v>0.13456206293706291</v>
      </c>
      <c r="KZ20" s="20">
        <f>'RIMS II Type II Employment'!KZ20*VLOOKUP('Equation 4 Type II FTE'!$B20,'Equation 3 FTE Conversion'!$B$10:$E$32,4,FALSE)</f>
        <v>0.16711590909090909</v>
      </c>
      <c r="LA20" s="20">
        <f>'RIMS II Type II Employment'!LA20*VLOOKUP('Equation 4 Type II FTE'!$B20,'Equation 3 FTE Conversion'!$B$10:$E$32,4,FALSE)</f>
        <v>0.14020349650349651</v>
      </c>
      <c r="LB20" s="20">
        <f>'RIMS II Type II Employment'!LB20*VLOOKUP('Equation 4 Type II FTE'!$B20,'Equation 3 FTE Conversion'!$B$10:$E$32,4,FALSE)</f>
        <v>0.13502447552447552</v>
      </c>
      <c r="LC20" s="20">
        <f>'RIMS II Type II Employment'!LC20*VLOOKUP('Equation 4 Type II FTE'!$B20,'Equation 3 FTE Conversion'!$B$10:$E$32,4,FALSE)</f>
        <v>0.17137010489510487</v>
      </c>
      <c r="LD20" s="20">
        <f>'RIMS II Type II Employment'!LD20*VLOOKUP('Equation 4 Type II FTE'!$B20,'Equation 3 FTE Conversion'!$B$10:$E$32,4,FALSE)</f>
        <v>0.15980979020979022</v>
      </c>
      <c r="LE20" s="20">
        <f>'RIMS II Type II Employment'!LE20*VLOOKUP('Equation 4 Type II FTE'!$B20,'Equation 3 FTE Conversion'!$B$10:$E$32,4,FALSE)</f>
        <v>0.16471136363636363</v>
      </c>
      <c r="LF20" s="20">
        <f>'RIMS II Type II Employment'!LF20*VLOOKUP('Equation 4 Type II FTE'!$B20,'Equation 3 FTE Conversion'!$B$10:$E$32,4,FALSE)</f>
        <v>0.19245611888111888</v>
      </c>
      <c r="LG20" s="20">
        <f>'RIMS II Type II Employment'!LG20*VLOOKUP('Equation 4 Type II FTE'!$B20,'Equation 3 FTE Conversion'!$B$10:$E$32,4,FALSE)</f>
        <v>0.1216145104895105</v>
      </c>
      <c r="LH20" s="20">
        <f>'RIMS II Type II Employment'!LH20*VLOOKUP('Equation 4 Type II FTE'!$B20,'Equation 3 FTE Conversion'!$B$10:$E$32,4,FALSE)</f>
        <v>0.14399527972027973</v>
      </c>
      <c r="LI20" s="20">
        <f>'RIMS II Type II Employment'!LI20*VLOOKUP('Equation 4 Type II FTE'!$B20,'Equation 3 FTE Conversion'!$B$10:$E$32,4,FALSE)</f>
        <v>0.11569562937062935</v>
      </c>
      <c r="LJ20" s="20">
        <f>'RIMS II Type II Employment'!LJ20*VLOOKUP('Equation 4 Type II FTE'!$B20,'Equation 3 FTE Conversion'!$B$10:$E$32,4,FALSE)</f>
        <v>0.15601800699300697</v>
      </c>
      <c r="LK20" s="20">
        <f>'RIMS II Type II Employment'!LK20*VLOOKUP('Equation 4 Type II FTE'!$B20,'Equation 3 FTE Conversion'!$B$10:$E$32,4,FALSE)</f>
        <v>0.2042013986013986</v>
      </c>
      <c r="LL20" s="20">
        <f>'RIMS II Type II Employment'!LL20*VLOOKUP('Equation 4 Type II FTE'!$B20,'Equation 3 FTE Conversion'!$B$10:$E$32,4,FALSE)</f>
        <v>0.15842255244755246</v>
      </c>
      <c r="LM20" s="20">
        <f>'RIMS II Type II Employment'!LM20*VLOOKUP('Equation 4 Type II FTE'!$B20,'Equation 3 FTE Conversion'!$B$10:$E$32,4,FALSE)</f>
        <v>0.14057342657342656</v>
      </c>
      <c r="LN20" s="20">
        <f>'RIMS II Type II Employment'!LN20*VLOOKUP('Equation 4 Type II FTE'!$B20,'Equation 3 FTE Conversion'!$B$10:$E$32,4,FALSE)</f>
        <v>0.19328846153846152</v>
      </c>
      <c r="LO20" s="20">
        <f>'RIMS II Type II Employment'!LO20*VLOOKUP('Equation 4 Type II FTE'!$B20,'Equation 3 FTE Conversion'!$B$10:$E$32,4,FALSE)</f>
        <v>0.11569562937062935</v>
      </c>
      <c r="LP20" s="20">
        <f>'RIMS II Type II Employment'!LP20*VLOOKUP('Equation 4 Type II FTE'!$B20,'Equation 3 FTE Conversion'!$B$10:$E$32,4,FALSE)</f>
        <v>0.1968027972027972</v>
      </c>
      <c r="LQ20" s="20">
        <f>'RIMS II Type II Employment'!LQ20*VLOOKUP('Equation 4 Type II FTE'!$B20,'Equation 3 FTE Conversion'!$B$10:$E$32,4,FALSE)</f>
        <v>0.33728374125874128</v>
      </c>
      <c r="LR20" s="20">
        <f>'RIMS II Type II Employment'!LR20*VLOOKUP('Equation 4 Type II FTE'!$B20,'Equation 3 FTE Conversion'!$B$10:$E$32,4,FALSE)</f>
        <v>0.18154318181818183</v>
      </c>
      <c r="LS20" s="20">
        <f>'RIMS II Type II Employment'!LS20*VLOOKUP('Equation 4 Type II FTE'!$B20,'Equation 3 FTE Conversion'!$B$10:$E$32,4,FALSE)</f>
        <v>0.16637604895104896</v>
      </c>
      <c r="LT20" s="20">
        <f>'RIMS II Type II Employment'!LT20*VLOOKUP('Equation 4 Type II FTE'!$B20,'Equation 3 FTE Conversion'!$B$10:$E$32,4,FALSE)</f>
        <v>0.10015856643356642</v>
      </c>
      <c r="LU20" s="20">
        <f>'RIMS II Type II Employment'!LU20*VLOOKUP('Equation 4 Type II FTE'!$B20,'Equation 3 FTE Conversion'!$B$10:$E$32,4,FALSE)</f>
        <v>0.11412342657342657</v>
      </c>
      <c r="LV20" s="20">
        <f>'RIMS II Type II Employment'!LV20*VLOOKUP('Equation 4 Type II FTE'!$B20,'Equation 3 FTE Conversion'!$B$10:$E$32,4,FALSE)</f>
        <v>9.9233741258741265E-2</v>
      </c>
      <c r="LW20" s="20">
        <f>'RIMS II Type II Employment'!LW20*VLOOKUP('Equation 4 Type II FTE'!$B20,'Equation 3 FTE Conversion'!$B$10:$E$32,4,FALSE)</f>
        <v>0.24896293706293704</v>
      </c>
      <c r="LX20" s="20">
        <f>'RIMS II Type II Employment'!LX20*VLOOKUP('Equation 4 Type II FTE'!$B20,'Equation 3 FTE Conversion'!$B$10:$E$32,4,FALSE)</f>
        <v>0.13428461538461536</v>
      </c>
      <c r="LY20" s="20">
        <f>'RIMS II Type II Employment'!LY20*VLOOKUP('Equation 4 Type II FTE'!$B20,'Equation 3 FTE Conversion'!$B$10:$E$32,4,FALSE)</f>
        <v>0.13724405594405595</v>
      </c>
      <c r="LZ20" s="20">
        <f>'RIMS II Type II Employment'!LZ20*VLOOKUP('Equation 4 Type II FTE'!$B20,'Equation 3 FTE Conversion'!$B$10:$E$32,4,FALSE)</f>
        <v>0.11615804195804194</v>
      </c>
      <c r="MA20" s="20">
        <f>'RIMS II Type II Employment'!MA20*VLOOKUP('Equation 4 Type II FTE'!$B20,'Equation 3 FTE Conversion'!$B$10:$E$32,4,FALSE)</f>
        <v>9.4147202797202789E-2</v>
      </c>
      <c r="MB20" s="20">
        <f>'RIMS II Type II Employment'!MB20*VLOOKUP('Equation 4 Type II FTE'!$B20,'Equation 3 FTE Conversion'!$B$10:$E$32,4,FALSE)</f>
        <v>0.11403094405594406</v>
      </c>
      <c r="MC20" s="20">
        <f>'RIMS II Type II Employment'!MC20*VLOOKUP('Equation 4 Type II FTE'!$B20,'Equation 3 FTE Conversion'!$B$10:$E$32,4,FALSE)</f>
        <v>0.13400716783216782</v>
      </c>
      <c r="MD20" s="20">
        <f>'RIMS II Type II Employment'!MD20*VLOOKUP('Equation 4 Type II FTE'!$B20,'Equation 3 FTE Conversion'!$B$10:$E$32,4,FALSE)</f>
        <v>0.12642360139860137</v>
      </c>
      <c r="ME20" s="20">
        <f>'RIMS II Type II Employment'!ME20*VLOOKUP('Equation 4 Type II FTE'!$B20,'Equation 3 FTE Conversion'!$B$10:$E$32,4,FALSE)</f>
        <v>0.12207692307692308</v>
      </c>
      <c r="MF20" s="20">
        <f>'RIMS II Type II Employment'!MF20*VLOOKUP('Equation 4 Type II FTE'!$B20,'Equation 3 FTE Conversion'!$B$10:$E$32,4,FALSE)</f>
        <v>0.12781083916083916</v>
      </c>
      <c r="MG20" s="20">
        <f>'RIMS II Type II Employment'!MG20*VLOOKUP('Equation 4 Type II FTE'!$B20,'Equation 3 FTE Conversion'!$B$10:$E$32,4,FALSE)</f>
        <v>0.11680541958041957</v>
      </c>
      <c r="MH20" s="20">
        <f>'RIMS II Type II Employment'!MH20*VLOOKUP('Equation 4 Type II FTE'!$B20,'Equation 3 FTE Conversion'!$B$10:$E$32,4,FALSE)</f>
        <v>0.17368216783216783</v>
      </c>
      <c r="MI20" s="20">
        <f>'RIMS II Type II Employment'!MI20*VLOOKUP('Equation 4 Type II FTE'!$B20,'Equation 3 FTE Conversion'!$B$10:$E$32,4,FALSE)</f>
        <v>0.10709475524475524</v>
      </c>
      <c r="MJ20" s="20">
        <f>'RIMS II Type II Employment'!MJ20*VLOOKUP('Equation 4 Type II FTE'!$B20,'Equation 3 FTE Conversion'!$B$10:$E$32,4,FALSE)</f>
        <v>0.14769458041958042</v>
      </c>
      <c r="MK20" s="20">
        <f>'RIMS II Type II Employment'!MK20*VLOOKUP('Equation 4 Type II FTE'!$B20,'Equation 3 FTE Conversion'!$B$10:$E$32,4,FALSE)</f>
        <v>0.14103583916083914</v>
      </c>
      <c r="ML20" s="20">
        <f>'RIMS II Type II Employment'!ML20*VLOOKUP('Equation 4 Type II FTE'!$B20,'Equation 3 FTE Conversion'!$B$10:$E$32,4,FALSE)</f>
        <v>0.16212185314685315</v>
      </c>
      <c r="MM20" s="20">
        <f>'RIMS II Type II Employment'!MM20*VLOOKUP('Equation 4 Type II FTE'!$B20,'Equation 3 FTE Conversion'!$B$10:$E$32,4,FALSE)</f>
        <v>8.989300699300698E-2</v>
      </c>
      <c r="MN20" s="20">
        <f>'RIMS II Type II Employment'!MN20*VLOOKUP('Equation 4 Type II FTE'!$B20,'Equation 3 FTE Conversion'!$B$10:$E$32,4,FALSE)</f>
        <v>0.12660856643356641</v>
      </c>
      <c r="MO20" s="20">
        <f>'RIMS II Type II Employment'!MO20*VLOOKUP('Equation 4 Type II FTE'!$B20,'Equation 3 FTE Conversion'!$B$10:$E$32,4,FALSE)</f>
        <v>0.13049283216783217</v>
      </c>
      <c r="MP20" s="20">
        <f>'RIMS II Type II Employment'!MP20*VLOOKUP('Equation 4 Type II FTE'!$B20,'Equation 3 FTE Conversion'!$B$10:$E$32,4,FALSE)</f>
        <v>0.12263181818181818</v>
      </c>
      <c r="MQ20" s="20">
        <f>'RIMS II Type II Employment'!MQ20*VLOOKUP('Equation 4 Type II FTE'!$B20,'Equation 3 FTE Conversion'!$B$10:$E$32,4,FALSE)</f>
        <v>0.13631923076923078</v>
      </c>
      <c r="MR20" s="20">
        <f>'RIMS II Type II Employment'!MR20*VLOOKUP('Equation 4 Type II FTE'!$B20,'Equation 3 FTE Conversion'!$B$10:$E$32,4,FALSE)</f>
        <v>0.13576433566433568</v>
      </c>
      <c r="MS20" s="20">
        <f>'RIMS II Type II Employment'!MS20*VLOOKUP('Equation 4 Type II FTE'!$B20,'Equation 3 FTE Conversion'!$B$10:$E$32,4,FALSE)</f>
        <v>0.17691905594405594</v>
      </c>
      <c r="MT20" s="20">
        <f>'RIMS II Type II Employment'!MT20*VLOOKUP('Equation 4 Type II FTE'!$B20,'Equation 3 FTE Conversion'!$B$10:$E$32,4,FALSE)</f>
        <v>0.14131328671328669</v>
      </c>
      <c r="MU20" s="20">
        <f>'RIMS II Type II Employment'!MU20*VLOOKUP('Equation 4 Type II FTE'!$B20,'Equation 3 FTE Conversion'!$B$10:$E$32,4,FALSE)</f>
        <v>0.17821381118881119</v>
      </c>
      <c r="MV20" s="20">
        <f>'RIMS II Type II Employment'!MV20*VLOOKUP('Equation 4 Type II FTE'!$B20,'Equation 3 FTE Conversion'!$B$10:$E$32,4,FALSE)</f>
        <v>0.1353019230769231</v>
      </c>
      <c r="MW20" s="20">
        <f>'RIMS II Type II Employment'!MW20*VLOOKUP('Equation 4 Type II FTE'!$B20,'Equation 3 FTE Conversion'!$B$10:$E$32,4,FALSE)</f>
        <v>0.11051660839160839</v>
      </c>
      <c r="MX20" s="20">
        <f>'RIMS II Type II Employment'!MX20*VLOOKUP('Equation 4 Type II FTE'!$B20,'Equation 3 FTE Conversion'!$B$10:$E$32,4,FALSE)</f>
        <v>0.12189195804195804</v>
      </c>
      <c r="MY20" s="20">
        <f>'RIMS II Type II Employment'!MY20*VLOOKUP('Equation 4 Type II FTE'!$B20,'Equation 3 FTE Conversion'!$B$10:$E$32,4,FALSE)</f>
        <v>0.10875944055944055</v>
      </c>
      <c r="MZ20" s="20">
        <f>'RIMS II Type II Employment'!MZ20*VLOOKUP('Equation 4 Type II FTE'!$B20,'Equation 3 FTE Conversion'!$B$10:$E$32,4,FALSE)</f>
        <v>8.0644755244755242E-2</v>
      </c>
      <c r="NA20" s="20">
        <f>'RIMS II Type II Employment'!NA20*VLOOKUP('Equation 4 Type II FTE'!$B20,'Equation 3 FTE Conversion'!$B$10:$E$32,4,FALSE)</f>
        <v>0.14889685314685314</v>
      </c>
      <c r="NB20" s="20">
        <f>'RIMS II Type II Employment'!NB20*VLOOKUP('Equation 4 Type II FTE'!$B20,'Equation 3 FTE Conversion'!$B$10:$E$32,4,FALSE)</f>
        <v>7.4448426573426568E-2</v>
      </c>
      <c r="NC20" s="20">
        <f>'RIMS II Type II Employment'!NC20*VLOOKUP('Equation 4 Type II FTE'!$B20,'Equation 3 FTE Conversion'!$B$10:$E$32,4,FALSE)</f>
        <v>0.11245874125874125</v>
      </c>
      <c r="ND20" s="20">
        <f>'RIMS II Type II Employment'!ND20*VLOOKUP('Equation 4 Type II FTE'!$B20,'Equation 3 FTE Conversion'!$B$10:$E$32,4,FALSE)</f>
        <v>0.21881363636363635</v>
      </c>
      <c r="NE20" s="20">
        <f>'RIMS II Type II Employment'!NE20*VLOOKUP('Equation 4 Type II FTE'!$B20,'Equation 3 FTE Conversion'!$B$10:$E$32,4,FALSE)</f>
        <v>0.16008723776223777</v>
      </c>
      <c r="NF20" s="20">
        <f>'RIMS II Type II Employment'!NF20*VLOOKUP('Equation 4 Type II FTE'!$B20,'Equation 3 FTE Conversion'!$B$10:$E$32,4,FALSE)</f>
        <v>0.16665349650349651</v>
      </c>
      <c r="NG20" s="198">
        <f>'RIMS II Type II Employment'!NG20*VLOOKUP('Equation 4 Type II FTE'!$B20,'Equation 3 FTE Conversion'!$B$10:$E$32,4,FALSE)</f>
        <v>0.15194877622377623</v>
      </c>
      <c r="NH20" s="219">
        <f>'RIMS II Type II Employment'!NH20*VLOOKUP('Equation 4 Type II FTE'!$B20,'Equation 3 FTE Conversion'!$B$10:$E$32,4,FALSE)</f>
        <v>0.13844632867132867</v>
      </c>
      <c r="NI20" s="198">
        <f>'RIMS II Type II Employment'!NI20*VLOOKUP('Equation 4 Type II FTE'!$B20,'Equation 3 FTE Conversion'!$B$10:$E$32,4,FALSE)</f>
        <v>0.10764965034965035</v>
      </c>
      <c r="NJ20" s="200">
        <f>'RIMS II Type II Employment'!NJ20*VLOOKUP('Equation 4 Type II FTE'!$B20,'Equation 3 FTE Conversion'!$B$10:$E$32,4,FALSE)</f>
        <v>0.13271241258741256</v>
      </c>
    </row>
    <row r="21" spans="2:374" x14ac:dyDescent="0.3">
      <c r="B21" s="59" t="s">
        <v>833</v>
      </c>
      <c r="C21" s="20">
        <f>'RIMS II Type II Employment'!C21*VLOOKUP('Equation 4 Type II FTE'!$B21,'Equation 3 FTE Conversion'!$B$10:$E$32,4,FALSE)</f>
        <v>0.26018273135947911</v>
      </c>
      <c r="D21" s="20">
        <f>'RIMS II Type II Employment'!D21*VLOOKUP('Equation 4 Type II FTE'!$B21,'Equation 3 FTE Conversion'!$B$10:$E$32,4,FALSE)</f>
        <v>0.29909311734614785</v>
      </c>
      <c r="E21" s="20">
        <f>'RIMS II Type II Employment'!E21*VLOOKUP('Equation 4 Type II FTE'!$B21,'Equation 3 FTE Conversion'!$B$10:$E$32,4,FALSE)</f>
        <v>0.28427011316075024</v>
      </c>
      <c r="F21" s="20">
        <f>'RIMS II Type II Employment'!F21*VLOOKUP('Equation 4 Type II FTE'!$B21,'Equation 3 FTE Conversion'!$B$10:$E$32,4,FALSE)</f>
        <v>0.36218840489846532</v>
      </c>
      <c r="G21" s="20">
        <f>'RIMS II Type II Employment'!G21*VLOOKUP('Equation 4 Type II FTE'!$B21,'Equation 3 FTE Conversion'!$B$10:$E$32,4,FALSE)</f>
        <v>0.35438682374825609</v>
      </c>
      <c r="H21" s="20">
        <f>'RIMS II Type II Employment'!H21*VLOOKUP('Equation 4 Type II FTE'!$B21,'Equation 3 FTE Conversion'!$B$10:$E$32,4,FALSE)</f>
        <v>0.25247866997364748</v>
      </c>
      <c r="I21" s="20">
        <f>'RIMS II Type II Employment'!I21*VLOOKUP('Equation 4 Type II FTE'!$B21,'Equation 3 FTE Conversion'!$B$10:$E$32,4,FALSE)</f>
        <v>0.19503952875523176</v>
      </c>
      <c r="J21" s="20">
        <f>'RIMS II Type II Employment'!J21*VLOOKUP('Equation 4 Type II FTE'!$B21,'Equation 3 FTE Conversion'!$B$10:$E$32,4,FALSE)</f>
        <v>0.23160944039683767</v>
      </c>
      <c r="K21" s="20">
        <f>'RIMS II Type II Employment'!K21*VLOOKUP('Equation 4 Type II FTE'!$B21,'Equation 3 FTE Conversion'!$B$10:$E$32,4,FALSE)</f>
        <v>0.18119172221361027</v>
      </c>
      <c r="L21" s="20">
        <f>'RIMS II Type II Employment'!L21*VLOOKUP('Equation 4 Type II FTE'!$B21,'Equation 3 FTE Conversion'!$B$10:$E$32,4,FALSE)</f>
        <v>0.33088456053325066</v>
      </c>
      <c r="M21" s="20">
        <f>'RIMS II Type II Employment'!M21*VLOOKUP('Equation 4 Type II FTE'!$B21,'Equation 3 FTE Conversion'!$B$10:$E$32,4,FALSE)</f>
        <v>0.32113258409548906</v>
      </c>
      <c r="N21" s="20">
        <f>'RIMS II Type II Employment'!N21*VLOOKUP('Equation 4 Type II FTE'!$B21,'Equation 3 FTE Conversion'!$B$10:$E$32,4,FALSE)</f>
        <v>0.38198491706712134</v>
      </c>
      <c r="O21" s="20">
        <f>'RIMS II Type II Employment'!O21*VLOOKUP('Equation 4 Type II FTE'!$B21,'Equation 3 FTE Conversion'!$B$10:$E$32,4,FALSE)</f>
        <v>0.28778082467834443</v>
      </c>
      <c r="P21" s="20">
        <f>'RIMS II Type II Employment'!P21*VLOOKUP('Equation 4 Type II FTE'!$B21,'Equation 3 FTE Conversion'!$B$10:$E$32,4,FALSE)</f>
        <v>0.22585577429855835</v>
      </c>
      <c r="Q21" s="20">
        <f>'RIMS II Type II Employment'!Q21*VLOOKUP('Equation 4 Type II FTE'!$B21,'Equation 3 FTE Conversion'!$B$10:$E$32,4,FALSE)</f>
        <v>0</v>
      </c>
      <c r="R21" s="20">
        <f>'RIMS II Type II Employment'!R21*VLOOKUP('Equation 4 Type II FTE'!$B21,'Equation 3 FTE Conversion'!$B$10:$E$32,4,FALSE)</f>
        <v>0.24272669353588591</v>
      </c>
      <c r="S21" s="20">
        <f>'RIMS II Type II Employment'!S21*VLOOKUP('Equation 4 Type II FTE'!$B21,'Equation 3 FTE Conversion'!$B$10:$E$32,4,FALSE)</f>
        <v>0.29519232677104323</v>
      </c>
      <c r="T21" s="20">
        <f>'RIMS II Type II Employment'!T21*VLOOKUP('Equation 4 Type II FTE'!$B21,'Equation 3 FTE Conversion'!$B$10:$E$32,4,FALSE)</f>
        <v>0.35604465974267552</v>
      </c>
      <c r="U21" s="20">
        <f>'RIMS II Type II Employment'!U21*VLOOKUP('Equation 4 Type II FTE'!$B21,'Equation 3 FTE Conversion'!$B$10:$E$32,4,FALSE)</f>
        <v>0.39924591536195936</v>
      </c>
      <c r="V21" s="20">
        <f>'RIMS II Type II Employment'!V21*VLOOKUP('Equation 4 Type II FTE'!$B21,'Equation 3 FTE Conversion'!$B$10:$E$32,4,FALSE)</f>
        <v>0.52407121376530763</v>
      </c>
      <c r="W21" s="20">
        <f>'RIMS II Type II Employment'!W21*VLOOKUP('Equation 4 Type II FTE'!$B21,'Equation 3 FTE Conversion'!$B$10:$E$32,4,FALSE)</f>
        <v>0.18577515113935825</v>
      </c>
      <c r="X21" s="20">
        <f>'RIMS II Type II Employment'!X21*VLOOKUP('Equation 4 Type II FTE'!$B21,'Equation 3 FTE Conversion'!$B$10:$E$32,4,FALSE)</f>
        <v>0.22926896605177491</v>
      </c>
      <c r="Y21" s="20">
        <f>'RIMS II Type II Employment'!Y21*VLOOKUP('Equation 4 Type II FTE'!$B21,'Equation 3 FTE Conversion'!$B$10:$E$32,4,FALSE)</f>
        <v>0.2224425825453418</v>
      </c>
      <c r="Z21" s="20">
        <f>'RIMS II Type II Employment'!Z21*VLOOKUP('Equation 4 Type II FTE'!$B21,'Equation 3 FTE Conversion'!$B$10:$E$32,4,FALSE)</f>
        <v>0.3710627034568284</v>
      </c>
      <c r="AA21" s="20">
        <f>'RIMS II Type II Employment'!AA21*VLOOKUP('Equation 4 Type II FTE'!$B21,'Equation 3 FTE Conversion'!$B$10:$E$32,4,FALSE)</f>
        <v>0.27247022167105872</v>
      </c>
      <c r="AB21" s="20">
        <f>'RIMS II Type II Employment'!AB21*VLOOKUP('Equation 4 Type II FTE'!$B21,'Equation 3 FTE Conversion'!$B$10:$E$32,4,FALSE)</f>
        <v>0.3558496202139203</v>
      </c>
      <c r="AC21" s="20">
        <f>'RIMS II Type II Employment'!AC21*VLOOKUP('Equation 4 Type II FTE'!$B21,'Equation 3 FTE Conversion'!$B$10:$E$32,4,FALSE)</f>
        <v>0.2599876918307239</v>
      </c>
      <c r="AD21" s="20">
        <f>'RIMS II Type II Employment'!AD21*VLOOKUP('Equation 4 Type II FTE'!$B21,'Equation 3 FTE Conversion'!$B$10:$E$32,4,FALSE)</f>
        <v>0.20683942024492327</v>
      </c>
      <c r="AE21" s="20">
        <f>'RIMS II Type II Employment'!AE21*VLOOKUP('Equation 4 Type II FTE'!$B21,'Equation 3 FTE Conversion'!$B$10:$E$32,4,FALSE)</f>
        <v>0.20420638660672763</v>
      </c>
      <c r="AF21" s="20">
        <f>'RIMS II Type II Employment'!AF21*VLOOKUP('Equation 4 Type II FTE'!$B21,'Equation 3 FTE Conversion'!$B$10:$E$32,4,FALSE)</f>
        <v>0.2212723453728104</v>
      </c>
      <c r="AG21" s="20">
        <f>'RIMS II Type II Employment'!AG21*VLOOKUP('Equation 4 Type II FTE'!$B21,'Equation 3 FTE Conversion'!$B$10:$E$32,4,FALSE)</f>
        <v>0.23960606107580221</v>
      </c>
      <c r="AH21" s="20">
        <f>'RIMS II Type II Employment'!AH21*VLOOKUP('Equation 4 Type II FTE'!$B21,'Equation 3 FTE Conversion'!$B$10:$E$32,4,FALSE)</f>
        <v>0.41484907766237789</v>
      </c>
      <c r="AI21" s="20">
        <f>'RIMS II Type II Employment'!AI21*VLOOKUP('Equation 4 Type II FTE'!$B21,'Equation 3 FTE Conversion'!$B$10:$E$32,4,FALSE)</f>
        <v>0.26681407533715701</v>
      </c>
      <c r="AJ21" s="20">
        <f>'RIMS II Type II Employment'!AJ21*VLOOKUP('Equation 4 Type II FTE'!$B21,'Equation 3 FTE Conversion'!$B$10:$E$32,4,FALSE)</f>
        <v>0.22702601147108975</v>
      </c>
      <c r="AK21" s="20">
        <f>'RIMS II Type II Employment'!AK21*VLOOKUP('Equation 4 Type II FTE'!$B21,'Equation 3 FTE Conversion'!$B$10:$E$32,4,FALSE)</f>
        <v>0.27539581460238721</v>
      </c>
      <c r="AL21" s="20">
        <f>'RIMS II Type II Employment'!AL21*VLOOKUP('Equation 4 Type II FTE'!$B21,'Equation 3 FTE Conversion'!$B$10:$E$32,4,FALSE)</f>
        <v>0.27393301813672294</v>
      </c>
      <c r="AM21" s="20">
        <f>'RIMS II Type II Employment'!AM21*VLOOKUP('Equation 4 Type II FTE'!$B21,'Equation 3 FTE Conversion'!$B$10:$E$32,4,FALSE)</f>
        <v>0.28865850255774295</v>
      </c>
      <c r="AN21" s="20">
        <f>'RIMS II Type II Employment'!AN21*VLOOKUP('Equation 4 Type II FTE'!$B21,'Equation 3 FTE Conversion'!$B$10:$E$32,4,FALSE)</f>
        <v>0.21717651526895054</v>
      </c>
      <c r="AO21" s="20">
        <f>'RIMS II Type II Employment'!AO21*VLOOKUP('Equation 4 Type II FTE'!$B21,'Equation 3 FTE Conversion'!$B$10:$E$32,4,FALSE)</f>
        <v>0.20030559603162298</v>
      </c>
      <c r="AP21" s="20">
        <f>'RIMS II Type II Employment'!AP21*VLOOKUP('Equation 4 Type II FTE'!$B21,'Equation 3 FTE Conversion'!$B$10:$E$32,4,FALSE)</f>
        <v>0.28388003410323981</v>
      </c>
      <c r="AQ21" s="20">
        <f>'RIMS II Type II Employment'!AQ21*VLOOKUP('Equation 4 Type II FTE'!$B21,'Equation 3 FTE Conversion'!$B$10:$E$32,4,FALSE)</f>
        <v>0.22644089288482405</v>
      </c>
      <c r="AR21" s="20">
        <f>'RIMS II Type II Employment'!AR21*VLOOKUP('Equation 4 Type II FTE'!$B21,'Equation 3 FTE Conversion'!$B$10:$E$32,4,FALSE)</f>
        <v>0.22390537901100604</v>
      </c>
      <c r="AS21" s="20">
        <f>'RIMS II Type II Employment'!AS21*VLOOKUP('Equation 4 Type II FTE'!$B21,'Equation 3 FTE Conversion'!$B$10:$E$32,4,FALSE)</f>
        <v>0.23629038908696323</v>
      </c>
      <c r="AT21" s="20">
        <f>'RIMS II Type II Employment'!AT21*VLOOKUP('Equation 4 Type II FTE'!$B21,'Equation 3 FTE Conversion'!$B$10:$E$32,4,FALSE)</f>
        <v>0.20908237482560843</v>
      </c>
      <c r="AU21" s="20">
        <f>'RIMS II Type II Employment'!AU21*VLOOKUP('Equation 4 Type II FTE'!$B21,'Equation 3 FTE Conversion'!$B$10:$E$32,4,FALSE)</f>
        <v>0.20498654472174854</v>
      </c>
      <c r="AV21" s="20">
        <f>'RIMS II Type II Employment'!AV21*VLOOKUP('Equation 4 Type II FTE'!$B21,'Equation 3 FTE Conversion'!$B$10:$E$32,4,FALSE)</f>
        <v>0.28348995504572932</v>
      </c>
      <c r="AW21" s="20">
        <f>'RIMS II Type II Employment'!AW21*VLOOKUP('Equation 4 Type II FTE'!$B21,'Equation 3 FTE Conversion'!$B$10:$E$32,4,FALSE)</f>
        <v>0.29236425360409241</v>
      </c>
      <c r="AX21" s="20">
        <f>'RIMS II Type II Employment'!AX21*VLOOKUP('Equation 4 Type II FTE'!$B21,'Equation 3 FTE Conversion'!$B$10:$E$32,4,FALSE)</f>
        <v>0.21444596186637732</v>
      </c>
      <c r="AY21" s="20">
        <f>'RIMS II Type II Employment'!AY21*VLOOKUP('Equation 4 Type II FTE'!$B21,'Equation 3 FTE Conversion'!$B$10:$E$32,4,FALSE)</f>
        <v>0.17982644551232368</v>
      </c>
      <c r="AZ21" s="20">
        <f>'RIMS II Type II Employment'!AZ21*VLOOKUP('Equation 4 Type II FTE'!$B21,'Equation 3 FTE Conversion'!$B$10:$E$32,4,FALSE)</f>
        <v>0.16948935048829639</v>
      </c>
      <c r="BA21" s="20">
        <f>'RIMS II Type II Employment'!BA21*VLOOKUP('Equation 4 Type II FTE'!$B21,'Equation 3 FTE Conversion'!$B$10:$E$32,4,FALSE)</f>
        <v>0.18957842195008523</v>
      </c>
      <c r="BB21" s="20">
        <f>'RIMS II Type II Employment'!BB21*VLOOKUP('Equation 4 Type II FTE'!$B21,'Equation 3 FTE Conversion'!$B$10:$E$32,4,FALSE)</f>
        <v>0.22566073476980311</v>
      </c>
      <c r="BC21" s="20">
        <f>'RIMS II Type II Employment'!BC21*VLOOKUP('Equation 4 Type II FTE'!$B21,'Equation 3 FTE Conversion'!$B$10:$E$32,4,FALSE)</f>
        <v>0.3466827623624244</v>
      </c>
      <c r="BD21" s="20">
        <f>'RIMS II Type II Employment'!BD21*VLOOKUP('Equation 4 Type II FTE'!$B21,'Equation 3 FTE Conversion'!$B$10:$E$32,4,FALSE)</f>
        <v>0.19123625794450472</v>
      </c>
      <c r="BE21" s="20">
        <f>'RIMS II Type II Employment'!BE21*VLOOKUP('Equation 4 Type II FTE'!$B21,'Equation 3 FTE Conversion'!$B$10:$E$32,4,FALSE)</f>
        <v>0.2509183537436056</v>
      </c>
      <c r="BF21" s="20">
        <f>'RIMS II Type II Employment'!BF21*VLOOKUP('Equation 4 Type II FTE'!$B21,'Equation 3 FTE Conversion'!$B$10:$E$32,4,FALSE)</f>
        <v>0.22136986513718804</v>
      </c>
      <c r="BG21" s="20">
        <f>'RIMS II Type II Employment'!BG21*VLOOKUP('Equation 4 Type II FTE'!$B21,'Equation 3 FTE Conversion'!$B$10:$E$32,4,FALSE)</f>
        <v>0.28280731669508602</v>
      </c>
      <c r="BH21" s="20">
        <f>'RIMS II Type II Employment'!BH21*VLOOKUP('Equation 4 Type II FTE'!$B21,'Equation 3 FTE Conversion'!$B$10:$E$32,4,FALSE)</f>
        <v>0.24292173306464113</v>
      </c>
      <c r="BI21" s="20">
        <f>'RIMS II Type II Employment'!BI21*VLOOKUP('Equation 4 Type II FTE'!$B21,'Equation 3 FTE Conversion'!$B$10:$E$32,4,FALSE)</f>
        <v>0.28339243528135172</v>
      </c>
      <c r="BJ21" s="20">
        <f>'RIMS II Type II Employment'!BJ21*VLOOKUP('Equation 4 Type II FTE'!$B21,'Equation 3 FTE Conversion'!$B$10:$E$32,4,FALSE)</f>
        <v>0.26905702991784214</v>
      </c>
      <c r="BK21" s="20">
        <f>'RIMS II Type II Employment'!BK21*VLOOKUP('Equation 4 Type II FTE'!$B21,'Equation 3 FTE Conversion'!$B$10:$E$32,4,FALSE)</f>
        <v>0.26213312664703142</v>
      </c>
      <c r="BL21" s="20">
        <f>'RIMS II Type II Employment'!BL21*VLOOKUP('Equation 4 Type II FTE'!$B21,'Equation 3 FTE Conversion'!$B$10:$E$32,4,FALSE)</f>
        <v>0.18733546736940007</v>
      </c>
      <c r="BM21" s="20">
        <f>'RIMS II Type II Employment'!BM21*VLOOKUP('Equation 4 Type II FTE'!$B21,'Equation 3 FTE Conversion'!$B$10:$E$32,4,FALSE)</f>
        <v>0.26944710897535262</v>
      </c>
      <c r="BN21" s="20">
        <f>'RIMS II Type II Employment'!BN21*VLOOKUP('Equation 4 Type II FTE'!$B21,'Equation 3 FTE Conversion'!$B$10:$E$32,4,FALSE)</f>
        <v>0.26135296853201057</v>
      </c>
      <c r="BO21" s="20">
        <f>'RIMS II Type II Employment'!BO21*VLOOKUP('Equation 4 Type II FTE'!$B21,'Equation 3 FTE Conversion'!$B$10:$E$32,4,FALSE)</f>
        <v>0.33498039063711055</v>
      </c>
      <c r="BP21" s="20">
        <f>'RIMS II Type II Employment'!BP21*VLOOKUP('Equation 4 Type II FTE'!$B21,'Equation 3 FTE Conversion'!$B$10:$E$32,4,FALSE)</f>
        <v>0.23619286932258562</v>
      </c>
      <c r="BQ21" s="20">
        <f>'RIMS II Type II Employment'!BQ21*VLOOKUP('Equation 4 Type II FTE'!$B21,'Equation 3 FTE Conversion'!$B$10:$E$32,4,FALSE)</f>
        <v>0.23531519144318708</v>
      </c>
      <c r="BR21" s="20">
        <f>'RIMS II Type II Employment'!BR21*VLOOKUP('Equation 4 Type II FTE'!$B21,'Equation 3 FTE Conversion'!$B$10:$E$32,4,FALSE)</f>
        <v>0.19113873818012711</v>
      </c>
      <c r="BS21" s="20">
        <f>'RIMS II Type II Employment'!BS21*VLOOKUP('Equation 4 Type II FTE'!$B21,'Equation 3 FTE Conversion'!$B$10:$E$32,4,FALSE)</f>
        <v>0.24418949000155016</v>
      </c>
      <c r="BT21" s="20">
        <f>'RIMS II Type II Employment'!BT21*VLOOKUP('Equation 4 Type II FTE'!$B21,'Equation 3 FTE Conversion'!$B$10:$E$32,4,FALSE)</f>
        <v>0.26037777088823438</v>
      </c>
      <c r="BU21" s="20">
        <f>'RIMS II Type II Employment'!BU21*VLOOKUP('Equation 4 Type II FTE'!$B21,'Equation 3 FTE Conversion'!$B$10:$E$32,4,FALSE)</f>
        <v>0.24994315609982945</v>
      </c>
      <c r="BV21" s="20">
        <f>'RIMS II Type II Employment'!BV21*VLOOKUP('Equation 4 Type II FTE'!$B21,'Equation 3 FTE Conversion'!$B$10:$E$32,4,FALSE)</f>
        <v>0.23297471709812431</v>
      </c>
      <c r="BW21" s="20">
        <f>'RIMS II Type II Employment'!BW21*VLOOKUP('Equation 4 Type II FTE'!$B21,'Equation 3 FTE Conversion'!$B$10:$E$32,4,FALSE)</f>
        <v>0.26905702991784214</v>
      </c>
      <c r="BX21" s="20">
        <f>'RIMS II Type II Employment'!BX21*VLOOKUP('Equation 4 Type II FTE'!$B21,'Equation 3 FTE Conversion'!$B$10:$E$32,4,FALSE)</f>
        <v>0.19923287862346922</v>
      </c>
      <c r="BY21" s="20">
        <f>'RIMS II Type II Employment'!BY21*VLOOKUP('Equation 4 Type II FTE'!$B21,'Equation 3 FTE Conversion'!$B$10:$E$32,4,FALSE)</f>
        <v>0.18002148504107887</v>
      </c>
      <c r="BZ21" s="20">
        <f>'RIMS II Type II Employment'!BZ21*VLOOKUP('Equation 4 Type II FTE'!$B21,'Equation 3 FTE Conversion'!$B$10:$E$32,4,FALSE)</f>
        <v>0.17504797705782049</v>
      </c>
      <c r="CA21" s="20">
        <f>'RIMS II Type II Employment'!CA21*VLOOKUP('Equation 4 Type II FTE'!$B21,'Equation 3 FTE Conversion'!$B$10:$E$32,4,FALSE)</f>
        <v>0.24496964811657104</v>
      </c>
      <c r="CB21" s="20">
        <f>'RIMS II Type II Employment'!CB21*VLOOKUP('Equation 4 Type II FTE'!$B21,'Equation 3 FTE Conversion'!$B$10:$E$32,4,FALSE)</f>
        <v>0.2321945589831034</v>
      </c>
      <c r="CC21" s="20">
        <f>'RIMS II Type II Employment'!CC21*VLOOKUP('Equation 4 Type II FTE'!$B21,'Equation 3 FTE Conversion'!$B$10:$E$32,4,FALSE)</f>
        <v>0.26388848240582857</v>
      </c>
      <c r="CD21" s="20">
        <f>'RIMS II Type II Employment'!CD21*VLOOKUP('Equation 4 Type II FTE'!$B21,'Equation 3 FTE Conversion'!$B$10:$E$32,4,FALSE)</f>
        <v>0.41884738800186017</v>
      </c>
      <c r="CE21" s="20">
        <f>'RIMS II Type II Employment'!CE21*VLOOKUP('Equation 4 Type II FTE'!$B21,'Equation 3 FTE Conversion'!$B$10:$E$32,4,FALSE)</f>
        <v>0.26437608122771661</v>
      </c>
      <c r="CF21" s="20">
        <f>'RIMS II Type II Employment'!CF21*VLOOKUP('Equation 4 Type II FTE'!$B21,'Equation 3 FTE Conversion'!$B$10:$E$32,4,FALSE)</f>
        <v>0.25169851185862657</v>
      </c>
      <c r="CG21" s="20">
        <f>'RIMS II Type II Employment'!CG21*VLOOKUP('Equation 4 Type II FTE'!$B21,'Equation 3 FTE Conversion'!$B$10:$E$32,4,FALSE)</f>
        <v>0.26466864052084943</v>
      </c>
      <c r="CH21" s="20">
        <f>'RIMS II Type II Employment'!CH21*VLOOKUP('Equation 4 Type II FTE'!$B21,'Equation 3 FTE Conversion'!$B$10:$E$32,4,FALSE)</f>
        <v>0.17465789800031004</v>
      </c>
      <c r="CI21" s="20">
        <f>'RIMS II Type II Employment'!CI21*VLOOKUP('Equation 4 Type II FTE'!$B21,'Equation 3 FTE Conversion'!$B$10:$E$32,4,FALSE)</f>
        <v>0.28427011316075024</v>
      </c>
      <c r="CJ21" s="20">
        <f>'RIMS II Type II Employment'!CJ21*VLOOKUP('Equation 4 Type II FTE'!$B21,'Equation 3 FTE Conversion'!$B$10:$E$32,4,FALSE)</f>
        <v>0.34834059835684389</v>
      </c>
      <c r="CK21" s="20">
        <f>'RIMS II Type II Employment'!CK21*VLOOKUP('Equation 4 Type II FTE'!$B21,'Equation 3 FTE Conversion'!$B$10:$E$32,4,FALSE)</f>
        <v>0.3582876143233607</v>
      </c>
      <c r="CL21" s="20">
        <f>'RIMS II Type II Employment'!CL21*VLOOKUP('Equation 4 Type II FTE'!$B21,'Equation 3 FTE Conversion'!$B$10:$E$32,4,FALSE)</f>
        <v>0.33946629979848086</v>
      </c>
      <c r="CM21" s="20">
        <f>'RIMS II Type II Employment'!CM21*VLOOKUP('Equation 4 Type II FTE'!$B21,'Equation 3 FTE Conversion'!$B$10:$E$32,4,FALSE)</f>
        <v>0.30250630909936438</v>
      </c>
      <c r="CN21" s="20">
        <f>'RIMS II Type II Employment'!CN21*VLOOKUP('Equation 4 Type II FTE'!$B21,'Equation 3 FTE Conversion'!$B$10:$E$32,4,FALSE)</f>
        <v>0.2285863277011316</v>
      </c>
      <c r="CO21" s="20">
        <f>'RIMS II Type II Employment'!CO21*VLOOKUP('Equation 4 Type II FTE'!$B21,'Equation 3 FTE Conversion'!$B$10:$E$32,4,FALSE)</f>
        <v>0.33166471864827157</v>
      </c>
      <c r="CP21" s="20">
        <f>'RIMS II Type II Employment'!CP21*VLOOKUP('Equation 4 Type II FTE'!$B21,'Equation 3 FTE Conversion'!$B$10:$E$32,4,FALSE)</f>
        <v>0.23248711827623622</v>
      </c>
      <c r="CQ21" s="20">
        <f>'RIMS II Type II Employment'!CQ21*VLOOKUP('Equation 4 Type II FTE'!$B21,'Equation 3 FTE Conversion'!$B$10:$E$32,4,FALSE)</f>
        <v>0.20830221671058752</v>
      </c>
      <c r="CR21" s="20">
        <f>'RIMS II Type II Employment'!CR21*VLOOKUP('Equation 4 Type II FTE'!$B21,'Equation 3 FTE Conversion'!$B$10:$E$32,4,FALSE)</f>
        <v>0.20459646566423809</v>
      </c>
      <c r="CS21" s="20">
        <f>'RIMS II Type II Employment'!CS21*VLOOKUP('Equation 4 Type II FTE'!$B21,'Equation 3 FTE Conversion'!$B$10:$E$32,4,FALSE)</f>
        <v>0.23433999379941095</v>
      </c>
      <c r="CT21" s="20">
        <f>'RIMS II Type II Employment'!CT21*VLOOKUP('Equation 4 Type II FTE'!$B21,'Equation 3 FTE Conversion'!$B$10:$E$32,4,FALSE)</f>
        <v>0.19211393582390326</v>
      </c>
      <c r="CU21" s="20">
        <f>'RIMS II Type II Employment'!CU21*VLOOKUP('Equation 4 Type II FTE'!$B21,'Equation 3 FTE Conversion'!$B$10:$E$32,4,FALSE)</f>
        <v>0.17348766082777864</v>
      </c>
      <c r="CV21" s="20">
        <f>'RIMS II Type II Employment'!CV21*VLOOKUP('Equation 4 Type II FTE'!$B21,'Equation 3 FTE Conversion'!$B$10:$E$32,4,FALSE)</f>
        <v>0.30328646721438535</v>
      </c>
      <c r="CW21" s="20">
        <f>'RIMS II Type II Employment'!CW21*VLOOKUP('Equation 4 Type II FTE'!$B21,'Equation 3 FTE Conversion'!$B$10:$E$32,4,FALSE)</f>
        <v>0.30884509378390945</v>
      </c>
      <c r="CX21" s="20">
        <f>'RIMS II Type II Employment'!CX21*VLOOKUP('Equation 4 Type II FTE'!$B21,'Equation 3 FTE Conversion'!$B$10:$E$32,4,FALSE)</f>
        <v>0.23131688110370482</v>
      </c>
      <c r="CY21" s="20">
        <f>'RIMS II Type II Employment'!CY21*VLOOKUP('Equation 4 Type II FTE'!$B21,'Equation 3 FTE Conversion'!$B$10:$E$32,4,FALSE)</f>
        <v>0.26203560688265382</v>
      </c>
      <c r="CZ21" s="20">
        <f>'RIMS II Type II Employment'!CZ21*VLOOKUP('Equation 4 Type II FTE'!$B21,'Equation 3 FTE Conversion'!$B$10:$E$32,4,FALSE)</f>
        <v>0.32444825608432798</v>
      </c>
      <c r="DA21" s="20">
        <f>'RIMS II Type II Employment'!DA21*VLOOKUP('Equation 4 Type II FTE'!$B21,'Equation 3 FTE Conversion'!$B$10:$E$32,4,FALSE)</f>
        <v>0.3264961711362579</v>
      </c>
      <c r="DB21" s="20">
        <f>'RIMS II Type II Employment'!DB21*VLOOKUP('Equation 4 Type II FTE'!$B21,'Equation 3 FTE Conversion'!$B$10:$E$32,4,FALSE)</f>
        <v>0.30767485661137806</v>
      </c>
      <c r="DC21" s="20">
        <f>'RIMS II Type II Employment'!DC21*VLOOKUP('Equation 4 Type II FTE'!$B21,'Equation 3 FTE Conversion'!$B$10:$E$32,4,FALSE)</f>
        <v>0.26642399627964658</v>
      </c>
      <c r="DD21" s="20">
        <f>'RIMS II Type II Employment'!DD21*VLOOKUP('Equation 4 Type II FTE'!$B21,'Equation 3 FTE Conversion'!$B$10:$E$32,4,FALSE)</f>
        <v>0.19679488451402882</v>
      </c>
      <c r="DE21" s="20">
        <f>'RIMS II Type II Employment'!DE21*VLOOKUP('Equation 4 Type II FTE'!$B21,'Equation 3 FTE Conversion'!$B$10:$E$32,4,FALSE)</f>
        <v>0.34297701131607505</v>
      </c>
      <c r="DF21" s="20">
        <f>'RIMS II Type II Employment'!DF21*VLOOKUP('Equation 4 Type II FTE'!$B21,'Equation 3 FTE Conversion'!$B$10:$E$32,4,FALSE)</f>
        <v>0.24448204929468295</v>
      </c>
      <c r="DG21" s="20">
        <f>'RIMS II Type II Employment'!DG21*VLOOKUP('Equation 4 Type II FTE'!$B21,'Equation 3 FTE Conversion'!$B$10:$E$32,4,FALSE)</f>
        <v>0.24779772128352193</v>
      </c>
      <c r="DH21" s="20">
        <f>'RIMS II Type II Employment'!DH21*VLOOKUP('Equation 4 Type II FTE'!$B21,'Equation 3 FTE Conversion'!$B$10:$E$32,4,FALSE)</f>
        <v>0.35614217950705318</v>
      </c>
      <c r="DI21" s="20">
        <f>'RIMS II Type II Employment'!DI21*VLOOKUP('Equation 4 Type II FTE'!$B21,'Equation 3 FTE Conversion'!$B$10:$E$32,4,FALSE)</f>
        <v>0.16295552627499613</v>
      </c>
      <c r="DJ21" s="20">
        <f>'RIMS II Type II Employment'!DJ21*VLOOKUP('Equation 4 Type II FTE'!$B21,'Equation 3 FTE Conversion'!$B$10:$E$32,4,FALSE)</f>
        <v>0.2218574639590761</v>
      </c>
      <c r="DK21" s="20">
        <f>'RIMS II Type II Employment'!DK21*VLOOKUP('Equation 4 Type II FTE'!$B21,'Equation 3 FTE Conversion'!$B$10:$E$32,4,FALSE)</f>
        <v>0.34717036118431249</v>
      </c>
      <c r="DL21" s="20">
        <f>'RIMS II Type II Employment'!DL21*VLOOKUP('Equation 4 Type II FTE'!$B21,'Equation 3 FTE Conversion'!$B$10:$E$32,4,FALSE)</f>
        <v>0.38120475895210049</v>
      </c>
      <c r="DM21" s="20">
        <f>'RIMS II Type II Employment'!DM21*VLOOKUP('Equation 4 Type II FTE'!$B21,'Equation 3 FTE Conversion'!$B$10:$E$32,4,FALSE)</f>
        <v>0.12814097039218725</v>
      </c>
      <c r="DN21" s="20">
        <f>'RIMS II Type II Employment'!DN21*VLOOKUP('Equation 4 Type II FTE'!$B21,'Equation 3 FTE Conversion'!$B$10:$E$32,4,FALSE)</f>
        <v>0.28534283056890408</v>
      </c>
      <c r="DO21" s="20">
        <f>'RIMS II Type II Employment'!DO21*VLOOKUP('Equation 4 Type II FTE'!$B21,'Equation 3 FTE Conversion'!$B$10:$E$32,4,FALSE)</f>
        <v>0.19152881723763757</v>
      </c>
      <c r="DP21" s="20">
        <f>'RIMS II Type II Employment'!DP21*VLOOKUP('Equation 4 Type II FTE'!$B21,'Equation 3 FTE Conversion'!$B$10:$E$32,4,FALSE)</f>
        <v>0.22985408463804061</v>
      </c>
      <c r="DQ21" s="20">
        <f>'RIMS II Type II Employment'!DQ21*VLOOKUP('Equation 4 Type II FTE'!$B21,'Equation 3 FTE Conversion'!$B$10:$E$32,4,FALSE)</f>
        <v>0.19913535885909159</v>
      </c>
      <c r="DR21" s="20">
        <f>'RIMS II Type II Employment'!DR21*VLOOKUP('Equation 4 Type II FTE'!$B21,'Equation 3 FTE Conversion'!$B$10:$E$32,4,FALSE)</f>
        <v>0.36930734769803125</v>
      </c>
      <c r="DS21" s="20">
        <f>'RIMS II Type II Employment'!DS21*VLOOKUP('Equation 4 Type II FTE'!$B21,'Equation 3 FTE Conversion'!$B$10:$E$32,4,FALSE)</f>
        <v>0.22527065571229266</v>
      </c>
      <c r="DT21" s="20">
        <f>'RIMS II Type II Employment'!DT21*VLOOKUP('Equation 4 Type II FTE'!$B21,'Equation 3 FTE Conversion'!$B$10:$E$32,4,FALSE)</f>
        <v>0.33332255464269106</v>
      </c>
      <c r="DU21" s="20">
        <f>'RIMS II Type II Employment'!DU21*VLOOKUP('Equation 4 Type II FTE'!$B21,'Equation 3 FTE Conversion'!$B$10:$E$32,4,FALSE)</f>
        <v>0.24721260269725623</v>
      </c>
      <c r="DV21" s="20">
        <f>'RIMS II Type II Employment'!DV21*VLOOKUP('Equation 4 Type II FTE'!$B21,'Equation 3 FTE Conversion'!$B$10:$E$32,4,FALSE)</f>
        <v>0.30708973802511241</v>
      </c>
      <c r="DW21" s="20">
        <f>'RIMS II Type II Employment'!DW21*VLOOKUP('Equation 4 Type II FTE'!$B21,'Equation 3 FTE Conversion'!$B$10:$E$32,4,FALSE)</f>
        <v>0.20498654472174854</v>
      </c>
      <c r="DX21" s="20">
        <f>'RIMS II Type II Employment'!DX21*VLOOKUP('Equation 4 Type II FTE'!$B21,'Equation 3 FTE Conversion'!$B$10:$E$32,4,FALSE)</f>
        <v>0.24282421330026352</v>
      </c>
      <c r="DY21" s="20">
        <f>'RIMS II Type II Employment'!DY21*VLOOKUP('Equation 4 Type II FTE'!$B21,'Equation 3 FTE Conversion'!$B$10:$E$32,4,FALSE)</f>
        <v>0.19104121841574948</v>
      </c>
      <c r="DZ21" s="20">
        <f>'RIMS II Type II Employment'!DZ21*VLOOKUP('Equation 4 Type II FTE'!$B21,'Equation 3 FTE Conversion'!$B$10:$E$32,4,FALSE)</f>
        <v>0.29392456983413423</v>
      </c>
      <c r="EA21" s="20">
        <f>'RIMS II Type II Employment'!EA21*VLOOKUP('Equation 4 Type II FTE'!$B21,'Equation 3 FTE Conversion'!$B$10:$E$32,4,FALSE)</f>
        <v>0.25764721748566111</v>
      </c>
      <c r="EB21" s="20">
        <f>'RIMS II Type II Employment'!EB21*VLOOKUP('Equation 4 Type II FTE'!$B21,'Equation 3 FTE Conversion'!$B$10:$E$32,4,FALSE)</f>
        <v>0.16168776933808712</v>
      </c>
      <c r="EC21" s="20">
        <f>'RIMS II Type II Employment'!EC21*VLOOKUP('Equation 4 Type II FTE'!$B21,'Equation 3 FTE Conversion'!$B$10:$E$32,4,FALSE)</f>
        <v>0.18080164315609984</v>
      </c>
      <c r="ED21" s="20">
        <f>'RIMS II Type II Employment'!ED21*VLOOKUP('Equation 4 Type II FTE'!$B21,'Equation 3 FTE Conversion'!$B$10:$E$32,4,FALSE)</f>
        <v>0.18489747325995967</v>
      </c>
      <c r="EE21" s="20">
        <f>'RIMS II Type II Employment'!EE21*VLOOKUP('Equation 4 Type II FTE'!$B21,'Equation 3 FTE Conversion'!$B$10:$E$32,4,FALSE)</f>
        <v>0.21551867927453108</v>
      </c>
      <c r="EF21" s="20">
        <f>'RIMS II Type II Employment'!EF21*VLOOKUP('Equation 4 Type II FTE'!$B21,'Equation 3 FTE Conversion'!$B$10:$E$32,4,FALSE)</f>
        <v>0.22595329406293596</v>
      </c>
      <c r="EG21" s="20">
        <f>'RIMS II Type II Employment'!EG21*VLOOKUP('Equation 4 Type II FTE'!$B21,'Equation 3 FTE Conversion'!$B$10:$E$32,4,FALSE)</f>
        <v>0.30114103239807782</v>
      </c>
      <c r="EH21" s="20">
        <f>'RIMS II Type II Employment'!EH21*VLOOKUP('Equation 4 Type II FTE'!$B21,'Equation 3 FTE Conversion'!$B$10:$E$32,4,FALSE)</f>
        <v>0.1413061385831654</v>
      </c>
      <c r="EI21" s="20">
        <f>'RIMS II Type II Employment'!EI21*VLOOKUP('Equation 4 Type II FTE'!$B21,'Equation 3 FTE Conversion'!$B$10:$E$32,4,FALSE)</f>
        <v>0.1412086188187878</v>
      </c>
      <c r="EJ21" s="20">
        <f>'RIMS II Type II Employment'!EJ21*VLOOKUP('Equation 4 Type II FTE'!$B21,'Equation 3 FTE Conversion'!$B$10:$E$32,4,FALSE)</f>
        <v>0.17007446907456208</v>
      </c>
      <c r="EK21" s="20">
        <f>'RIMS II Type II Employment'!EK21*VLOOKUP('Equation 4 Type II FTE'!$B21,'Equation 3 FTE Conversion'!$B$10:$E$32,4,FALSE)</f>
        <v>0.25647698031312977</v>
      </c>
      <c r="EL21" s="20">
        <f>'RIMS II Type II Employment'!EL21*VLOOKUP('Equation 4 Type II FTE'!$B21,'Equation 3 FTE Conversion'!$B$10:$E$32,4,FALSE)</f>
        <v>0.30143359169121065</v>
      </c>
      <c r="EM21" s="20">
        <f>'RIMS II Type II Employment'!EM21*VLOOKUP('Equation 4 Type II FTE'!$B21,'Equation 3 FTE Conversion'!$B$10:$E$32,4,FALSE)</f>
        <v>0.20293862966981863</v>
      </c>
      <c r="EN21" s="20">
        <f>'RIMS II Type II Employment'!EN21*VLOOKUP('Equation 4 Type II FTE'!$B21,'Equation 3 FTE Conversion'!$B$10:$E$32,4,FALSE)</f>
        <v>0.21863931173461479</v>
      </c>
      <c r="EO21" s="20">
        <f>'RIMS II Type II Employment'!EO21*VLOOKUP('Equation 4 Type II FTE'!$B21,'Equation 3 FTE Conversion'!$B$10:$E$32,4,FALSE)</f>
        <v>0.21025261199813983</v>
      </c>
      <c r="EP21" s="20">
        <f>'RIMS II Type II Employment'!EP21*VLOOKUP('Equation 4 Type II FTE'!$B21,'Equation 3 FTE Conversion'!$B$10:$E$32,4,FALSE)</f>
        <v>0.22166242443032089</v>
      </c>
      <c r="EQ21" s="20">
        <f>'RIMS II Type II Employment'!EQ21*VLOOKUP('Equation 4 Type II FTE'!$B21,'Equation 3 FTE Conversion'!$B$10:$E$32,4,FALSE)</f>
        <v>0.21737155479770576</v>
      </c>
      <c r="ER21" s="20">
        <f>'RIMS II Type II Employment'!ER21*VLOOKUP('Equation 4 Type II FTE'!$B21,'Equation 3 FTE Conversion'!$B$10:$E$32,4,FALSE)</f>
        <v>0.21171540846380404</v>
      </c>
      <c r="ES21" s="20">
        <f>'RIMS II Type II Employment'!ES21*VLOOKUP('Equation 4 Type II FTE'!$B21,'Equation 3 FTE Conversion'!$B$10:$E$32,4,FALSE)</f>
        <v>0.19494200899085412</v>
      </c>
      <c r="ET21" s="20">
        <f>'RIMS II Type II Employment'!ET21*VLOOKUP('Equation 4 Type II FTE'!$B21,'Equation 3 FTE Conversion'!$B$10:$E$32,4,FALSE)</f>
        <v>0.23004912416679585</v>
      </c>
      <c r="EU21" s="20">
        <f>'RIMS II Type II Employment'!EU21*VLOOKUP('Equation 4 Type II FTE'!$B21,'Equation 3 FTE Conversion'!$B$10:$E$32,4,FALSE)</f>
        <v>0.22965904510928536</v>
      </c>
      <c r="EV21" s="20">
        <f>'RIMS II Type II Employment'!EV21*VLOOKUP('Equation 4 Type II FTE'!$B21,'Equation 3 FTE Conversion'!$B$10:$E$32,4,FALSE)</f>
        <v>0.17992396527670126</v>
      </c>
      <c r="EW21" s="20">
        <f>'RIMS II Type II Employment'!EW21*VLOOKUP('Equation 4 Type II FTE'!$B21,'Equation 3 FTE Conversion'!$B$10:$E$32,4,FALSE)</f>
        <v>0.15135067431405982</v>
      </c>
      <c r="EX21" s="20">
        <f>'RIMS II Type II Employment'!EX21*VLOOKUP('Equation 4 Type II FTE'!$B21,'Equation 3 FTE Conversion'!$B$10:$E$32,4,FALSE)</f>
        <v>0.21668891644706248</v>
      </c>
      <c r="EY21" s="20">
        <f>'RIMS II Type II Employment'!EY21*VLOOKUP('Equation 4 Type II FTE'!$B21,'Equation 3 FTE Conversion'!$B$10:$E$32,4,FALSE)</f>
        <v>0.34258693225856457</v>
      </c>
      <c r="EZ21" s="20">
        <f>'RIMS II Type II Employment'!EZ21*VLOOKUP('Equation 4 Type II FTE'!$B21,'Equation 3 FTE Conversion'!$B$10:$E$32,4,FALSE)</f>
        <v>0.2776387691830724</v>
      </c>
      <c r="FA21" s="20">
        <f>'RIMS II Type II Employment'!FA21*VLOOKUP('Equation 4 Type II FTE'!$B21,'Equation 3 FTE Conversion'!$B$10:$E$32,4,FALSE)</f>
        <v>0.21161788869942644</v>
      </c>
      <c r="FB21" s="20">
        <f>'RIMS II Type II Employment'!FB21*VLOOKUP('Equation 4 Type II FTE'!$B21,'Equation 3 FTE Conversion'!$B$10:$E$32,4,FALSE)</f>
        <v>0.38539810882033793</v>
      </c>
      <c r="FC21" s="20">
        <f>'RIMS II Type II Employment'!FC21*VLOOKUP('Equation 4 Type II FTE'!$B21,'Equation 3 FTE Conversion'!$B$10:$E$32,4,FALSE)</f>
        <v>0.32269290032553094</v>
      </c>
      <c r="FD21" s="20">
        <f>'RIMS II Type II Employment'!FD21*VLOOKUP('Equation 4 Type II FTE'!$B21,'Equation 3 FTE Conversion'!$B$10:$E$32,4,FALSE)</f>
        <v>0.19767256239342737</v>
      </c>
      <c r="FE21" s="20">
        <f>'RIMS II Type II Employment'!FE21*VLOOKUP('Equation 4 Type II FTE'!$B21,'Equation 3 FTE Conversion'!$B$10:$E$32,4,FALSE)</f>
        <v>0.15447130677414356</v>
      </c>
      <c r="FF21" s="20">
        <f>'RIMS II Type II Employment'!FF21*VLOOKUP('Equation 4 Type II FTE'!$B21,'Equation 3 FTE Conversion'!$B$10:$E$32,4,FALSE)</f>
        <v>0.16607615873507983</v>
      </c>
      <c r="FG21" s="20">
        <f>'RIMS II Type II Employment'!FG21*VLOOKUP('Equation 4 Type II FTE'!$B21,'Equation 3 FTE Conversion'!$B$10:$E$32,4,FALSE)</f>
        <v>0.31957226786544718</v>
      </c>
      <c r="FH21" s="20">
        <f>'RIMS II Type II Employment'!FH21*VLOOKUP('Equation 4 Type II FTE'!$B21,'Equation 3 FTE Conversion'!$B$10:$E$32,4,FALSE)</f>
        <v>0.23443751356378856</v>
      </c>
      <c r="FI21" s="20">
        <f>'RIMS II Type II Employment'!FI21*VLOOKUP('Equation 4 Type II FTE'!$B21,'Equation 3 FTE Conversion'!$B$10:$E$32,4,FALSE)</f>
        <v>0.29958071616803594</v>
      </c>
      <c r="FJ21" s="20">
        <f>'RIMS II Type II Employment'!FJ21*VLOOKUP('Equation 4 Type II FTE'!$B21,'Equation 3 FTE Conversion'!$B$10:$E$32,4,FALSE)</f>
        <v>0.40217150829328785</v>
      </c>
      <c r="FK21" s="20">
        <f>'RIMS II Type II Employment'!FK21*VLOOKUP('Equation 4 Type II FTE'!$B21,'Equation 3 FTE Conversion'!$B$10:$E$32,4,FALSE)</f>
        <v>0.34404972872422879</v>
      </c>
      <c r="FL21" s="20">
        <f>'RIMS II Type II Employment'!FL21*VLOOKUP('Equation 4 Type II FTE'!$B21,'Equation 3 FTE Conversion'!$B$10:$E$32,4,FALSE)</f>
        <v>0.27003222756161832</v>
      </c>
      <c r="FM21" s="20">
        <f>'RIMS II Type II Employment'!FM21*VLOOKUP('Equation 4 Type II FTE'!$B21,'Equation 3 FTE Conversion'!$B$10:$E$32,4,FALSE)</f>
        <v>0.29743528135172842</v>
      </c>
      <c r="FN21" s="20">
        <f>'RIMS II Type II Employment'!FN21*VLOOKUP('Equation 4 Type II FTE'!$B21,'Equation 3 FTE Conversion'!$B$10:$E$32,4,FALSE)</f>
        <v>0.31996234692295766</v>
      </c>
      <c r="FO21" s="20">
        <f>'RIMS II Type II Employment'!FO21*VLOOKUP('Equation 4 Type II FTE'!$B21,'Equation 3 FTE Conversion'!$B$10:$E$32,4,FALSE)</f>
        <v>0.2509183537436056</v>
      </c>
      <c r="FP21" s="20">
        <f>'RIMS II Type II Employment'!FP21*VLOOKUP('Equation 4 Type II FTE'!$B21,'Equation 3 FTE Conversion'!$B$10:$E$32,4,FALSE)</f>
        <v>0.23258463804061383</v>
      </c>
      <c r="FQ21" s="20">
        <f>'RIMS II Type II Employment'!FQ21*VLOOKUP('Equation 4 Type II FTE'!$B21,'Equation 3 FTE Conversion'!$B$10:$E$32,4,FALSE)</f>
        <v>0.24370189117966207</v>
      </c>
      <c r="FR21" s="20">
        <f>'RIMS II Type II Employment'!FR21*VLOOKUP('Equation 4 Type II FTE'!$B21,'Equation 3 FTE Conversion'!$B$10:$E$32,4,FALSE)</f>
        <v>0.30767485661137806</v>
      </c>
      <c r="FS21" s="20">
        <f>'RIMS II Type II Employment'!FS21*VLOOKUP('Equation 4 Type II FTE'!$B21,'Equation 3 FTE Conversion'!$B$10:$E$32,4,FALSE)</f>
        <v>0.42099282281816769</v>
      </c>
      <c r="FT21" s="20">
        <f>'RIMS II Type II Employment'!FT21*VLOOKUP('Equation 4 Type II FTE'!$B21,'Equation 3 FTE Conversion'!$B$10:$E$32,4,FALSE)</f>
        <v>0.21161788869942644</v>
      </c>
      <c r="FU21" s="20">
        <f>'RIMS II Type II Employment'!FU21*VLOOKUP('Equation 4 Type II FTE'!$B21,'Equation 3 FTE Conversion'!$B$10:$E$32,4,FALSE)</f>
        <v>0.27598093318865291</v>
      </c>
      <c r="FV21" s="20">
        <f>'RIMS II Type II Employment'!FV21*VLOOKUP('Equation 4 Type II FTE'!$B21,'Equation 3 FTE Conversion'!$B$10:$E$32,4,FALSE)</f>
        <v>0.30114103239807782</v>
      </c>
      <c r="FW21" s="20">
        <f>'RIMS II Type II Employment'!FW21*VLOOKUP('Equation 4 Type II FTE'!$B21,'Equation 3 FTE Conversion'!$B$10:$E$32,4,FALSE)</f>
        <v>0.2606703301813672</v>
      </c>
      <c r="FX21" s="20">
        <f>'RIMS II Type II Employment'!FX21*VLOOKUP('Equation 4 Type II FTE'!$B21,'Equation 3 FTE Conversion'!$B$10:$E$32,4,FALSE)</f>
        <v>0.27422557742985582</v>
      </c>
      <c r="FY21" s="20">
        <f>'RIMS II Type II Employment'!FY21*VLOOKUP('Equation 4 Type II FTE'!$B21,'Equation 3 FTE Conversion'!$B$10:$E$32,4,FALSE)</f>
        <v>0.31206324600837076</v>
      </c>
      <c r="FZ21" s="20">
        <f>'RIMS II Type II Employment'!FZ21*VLOOKUP('Equation 4 Type II FTE'!$B21,'Equation 3 FTE Conversion'!$B$10:$E$32,4,FALSE)</f>
        <v>0.18333715702991785</v>
      </c>
      <c r="GA21" s="20">
        <f>'RIMS II Type II Employment'!GA21*VLOOKUP('Equation 4 Type II FTE'!$B21,'Equation 3 FTE Conversion'!$B$10:$E$32,4,FALSE)</f>
        <v>0.16890423190203069</v>
      </c>
      <c r="GB21" s="20">
        <f>'RIMS II Type II Employment'!GB21*VLOOKUP('Equation 4 Type II FTE'!$B21,'Equation 3 FTE Conversion'!$B$10:$E$32,4,FALSE)</f>
        <v>0.17446285847155479</v>
      </c>
      <c r="GC21" s="20">
        <f>'RIMS II Type II Employment'!GC21*VLOOKUP('Equation 4 Type II FTE'!$B21,'Equation 3 FTE Conversion'!$B$10:$E$32,4,FALSE)</f>
        <v>0.16207784839559755</v>
      </c>
      <c r="GD21" s="20">
        <f>'RIMS II Type II Employment'!GD21*VLOOKUP('Equation 4 Type II FTE'!$B21,'Equation 3 FTE Conversion'!$B$10:$E$32,4,FALSE)</f>
        <v>0.19738000310029452</v>
      </c>
      <c r="GE21" s="20">
        <f>'RIMS II Type II Employment'!GE21*VLOOKUP('Equation 4 Type II FTE'!$B21,'Equation 3 FTE Conversion'!$B$10:$E$32,4,FALSE)</f>
        <v>0.1382830258874593</v>
      </c>
      <c r="GF21" s="20">
        <f>'RIMS II Type II Employment'!GF21*VLOOKUP('Equation 4 Type II FTE'!$B21,'Equation 3 FTE Conversion'!$B$10:$E$32,4,FALSE)</f>
        <v>0.20664438071616803</v>
      </c>
      <c r="GG21" s="20">
        <f>'RIMS II Type II Employment'!GG21*VLOOKUP('Equation 4 Type II FTE'!$B21,'Equation 3 FTE Conversion'!$B$10:$E$32,4,FALSE)</f>
        <v>0.29616752441481942</v>
      </c>
      <c r="GH21" s="20">
        <f>'RIMS II Type II Employment'!GH21*VLOOKUP('Equation 4 Type II FTE'!$B21,'Equation 3 FTE Conversion'!$B$10:$E$32,4,FALSE)</f>
        <v>0.20410886684235002</v>
      </c>
      <c r="GI21" s="20">
        <f>'RIMS II Type II Employment'!GI21*VLOOKUP('Equation 4 Type II FTE'!$B21,'Equation 3 FTE Conversion'!$B$10:$E$32,4,FALSE)</f>
        <v>0.23385239497752286</v>
      </c>
      <c r="GJ21" s="20">
        <f>'RIMS II Type II Employment'!GJ21*VLOOKUP('Equation 4 Type II FTE'!$B21,'Equation 3 FTE Conversion'!$B$10:$E$32,4,FALSE)</f>
        <v>0.30982029142768558</v>
      </c>
      <c r="GK21" s="20">
        <f>'RIMS II Type II Employment'!GK21*VLOOKUP('Equation 4 Type II FTE'!$B21,'Equation 3 FTE Conversion'!$B$10:$E$32,4,FALSE)</f>
        <v>0.27315286002170208</v>
      </c>
      <c r="GL21" s="20">
        <f>'RIMS II Type II Employment'!GL21*VLOOKUP('Equation 4 Type II FTE'!$B21,'Equation 3 FTE Conversion'!$B$10:$E$32,4,FALSE)</f>
        <v>0.29499728724228802</v>
      </c>
      <c r="GM21" s="20">
        <f>'RIMS II Type II Employment'!GM21*VLOOKUP('Equation 4 Type II FTE'!$B21,'Equation 3 FTE Conversion'!$B$10:$E$32,4,FALSE)</f>
        <v>0.27012974732599598</v>
      </c>
      <c r="GN21" s="20">
        <f>'RIMS II Type II Employment'!GN21*VLOOKUP('Equation 4 Type II FTE'!$B21,'Equation 3 FTE Conversion'!$B$10:$E$32,4,FALSE)</f>
        <v>0.17339014106340103</v>
      </c>
      <c r="GO21" s="20">
        <f>'RIMS II Type II Employment'!GO21*VLOOKUP('Equation 4 Type II FTE'!$B21,'Equation 3 FTE Conversion'!$B$10:$E$32,4,FALSE)</f>
        <v>0.15622666253294062</v>
      </c>
      <c r="GP21" s="20">
        <f>'RIMS II Type II Employment'!GP21*VLOOKUP('Equation 4 Type II FTE'!$B21,'Equation 3 FTE Conversion'!$B$10:$E$32,4,FALSE)</f>
        <v>0.18294707797240736</v>
      </c>
      <c r="GQ21" s="20">
        <f>'RIMS II Type II Employment'!GQ21*VLOOKUP('Equation 4 Type II FTE'!$B21,'Equation 3 FTE Conversion'!$B$10:$E$32,4,FALSE)</f>
        <v>0.28153955975817702</v>
      </c>
      <c r="GR21" s="20">
        <f>'RIMS II Type II Employment'!GR21*VLOOKUP('Equation 4 Type II FTE'!$B21,'Equation 3 FTE Conversion'!$B$10:$E$32,4,FALSE)</f>
        <v>0.23326727639125716</v>
      </c>
      <c r="GS21" s="20">
        <f>'RIMS II Type II Employment'!GS21*VLOOKUP('Equation 4 Type II FTE'!$B21,'Equation 3 FTE Conversion'!$B$10:$E$32,4,FALSE)</f>
        <v>0.23775318555262748</v>
      </c>
      <c r="GT21" s="20">
        <f>'RIMS II Type II Employment'!GT21*VLOOKUP('Equation 4 Type II FTE'!$B21,'Equation 3 FTE Conversion'!$B$10:$E$32,4,FALSE)</f>
        <v>0.19933039838784683</v>
      </c>
      <c r="GU21" s="20">
        <f>'RIMS II Type II Employment'!GU21*VLOOKUP('Equation 4 Type II FTE'!$B21,'Equation 3 FTE Conversion'!$B$10:$E$32,4,FALSE)</f>
        <v>0.31342852270965743</v>
      </c>
      <c r="GV21" s="20">
        <f>'RIMS II Type II Employment'!GV21*VLOOKUP('Equation 4 Type II FTE'!$B21,'Equation 3 FTE Conversion'!$B$10:$E$32,4,FALSE)</f>
        <v>0.24175149589210976</v>
      </c>
      <c r="GW21" s="20">
        <f>'RIMS II Type II Employment'!GW21*VLOOKUP('Equation 4 Type II FTE'!$B21,'Equation 3 FTE Conversion'!$B$10:$E$32,4,FALSE)</f>
        <v>0.23541271120756471</v>
      </c>
      <c r="GX21" s="20">
        <f>'RIMS II Type II Employment'!GX21*VLOOKUP('Equation 4 Type II FTE'!$B21,'Equation 3 FTE Conversion'!$B$10:$E$32,4,FALSE)</f>
        <v>0.21044765152689504</v>
      </c>
      <c r="GY21" s="20">
        <f>'RIMS II Type II Employment'!GY21*VLOOKUP('Equation 4 Type II FTE'!$B21,'Equation 3 FTE Conversion'!$B$10:$E$32,4,FALSE)</f>
        <v>0.2333647961556348</v>
      </c>
      <c r="GZ21" s="20">
        <f>'RIMS II Type II Employment'!GZ21*VLOOKUP('Equation 4 Type II FTE'!$B21,'Equation 3 FTE Conversion'!$B$10:$E$32,4,FALSE)</f>
        <v>0.29480224771353281</v>
      </c>
      <c r="HA21" s="20">
        <f>'RIMS II Type II Employment'!HA21*VLOOKUP('Equation 4 Type II FTE'!$B21,'Equation 3 FTE Conversion'!$B$10:$E$32,4,FALSE)</f>
        <v>0.18957842195008523</v>
      </c>
      <c r="HB21" s="20">
        <f>'RIMS II Type II Employment'!HB21*VLOOKUP('Equation 4 Type II FTE'!$B21,'Equation 3 FTE Conversion'!$B$10:$E$32,4,FALSE)</f>
        <v>0.15154571384281507</v>
      </c>
      <c r="HC21" s="20">
        <f>'RIMS II Type II Employment'!HC21*VLOOKUP('Equation 4 Type II FTE'!$B21,'Equation 3 FTE Conversion'!$B$10:$E$32,4,FALSE)</f>
        <v>0.16237040768873043</v>
      </c>
      <c r="HD21" s="20">
        <f>'RIMS II Type II Employment'!HD21*VLOOKUP('Equation 4 Type II FTE'!$B21,'Equation 3 FTE Conversion'!$B$10:$E$32,4,FALSE)</f>
        <v>0.21376332351573399</v>
      </c>
      <c r="HE21" s="20">
        <f>'RIMS II Type II Employment'!HE21*VLOOKUP('Equation 4 Type II FTE'!$B21,'Equation 3 FTE Conversion'!$B$10:$E$32,4,FALSE)</f>
        <v>0.26135296853201057</v>
      </c>
      <c r="HF21" s="20">
        <f>'RIMS II Type II Employment'!HF21*VLOOKUP('Equation 4 Type II FTE'!$B21,'Equation 3 FTE Conversion'!$B$10:$E$32,4,FALSE)</f>
        <v>0.16471088203379319</v>
      </c>
      <c r="HG21" s="20">
        <f>'RIMS II Type II Employment'!HG21*VLOOKUP('Equation 4 Type II FTE'!$B21,'Equation 3 FTE Conversion'!$B$10:$E$32,4,FALSE)</f>
        <v>0.24243413424275304</v>
      </c>
      <c r="HH21" s="20">
        <f>'RIMS II Type II Employment'!HH21*VLOOKUP('Equation 4 Type II FTE'!$B21,'Equation 3 FTE Conversion'!$B$10:$E$32,4,FALSE)</f>
        <v>0.31060044954270655</v>
      </c>
      <c r="HI21" s="20">
        <f>'RIMS II Type II Employment'!HI21*VLOOKUP('Equation 4 Type II FTE'!$B21,'Equation 3 FTE Conversion'!$B$10:$E$32,4,FALSE)</f>
        <v>0.368624709347388</v>
      </c>
      <c r="HJ21" s="20">
        <f>'RIMS II Type II Employment'!HJ21*VLOOKUP('Equation 4 Type II FTE'!$B21,'Equation 3 FTE Conversion'!$B$10:$E$32,4,FALSE)</f>
        <v>0.29685016276546272</v>
      </c>
      <c r="HK21" s="20">
        <f>'RIMS II Type II Employment'!HK21*VLOOKUP('Equation 4 Type II FTE'!$B21,'Equation 3 FTE Conversion'!$B$10:$E$32,4,FALSE)</f>
        <v>0</v>
      </c>
      <c r="HL21" s="20">
        <f>'RIMS II Type II Employment'!HL21*VLOOKUP('Equation 4 Type II FTE'!$B21,'Equation 3 FTE Conversion'!$B$10:$E$32,4,FALSE)</f>
        <v>0.17621821423035189</v>
      </c>
      <c r="HM21" s="20">
        <f>'RIMS II Type II Employment'!HM21*VLOOKUP('Equation 4 Type II FTE'!$B21,'Equation 3 FTE Conversion'!$B$10:$E$32,4,FALSE)</f>
        <v>0.1904560998294838</v>
      </c>
      <c r="HN21" s="20">
        <f>'RIMS II Type II Employment'!HN21*VLOOKUP('Equation 4 Type II FTE'!$B21,'Equation 3 FTE Conversion'!$B$10:$E$32,4,FALSE)</f>
        <v>0.1745603782359324</v>
      </c>
      <c r="HO21" s="20">
        <f>'RIMS II Type II Employment'!HO21*VLOOKUP('Equation 4 Type II FTE'!$B21,'Equation 3 FTE Conversion'!$B$10:$E$32,4,FALSE)</f>
        <v>0.18460491396682685</v>
      </c>
      <c r="HP21" s="20">
        <f>'RIMS II Type II Employment'!HP21*VLOOKUP('Equation 4 Type II FTE'!$B21,'Equation 3 FTE Conversion'!$B$10:$E$32,4,FALSE)</f>
        <v>0.21249556657882498</v>
      </c>
      <c r="HQ21" s="20">
        <f>'RIMS II Type II Employment'!HQ21*VLOOKUP('Equation 4 Type II FTE'!$B21,'Equation 3 FTE Conversion'!$B$10:$E$32,4,FALSE)</f>
        <v>0.20001303673849016</v>
      </c>
      <c r="HR21" s="20">
        <f>'RIMS II Type II Employment'!HR21*VLOOKUP('Equation 4 Type II FTE'!$B21,'Equation 3 FTE Conversion'!$B$10:$E$32,4,FALSE)</f>
        <v>0.22029714772903425</v>
      </c>
      <c r="HS21" s="20">
        <f>'RIMS II Type II Employment'!HS21*VLOOKUP('Equation 4 Type II FTE'!$B21,'Equation 3 FTE Conversion'!$B$10:$E$32,4,FALSE)</f>
        <v>0.26203560688265382</v>
      </c>
      <c r="HT21" s="20">
        <f>'RIMS II Type II Employment'!HT21*VLOOKUP('Equation 4 Type II FTE'!$B21,'Equation 3 FTE Conversion'!$B$10:$E$32,4,FALSE)</f>
        <v>0.29870303828863742</v>
      </c>
      <c r="HU21" s="20">
        <f>'RIMS II Type II Employment'!HU21*VLOOKUP('Equation 4 Type II FTE'!$B21,'Equation 3 FTE Conversion'!$B$10:$E$32,4,FALSE)</f>
        <v>0.1290186482715858</v>
      </c>
      <c r="HV21" s="20">
        <f>'RIMS II Type II Employment'!HV21*VLOOKUP('Equation 4 Type II FTE'!$B21,'Equation 3 FTE Conversion'!$B$10:$E$32,4,FALSE)</f>
        <v>0.21161788869942644</v>
      </c>
      <c r="HW21" s="20">
        <f>'RIMS II Type II Employment'!HW21*VLOOKUP('Equation 4 Type II FTE'!$B21,'Equation 3 FTE Conversion'!$B$10:$E$32,4,FALSE)</f>
        <v>0.2370705472019842</v>
      </c>
      <c r="HX21" s="20">
        <f>'RIMS II Type II Employment'!HX21*VLOOKUP('Equation 4 Type II FTE'!$B21,'Equation 3 FTE Conversion'!$B$10:$E$32,4,FALSE)</f>
        <v>0.17543805611533095</v>
      </c>
      <c r="HY21" s="20">
        <f>'RIMS II Type II Employment'!HY21*VLOOKUP('Equation 4 Type II FTE'!$B21,'Equation 3 FTE Conversion'!$B$10:$E$32,4,FALSE)</f>
        <v>0.13262687955355759</v>
      </c>
      <c r="HZ21" s="20">
        <f>'RIMS II Type II Employment'!HZ21*VLOOKUP('Equation 4 Type II FTE'!$B21,'Equation 3 FTE Conversion'!$B$10:$E$32,4,FALSE)</f>
        <v>0.27958916447062471</v>
      </c>
      <c r="IA21" s="20">
        <f>'RIMS II Type II Employment'!IA21*VLOOKUP('Equation 4 Type II FTE'!$B21,'Equation 3 FTE Conversion'!$B$10:$E$32,4,FALSE)</f>
        <v>0.18099668268485505</v>
      </c>
      <c r="IB21" s="20">
        <f>'RIMS II Type II Employment'!IB21*VLOOKUP('Equation 4 Type II FTE'!$B21,'Equation 3 FTE Conversion'!$B$10:$E$32,4,FALSE)</f>
        <v>0.18870074407068671</v>
      </c>
      <c r="IC21" s="20">
        <f>'RIMS II Type II Employment'!IC21*VLOOKUP('Equation 4 Type II FTE'!$B21,'Equation 3 FTE Conversion'!$B$10:$E$32,4,FALSE)</f>
        <v>0.16461336226941559</v>
      </c>
      <c r="ID21" s="20">
        <f>'RIMS II Type II Employment'!ID21*VLOOKUP('Equation 4 Type II FTE'!$B21,'Equation 3 FTE Conversion'!$B$10:$E$32,4,FALSE)</f>
        <v>0.16168776933808712</v>
      </c>
      <c r="IE21" s="20">
        <f>'RIMS II Type II Employment'!IE21*VLOOKUP('Equation 4 Type II FTE'!$B21,'Equation 3 FTE Conversion'!$B$10:$E$32,4,FALSE)</f>
        <v>0.19055361959386141</v>
      </c>
      <c r="IF21" s="20">
        <f>'RIMS II Type II Employment'!IF21*VLOOKUP('Equation 4 Type II FTE'!$B21,'Equation 3 FTE Conversion'!$B$10:$E$32,4,FALSE)</f>
        <v>0.25784225701441638</v>
      </c>
      <c r="IG21" s="20">
        <f>'RIMS II Type II Employment'!IG21*VLOOKUP('Equation 4 Type II FTE'!$B21,'Equation 3 FTE Conversion'!$B$10:$E$32,4,FALSE)</f>
        <v>0.18889578359944195</v>
      </c>
      <c r="IH21" s="20">
        <f>'RIMS II Type II Employment'!IH21*VLOOKUP('Equation 4 Type II FTE'!$B21,'Equation 3 FTE Conversion'!$B$10:$E$32,4,FALSE)</f>
        <v>0.2151286002170206</v>
      </c>
      <c r="II21" s="20">
        <f>'RIMS II Type II Employment'!II21*VLOOKUP('Equation 4 Type II FTE'!$B21,'Equation 3 FTE Conversion'!$B$10:$E$32,4,FALSE)</f>
        <v>0.14296397457758486</v>
      </c>
      <c r="IJ21" s="20">
        <f>'RIMS II Type II Employment'!IJ21*VLOOKUP('Equation 4 Type II FTE'!$B21,'Equation 3 FTE Conversion'!$B$10:$E$32,4,FALSE)</f>
        <v>0.21220300728569211</v>
      </c>
      <c r="IK21" s="20">
        <f>'RIMS II Type II Employment'!IK21*VLOOKUP('Equation 4 Type II FTE'!$B21,'Equation 3 FTE Conversion'!$B$10:$E$32,4,FALSE)</f>
        <v>0.17748597116726086</v>
      </c>
      <c r="IL21" s="20">
        <f>'RIMS II Type II Employment'!IL21*VLOOKUP('Equation 4 Type II FTE'!$B21,'Equation 3 FTE Conversion'!$B$10:$E$32,4,FALSE)</f>
        <v>0.16705135637885599</v>
      </c>
      <c r="IM21" s="20">
        <f>'RIMS II Type II Employment'!IM21*VLOOKUP('Equation 4 Type II FTE'!$B21,'Equation 3 FTE Conversion'!$B$10:$E$32,4,FALSE)</f>
        <v>0.19250401488141372</v>
      </c>
      <c r="IN21" s="20">
        <f>'RIMS II Type II Employment'!IN21*VLOOKUP('Equation 4 Type II FTE'!$B21,'Equation 3 FTE Conversion'!$B$10:$E$32,4,FALSE)</f>
        <v>0.16861167260889784</v>
      </c>
      <c r="IO21" s="20">
        <f>'RIMS II Type II Employment'!IO21*VLOOKUP('Equation 4 Type II FTE'!$B21,'Equation 3 FTE Conversion'!$B$10:$E$32,4,FALSE)</f>
        <v>0.18226443962176406</v>
      </c>
      <c r="IP21" s="20">
        <f>'RIMS II Type II Employment'!IP21*VLOOKUP('Equation 4 Type II FTE'!$B21,'Equation 3 FTE Conversion'!$B$10:$E$32,4,FALSE)</f>
        <v>0.27295782049294681</v>
      </c>
      <c r="IQ21" s="20">
        <f>'RIMS II Type II Employment'!IQ21*VLOOKUP('Equation 4 Type II FTE'!$B21,'Equation 3 FTE Conversion'!$B$10:$E$32,4,FALSE)</f>
        <v>0.19669736474965119</v>
      </c>
      <c r="IR21" s="20">
        <f>'RIMS II Type II Employment'!IR21*VLOOKUP('Equation 4 Type II FTE'!$B21,'Equation 3 FTE Conversion'!$B$10:$E$32,4,FALSE)</f>
        <v>0.183044597736785</v>
      </c>
      <c r="IS21" s="20">
        <f>'RIMS II Type II Employment'!IS21*VLOOKUP('Equation 4 Type II FTE'!$B21,'Equation 3 FTE Conversion'!$B$10:$E$32,4,FALSE)</f>
        <v>0.17592565493721904</v>
      </c>
      <c r="IT21" s="20">
        <f>'RIMS II Type II Employment'!IT21*VLOOKUP('Equation 4 Type II FTE'!$B21,'Equation 3 FTE Conversion'!$B$10:$E$32,4,FALSE)</f>
        <v>0.20245103084793056</v>
      </c>
      <c r="IU21" s="20">
        <f>'RIMS II Type II Employment'!IU21*VLOOKUP('Equation 4 Type II FTE'!$B21,'Equation 3 FTE Conversion'!$B$10:$E$32,4,FALSE)</f>
        <v>0.19738000310029452</v>
      </c>
      <c r="IV21" s="20">
        <f>'RIMS II Type II Employment'!IV21*VLOOKUP('Equation 4 Type II FTE'!$B21,'Equation 3 FTE Conversion'!$B$10:$E$32,4,FALSE)</f>
        <v>0.21181292822818168</v>
      </c>
      <c r="IW21" s="20">
        <f>'RIMS II Type II Employment'!IW21*VLOOKUP('Equation 4 Type II FTE'!$B21,'Equation 3 FTE Conversion'!$B$10:$E$32,4,FALSE)</f>
        <v>0.16695383661447835</v>
      </c>
      <c r="IX21" s="20">
        <f>'RIMS II Type II Employment'!IX21*VLOOKUP('Equation 4 Type II FTE'!$B21,'Equation 3 FTE Conversion'!$B$10:$E$32,4,FALSE)</f>
        <v>0.19269905441016896</v>
      </c>
      <c r="IY21" s="20">
        <f>'RIMS II Type II Employment'!IY21*VLOOKUP('Equation 4 Type II FTE'!$B21,'Equation 3 FTE Conversion'!$B$10:$E$32,4,FALSE)</f>
        <v>0.1807041233917222</v>
      </c>
      <c r="IZ21" s="20">
        <f>'RIMS II Type II Employment'!IZ21*VLOOKUP('Equation 4 Type II FTE'!$B21,'Equation 3 FTE Conversion'!$B$10:$E$32,4,FALSE)</f>
        <v>0.22770864982173306</v>
      </c>
      <c r="JA21" s="20">
        <f>'RIMS II Type II Employment'!JA21*VLOOKUP('Equation 4 Type II FTE'!$B21,'Equation 3 FTE Conversion'!$B$10:$E$32,4,FALSE)</f>
        <v>0.18909082312819717</v>
      </c>
      <c r="JB21" s="20">
        <f>'RIMS II Type II Employment'!JB21*VLOOKUP('Equation 4 Type II FTE'!$B21,'Equation 3 FTE Conversion'!$B$10:$E$32,4,FALSE)</f>
        <v>0.33839358239032702</v>
      </c>
      <c r="JC21" s="20">
        <f>'RIMS II Type II Employment'!JC21*VLOOKUP('Equation 4 Type II FTE'!$B21,'Equation 3 FTE Conversion'!$B$10:$E$32,4,FALSE)</f>
        <v>0.32600857231436986</v>
      </c>
      <c r="JD21" s="20">
        <f>'RIMS II Type II Employment'!JD21*VLOOKUP('Equation 4 Type II FTE'!$B21,'Equation 3 FTE Conversion'!$B$10:$E$32,4,FALSE)</f>
        <v>0.35350914586885751</v>
      </c>
      <c r="JE21" s="20">
        <f>'RIMS II Type II Employment'!JE21*VLOOKUP('Equation 4 Type II FTE'!$B21,'Equation 3 FTE Conversion'!$B$10:$E$32,4,FALSE)</f>
        <v>0.33361511393582388</v>
      </c>
      <c r="JF21" s="20">
        <f>'RIMS II Type II Employment'!JF21*VLOOKUP('Equation 4 Type II FTE'!$B21,'Equation 3 FTE Conversion'!$B$10:$E$32,4,FALSE)</f>
        <v>0.30630957991009145</v>
      </c>
      <c r="JG21" s="20">
        <f>'RIMS II Type II Employment'!JG21*VLOOKUP('Equation 4 Type II FTE'!$B21,'Equation 3 FTE Conversion'!$B$10:$E$32,4,FALSE)</f>
        <v>0.42011514493876917</v>
      </c>
      <c r="JH21" s="20">
        <f>'RIMS II Type II Employment'!JH21*VLOOKUP('Equation 4 Type II FTE'!$B21,'Equation 3 FTE Conversion'!$B$10:$E$32,4,FALSE)</f>
        <v>0.39378480855681286</v>
      </c>
      <c r="JI21" s="20">
        <f>'RIMS II Type II Employment'!JI21*VLOOKUP('Equation 4 Type II FTE'!$B21,'Equation 3 FTE Conversion'!$B$10:$E$32,4,FALSE)</f>
        <v>0.40558470004650438</v>
      </c>
      <c r="JJ21" s="20">
        <f>'RIMS II Type II Employment'!JJ21*VLOOKUP('Equation 4 Type II FTE'!$B21,'Equation 3 FTE Conversion'!$B$10:$E$32,4,FALSE)</f>
        <v>0.24399445047279489</v>
      </c>
      <c r="JK21" s="20">
        <f>'RIMS II Type II Employment'!JK21*VLOOKUP('Equation 4 Type II FTE'!$B21,'Equation 3 FTE Conversion'!$B$10:$E$32,4,FALSE)</f>
        <v>0.40997308944349709</v>
      </c>
      <c r="JL21" s="20">
        <f>'RIMS II Type II Employment'!JL21*VLOOKUP('Equation 4 Type II FTE'!$B21,'Equation 3 FTE Conversion'!$B$10:$E$32,4,FALSE)</f>
        <v>0.29255929313284762</v>
      </c>
      <c r="JM21" s="20">
        <f>'RIMS II Type II Employment'!JM21*VLOOKUP('Equation 4 Type II FTE'!$B21,'Equation 3 FTE Conversion'!$B$10:$E$32,4,FALSE)</f>
        <v>0.56863774608587814</v>
      </c>
      <c r="JN21" s="20">
        <f>'RIMS II Type II Employment'!JN21*VLOOKUP('Equation 4 Type II FTE'!$B21,'Equation 3 FTE Conversion'!$B$10:$E$32,4,FALSE)</f>
        <v>0.65728321190513095</v>
      </c>
      <c r="JO21" s="20">
        <f>'RIMS II Type II Employment'!JO21*VLOOKUP('Equation 4 Type II FTE'!$B21,'Equation 3 FTE Conversion'!$B$10:$E$32,4,FALSE)</f>
        <v>0.38432539141218414</v>
      </c>
      <c r="JP21" s="20">
        <f>'RIMS II Type II Employment'!JP21*VLOOKUP('Equation 4 Type II FTE'!$B21,'Equation 3 FTE Conversion'!$B$10:$E$32,4,FALSE)</f>
        <v>0.55742297318245226</v>
      </c>
      <c r="JQ21" s="20">
        <f>'RIMS II Type II Employment'!JQ21*VLOOKUP('Equation 4 Type II FTE'!$B21,'Equation 3 FTE Conversion'!$B$10:$E$32,4,FALSE)</f>
        <v>0.4150441171911331</v>
      </c>
      <c r="JR21" s="20">
        <f>'RIMS II Type II Employment'!JR21*VLOOKUP('Equation 4 Type II FTE'!$B21,'Equation 3 FTE Conversion'!$B$10:$E$32,4,FALSE)</f>
        <v>0.44586036273445973</v>
      </c>
      <c r="JS21" s="20">
        <f>'RIMS II Type II Employment'!JS21*VLOOKUP('Equation 4 Type II FTE'!$B21,'Equation 3 FTE Conversion'!$B$10:$E$32,4,FALSE)</f>
        <v>0.28153955975817702</v>
      </c>
      <c r="JT21" s="20">
        <f>'RIMS II Type II Employment'!JT21*VLOOKUP('Equation 4 Type II FTE'!$B21,'Equation 3 FTE Conversion'!$B$10:$E$32,4,FALSE)</f>
        <v>0.34092909626414508</v>
      </c>
      <c r="JU21" s="20">
        <f>'RIMS II Type II Employment'!JU21*VLOOKUP('Equation 4 Type II FTE'!$B21,'Equation 3 FTE Conversion'!$B$10:$E$32,4,FALSE)</f>
        <v>0.2667165555727794</v>
      </c>
      <c r="JV21" s="20">
        <f>'RIMS II Type II Employment'!JV21*VLOOKUP('Equation 4 Type II FTE'!$B21,'Equation 3 FTE Conversion'!$B$10:$E$32,4,FALSE)</f>
        <v>0.25247866997364748</v>
      </c>
      <c r="JW21" s="20">
        <f>'RIMS II Type II Employment'!JW21*VLOOKUP('Equation 4 Type II FTE'!$B21,'Equation 3 FTE Conversion'!$B$10:$E$32,4,FALSE)</f>
        <v>0.27266526119981399</v>
      </c>
      <c r="JX21" s="20">
        <f>'RIMS II Type II Employment'!JX21*VLOOKUP('Equation 4 Type II FTE'!$B21,'Equation 3 FTE Conversion'!$B$10:$E$32,4,FALSE)</f>
        <v>0.22195498372345371</v>
      </c>
      <c r="JY21" s="20">
        <f>'RIMS II Type II Employment'!JY21*VLOOKUP('Equation 4 Type II FTE'!$B21,'Equation 3 FTE Conversion'!$B$10:$E$32,4,FALSE)</f>
        <v>0.26174304758952099</v>
      </c>
      <c r="JZ21" s="20">
        <f>'RIMS II Type II Employment'!JZ21*VLOOKUP('Equation 4 Type II FTE'!$B21,'Equation 3 FTE Conversion'!$B$10:$E$32,4,FALSE)</f>
        <v>0.28456267245388311</v>
      </c>
      <c r="KA21" s="20">
        <f>'RIMS II Type II Employment'!KA21*VLOOKUP('Equation 4 Type II FTE'!$B21,'Equation 3 FTE Conversion'!$B$10:$E$32,4,FALSE)</f>
        <v>0.15310603007285692</v>
      </c>
      <c r="KB21" s="20">
        <f>'RIMS II Type II Employment'!KB21*VLOOKUP('Equation 4 Type II FTE'!$B21,'Equation 3 FTE Conversion'!$B$10:$E$32,4,FALSE)</f>
        <v>0.38725098434351263</v>
      </c>
      <c r="KC21" s="20">
        <f>'RIMS II Type II Employment'!KC21*VLOOKUP('Equation 4 Type II FTE'!$B21,'Equation 3 FTE Conversion'!$B$10:$E$32,4,FALSE)</f>
        <v>0.29246177336847001</v>
      </c>
      <c r="KD21" s="20">
        <f>'RIMS II Type II Employment'!KD21*VLOOKUP('Equation 4 Type II FTE'!$B21,'Equation 3 FTE Conversion'!$B$10:$E$32,4,FALSE)</f>
        <v>0.20391382731359478</v>
      </c>
      <c r="KE21" s="20">
        <f>'RIMS II Type II Employment'!KE21*VLOOKUP('Equation 4 Type II FTE'!$B21,'Equation 3 FTE Conversion'!$B$10:$E$32,4,FALSE)</f>
        <v>0.26008521159510151</v>
      </c>
      <c r="KF21" s="20">
        <f>'RIMS II Type II Employment'!KF21*VLOOKUP('Equation 4 Type II FTE'!$B21,'Equation 3 FTE Conversion'!$B$10:$E$32,4,FALSE)</f>
        <v>0.38929889939544254</v>
      </c>
      <c r="KG21" s="20">
        <f>'RIMS II Type II Employment'!KG21*VLOOKUP('Equation 4 Type II FTE'!$B21,'Equation 3 FTE Conversion'!$B$10:$E$32,4,FALSE)</f>
        <v>0.29138905596031622</v>
      </c>
      <c r="KH21" s="20">
        <f>'RIMS II Type II Employment'!KH21*VLOOKUP('Equation 4 Type II FTE'!$B21,'Equation 3 FTE Conversion'!$B$10:$E$32,4,FALSE)</f>
        <v>0.24565228646721438</v>
      </c>
      <c r="KI21" s="20">
        <f>'RIMS II Type II Employment'!KI21*VLOOKUP('Equation 4 Type II FTE'!$B21,'Equation 3 FTE Conversion'!$B$10:$E$32,4,FALSE)</f>
        <v>0.26398600217020618</v>
      </c>
      <c r="KJ21" s="20">
        <f>'RIMS II Type II Employment'!KJ21*VLOOKUP('Equation 4 Type II FTE'!$B21,'Equation 3 FTE Conversion'!$B$10:$E$32,4,FALSE)</f>
        <v>3.6566986048674619</v>
      </c>
      <c r="KK21" s="20">
        <f>'RIMS II Type II Employment'!KK21*VLOOKUP('Equation 4 Type II FTE'!$B21,'Equation 3 FTE Conversion'!$B$10:$E$32,4,FALSE)</f>
        <v>3.0108252053945126</v>
      </c>
      <c r="KL21" s="20">
        <f>'RIMS II Type II Employment'!KL21*VLOOKUP('Equation 4 Type II FTE'!$B21,'Equation 3 FTE Conversion'!$B$10:$E$32,4,FALSE)</f>
        <v>6.931997411254069</v>
      </c>
      <c r="KM21" s="20">
        <f>'RIMS II Type II Employment'!KM21*VLOOKUP('Equation 4 Type II FTE'!$B21,'Equation 3 FTE Conversion'!$B$10:$E$32,4,FALSE)</f>
        <v>7.307546023872268</v>
      </c>
      <c r="KN21" s="20">
        <f>'RIMS II Type II Employment'!KN21*VLOOKUP('Equation 4 Type II FTE'!$B21,'Equation 3 FTE Conversion'!$B$10:$E$32,4,FALSE)</f>
        <v>4.799922802666253</v>
      </c>
      <c r="KO21" s="20">
        <f>'RIMS II Type II Employment'!KO21*VLOOKUP('Equation 4 Type II FTE'!$B21,'Equation 3 FTE Conversion'!$B$10:$E$32,4,FALSE)</f>
        <v>4.5098990234072236</v>
      </c>
      <c r="KP21" s="20">
        <f>'RIMS II Type II Employment'!KP21*VLOOKUP('Equation 4 Type II FTE'!$B21,'Equation 3 FTE Conversion'!$B$10:$E$32,4,FALSE)</f>
        <v>6.4123145868857536</v>
      </c>
      <c r="KQ21" s="20">
        <f>'RIMS II Type II Employment'!KQ21*VLOOKUP('Equation 4 Type II FTE'!$B21,'Equation 3 FTE Conversion'!$B$10:$E$32,4,FALSE)</f>
        <v>16.844783940474343</v>
      </c>
      <c r="KR21" s="20">
        <f>'RIMS II Type II Employment'!KR21*VLOOKUP('Equation 4 Type II FTE'!$B21,'Equation 3 FTE Conversion'!$B$10:$E$32,4,FALSE)</f>
        <v>0.32737384901565647</v>
      </c>
      <c r="KS21" s="20">
        <f>'RIMS II Type II Employment'!KS21*VLOOKUP('Equation 4 Type II FTE'!$B21,'Equation 3 FTE Conversion'!$B$10:$E$32,4,FALSE)</f>
        <v>0.43006216090528598</v>
      </c>
      <c r="KT21" s="20">
        <f>'RIMS II Type II Employment'!KT21*VLOOKUP('Equation 4 Type II FTE'!$B21,'Equation 3 FTE Conversion'!$B$10:$E$32,4,FALSE)</f>
        <v>0.35068107270190663</v>
      </c>
      <c r="KU21" s="20">
        <f>'RIMS II Type II Employment'!KU21*VLOOKUP('Equation 4 Type II FTE'!$B21,'Equation 3 FTE Conversion'!$B$10:$E$32,4,FALSE)</f>
        <v>0.46643703301813672</v>
      </c>
      <c r="KV21" s="20">
        <f>'RIMS II Type II Employment'!KV21*VLOOKUP('Equation 4 Type II FTE'!$B21,'Equation 3 FTE Conversion'!$B$10:$E$32,4,FALSE)</f>
        <v>0.49579048209579907</v>
      </c>
      <c r="KW21" s="20">
        <f>'RIMS II Type II Employment'!KW21*VLOOKUP('Equation 4 Type II FTE'!$B21,'Equation 3 FTE Conversion'!$B$10:$E$32,4,FALSE)</f>
        <v>0.45005371260269728</v>
      </c>
      <c r="KX21" s="20">
        <f>'RIMS II Type II Employment'!KX21*VLOOKUP('Equation 4 Type II FTE'!$B21,'Equation 3 FTE Conversion'!$B$10:$E$32,4,FALSE)</f>
        <v>0.38627578669973645</v>
      </c>
      <c r="KY21" s="20">
        <f>'RIMS II Type II Employment'!KY21*VLOOKUP('Equation 4 Type II FTE'!$B21,'Equation 3 FTE Conversion'!$B$10:$E$32,4,FALSE)</f>
        <v>0.36345616183537433</v>
      </c>
      <c r="KZ21" s="20">
        <f>'RIMS II Type II Employment'!KZ21*VLOOKUP('Equation 4 Type II FTE'!$B21,'Equation 3 FTE Conversion'!$B$10:$E$32,4,FALSE)</f>
        <v>0.41026564873662996</v>
      </c>
      <c r="LA21" s="20">
        <f>'RIMS II Type II Employment'!LA21*VLOOKUP('Equation 4 Type II FTE'!$B21,'Equation 3 FTE Conversion'!$B$10:$E$32,4,FALSE)</f>
        <v>0.43727862346922958</v>
      </c>
      <c r="LB21" s="20">
        <f>'RIMS II Type II Employment'!LB21*VLOOKUP('Equation 4 Type II FTE'!$B21,'Equation 3 FTE Conversion'!$B$10:$E$32,4,FALSE)</f>
        <v>0.38198491706712134</v>
      </c>
      <c r="LC21" s="20">
        <f>'RIMS II Type II Employment'!LC21*VLOOKUP('Equation 4 Type II FTE'!$B21,'Equation 3 FTE Conversion'!$B$10:$E$32,4,FALSE)</f>
        <v>0.46819238877693381</v>
      </c>
      <c r="LD21" s="20">
        <f>'RIMS II Type II Employment'!LD21*VLOOKUP('Equation 4 Type II FTE'!$B21,'Equation 3 FTE Conversion'!$B$10:$E$32,4,FALSE)</f>
        <v>0.46985022477135324</v>
      </c>
      <c r="LE21" s="20">
        <f>'RIMS II Type II Employment'!LE21*VLOOKUP('Equation 4 Type II FTE'!$B21,'Equation 3 FTE Conversion'!$B$10:$E$32,4,FALSE)</f>
        <v>0.35955537126026976</v>
      </c>
      <c r="LF21" s="20">
        <f>'RIMS II Type II Employment'!LF21*VLOOKUP('Equation 4 Type II FTE'!$B21,'Equation 3 FTE Conversion'!$B$10:$E$32,4,FALSE)</f>
        <v>0.28329491551697406</v>
      </c>
      <c r="LG21" s="20">
        <f>'RIMS II Type II Employment'!LG21*VLOOKUP('Equation 4 Type II FTE'!$B21,'Equation 3 FTE Conversion'!$B$10:$E$32,4,FALSE)</f>
        <v>0.37749900790575103</v>
      </c>
      <c r="LH21" s="20">
        <f>'RIMS II Type II Employment'!LH21*VLOOKUP('Equation 4 Type II FTE'!$B21,'Equation 3 FTE Conversion'!$B$10:$E$32,4,FALSE)</f>
        <v>0.40295166640830876</v>
      </c>
      <c r="LI21" s="20">
        <f>'RIMS II Type II Employment'!LI21*VLOOKUP('Equation 4 Type II FTE'!$B21,'Equation 3 FTE Conversion'!$B$10:$E$32,4,FALSE)</f>
        <v>0.37662133002635245</v>
      </c>
      <c r="LJ21" s="20">
        <f>'RIMS II Type II Employment'!LJ21*VLOOKUP('Equation 4 Type II FTE'!$B21,'Equation 3 FTE Conversion'!$B$10:$E$32,4,FALSE)</f>
        <v>0.32581353278561465</v>
      </c>
      <c r="LK21" s="20">
        <f>'RIMS II Type II Employment'!LK21*VLOOKUP('Equation 4 Type II FTE'!$B21,'Equation 3 FTE Conversion'!$B$10:$E$32,4,FALSE)</f>
        <v>0.49257232987133776</v>
      </c>
      <c r="LL21" s="20">
        <f>'RIMS II Type II Employment'!LL21*VLOOKUP('Equation 4 Type II FTE'!$B21,'Equation 3 FTE Conversion'!$B$10:$E$32,4,FALSE)</f>
        <v>0.43142743760657259</v>
      </c>
      <c r="LM21" s="20">
        <f>'RIMS II Type II Employment'!LM21*VLOOKUP('Equation 4 Type II FTE'!$B21,'Equation 3 FTE Conversion'!$B$10:$E$32,4,FALSE)</f>
        <v>0.32493585490621607</v>
      </c>
      <c r="LN21" s="20">
        <f>'RIMS II Type II Employment'!LN21*VLOOKUP('Equation 4 Type II FTE'!$B21,'Equation 3 FTE Conversion'!$B$10:$E$32,4,FALSE)</f>
        <v>0.54377020616958605</v>
      </c>
      <c r="LO21" s="20">
        <f>'RIMS II Type II Employment'!LO21*VLOOKUP('Equation 4 Type II FTE'!$B21,'Equation 3 FTE Conversion'!$B$10:$E$32,4,FALSE)</f>
        <v>0.28583042939079212</v>
      </c>
      <c r="LP21" s="20">
        <f>'RIMS II Type II Employment'!LP21*VLOOKUP('Equation 4 Type II FTE'!$B21,'Equation 3 FTE Conversion'!$B$10:$E$32,4,FALSE)</f>
        <v>0.42986712137653077</v>
      </c>
      <c r="LQ21" s="20">
        <f>'RIMS II Type II Employment'!LQ21*VLOOKUP('Equation 4 Type II FTE'!$B21,'Equation 3 FTE Conversion'!$B$10:$E$32,4,FALSE)</f>
        <v>0.42187050069756626</v>
      </c>
      <c r="LR21" s="20">
        <f>'RIMS II Type II Employment'!LR21*VLOOKUP('Equation 4 Type II FTE'!$B21,'Equation 3 FTE Conversion'!$B$10:$E$32,4,FALSE)</f>
        <v>0.42362585645636336</v>
      </c>
      <c r="LS21" s="20">
        <f>'RIMS II Type II Employment'!LS21*VLOOKUP('Equation 4 Type II FTE'!$B21,'Equation 3 FTE Conversion'!$B$10:$E$32,4,FALSE)</f>
        <v>0.39593024337312044</v>
      </c>
      <c r="LT21" s="20">
        <f>'RIMS II Type II Employment'!LT21*VLOOKUP('Equation 4 Type II FTE'!$B21,'Equation 3 FTE Conversion'!$B$10:$E$32,4,FALSE)</f>
        <v>0.2782238877693381</v>
      </c>
      <c r="LU21" s="20">
        <f>'RIMS II Type II Employment'!LU21*VLOOKUP('Equation 4 Type II FTE'!$B21,'Equation 3 FTE Conversion'!$B$10:$E$32,4,FALSE)</f>
        <v>0.35838513408773831</v>
      </c>
      <c r="LV21" s="20">
        <f>'RIMS II Type II Employment'!LV21*VLOOKUP('Equation 4 Type II FTE'!$B21,'Equation 3 FTE Conversion'!$B$10:$E$32,4,FALSE)</f>
        <v>0.3430745310804526</v>
      </c>
      <c r="LW21" s="20">
        <f>'RIMS II Type II Employment'!LW21*VLOOKUP('Equation 4 Type II FTE'!$B21,'Equation 3 FTE Conversion'!$B$10:$E$32,4,FALSE)</f>
        <v>0.51441675709192369</v>
      </c>
      <c r="LX21" s="20">
        <f>'RIMS II Type II Employment'!LX21*VLOOKUP('Equation 4 Type II FTE'!$B21,'Equation 3 FTE Conversion'!$B$10:$E$32,4,FALSE)</f>
        <v>0.45005371260269728</v>
      </c>
      <c r="LY21" s="20">
        <f>'RIMS II Type II Employment'!LY21*VLOOKUP('Equation 4 Type II FTE'!$B21,'Equation 3 FTE Conversion'!$B$10:$E$32,4,FALSE)</f>
        <v>0.39895335606882654</v>
      </c>
      <c r="LZ21" s="20">
        <f>'RIMS II Type II Employment'!LZ21*VLOOKUP('Equation 4 Type II FTE'!$B21,'Equation 3 FTE Conversion'!$B$10:$E$32,4,FALSE)</f>
        <v>0.32932424430320878</v>
      </c>
      <c r="MA21" s="20">
        <f>'RIMS II Type II Employment'!MA21*VLOOKUP('Equation 4 Type II FTE'!$B21,'Equation 3 FTE Conversion'!$B$10:$E$32,4,FALSE)</f>
        <v>0.28163707952255462</v>
      </c>
      <c r="MB21" s="20">
        <f>'RIMS II Type II Employment'!MB21*VLOOKUP('Equation 4 Type II FTE'!$B21,'Equation 3 FTE Conversion'!$B$10:$E$32,4,FALSE)</f>
        <v>0.34346461013796309</v>
      </c>
      <c r="MC21" s="20">
        <f>'RIMS II Type II Employment'!MC21*VLOOKUP('Equation 4 Type II FTE'!$B21,'Equation 3 FTE Conversion'!$B$10:$E$32,4,FALSE)</f>
        <v>0.43493814912416678</v>
      </c>
      <c r="MD21" s="20">
        <f>'RIMS II Type II Employment'!MD21*VLOOKUP('Equation 4 Type II FTE'!$B21,'Equation 3 FTE Conversion'!$B$10:$E$32,4,FALSE)</f>
        <v>0.45229666718338241</v>
      </c>
      <c r="ME21" s="20">
        <f>'RIMS II Type II Employment'!ME21*VLOOKUP('Equation 4 Type II FTE'!$B21,'Equation 3 FTE Conversion'!$B$10:$E$32,4,FALSE)</f>
        <v>0.49491280421640049</v>
      </c>
      <c r="MF21" s="20">
        <f>'RIMS II Type II Employment'!MF21*VLOOKUP('Equation 4 Type II FTE'!$B21,'Equation 3 FTE Conversion'!$B$10:$E$32,4,FALSE)</f>
        <v>0.40831525344907765</v>
      </c>
      <c r="MG21" s="20">
        <f>'RIMS II Type II Employment'!MG21*VLOOKUP('Equation 4 Type II FTE'!$B21,'Equation 3 FTE Conversion'!$B$10:$E$32,4,FALSE)</f>
        <v>0.39349224926368004</v>
      </c>
      <c r="MH21" s="20">
        <f>'RIMS II Type II Employment'!MH21*VLOOKUP('Equation 4 Type II FTE'!$B21,'Equation 3 FTE Conversion'!$B$10:$E$32,4,FALSE)</f>
        <v>0.4437149279181522</v>
      </c>
      <c r="MI21" s="20">
        <f>'RIMS II Type II Employment'!MI21*VLOOKUP('Equation 4 Type II FTE'!$B21,'Equation 3 FTE Conversion'!$B$10:$E$32,4,FALSE)</f>
        <v>0.3680395907611223</v>
      </c>
      <c r="MJ21" s="20">
        <f>'RIMS II Type II Employment'!MJ21*VLOOKUP('Equation 4 Type II FTE'!$B21,'Equation 3 FTE Conversion'!$B$10:$E$32,4,FALSE)</f>
        <v>0.50456726088978443</v>
      </c>
      <c r="MK21" s="20">
        <f>'RIMS II Type II Employment'!MK21*VLOOKUP('Equation 4 Type II FTE'!$B21,'Equation 3 FTE Conversion'!$B$10:$E$32,4,FALSE)</f>
        <v>0.34804803906371101</v>
      </c>
      <c r="ML21" s="20">
        <f>'RIMS II Type II Employment'!ML21*VLOOKUP('Equation 4 Type II FTE'!$B21,'Equation 3 FTE Conversion'!$B$10:$E$32,4,FALSE)</f>
        <v>0.44117941404433419</v>
      </c>
      <c r="MM21" s="20">
        <f>'RIMS II Type II Employment'!MM21*VLOOKUP('Equation 4 Type II FTE'!$B21,'Equation 3 FTE Conversion'!$B$10:$E$32,4,FALSE)</f>
        <v>0.27871148659122613</v>
      </c>
      <c r="MN21" s="20">
        <f>'RIMS II Type II Employment'!MN21*VLOOKUP('Equation 4 Type II FTE'!$B21,'Equation 3 FTE Conversion'!$B$10:$E$32,4,FALSE)</f>
        <v>0.39573520384436517</v>
      </c>
      <c r="MO21" s="20">
        <f>'RIMS II Type II Employment'!MO21*VLOOKUP('Equation 4 Type II FTE'!$B21,'Equation 3 FTE Conversion'!$B$10:$E$32,4,FALSE)</f>
        <v>0.34521996589676018</v>
      </c>
      <c r="MP21" s="20">
        <f>'RIMS II Type II Employment'!MP21*VLOOKUP('Equation 4 Type II FTE'!$B21,'Equation 3 FTE Conversion'!$B$10:$E$32,4,FALSE)</f>
        <v>0.25306378855991318</v>
      </c>
      <c r="MQ21" s="20">
        <f>'RIMS II Type II Employment'!MQ21*VLOOKUP('Equation 4 Type II FTE'!$B21,'Equation 3 FTE Conversion'!$B$10:$E$32,4,FALSE)</f>
        <v>0.34707284141993489</v>
      </c>
      <c r="MR21" s="20">
        <f>'RIMS II Type II Employment'!MR21*VLOOKUP('Equation 4 Type II FTE'!$B21,'Equation 3 FTE Conversion'!$B$10:$E$32,4,FALSE)</f>
        <v>0.35058355293752902</v>
      </c>
      <c r="MS21" s="20">
        <f>'RIMS II Type II Employment'!MS21*VLOOKUP('Equation 4 Type II FTE'!$B21,'Equation 3 FTE Conversion'!$B$10:$E$32,4,FALSE)</f>
        <v>0.34502492636800497</v>
      </c>
      <c r="MT21" s="20">
        <f>'RIMS II Type II Employment'!MT21*VLOOKUP('Equation 4 Type II FTE'!$B21,'Equation 3 FTE Conversion'!$B$10:$E$32,4,FALSE)</f>
        <v>0.3339076732289567</v>
      </c>
      <c r="MU21" s="20">
        <f>'RIMS II Type II Employment'!MU21*VLOOKUP('Equation 4 Type II FTE'!$B21,'Equation 3 FTE Conversion'!$B$10:$E$32,4,FALSE)</f>
        <v>0.29938567663928073</v>
      </c>
      <c r="MV21" s="20">
        <f>'RIMS II Type II Employment'!MV21*VLOOKUP('Equation 4 Type II FTE'!$B21,'Equation 3 FTE Conversion'!$B$10:$E$32,4,FALSE)</f>
        <v>0.49891111455588283</v>
      </c>
      <c r="MW21" s="20">
        <f>'RIMS II Type II Employment'!MW21*VLOOKUP('Equation 4 Type II FTE'!$B21,'Equation 3 FTE Conversion'!$B$10:$E$32,4,FALSE)</f>
        <v>0.33595558828088662</v>
      </c>
      <c r="MX21" s="20">
        <f>'RIMS II Type II Employment'!MX21*VLOOKUP('Equation 4 Type II FTE'!$B21,'Equation 3 FTE Conversion'!$B$10:$E$32,4,FALSE)</f>
        <v>0.35926281196713689</v>
      </c>
      <c r="MY21" s="20">
        <f>'RIMS II Type II Employment'!MY21*VLOOKUP('Equation 4 Type II FTE'!$B21,'Equation 3 FTE Conversion'!$B$10:$E$32,4,FALSE)</f>
        <v>0.36950238722678652</v>
      </c>
      <c r="MZ21" s="20">
        <f>'RIMS II Type II Employment'!MZ21*VLOOKUP('Equation 4 Type II FTE'!$B21,'Equation 3 FTE Conversion'!$B$10:$E$32,4,FALSE)</f>
        <v>0.23911846225391412</v>
      </c>
      <c r="NA21" s="20">
        <f>'RIMS II Type II Employment'!NA21*VLOOKUP('Equation 4 Type II FTE'!$B21,'Equation 3 FTE Conversion'!$B$10:$E$32,4,FALSE)</f>
        <v>0.43659598511858622</v>
      </c>
      <c r="NB21" s="20">
        <f>'RIMS II Type II Employment'!NB21*VLOOKUP('Equation 4 Type II FTE'!$B21,'Equation 3 FTE Conversion'!$B$10:$E$32,4,FALSE)</f>
        <v>0.27617597271740812</v>
      </c>
      <c r="NC21" s="20">
        <f>'RIMS II Type II Employment'!NC21*VLOOKUP('Equation 4 Type II FTE'!$B21,'Equation 3 FTE Conversion'!$B$10:$E$32,4,FALSE)</f>
        <v>0.38832370175166642</v>
      </c>
      <c r="ND21" s="20">
        <f>'RIMS II Type II Employment'!ND21*VLOOKUP('Equation 4 Type II FTE'!$B21,'Equation 3 FTE Conversion'!$B$10:$E$32,4,FALSE)</f>
        <v>0.4150441171911331</v>
      </c>
      <c r="NE21" s="20">
        <f>'RIMS II Type II Employment'!NE21*VLOOKUP('Equation 4 Type II FTE'!$B21,'Equation 3 FTE Conversion'!$B$10:$E$32,4,FALSE)</f>
        <v>1.1511232987133777</v>
      </c>
      <c r="NF21" s="20">
        <f>'RIMS II Type II Employment'!NF21*VLOOKUP('Equation 4 Type II FTE'!$B21,'Equation 3 FTE Conversion'!$B$10:$E$32,4,FALSE)</f>
        <v>0.59701599751976431</v>
      </c>
      <c r="NG21" s="198">
        <f>'RIMS II Type II Employment'!NG21*VLOOKUP('Equation 4 Type II FTE'!$B21,'Equation 3 FTE Conversion'!$B$10:$E$32,4,FALSE)</f>
        <v>0.64011973337467054</v>
      </c>
      <c r="NH21" s="219">
        <f>'RIMS II Type II Employment'!NH21*VLOOKUP('Equation 4 Type II FTE'!$B21,'Equation 3 FTE Conversion'!$B$10:$E$32,4,FALSE)</f>
        <v>0.60452501937684078</v>
      </c>
      <c r="NI21" s="198">
        <f>'RIMS II Type II Employment'!NI21*VLOOKUP('Equation 4 Type II FTE'!$B21,'Equation 3 FTE Conversion'!$B$10:$E$32,4,FALSE)</f>
        <v>0.46000072856921409</v>
      </c>
      <c r="NJ21" s="200">
        <f>'RIMS II Type II Employment'!NJ21*VLOOKUP('Equation 4 Type II FTE'!$B21,'Equation 3 FTE Conversion'!$B$10:$E$32,4,FALSE)</f>
        <v>0.5102234072236862</v>
      </c>
    </row>
    <row r="22" spans="2:374" x14ac:dyDescent="0.3">
      <c r="B22" s="59" t="s">
        <v>834</v>
      </c>
      <c r="C22" s="20">
        <f>'RIMS II Type II Employment'!C22*VLOOKUP('Equation 4 Type II FTE'!$B22,'Equation 3 FTE Conversion'!$B$10:$E$32,4,FALSE)</f>
        <v>1.0863424460431654</v>
      </c>
      <c r="D22" s="20">
        <f>'RIMS II Type II Employment'!D22*VLOOKUP('Equation 4 Type II FTE'!$B22,'Equation 3 FTE Conversion'!$B$10:$E$32,4,FALSE)</f>
        <v>0.86597985611510797</v>
      </c>
      <c r="E22" s="20">
        <f>'RIMS II Type II Employment'!E22*VLOOKUP('Equation 4 Type II FTE'!$B22,'Equation 3 FTE Conversion'!$B$10:$E$32,4,FALSE)</f>
        <v>0.55445179856115112</v>
      </c>
      <c r="F22" s="20">
        <f>'RIMS II Type II Employment'!F22*VLOOKUP('Equation 4 Type II FTE'!$B22,'Equation 3 FTE Conversion'!$B$10:$E$32,4,FALSE)</f>
        <v>0.81339856115107911</v>
      </c>
      <c r="G22" s="20">
        <f>'RIMS II Type II Employment'!G22*VLOOKUP('Equation 4 Type II FTE'!$B22,'Equation 3 FTE Conversion'!$B$10:$E$32,4,FALSE)</f>
        <v>0.82960575539568349</v>
      </c>
      <c r="H22" s="20">
        <f>'RIMS II Type II Employment'!H22*VLOOKUP('Equation 4 Type II FTE'!$B22,'Equation 3 FTE Conversion'!$B$10:$E$32,4,FALSE)</f>
        <v>0.71514244604316546</v>
      </c>
      <c r="I22" s="20">
        <f>'RIMS II Type II Employment'!I22*VLOOKUP('Equation 4 Type II FTE'!$B22,'Equation 3 FTE Conversion'!$B$10:$E$32,4,FALSE)</f>
        <v>0.56808057553956837</v>
      </c>
      <c r="J22" s="20">
        <f>'RIMS II Type II Employment'!J22*VLOOKUP('Equation 4 Type II FTE'!$B22,'Equation 3 FTE Conversion'!$B$10:$E$32,4,FALSE)</f>
        <v>0.46669352517985618</v>
      </c>
      <c r="K22" s="20">
        <f>'RIMS II Type II Employment'!K22*VLOOKUP('Equation 4 Type II FTE'!$B22,'Equation 3 FTE Conversion'!$B$10:$E$32,4,FALSE)</f>
        <v>0.38409208633093528</v>
      </c>
      <c r="L22" s="20">
        <f>'RIMS II Type II Employment'!L22*VLOOKUP('Equation 4 Type II FTE'!$B22,'Equation 3 FTE Conversion'!$B$10:$E$32,4,FALSE)</f>
        <v>0.66292949640287768</v>
      </c>
      <c r="M22" s="20">
        <f>'RIMS II Type II Employment'!M22*VLOOKUP('Equation 4 Type II FTE'!$B22,'Equation 3 FTE Conversion'!$B$10:$E$32,4,FALSE)</f>
        <v>0.37783021582733817</v>
      </c>
      <c r="N22" s="20">
        <f>'RIMS II Type II Employment'!N22*VLOOKUP('Equation 4 Type II FTE'!$B22,'Equation 3 FTE Conversion'!$B$10:$E$32,4,FALSE)</f>
        <v>0.72877122302158281</v>
      </c>
      <c r="O22" s="20">
        <f>'RIMS II Type II Employment'!O22*VLOOKUP('Equation 4 Type II FTE'!$B22,'Equation 3 FTE Conversion'!$B$10:$E$32,4,FALSE)</f>
        <v>0.42147913669064752</v>
      </c>
      <c r="P22" s="20">
        <f>'RIMS II Type II Employment'!P22*VLOOKUP('Equation 4 Type II FTE'!$B22,'Equation 3 FTE Conversion'!$B$10:$E$32,4,FALSE)</f>
        <v>0.32524892086330937</v>
      </c>
      <c r="Q22" s="20">
        <f>'RIMS II Type II Employment'!Q22*VLOOKUP('Equation 4 Type II FTE'!$B22,'Equation 3 FTE Conversion'!$B$10:$E$32,4,FALSE)</f>
        <v>0</v>
      </c>
      <c r="R22" s="20">
        <f>'RIMS II Type II Employment'!R22*VLOOKUP('Equation 4 Type II FTE'!$B22,'Equation 3 FTE Conversion'!$B$10:$E$32,4,FALSE)</f>
        <v>0.31594820143884894</v>
      </c>
      <c r="S22" s="20">
        <f>'RIMS II Type II Employment'!S22*VLOOKUP('Equation 4 Type II FTE'!$B22,'Equation 3 FTE Conversion'!$B$10:$E$32,4,FALSE)</f>
        <v>0.39532661870503599</v>
      </c>
      <c r="T22" s="20">
        <f>'RIMS II Type II Employment'!T22*VLOOKUP('Equation 4 Type II FTE'!$B22,'Equation 3 FTE Conversion'!$B$10:$E$32,4,FALSE)</f>
        <v>0.40020719424460433</v>
      </c>
      <c r="U22" s="20">
        <f>'RIMS II Type II Employment'!U22*VLOOKUP('Equation 4 Type II FTE'!$B22,'Equation 3 FTE Conversion'!$B$10:$E$32,4,FALSE)</f>
        <v>0.52995683453237419</v>
      </c>
      <c r="V22" s="20">
        <f>'RIMS II Type II Employment'!V22*VLOOKUP('Equation 4 Type II FTE'!$B22,'Equation 3 FTE Conversion'!$B$10:$E$32,4,FALSE)</f>
        <v>0.55528057553956833</v>
      </c>
      <c r="W22" s="20">
        <f>'RIMS II Type II Employment'!W22*VLOOKUP('Equation 4 Type II FTE'!$B22,'Equation 3 FTE Conversion'!$B$10:$E$32,4,FALSE)</f>
        <v>0.32966906474820146</v>
      </c>
      <c r="X22" s="20">
        <f>'RIMS II Type II Employment'!X22*VLOOKUP('Equation 4 Type II FTE'!$B22,'Equation 3 FTE Conversion'!$B$10:$E$32,4,FALSE)</f>
        <v>0.33850935251798564</v>
      </c>
      <c r="Y22" s="20">
        <f>'RIMS II Type II Employment'!Y22*VLOOKUP('Equation 4 Type II FTE'!$B22,'Equation 3 FTE Conversion'!$B$10:$E$32,4,FALSE)</f>
        <v>0.35103309352517986</v>
      </c>
      <c r="Z22" s="20">
        <f>'RIMS II Type II Employment'!Z22*VLOOKUP('Equation 4 Type II FTE'!$B22,'Equation 3 FTE Conversion'!$B$10:$E$32,4,FALSE)</f>
        <v>0.76201438848920866</v>
      </c>
      <c r="AA22" s="20">
        <f>'RIMS II Type II Employment'!AA22*VLOOKUP('Equation 4 Type II FTE'!$B22,'Equation 3 FTE Conversion'!$B$10:$E$32,4,FALSE)</f>
        <v>0.56439712230215833</v>
      </c>
      <c r="AB22" s="20">
        <f>'RIMS II Type II Employment'!AB22*VLOOKUP('Equation 4 Type II FTE'!$B22,'Equation 3 FTE Conversion'!$B$10:$E$32,4,FALSE)</f>
        <v>0.73199424460431661</v>
      </c>
      <c r="AC22" s="20">
        <f>'RIMS II Type II Employment'!AC22*VLOOKUP('Equation 4 Type II FTE'!$B22,'Equation 3 FTE Conversion'!$B$10:$E$32,4,FALSE)</f>
        <v>0.5307856115107914</v>
      </c>
      <c r="AD22" s="20">
        <f>'RIMS II Type II Employment'!AD22*VLOOKUP('Equation 4 Type II FTE'!$B22,'Equation 3 FTE Conversion'!$B$10:$E$32,4,FALSE)</f>
        <v>0.37994820143884894</v>
      </c>
      <c r="AE22" s="20">
        <f>'RIMS II Type II Employment'!AE22*VLOOKUP('Equation 4 Type II FTE'!$B22,'Equation 3 FTE Conversion'!$B$10:$E$32,4,FALSE)</f>
        <v>0.38252661870503596</v>
      </c>
      <c r="AF22" s="20">
        <f>'RIMS II Type II Employment'!AF22*VLOOKUP('Equation 4 Type II FTE'!$B22,'Equation 3 FTE Conversion'!$B$10:$E$32,4,FALSE)</f>
        <v>0.44008057553956836</v>
      </c>
      <c r="AG22" s="20">
        <f>'RIMS II Type II Employment'!AG22*VLOOKUP('Equation 4 Type II FTE'!$B22,'Equation 3 FTE Conversion'!$B$10:$E$32,4,FALSE)</f>
        <v>0.44698705035971226</v>
      </c>
      <c r="AH22" s="20">
        <f>'RIMS II Type II Employment'!AH22*VLOOKUP('Equation 4 Type II FTE'!$B22,'Equation 3 FTE Conversion'!$B$10:$E$32,4,FALSE)</f>
        <v>0.48704460431654684</v>
      </c>
      <c r="AI22" s="20">
        <f>'RIMS II Type II Employment'!AI22*VLOOKUP('Equation 4 Type II FTE'!$B22,'Equation 3 FTE Conversion'!$B$10:$E$32,4,FALSE)</f>
        <v>0.4224</v>
      </c>
      <c r="AJ22" s="20">
        <f>'RIMS II Type II Employment'!AJ22*VLOOKUP('Equation 4 Type II FTE'!$B22,'Equation 3 FTE Conversion'!$B$10:$E$32,4,FALSE)</f>
        <v>0.36650359712230218</v>
      </c>
      <c r="AK22" s="20">
        <f>'RIMS II Type II Employment'!AK22*VLOOKUP('Equation 4 Type II FTE'!$B22,'Equation 3 FTE Conversion'!$B$10:$E$32,4,FALSE)</f>
        <v>0.4645755395683453</v>
      </c>
      <c r="AL22" s="20">
        <f>'RIMS II Type II Employment'!AL22*VLOOKUP('Equation 4 Type II FTE'!$B22,'Equation 3 FTE Conversion'!$B$10:$E$32,4,FALSE)</f>
        <v>0.46291798561151087</v>
      </c>
      <c r="AM22" s="20">
        <f>'RIMS II Type II Employment'!AM22*VLOOKUP('Equation 4 Type II FTE'!$B22,'Equation 3 FTE Conversion'!$B$10:$E$32,4,FALSE)</f>
        <v>0.51945899280575547</v>
      </c>
      <c r="AN22" s="20">
        <f>'RIMS II Type II Employment'!AN22*VLOOKUP('Equation 4 Type II FTE'!$B22,'Equation 3 FTE Conversion'!$B$10:$E$32,4,FALSE)</f>
        <v>0.31742158273381299</v>
      </c>
      <c r="AO22" s="20">
        <f>'RIMS II Type II Employment'!AO22*VLOOKUP('Equation 4 Type II FTE'!$B22,'Equation 3 FTE Conversion'!$B$10:$E$32,4,FALSE)</f>
        <v>0.27846906474820143</v>
      </c>
      <c r="AP22" s="20">
        <f>'RIMS II Type II Employment'!AP22*VLOOKUP('Equation 4 Type II FTE'!$B22,'Equation 3 FTE Conversion'!$B$10:$E$32,4,FALSE)</f>
        <v>0.51688057553956834</v>
      </c>
      <c r="AQ22" s="20">
        <f>'RIMS II Type II Employment'!AQ22*VLOOKUP('Equation 4 Type II FTE'!$B22,'Equation 3 FTE Conversion'!$B$10:$E$32,4,FALSE)</f>
        <v>0.35140143884892089</v>
      </c>
      <c r="AR22" s="20">
        <f>'RIMS II Type II Employment'!AR22*VLOOKUP('Equation 4 Type II FTE'!$B22,'Equation 3 FTE Conversion'!$B$10:$E$32,4,FALSE)</f>
        <v>0.38151366906474821</v>
      </c>
      <c r="AS22" s="20">
        <f>'RIMS II Type II Employment'!AS22*VLOOKUP('Equation 4 Type II FTE'!$B22,'Equation 3 FTE Conversion'!$B$10:$E$32,4,FALSE)</f>
        <v>0.38611798561151084</v>
      </c>
      <c r="AT22" s="20">
        <f>'RIMS II Type II Employment'!AT22*VLOOKUP('Equation 4 Type II FTE'!$B22,'Equation 3 FTE Conversion'!$B$10:$E$32,4,FALSE)</f>
        <v>0.3351021582733813</v>
      </c>
      <c r="AU22" s="20">
        <f>'RIMS II Type II Employment'!AU22*VLOOKUP('Equation 4 Type II FTE'!$B22,'Equation 3 FTE Conversion'!$B$10:$E$32,4,FALSE)</f>
        <v>0.30885755395683451</v>
      </c>
      <c r="AV22" s="20">
        <f>'RIMS II Type II Employment'!AV22*VLOOKUP('Equation 4 Type II FTE'!$B22,'Equation 3 FTE Conversion'!$B$10:$E$32,4,FALSE)</f>
        <v>0.393853237410072</v>
      </c>
      <c r="AW22" s="20">
        <f>'RIMS II Type II Employment'!AW22*VLOOKUP('Equation 4 Type II FTE'!$B22,'Equation 3 FTE Conversion'!$B$10:$E$32,4,FALSE)</f>
        <v>0.33326043165467628</v>
      </c>
      <c r="AX22" s="20">
        <f>'RIMS II Type II Employment'!AX22*VLOOKUP('Equation 4 Type II FTE'!$B22,'Equation 3 FTE Conversion'!$B$10:$E$32,4,FALSE)</f>
        <v>0.33408920863309355</v>
      </c>
      <c r="AY22" s="20">
        <f>'RIMS II Type II Employment'!AY22*VLOOKUP('Equation 4 Type II FTE'!$B22,'Equation 3 FTE Conversion'!$B$10:$E$32,4,FALSE)</f>
        <v>0.26023597122302161</v>
      </c>
      <c r="AZ22" s="20">
        <f>'RIMS II Type II Employment'!AZ22*VLOOKUP('Equation 4 Type II FTE'!$B22,'Equation 3 FTE Conversion'!$B$10:$E$32,4,FALSE)</f>
        <v>0.2886906474820144</v>
      </c>
      <c r="BA22" s="20">
        <f>'RIMS II Type II Employment'!BA22*VLOOKUP('Equation 4 Type II FTE'!$B22,'Equation 3 FTE Conversion'!$B$10:$E$32,4,FALSE)</f>
        <v>0.30397697841726623</v>
      </c>
      <c r="BB22" s="20">
        <f>'RIMS II Type II Employment'!BB22*VLOOKUP('Equation 4 Type II FTE'!$B22,'Equation 3 FTE Conversion'!$B$10:$E$32,4,FALSE)</f>
        <v>0.39044604316546766</v>
      </c>
      <c r="BC22" s="20">
        <f>'RIMS II Type II Employment'!BC22*VLOOKUP('Equation 4 Type II FTE'!$B22,'Equation 3 FTE Conversion'!$B$10:$E$32,4,FALSE)</f>
        <v>0.44284316546762592</v>
      </c>
      <c r="BD22" s="20">
        <f>'RIMS II Type II Employment'!BD22*VLOOKUP('Equation 4 Type II FTE'!$B22,'Equation 3 FTE Conversion'!$B$10:$E$32,4,FALSE)</f>
        <v>0.33823309352517988</v>
      </c>
      <c r="BE22" s="20">
        <f>'RIMS II Type II Employment'!BE22*VLOOKUP('Equation 4 Type II FTE'!$B22,'Equation 3 FTE Conversion'!$B$10:$E$32,4,FALSE)</f>
        <v>0.40011510791366911</v>
      </c>
      <c r="BF22" s="20">
        <f>'RIMS II Type II Employment'!BF22*VLOOKUP('Equation 4 Type II FTE'!$B22,'Equation 3 FTE Conversion'!$B$10:$E$32,4,FALSE)</f>
        <v>0.41926906474820147</v>
      </c>
      <c r="BG22" s="20">
        <f>'RIMS II Type II Employment'!BG22*VLOOKUP('Equation 4 Type II FTE'!$B22,'Equation 3 FTE Conversion'!$B$10:$E$32,4,FALSE)</f>
        <v>0.4802302158273381</v>
      </c>
      <c r="BH22" s="20">
        <f>'RIMS II Type II Employment'!BH22*VLOOKUP('Equation 4 Type II FTE'!$B22,'Equation 3 FTE Conversion'!$B$10:$E$32,4,FALSE)</f>
        <v>0.44698705035971226</v>
      </c>
      <c r="BI22" s="20">
        <f>'RIMS II Type II Employment'!BI22*VLOOKUP('Equation 4 Type II FTE'!$B22,'Equation 3 FTE Conversion'!$B$10:$E$32,4,FALSE)</f>
        <v>0.52360287769784175</v>
      </c>
      <c r="BJ22" s="20">
        <f>'RIMS II Type II Employment'!BJ22*VLOOKUP('Equation 4 Type II FTE'!$B22,'Equation 3 FTE Conversion'!$B$10:$E$32,4,FALSE)</f>
        <v>0.42267625899280581</v>
      </c>
      <c r="BK22" s="20">
        <f>'RIMS II Type II Employment'!BK22*VLOOKUP('Equation 4 Type II FTE'!$B22,'Equation 3 FTE Conversion'!$B$10:$E$32,4,FALSE)</f>
        <v>0.39551079136690648</v>
      </c>
      <c r="BL22" s="20">
        <f>'RIMS II Type II Employment'!BL22*VLOOKUP('Equation 4 Type II FTE'!$B22,'Equation 3 FTE Conversion'!$B$10:$E$32,4,FALSE)</f>
        <v>0.32359136690647483</v>
      </c>
      <c r="BM22" s="20">
        <f>'RIMS II Type II Employment'!BM22*VLOOKUP('Equation 4 Type II FTE'!$B22,'Equation 3 FTE Conversion'!$B$10:$E$32,4,FALSE)</f>
        <v>0.40545611510791374</v>
      </c>
      <c r="BN22" s="20">
        <f>'RIMS II Type II Employment'!BN22*VLOOKUP('Equation 4 Type II FTE'!$B22,'Equation 3 FTE Conversion'!$B$10:$E$32,4,FALSE)</f>
        <v>0.45628776978417268</v>
      </c>
      <c r="BO22" s="20">
        <f>'RIMS II Type II Employment'!BO22*VLOOKUP('Equation 4 Type II FTE'!$B22,'Equation 3 FTE Conversion'!$B$10:$E$32,4,FALSE)</f>
        <v>0.64432805755395683</v>
      </c>
      <c r="BP22" s="20">
        <f>'RIMS II Type II Employment'!BP22*VLOOKUP('Equation 4 Type II FTE'!$B22,'Equation 3 FTE Conversion'!$B$10:$E$32,4,FALSE)</f>
        <v>0.40407482014388496</v>
      </c>
      <c r="BQ22" s="20">
        <f>'RIMS II Type II Employment'!BQ22*VLOOKUP('Equation 4 Type II FTE'!$B22,'Equation 3 FTE Conversion'!$B$10:$E$32,4,FALSE)</f>
        <v>0.45232805755395689</v>
      </c>
      <c r="BR22" s="20">
        <f>'RIMS II Type II Employment'!BR22*VLOOKUP('Equation 4 Type II FTE'!$B22,'Equation 3 FTE Conversion'!$B$10:$E$32,4,FALSE)</f>
        <v>0.34771798561151079</v>
      </c>
      <c r="BS22" s="20">
        <f>'RIMS II Type II Employment'!BS22*VLOOKUP('Equation 4 Type II FTE'!$B22,'Equation 3 FTE Conversion'!$B$10:$E$32,4,FALSE)</f>
        <v>0.40794244604316549</v>
      </c>
      <c r="BT22" s="20">
        <f>'RIMS II Type II Employment'!BT22*VLOOKUP('Equation 4 Type II FTE'!$B22,'Equation 3 FTE Conversion'!$B$10:$E$32,4,FALSE)</f>
        <v>0.42543884892086337</v>
      </c>
      <c r="BU22" s="20">
        <f>'RIMS II Type II Employment'!BU22*VLOOKUP('Equation 4 Type II FTE'!$B22,'Equation 3 FTE Conversion'!$B$10:$E$32,4,FALSE)</f>
        <v>0.40425899280575539</v>
      </c>
      <c r="BV22" s="20">
        <f>'RIMS II Type II Employment'!BV22*VLOOKUP('Equation 4 Type II FTE'!$B22,'Equation 3 FTE Conversion'!$B$10:$E$32,4,FALSE)</f>
        <v>0.39099856115107912</v>
      </c>
      <c r="BW22" s="20">
        <f>'RIMS II Type II Employment'!BW22*VLOOKUP('Equation 4 Type II FTE'!$B22,'Equation 3 FTE Conversion'!$B$10:$E$32,4,FALSE)</f>
        <v>0.4839136690647482</v>
      </c>
      <c r="BX22" s="20">
        <f>'RIMS II Type II Employment'!BX22*VLOOKUP('Equation 4 Type II FTE'!$B22,'Equation 3 FTE Conversion'!$B$10:$E$32,4,FALSE)</f>
        <v>0.33123453237410078</v>
      </c>
      <c r="BY22" s="20">
        <f>'RIMS II Type II Employment'!BY22*VLOOKUP('Equation 4 Type II FTE'!$B22,'Equation 3 FTE Conversion'!$B$10:$E$32,4,FALSE)</f>
        <v>0.31686906474820148</v>
      </c>
      <c r="BZ22" s="20">
        <f>'RIMS II Type II Employment'!BZ22*VLOOKUP('Equation 4 Type II FTE'!$B22,'Equation 3 FTE Conversion'!$B$10:$E$32,4,FALSE)</f>
        <v>0.30821294964028778</v>
      </c>
      <c r="CA22" s="20">
        <f>'RIMS II Type II Employment'!CA22*VLOOKUP('Equation 4 Type II FTE'!$B22,'Equation 3 FTE Conversion'!$B$10:$E$32,4,FALSE)</f>
        <v>0.44505323741007197</v>
      </c>
      <c r="CB22" s="20">
        <f>'RIMS II Type II Employment'!CB22*VLOOKUP('Equation 4 Type II FTE'!$B22,'Equation 3 FTE Conversion'!$B$10:$E$32,4,FALSE)</f>
        <v>0.44063309352517988</v>
      </c>
      <c r="CC22" s="20">
        <f>'RIMS II Type II Employment'!CC22*VLOOKUP('Equation 4 Type II FTE'!$B22,'Equation 3 FTE Conversion'!$B$10:$E$32,4,FALSE)</f>
        <v>0.42921438848920868</v>
      </c>
      <c r="CD22" s="20">
        <f>'RIMS II Type II Employment'!CD22*VLOOKUP('Equation 4 Type II FTE'!$B22,'Equation 3 FTE Conversion'!$B$10:$E$32,4,FALSE)</f>
        <v>0.65362877697841726</v>
      </c>
      <c r="CE22" s="20">
        <f>'RIMS II Type II Employment'!CE22*VLOOKUP('Equation 4 Type II FTE'!$B22,'Equation 3 FTE Conversion'!$B$10:$E$32,4,FALSE)</f>
        <v>0.57231654676259003</v>
      </c>
      <c r="CF22" s="20">
        <f>'RIMS II Type II Employment'!CF22*VLOOKUP('Equation 4 Type II FTE'!$B22,'Equation 3 FTE Conversion'!$B$10:$E$32,4,FALSE)</f>
        <v>0.41991366906474825</v>
      </c>
      <c r="CG22" s="20">
        <f>'RIMS II Type II Employment'!CG22*VLOOKUP('Equation 4 Type II FTE'!$B22,'Equation 3 FTE Conversion'!$B$10:$E$32,4,FALSE)</f>
        <v>0.40103597122302159</v>
      </c>
      <c r="CH22" s="20">
        <f>'RIMS II Type II Employment'!CH22*VLOOKUP('Equation 4 Type II FTE'!$B22,'Equation 3 FTE Conversion'!$B$10:$E$32,4,FALSE)</f>
        <v>0.31907913669064747</v>
      </c>
      <c r="CI22" s="20">
        <f>'RIMS II Type II Employment'!CI22*VLOOKUP('Equation 4 Type II FTE'!$B22,'Equation 3 FTE Conversion'!$B$10:$E$32,4,FALSE)</f>
        <v>0.40103597122302159</v>
      </c>
      <c r="CJ22" s="20">
        <f>'RIMS II Type II Employment'!CJ22*VLOOKUP('Equation 4 Type II FTE'!$B22,'Equation 3 FTE Conversion'!$B$10:$E$32,4,FALSE)</f>
        <v>0.60031079136690657</v>
      </c>
      <c r="CK22" s="20">
        <f>'RIMS II Type II Employment'!CK22*VLOOKUP('Equation 4 Type II FTE'!$B22,'Equation 3 FTE Conversion'!$B$10:$E$32,4,FALSE)</f>
        <v>0.66707338129496407</v>
      </c>
      <c r="CL22" s="20">
        <f>'RIMS II Type II Employment'!CL22*VLOOKUP('Equation 4 Type II FTE'!$B22,'Equation 3 FTE Conversion'!$B$10:$E$32,4,FALSE)</f>
        <v>0.48455827338129498</v>
      </c>
      <c r="CM22" s="20">
        <f>'RIMS II Type II Employment'!CM22*VLOOKUP('Equation 4 Type II FTE'!$B22,'Equation 3 FTE Conversion'!$B$10:$E$32,4,FALSE)</f>
        <v>0.50021294964028784</v>
      </c>
      <c r="CN22" s="20">
        <f>'RIMS II Type II Employment'!CN22*VLOOKUP('Equation 4 Type II FTE'!$B22,'Equation 3 FTE Conversion'!$B$10:$E$32,4,FALSE)</f>
        <v>0.35609784172661874</v>
      </c>
      <c r="CO22" s="20">
        <f>'RIMS II Type II Employment'!CO22*VLOOKUP('Equation 4 Type II FTE'!$B22,'Equation 3 FTE Conversion'!$B$10:$E$32,4,FALSE)</f>
        <v>0.38160575539568348</v>
      </c>
      <c r="CP22" s="20">
        <f>'RIMS II Type II Employment'!CP22*VLOOKUP('Equation 4 Type II FTE'!$B22,'Equation 3 FTE Conversion'!$B$10:$E$32,4,FALSE)</f>
        <v>0.37488345323741012</v>
      </c>
      <c r="CQ22" s="20">
        <f>'RIMS II Type II Employment'!CQ22*VLOOKUP('Equation 4 Type II FTE'!$B22,'Equation 3 FTE Conversion'!$B$10:$E$32,4,FALSE)</f>
        <v>0.33814100719424467</v>
      </c>
      <c r="CR22" s="20">
        <f>'RIMS II Type II Employment'!CR22*VLOOKUP('Equation 4 Type II FTE'!$B22,'Equation 3 FTE Conversion'!$B$10:$E$32,4,FALSE)</f>
        <v>0.3375884892086331</v>
      </c>
      <c r="CS22" s="20">
        <f>'RIMS II Type II Employment'!CS22*VLOOKUP('Equation 4 Type II FTE'!$B22,'Equation 3 FTE Conversion'!$B$10:$E$32,4,FALSE)</f>
        <v>0.35287482014388488</v>
      </c>
      <c r="CT22" s="20">
        <f>'RIMS II Type II Employment'!CT22*VLOOKUP('Equation 4 Type II FTE'!$B22,'Equation 3 FTE Conversion'!$B$10:$E$32,4,FALSE)</f>
        <v>0.33703597122302159</v>
      </c>
      <c r="CU22" s="20">
        <f>'RIMS II Type II Employment'!CU22*VLOOKUP('Equation 4 Type II FTE'!$B22,'Equation 3 FTE Conversion'!$B$10:$E$32,4,FALSE)</f>
        <v>0.3048057553956835</v>
      </c>
      <c r="CV22" s="20">
        <f>'RIMS II Type II Employment'!CV22*VLOOKUP('Equation 4 Type II FTE'!$B22,'Equation 3 FTE Conversion'!$B$10:$E$32,4,FALSE)</f>
        <v>0.47056115107913671</v>
      </c>
      <c r="CW22" s="20">
        <f>'RIMS II Type II Employment'!CW22*VLOOKUP('Equation 4 Type II FTE'!$B22,'Equation 3 FTE Conversion'!$B$10:$E$32,4,FALSE)</f>
        <v>0.46982446043165471</v>
      </c>
      <c r="CX22" s="20">
        <f>'RIMS II Type II Employment'!CX22*VLOOKUP('Equation 4 Type II FTE'!$B22,'Equation 3 FTE Conversion'!$B$10:$E$32,4,FALSE)</f>
        <v>0.38160575539568348</v>
      </c>
      <c r="CY22" s="20">
        <f>'RIMS II Type II Employment'!CY22*VLOOKUP('Equation 4 Type II FTE'!$B22,'Equation 3 FTE Conversion'!$B$10:$E$32,4,FALSE)</f>
        <v>0.44339568345323743</v>
      </c>
      <c r="CZ22" s="20">
        <f>'RIMS II Type II Employment'!CZ22*VLOOKUP('Equation 4 Type II FTE'!$B22,'Equation 3 FTE Conversion'!$B$10:$E$32,4,FALSE)</f>
        <v>0.68871366906474829</v>
      </c>
      <c r="DA22" s="20">
        <f>'RIMS II Type II Employment'!DA22*VLOOKUP('Equation 4 Type II FTE'!$B22,'Equation 3 FTE Conversion'!$B$10:$E$32,4,FALSE)</f>
        <v>0.66495539568345319</v>
      </c>
      <c r="DB22" s="20">
        <f>'RIMS II Type II Employment'!DB22*VLOOKUP('Equation 4 Type II FTE'!$B22,'Equation 3 FTE Conversion'!$B$10:$E$32,4,FALSE)</f>
        <v>0.42875395683453243</v>
      </c>
      <c r="DC22" s="20">
        <f>'RIMS II Type II Employment'!DC22*VLOOKUP('Equation 4 Type II FTE'!$B22,'Equation 3 FTE Conversion'!$B$10:$E$32,4,FALSE)</f>
        <v>0.55021582733812957</v>
      </c>
      <c r="DD22" s="20">
        <f>'RIMS II Type II Employment'!DD22*VLOOKUP('Equation 4 Type II FTE'!$B22,'Equation 3 FTE Conversion'!$B$10:$E$32,4,FALSE)</f>
        <v>0.4152172661870504</v>
      </c>
      <c r="DE22" s="20">
        <f>'RIMS II Type II Employment'!DE22*VLOOKUP('Equation 4 Type II FTE'!$B22,'Equation 3 FTE Conversion'!$B$10:$E$32,4,FALSE)</f>
        <v>0.71928633093525185</v>
      </c>
      <c r="DF22" s="20">
        <f>'RIMS II Type II Employment'!DF22*VLOOKUP('Equation 4 Type II FTE'!$B22,'Equation 3 FTE Conversion'!$B$10:$E$32,4,FALSE)</f>
        <v>0.50868489208633094</v>
      </c>
      <c r="DG22" s="20">
        <f>'RIMS II Type II Employment'!DG22*VLOOKUP('Equation 4 Type II FTE'!$B22,'Equation 3 FTE Conversion'!$B$10:$E$32,4,FALSE)</f>
        <v>0.5035280575539568</v>
      </c>
      <c r="DH22" s="20">
        <f>'RIMS II Type II Employment'!DH22*VLOOKUP('Equation 4 Type II FTE'!$B22,'Equation 3 FTE Conversion'!$B$10:$E$32,4,FALSE)</f>
        <v>0.68742446043165473</v>
      </c>
      <c r="DI22" s="20">
        <f>'RIMS II Type II Employment'!DI22*VLOOKUP('Equation 4 Type II FTE'!$B22,'Equation 3 FTE Conversion'!$B$10:$E$32,4,FALSE)</f>
        <v>0.32092086330935249</v>
      </c>
      <c r="DJ22" s="20">
        <f>'RIMS II Type II Employment'!DJ22*VLOOKUP('Equation 4 Type II FTE'!$B22,'Equation 3 FTE Conversion'!$B$10:$E$32,4,FALSE)</f>
        <v>0.45776115107913667</v>
      </c>
      <c r="DK22" s="20">
        <f>'RIMS II Type II Employment'!DK22*VLOOKUP('Equation 4 Type II FTE'!$B22,'Equation 3 FTE Conversion'!$B$10:$E$32,4,FALSE)</f>
        <v>0.70584172661870503</v>
      </c>
      <c r="DL22" s="20">
        <f>'RIMS II Type II Employment'!DL22*VLOOKUP('Equation 4 Type II FTE'!$B22,'Equation 3 FTE Conversion'!$B$10:$E$32,4,FALSE)</f>
        <v>0.75160863309352521</v>
      </c>
      <c r="DM22" s="20">
        <f>'RIMS II Type II Employment'!DM22*VLOOKUP('Equation 4 Type II FTE'!$B22,'Equation 3 FTE Conversion'!$B$10:$E$32,4,FALSE)</f>
        <v>0.24246330935251798</v>
      </c>
      <c r="DN22" s="20">
        <f>'RIMS II Type II Employment'!DN22*VLOOKUP('Equation 4 Type II FTE'!$B22,'Equation 3 FTE Conversion'!$B$10:$E$32,4,FALSE)</f>
        <v>0.60878273381294967</v>
      </c>
      <c r="DO22" s="20">
        <f>'RIMS II Type II Employment'!DO22*VLOOKUP('Equation 4 Type II FTE'!$B22,'Equation 3 FTE Conversion'!$B$10:$E$32,4,FALSE)</f>
        <v>0.37902733812949646</v>
      </c>
      <c r="DP22" s="20">
        <f>'RIMS II Type II Employment'!DP22*VLOOKUP('Equation 4 Type II FTE'!$B22,'Equation 3 FTE Conversion'!$B$10:$E$32,4,FALSE)</f>
        <v>0.43004316546762594</v>
      </c>
      <c r="DQ22" s="20">
        <f>'RIMS II Type II Employment'!DQ22*VLOOKUP('Equation 4 Type II FTE'!$B22,'Equation 3 FTE Conversion'!$B$10:$E$32,4,FALSE)</f>
        <v>0.39716834532374107</v>
      </c>
      <c r="DR22" s="20">
        <f>'RIMS II Type II Employment'!DR22*VLOOKUP('Equation 4 Type II FTE'!$B22,'Equation 3 FTE Conversion'!$B$10:$E$32,4,FALSE)</f>
        <v>0.58695827338129491</v>
      </c>
      <c r="DS22" s="20">
        <f>'RIMS II Type II Employment'!DS22*VLOOKUP('Equation 4 Type II FTE'!$B22,'Equation 3 FTE Conversion'!$B$10:$E$32,4,FALSE)</f>
        <v>0.42949064748201438</v>
      </c>
      <c r="DT22" s="20">
        <f>'RIMS II Type II Employment'!DT22*VLOOKUP('Equation 4 Type II FTE'!$B22,'Equation 3 FTE Conversion'!$B$10:$E$32,4,FALSE)</f>
        <v>0.50536978417266187</v>
      </c>
      <c r="DU22" s="20">
        <f>'RIMS II Type II Employment'!DU22*VLOOKUP('Equation 4 Type II FTE'!$B22,'Equation 3 FTE Conversion'!$B$10:$E$32,4,FALSE)</f>
        <v>0.43363453237410071</v>
      </c>
      <c r="DV22" s="20">
        <f>'RIMS II Type II Employment'!DV22*VLOOKUP('Equation 4 Type II FTE'!$B22,'Equation 3 FTE Conversion'!$B$10:$E$32,4,FALSE)</f>
        <v>0.37865899280575543</v>
      </c>
      <c r="DW22" s="20">
        <f>'RIMS II Type II Employment'!DW22*VLOOKUP('Equation 4 Type II FTE'!$B22,'Equation 3 FTE Conversion'!$B$10:$E$32,4,FALSE)</f>
        <v>0.2978992805755396</v>
      </c>
      <c r="DX22" s="20">
        <f>'RIMS II Type II Employment'!DX22*VLOOKUP('Equation 4 Type II FTE'!$B22,'Equation 3 FTE Conversion'!$B$10:$E$32,4,FALSE)</f>
        <v>0.39532661870503599</v>
      </c>
      <c r="DY22" s="20">
        <f>'RIMS II Type II Employment'!DY22*VLOOKUP('Equation 4 Type II FTE'!$B22,'Equation 3 FTE Conversion'!$B$10:$E$32,4,FALSE)</f>
        <v>0.34366618705035973</v>
      </c>
      <c r="DZ22" s="20">
        <f>'RIMS II Type II Employment'!DZ22*VLOOKUP('Equation 4 Type II FTE'!$B22,'Equation 3 FTE Conversion'!$B$10:$E$32,4,FALSE)</f>
        <v>0.39431366906474824</v>
      </c>
      <c r="EA22" s="20">
        <f>'RIMS II Type II Employment'!EA22*VLOOKUP('Equation 4 Type II FTE'!$B22,'Equation 3 FTE Conversion'!$B$10:$E$32,4,FALSE)</f>
        <v>0.4913726618705036</v>
      </c>
      <c r="EB22" s="20">
        <f>'RIMS II Type II Employment'!EB22*VLOOKUP('Equation 4 Type II FTE'!$B22,'Equation 3 FTE Conversion'!$B$10:$E$32,4,FALSE)</f>
        <v>0.28776978417266186</v>
      </c>
      <c r="EC22" s="20">
        <f>'RIMS II Type II Employment'!EC22*VLOOKUP('Equation 4 Type II FTE'!$B22,'Equation 3 FTE Conversion'!$B$10:$E$32,4,FALSE)</f>
        <v>0.34541582733812948</v>
      </c>
      <c r="ED22" s="20">
        <f>'RIMS II Type II Employment'!ED22*VLOOKUP('Equation 4 Type II FTE'!$B22,'Equation 3 FTE Conversion'!$B$10:$E$32,4,FALSE)</f>
        <v>0.30784460431654675</v>
      </c>
      <c r="EE22" s="20">
        <f>'RIMS II Type II Employment'!EE22*VLOOKUP('Equation 4 Type II FTE'!$B22,'Equation 3 FTE Conversion'!$B$10:$E$32,4,FALSE)</f>
        <v>0.34679712230215826</v>
      </c>
      <c r="EF22" s="20">
        <f>'RIMS II Type II Employment'!EF22*VLOOKUP('Equation 4 Type II FTE'!$B22,'Equation 3 FTE Conversion'!$B$10:$E$32,4,FALSE)</f>
        <v>0.31861870503597123</v>
      </c>
      <c r="EG22" s="20">
        <f>'RIMS II Type II Employment'!EG22*VLOOKUP('Equation 4 Type II FTE'!$B22,'Equation 3 FTE Conversion'!$B$10:$E$32,4,FALSE)</f>
        <v>0.485663309352518</v>
      </c>
      <c r="EH22" s="20">
        <f>'RIMS II Type II Employment'!EH22*VLOOKUP('Equation 4 Type II FTE'!$B22,'Equation 3 FTE Conversion'!$B$10:$E$32,4,FALSE)</f>
        <v>0.26898417266187052</v>
      </c>
      <c r="EI22" s="20">
        <f>'RIMS II Type II Employment'!EI22*VLOOKUP('Equation 4 Type II FTE'!$B22,'Equation 3 FTE Conversion'!$B$10:$E$32,4,FALSE)</f>
        <v>0.27082589928057554</v>
      </c>
      <c r="EJ22" s="20">
        <f>'RIMS II Type II Employment'!EJ22*VLOOKUP('Equation 4 Type II FTE'!$B22,'Equation 3 FTE Conversion'!$B$10:$E$32,4,FALSE)</f>
        <v>0.28638848920863313</v>
      </c>
      <c r="EK22" s="20">
        <f>'RIMS II Type II Employment'!EK22*VLOOKUP('Equation 4 Type II FTE'!$B22,'Equation 3 FTE Conversion'!$B$10:$E$32,4,FALSE)</f>
        <v>0.4310561151079137</v>
      </c>
      <c r="EL22" s="20">
        <f>'RIMS II Type II Employment'!EL22*VLOOKUP('Equation 4 Type II FTE'!$B22,'Equation 3 FTE Conversion'!$B$10:$E$32,4,FALSE)</f>
        <v>0.37377841726618705</v>
      </c>
      <c r="EM22" s="20">
        <f>'RIMS II Type II Employment'!EM22*VLOOKUP('Equation 4 Type II FTE'!$B22,'Equation 3 FTE Conversion'!$B$10:$E$32,4,FALSE)</f>
        <v>0.34035107913669066</v>
      </c>
      <c r="EN22" s="20">
        <f>'RIMS II Type II Employment'!EN22*VLOOKUP('Equation 4 Type II FTE'!$B22,'Equation 3 FTE Conversion'!$B$10:$E$32,4,FALSE)</f>
        <v>0.33952230215827345</v>
      </c>
      <c r="EO22" s="20">
        <f>'RIMS II Type II Employment'!EO22*VLOOKUP('Equation 4 Type II FTE'!$B22,'Equation 3 FTE Conversion'!$B$10:$E$32,4,FALSE)</f>
        <v>0.39164316546762595</v>
      </c>
      <c r="EP22" s="20">
        <f>'RIMS II Type II Employment'!EP22*VLOOKUP('Equation 4 Type II FTE'!$B22,'Equation 3 FTE Conversion'!$B$10:$E$32,4,FALSE)</f>
        <v>0.41632230215827343</v>
      </c>
      <c r="EQ22" s="20">
        <f>'RIMS II Type II Employment'!EQ22*VLOOKUP('Equation 4 Type II FTE'!$B22,'Equation 3 FTE Conversion'!$B$10:$E$32,4,FALSE)</f>
        <v>0.3747913669064748</v>
      </c>
      <c r="ER22" s="20">
        <f>'RIMS II Type II Employment'!ER22*VLOOKUP('Equation 4 Type II FTE'!$B22,'Equation 3 FTE Conversion'!$B$10:$E$32,4,FALSE)</f>
        <v>0.36677985611510794</v>
      </c>
      <c r="ES22" s="20">
        <f>'RIMS II Type II Employment'!ES22*VLOOKUP('Equation 4 Type II FTE'!$B22,'Equation 3 FTE Conversion'!$B$10:$E$32,4,FALSE)</f>
        <v>0.33454964028776979</v>
      </c>
      <c r="ET22" s="20">
        <f>'RIMS II Type II Employment'!ET22*VLOOKUP('Equation 4 Type II FTE'!$B22,'Equation 3 FTE Conversion'!$B$10:$E$32,4,FALSE)</f>
        <v>0.3884201438848921</v>
      </c>
      <c r="EU22" s="20">
        <f>'RIMS II Type II Employment'!EU22*VLOOKUP('Equation 4 Type II FTE'!$B22,'Equation 3 FTE Conversion'!$B$10:$E$32,4,FALSE)</f>
        <v>0.38353956834532377</v>
      </c>
      <c r="EV22" s="20">
        <f>'RIMS II Type II Employment'!EV22*VLOOKUP('Equation 4 Type II FTE'!$B22,'Equation 3 FTE Conversion'!$B$10:$E$32,4,FALSE)</f>
        <v>0.43934388489208637</v>
      </c>
      <c r="EW22" s="20">
        <f>'RIMS II Type II Employment'!EW22*VLOOKUP('Equation 4 Type II FTE'!$B22,'Equation 3 FTE Conversion'!$B$10:$E$32,4,FALSE)</f>
        <v>0.29108489208633093</v>
      </c>
      <c r="EX22" s="20">
        <f>'RIMS II Type II Employment'!EX22*VLOOKUP('Equation 4 Type II FTE'!$B22,'Equation 3 FTE Conversion'!$B$10:$E$32,4,FALSE)</f>
        <v>0.41484892086330938</v>
      </c>
      <c r="EY22" s="20">
        <f>'RIMS II Type II Employment'!EY22*VLOOKUP('Equation 4 Type II FTE'!$B22,'Equation 3 FTE Conversion'!$B$10:$E$32,4,FALSE)</f>
        <v>0.70897266187050367</v>
      </c>
      <c r="EZ22" s="20">
        <f>'RIMS II Type II Employment'!EZ22*VLOOKUP('Equation 4 Type II FTE'!$B22,'Equation 3 FTE Conversion'!$B$10:$E$32,4,FALSE)</f>
        <v>0.70271079136690651</v>
      </c>
      <c r="FA22" s="20">
        <f>'RIMS II Type II Employment'!FA22*VLOOKUP('Equation 4 Type II FTE'!$B22,'Equation 3 FTE Conversion'!$B$10:$E$32,4,FALSE)</f>
        <v>0.34569208633093529</v>
      </c>
      <c r="FB22" s="20">
        <f>'RIMS II Type II Employment'!FB22*VLOOKUP('Equation 4 Type II FTE'!$B22,'Equation 3 FTE Conversion'!$B$10:$E$32,4,FALSE)</f>
        <v>0.60178417266187045</v>
      </c>
      <c r="FC22" s="20">
        <f>'RIMS II Type II Employment'!FC22*VLOOKUP('Equation 4 Type II FTE'!$B22,'Equation 3 FTE Conversion'!$B$10:$E$32,4,FALSE)</f>
        <v>0.45619568345323747</v>
      </c>
      <c r="FD22" s="20">
        <f>'RIMS II Type II Employment'!FD22*VLOOKUP('Equation 4 Type II FTE'!$B22,'Equation 3 FTE Conversion'!$B$10:$E$32,4,FALSE)</f>
        <v>0.33243165467625901</v>
      </c>
      <c r="FE22" s="20">
        <f>'RIMS II Type II Employment'!FE22*VLOOKUP('Equation 4 Type II FTE'!$B22,'Equation 3 FTE Conversion'!$B$10:$E$32,4,FALSE)</f>
        <v>0.32488057553956834</v>
      </c>
      <c r="FF22" s="20">
        <f>'RIMS II Type II Employment'!FF22*VLOOKUP('Equation 4 Type II FTE'!$B22,'Equation 3 FTE Conversion'!$B$10:$E$32,4,FALSE)</f>
        <v>0.30195107913669067</v>
      </c>
      <c r="FG22" s="20">
        <f>'RIMS II Type II Employment'!FG22*VLOOKUP('Equation 4 Type II FTE'!$B22,'Equation 3 FTE Conversion'!$B$10:$E$32,4,FALSE)</f>
        <v>0.59957410071942452</v>
      </c>
      <c r="FH22" s="20">
        <f>'RIMS II Type II Employment'!FH22*VLOOKUP('Equation 4 Type II FTE'!$B22,'Equation 3 FTE Conversion'!$B$10:$E$32,4,FALSE)</f>
        <v>0.40296978417266188</v>
      </c>
      <c r="FI22" s="20">
        <f>'RIMS II Type II Employment'!FI22*VLOOKUP('Equation 4 Type II FTE'!$B22,'Equation 3 FTE Conversion'!$B$10:$E$32,4,FALSE)</f>
        <v>0.53299568345323745</v>
      </c>
      <c r="FJ22" s="20">
        <f>'RIMS II Type II Employment'!FJ22*VLOOKUP('Equation 4 Type II FTE'!$B22,'Equation 3 FTE Conversion'!$B$10:$E$32,4,FALSE)</f>
        <v>0.50785611510791373</v>
      </c>
      <c r="FK22" s="20">
        <f>'RIMS II Type II Employment'!FK22*VLOOKUP('Equation 4 Type II FTE'!$B22,'Equation 3 FTE Conversion'!$B$10:$E$32,4,FALSE)</f>
        <v>0.46328633093525179</v>
      </c>
      <c r="FL22" s="20">
        <f>'RIMS II Type II Employment'!FL22*VLOOKUP('Equation 4 Type II FTE'!$B22,'Equation 3 FTE Conversion'!$B$10:$E$32,4,FALSE)</f>
        <v>0.50583021582733811</v>
      </c>
      <c r="FM22" s="20">
        <f>'RIMS II Type II Employment'!FM22*VLOOKUP('Equation 4 Type II FTE'!$B22,'Equation 3 FTE Conversion'!$B$10:$E$32,4,FALSE)</f>
        <v>0.46337841726618706</v>
      </c>
      <c r="FN22" s="20">
        <f>'RIMS II Type II Employment'!FN22*VLOOKUP('Equation 4 Type II FTE'!$B22,'Equation 3 FTE Conversion'!$B$10:$E$32,4,FALSE)</f>
        <v>0.46844316546762599</v>
      </c>
      <c r="FO22" s="20">
        <f>'RIMS II Type II Employment'!FO22*VLOOKUP('Equation 4 Type II FTE'!$B22,'Equation 3 FTE Conversion'!$B$10:$E$32,4,FALSE)</f>
        <v>0.44459280575539573</v>
      </c>
      <c r="FP22" s="20">
        <f>'RIMS II Type II Employment'!FP22*VLOOKUP('Equation 4 Type II FTE'!$B22,'Equation 3 FTE Conversion'!$B$10:$E$32,4,FALSE)</f>
        <v>0.4013122302158274</v>
      </c>
      <c r="FQ22" s="20">
        <f>'RIMS II Type II Employment'!FQ22*VLOOKUP('Equation 4 Type II FTE'!$B22,'Equation 3 FTE Conversion'!$B$10:$E$32,4,FALSE)</f>
        <v>0.40140431654676262</v>
      </c>
      <c r="FR22" s="20">
        <f>'RIMS II Type II Employment'!FR22*VLOOKUP('Equation 4 Type II FTE'!$B22,'Equation 3 FTE Conversion'!$B$10:$E$32,4,FALSE)</f>
        <v>0.40444316546762588</v>
      </c>
      <c r="FS22" s="20">
        <f>'RIMS II Type II Employment'!FS22*VLOOKUP('Equation 4 Type II FTE'!$B22,'Equation 3 FTE Conversion'!$B$10:$E$32,4,FALSE)</f>
        <v>0.69166043165467628</v>
      </c>
      <c r="FT22" s="20">
        <f>'RIMS II Type II Employment'!FT22*VLOOKUP('Equation 4 Type II FTE'!$B22,'Equation 3 FTE Conversion'!$B$10:$E$32,4,FALSE)</f>
        <v>0.37718561151079139</v>
      </c>
      <c r="FU22" s="20">
        <f>'RIMS II Type II Employment'!FU22*VLOOKUP('Equation 4 Type II FTE'!$B22,'Equation 3 FTE Conversion'!$B$10:$E$32,4,FALSE)</f>
        <v>0.47056115107913671</v>
      </c>
      <c r="FV22" s="20">
        <f>'RIMS II Type II Employment'!FV22*VLOOKUP('Equation 4 Type II FTE'!$B22,'Equation 3 FTE Conversion'!$B$10:$E$32,4,FALSE)</f>
        <v>0.5439539568345324</v>
      </c>
      <c r="FW22" s="20">
        <f>'RIMS II Type II Employment'!FW22*VLOOKUP('Equation 4 Type II FTE'!$B22,'Equation 3 FTE Conversion'!$B$10:$E$32,4,FALSE)</f>
        <v>0.40610071942446047</v>
      </c>
      <c r="FX22" s="20">
        <f>'RIMS II Type II Employment'!FX22*VLOOKUP('Equation 4 Type II FTE'!$B22,'Equation 3 FTE Conversion'!$B$10:$E$32,4,FALSE)</f>
        <v>0.5665151079136691</v>
      </c>
      <c r="FY22" s="20">
        <f>'RIMS II Type II Employment'!FY22*VLOOKUP('Equation 4 Type II FTE'!$B22,'Equation 3 FTE Conversion'!$B$10:$E$32,4,FALSE)</f>
        <v>0.48999136690647488</v>
      </c>
      <c r="FZ22" s="20">
        <f>'RIMS II Type II Employment'!FZ22*VLOOKUP('Equation 4 Type II FTE'!$B22,'Equation 3 FTE Conversion'!$B$10:$E$32,4,FALSE)</f>
        <v>0.31659280575539567</v>
      </c>
      <c r="GA22" s="20">
        <f>'RIMS II Type II Employment'!GA22*VLOOKUP('Equation 4 Type II FTE'!$B22,'Equation 3 FTE Conversion'!$B$10:$E$32,4,FALSE)</f>
        <v>0.32524892086330937</v>
      </c>
      <c r="GB22" s="20">
        <f>'RIMS II Type II Employment'!GB22*VLOOKUP('Equation 4 Type II FTE'!$B22,'Equation 3 FTE Conversion'!$B$10:$E$32,4,FALSE)</f>
        <v>0.30379280575539575</v>
      </c>
      <c r="GC22" s="20">
        <f>'RIMS II Type II Employment'!GC22*VLOOKUP('Equation 4 Type II FTE'!$B22,'Equation 3 FTE Conversion'!$B$10:$E$32,4,FALSE)</f>
        <v>0.30287194244604321</v>
      </c>
      <c r="GD22" s="20">
        <f>'RIMS II Type II Employment'!GD22*VLOOKUP('Equation 4 Type II FTE'!$B22,'Equation 3 FTE Conversion'!$B$10:$E$32,4,FALSE)</f>
        <v>0.35140143884892089</v>
      </c>
      <c r="GE22" s="20">
        <f>'RIMS II Type II Employment'!GE22*VLOOKUP('Equation 4 Type II FTE'!$B22,'Equation 3 FTE Conversion'!$B$10:$E$32,4,FALSE)</f>
        <v>0.28684892086330938</v>
      </c>
      <c r="GF22" s="20">
        <f>'RIMS II Type II Employment'!GF22*VLOOKUP('Equation 4 Type II FTE'!$B22,'Equation 3 FTE Conversion'!$B$10:$E$32,4,FALSE)</f>
        <v>0.34145611510791368</v>
      </c>
      <c r="GG22" s="20">
        <f>'RIMS II Type II Employment'!GG22*VLOOKUP('Equation 4 Type II FTE'!$B22,'Equation 3 FTE Conversion'!$B$10:$E$32,4,FALSE)</f>
        <v>0.43151654676258999</v>
      </c>
      <c r="GH22" s="20">
        <f>'RIMS II Type II Employment'!GH22*VLOOKUP('Equation 4 Type II FTE'!$B22,'Equation 3 FTE Conversion'!$B$10:$E$32,4,FALSE)</f>
        <v>0.40407482014388496</v>
      </c>
      <c r="GI22" s="20">
        <f>'RIMS II Type II Employment'!GI22*VLOOKUP('Equation 4 Type II FTE'!$B22,'Equation 3 FTE Conversion'!$B$10:$E$32,4,FALSE)</f>
        <v>0.43566043165467633</v>
      </c>
      <c r="GJ22" s="20">
        <f>'RIMS II Type II Employment'!GJ22*VLOOKUP('Equation 4 Type II FTE'!$B22,'Equation 3 FTE Conversion'!$B$10:$E$32,4,FALSE)</f>
        <v>0.70473669064748201</v>
      </c>
      <c r="GK22" s="20">
        <f>'RIMS II Type II Employment'!GK22*VLOOKUP('Equation 4 Type II FTE'!$B22,'Equation 3 FTE Conversion'!$B$10:$E$32,4,FALSE)</f>
        <v>0.55141294964028775</v>
      </c>
      <c r="GL22" s="20">
        <f>'RIMS II Type II Employment'!GL22*VLOOKUP('Equation 4 Type II FTE'!$B22,'Equation 3 FTE Conversion'!$B$10:$E$32,4,FALSE)</f>
        <v>0.63640863309352524</v>
      </c>
      <c r="GM22" s="20">
        <f>'RIMS II Type II Employment'!GM22*VLOOKUP('Equation 4 Type II FTE'!$B22,'Equation 3 FTE Conversion'!$B$10:$E$32,4,FALSE)</f>
        <v>0.49100431654676263</v>
      </c>
      <c r="GN22" s="20">
        <f>'RIMS II Type II Employment'!GN22*VLOOKUP('Equation 4 Type II FTE'!$B22,'Equation 3 FTE Conversion'!$B$10:$E$32,4,FALSE)</f>
        <v>0.32331510791366908</v>
      </c>
      <c r="GO22" s="20">
        <f>'RIMS II Type II Employment'!GO22*VLOOKUP('Equation 4 Type II FTE'!$B22,'Equation 3 FTE Conversion'!$B$10:$E$32,4,FALSE)</f>
        <v>0.32395971223021586</v>
      </c>
      <c r="GP22" s="20">
        <f>'RIMS II Type II Employment'!GP22*VLOOKUP('Equation 4 Type II FTE'!$B22,'Equation 3 FTE Conversion'!$B$10:$E$32,4,FALSE)</f>
        <v>0.31613237410071943</v>
      </c>
      <c r="GQ22" s="20">
        <f>'RIMS II Type II Employment'!GQ22*VLOOKUP('Equation 4 Type II FTE'!$B22,'Equation 3 FTE Conversion'!$B$10:$E$32,4,FALSE)</f>
        <v>0.53437697841726628</v>
      </c>
      <c r="GR22" s="20">
        <f>'RIMS II Type II Employment'!GR22*VLOOKUP('Equation 4 Type II FTE'!$B22,'Equation 3 FTE Conversion'!$B$10:$E$32,4,FALSE)</f>
        <v>0.41558561151079138</v>
      </c>
      <c r="GS22" s="20">
        <f>'RIMS II Type II Employment'!GS22*VLOOKUP('Equation 4 Type II FTE'!$B22,'Equation 3 FTE Conversion'!$B$10:$E$32,4,FALSE)</f>
        <v>0.4109812949640288</v>
      </c>
      <c r="GT22" s="20">
        <f>'RIMS II Type II Employment'!GT22*VLOOKUP('Equation 4 Type II FTE'!$B22,'Equation 3 FTE Conversion'!$B$10:$E$32,4,FALSE)</f>
        <v>0.36282014388489214</v>
      </c>
      <c r="GU22" s="20">
        <f>'RIMS II Type II Employment'!GU22*VLOOKUP('Equation 4 Type II FTE'!$B22,'Equation 3 FTE Conversion'!$B$10:$E$32,4,FALSE)</f>
        <v>0.36005755395683459</v>
      </c>
      <c r="GV22" s="20">
        <f>'RIMS II Type II Employment'!GV22*VLOOKUP('Equation 4 Type II FTE'!$B22,'Equation 3 FTE Conversion'!$B$10:$E$32,4,FALSE)</f>
        <v>0.4467107913669065</v>
      </c>
      <c r="GW22" s="20">
        <f>'RIMS II Type II Employment'!GW22*VLOOKUP('Equation 4 Type II FTE'!$B22,'Equation 3 FTE Conversion'!$B$10:$E$32,4,FALSE)</f>
        <v>0.43151654676258999</v>
      </c>
      <c r="GX22" s="20">
        <f>'RIMS II Type II Employment'!GX22*VLOOKUP('Equation 4 Type II FTE'!$B22,'Equation 3 FTE Conversion'!$B$10:$E$32,4,FALSE)</f>
        <v>0.40379856115107915</v>
      </c>
      <c r="GY22" s="20">
        <f>'RIMS II Type II Employment'!GY22*VLOOKUP('Equation 4 Type II FTE'!$B22,'Equation 3 FTE Conversion'!$B$10:$E$32,4,FALSE)</f>
        <v>0.34394244604316548</v>
      </c>
      <c r="GZ22" s="20">
        <f>'RIMS II Type II Employment'!GZ22*VLOOKUP('Equation 4 Type II FTE'!$B22,'Equation 3 FTE Conversion'!$B$10:$E$32,4,FALSE)</f>
        <v>0.47304748201438857</v>
      </c>
      <c r="HA22" s="20">
        <f>'RIMS II Type II Employment'!HA22*VLOOKUP('Equation 4 Type II FTE'!$B22,'Equation 3 FTE Conversion'!$B$10:$E$32,4,FALSE)</f>
        <v>0.31281726618705036</v>
      </c>
      <c r="HB22" s="20">
        <f>'RIMS II Type II Employment'!HB22*VLOOKUP('Equation 4 Type II FTE'!$B22,'Equation 3 FTE Conversion'!$B$10:$E$32,4,FALSE)</f>
        <v>0.25378992805755396</v>
      </c>
      <c r="HC22" s="20">
        <f>'RIMS II Type II Employment'!HC22*VLOOKUP('Equation 4 Type II FTE'!$B22,'Equation 3 FTE Conversion'!$B$10:$E$32,4,FALSE)</f>
        <v>0.32331510791366908</v>
      </c>
      <c r="HD22" s="20">
        <f>'RIMS II Type II Employment'!HD22*VLOOKUP('Equation 4 Type II FTE'!$B22,'Equation 3 FTE Conversion'!$B$10:$E$32,4,FALSE)</f>
        <v>0.35250647482014386</v>
      </c>
      <c r="HE22" s="20">
        <f>'RIMS II Type II Employment'!HE22*VLOOKUP('Equation 4 Type II FTE'!$B22,'Equation 3 FTE Conversion'!$B$10:$E$32,4,FALSE)</f>
        <v>0.45499856115107917</v>
      </c>
      <c r="HF22" s="20">
        <f>'RIMS II Type II Employment'!HF22*VLOOKUP('Equation 4 Type II FTE'!$B22,'Equation 3 FTE Conversion'!$B$10:$E$32,4,FALSE)</f>
        <v>0.31668489208633094</v>
      </c>
      <c r="HG22" s="20">
        <f>'RIMS II Type II Employment'!HG22*VLOOKUP('Equation 4 Type II FTE'!$B22,'Equation 3 FTE Conversion'!$B$10:$E$32,4,FALSE)</f>
        <v>0.48446618705035976</v>
      </c>
      <c r="HH22" s="20">
        <f>'RIMS II Type II Employment'!HH22*VLOOKUP('Equation 4 Type II FTE'!$B22,'Equation 3 FTE Conversion'!$B$10:$E$32,4,FALSE)</f>
        <v>0.58355107913669069</v>
      </c>
      <c r="HI22" s="20">
        <f>'RIMS II Type II Employment'!HI22*VLOOKUP('Equation 4 Type II FTE'!$B22,'Equation 3 FTE Conversion'!$B$10:$E$32,4,FALSE)</f>
        <v>0.6749007194244605</v>
      </c>
      <c r="HJ22" s="20">
        <f>'RIMS II Type II Employment'!HJ22*VLOOKUP('Equation 4 Type II FTE'!$B22,'Equation 3 FTE Conversion'!$B$10:$E$32,4,FALSE)</f>
        <v>0.44882877697841728</v>
      </c>
      <c r="HK22" s="20">
        <f>'RIMS II Type II Employment'!HK22*VLOOKUP('Equation 4 Type II FTE'!$B22,'Equation 3 FTE Conversion'!$B$10:$E$32,4,FALSE)</f>
        <v>0</v>
      </c>
      <c r="HL22" s="20">
        <f>'RIMS II Type II Employment'!HL22*VLOOKUP('Equation 4 Type II FTE'!$B22,'Equation 3 FTE Conversion'!$B$10:$E$32,4,FALSE)</f>
        <v>0.32561726618705039</v>
      </c>
      <c r="HM22" s="20">
        <f>'RIMS II Type II Employment'!HM22*VLOOKUP('Equation 4 Type II FTE'!$B22,'Equation 3 FTE Conversion'!$B$10:$E$32,4,FALSE)</f>
        <v>0.35471654676258996</v>
      </c>
      <c r="HN22" s="20">
        <f>'RIMS II Type II Employment'!HN22*VLOOKUP('Equation 4 Type II FTE'!$B22,'Equation 3 FTE Conversion'!$B$10:$E$32,4,FALSE)</f>
        <v>0.3633726618705036</v>
      </c>
      <c r="HO22" s="20">
        <f>'RIMS II Type II Employment'!HO22*VLOOKUP('Equation 4 Type II FTE'!$B22,'Equation 3 FTE Conversion'!$B$10:$E$32,4,FALSE)</f>
        <v>0.35250647482014386</v>
      </c>
      <c r="HP22" s="20">
        <f>'RIMS II Type II Employment'!HP22*VLOOKUP('Equation 4 Type II FTE'!$B22,'Equation 3 FTE Conversion'!$B$10:$E$32,4,FALSE)</f>
        <v>0.38676258992805757</v>
      </c>
      <c r="HQ22" s="20">
        <f>'RIMS II Type II Employment'!HQ22*VLOOKUP('Equation 4 Type II FTE'!$B22,'Equation 3 FTE Conversion'!$B$10:$E$32,4,FALSE)</f>
        <v>0.33906187050359715</v>
      </c>
      <c r="HR22" s="20">
        <f>'RIMS II Type II Employment'!HR22*VLOOKUP('Equation 4 Type II FTE'!$B22,'Equation 3 FTE Conversion'!$B$10:$E$32,4,FALSE)</f>
        <v>0.42074244604316546</v>
      </c>
      <c r="HS22" s="20">
        <f>'RIMS II Type II Employment'!HS22*VLOOKUP('Equation 4 Type II FTE'!$B22,'Equation 3 FTE Conversion'!$B$10:$E$32,4,FALSE)</f>
        <v>0.54818992805755407</v>
      </c>
      <c r="HT22" s="20">
        <f>'RIMS II Type II Employment'!HT22*VLOOKUP('Equation 4 Type II FTE'!$B22,'Equation 3 FTE Conversion'!$B$10:$E$32,4,FALSE)</f>
        <v>0.65933812949640291</v>
      </c>
      <c r="HU22" s="20">
        <f>'RIMS II Type II Employment'!HU22*VLOOKUP('Equation 4 Type II FTE'!$B22,'Equation 3 FTE Conversion'!$B$10:$E$32,4,FALSE)</f>
        <v>0.23887194244604321</v>
      </c>
      <c r="HV22" s="20">
        <f>'RIMS II Type II Employment'!HV22*VLOOKUP('Equation 4 Type II FTE'!$B22,'Equation 3 FTE Conversion'!$B$10:$E$32,4,FALSE)</f>
        <v>0.38086906474820148</v>
      </c>
      <c r="HW22" s="20">
        <f>'RIMS II Type II Employment'!HW22*VLOOKUP('Equation 4 Type II FTE'!$B22,'Equation 3 FTE Conversion'!$B$10:$E$32,4,FALSE)</f>
        <v>0.37248920863309359</v>
      </c>
      <c r="HX22" s="20">
        <f>'RIMS II Type II Employment'!HX22*VLOOKUP('Equation 4 Type II FTE'!$B22,'Equation 3 FTE Conversion'!$B$10:$E$32,4,FALSE)</f>
        <v>0.29946474820143887</v>
      </c>
      <c r="HY22" s="20">
        <f>'RIMS II Type II Employment'!HY22*VLOOKUP('Equation 4 Type II FTE'!$B22,'Equation 3 FTE Conversion'!$B$10:$E$32,4,FALSE)</f>
        <v>0.25443453237410074</v>
      </c>
      <c r="HZ22" s="20">
        <f>'RIMS II Type II Employment'!HZ22*VLOOKUP('Equation 4 Type II FTE'!$B22,'Equation 3 FTE Conversion'!$B$10:$E$32,4,FALSE)</f>
        <v>0.48511079136690655</v>
      </c>
      <c r="IA22" s="20">
        <f>'RIMS II Type II Employment'!IA22*VLOOKUP('Equation 4 Type II FTE'!$B22,'Equation 3 FTE Conversion'!$B$10:$E$32,4,FALSE)</f>
        <v>0.33491798561151082</v>
      </c>
      <c r="IB22" s="20">
        <f>'RIMS II Type II Employment'!IB22*VLOOKUP('Equation 4 Type II FTE'!$B22,'Equation 3 FTE Conversion'!$B$10:$E$32,4,FALSE)</f>
        <v>0.35554532374100722</v>
      </c>
      <c r="IC22" s="20">
        <f>'RIMS II Type II Employment'!IC22*VLOOKUP('Equation 4 Type II FTE'!$B22,'Equation 3 FTE Conversion'!$B$10:$E$32,4,FALSE)</f>
        <v>0.32174964028776981</v>
      </c>
      <c r="ID22" s="20">
        <f>'RIMS II Type II Employment'!ID22*VLOOKUP('Equation 4 Type II FTE'!$B22,'Equation 3 FTE Conversion'!$B$10:$E$32,4,FALSE)</f>
        <v>0.30738417266187051</v>
      </c>
      <c r="IE22" s="20">
        <f>'RIMS II Type II Employment'!IE22*VLOOKUP('Equation 4 Type II FTE'!$B22,'Equation 3 FTE Conversion'!$B$10:$E$32,4,FALSE)</f>
        <v>0.33602302158273384</v>
      </c>
      <c r="IF22" s="20">
        <f>'RIMS II Type II Employment'!IF22*VLOOKUP('Equation 4 Type II FTE'!$B22,'Equation 3 FTE Conversion'!$B$10:$E$32,4,FALSE)</f>
        <v>0.43722589928057554</v>
      </c>
      <c r="IG22" s="20">
        <f>'RIMS II Type II Employment'!IG22*VLOOKUP('Equation 4 Type II FTE'!$B22,'Equation 3 FTE Conversion'!$B$10:$E$32,4,FALSE)</f>
        <v>0.41862446043165469</v>
      </c>
      <c r="IH22" s="20">
        <f>'RIMS II Type II Employment'!IH22*VLOOKUP('Equation 4 Type II FTE'!$B22,'Equation 3 FTE Conversion'!$B$10:$E$32,4,FALSE)</f>
        <v>0.43980431654676261</v>
      </c>
      <c r="II22" s="20">
        <f>'RIMS II Type II Employment'!II22*VLOOKUP('Equation 4 Type II FTE'!$B22,'Equation 3 FTE Conversion'!$B$10:$E$32,4,FALSE)</f>
        <v>0.29955683453237408</v>
      </c>
      <c r="IJ22" s="20">
        <f>'RIMS II Type II Employment'!IJ22*VLOOKUP('Equation 4 Type II FTE'!$B22,'Equation 3 FTE Conversion'!$B$10:$E$32,4,FALSE)</f>
        <v>0.34781007194244606</v>
      </c>
      <c r="IK22" s="20">
        <f>'RIMS II Type II Employment'!IK22*VLOOKUP('Equation 4 Type II FTE'!$B22,'Equation 3 FTE Conversion'!$B$10:$E$32,4,FALSE)</f>
        <v>0.29357122302158273</v>
      </c>
      <c r="IL22" s="20">
        <f>'RIMS II Type II Employment'!IL22*VLOOKUP('Equation 4 Type II FTE'!$B22,'Equation 3 FTE Conversion'!$B$10:$E$32,4,FALSE)</f>
        <v>0.30397697841726623</v>
      </c>
      <c r="IM22" s="20">
        <f>'RIMS II Type II Employment'!IM22*VLOOKUP('Equation 4 Type II FTE'!$B22,'Equation 3 FTE Conversion'!$B$10:$E$32,4,FALSE)</f>
        <v>0.33712805755395686</v>
      </c>
      <c r="IN22" s="20">
        <f>'RIMS II Type II Employment'!IN22*VLOOKUP('Equation 4 Type II FTE'!$B22,'Equation 3 FTE Conversion'!$B$10:$E$32,4,FALSE)</f>
        <v>0.31760575539568348</v>
      </c>
      <c r="IO22" s="20">
        <f>'RIMS II Type II Employment'!IO22*VLOOKUP('Equation 4 Type II FTE'!$B22,'Equation 3 FTE Conversion'!$B$10:$E$32,4,FALSE)</f>
        <v>0.33547050359712233</v>
      </c>
      <c r="IP22" s="20">
        <f>'RIMS II Type II Employment'!IP22*VLOOKUP('Equation 4 Type II FTE'!$B22,'Equation 3 FTE Conversion'!$B$10:$E$32,4,FALSE)</f>
        <v>0.35361151079136693</v>
      </c>
      <c r="IQ22" s="20">
        <f>'RIMS II Type II Employment'!IQ22*VLOOKUP('Equation 4 Type II FTE'!$B22,'Equation 3 FTE Conversion'!$B$10:$E$32,4,FALSE)</f>
        <v>0.33390503597122301</v>
      </c>
      <c r="IR22" s="20">
        <f>'RIMS II Type II Employment'!IR22*VLOOKUP('Equation 4 Type II FTE'!$B22,'Equation 3 FTE Conversion'!$B$10:$E$32,4,FALSE)</f>
        <v>0.32580143884892088</v>
      </c>
      <c r="IS22" s="20">
        <f>'RIMS II Type II Employment'!IS22*VLOOKUP('Equation 4 Type II FTE'!$B22,'Equation 3 FTE Conversion'!$B$10:$E$32,4,FALSE)</f>
        <v>0.32534100719424464</v>
      </c>
      <c r="IT22" s="20">
        <f>'RIMS II Type II Employment'!IT22*VLOOKUP('Equation 4 Type II FTE'!$B22,'Equation 3 FTE Conversion'!$B$10:$E$32,4,FALSE)</f>
        <v>0.37902733812949646</v>
      </c>
      <c r="IU22" s="20">
        <f>'RIMS II Type II Employment'!IU22*VLOOKUP('Equation 4 Type II FTE'!$B22,'Equation 3 FTE Conversion'!$B$10:$E$32,4,FALSE)</f>
        <v>0.36364892086330936</v>
      </c>
      <c r="IV22" s="20">
        <f>'RIMS II Type II Employment'!IV22*VLOOKUP('Equation 4 Type II FTE'!$B22,'Equation 3 FTE Conversion'!$B$10:$E$32,4,FALSE)</f>
        <v>0.36521438848920867</v>
      </c>
      <c r="IW22" s="20">
        <f>'RIMS II Type II Employment'!IW22*VLOOKUP('Equation 4 Type II FTE'!$B22,'Equation 3 FTE Conversion'!$B$10:$E$32,4,FALSE)</f>
        <v>0.34974388489208635</v>
      </c>
      <c r="IX22" s="20">
        <f>'RIMS II Type II Employment'!IX22*VLOOKUP('Equation 4 Type II FTE'!$B22,'Equation 3 FTE Conversion'!$B$10:$E$32,4,FALSE)</f>
        <v>0.3797640287769784</v>
      </c>
      <c r="IY22" s="20">
        <f>'RIMS II Type II Employment'!IY22*VLOOKUP('Equation 4 Type II FTE'!$B22,'Equation 3 FTE Conversion'!$B$10:$E$32,4,FALSE)</f>
        <v>0.31825035971223026</v>
      </c>
      <c r="IZ22" s="20">
        <f>'RIMS II Type II Employment'!IZ22*VLOOKUP('Equation 4 Type II FTE'!$B22,'Equation 3 FTE Conversion'!$B$10:$E$32,4,FALSE)</f>
        <v>0.39891798561151076</v>
      </c>
      <c r="JA22" s="20">
        <f>'RIMS II Type II Employment'!JA22*VLOOKUP('Equation 4 Type II FTE'!$B22,'Equation 3 FTE Conversion'!$B$10:$E$32,4,FALSE)</f>
        <v>0.3462446043165468</v>
      </c>
      <c r="JB22" s="20">
        <f>'RIMS II Type II Employment'!JB22*VLOOKUP('Equation 4 Type II FTE'!$B22,'Equation 3 FTE Conversion'!$B$10:$E$32,4,FALSE)</f>
        <v>0.66909928057553958</v>
      </c>
      <c r="JC22" s="20">
        <f>'RIMS II Type II Employment'!JC22*VLOOKUP('Equation 4 Type II FTE'!$B22,'Equation 3 FTE Conversion'!$B$10:$E$32,4,FALSE)</f>
        <v>0.74405755395683459</v>
      </c>
      <c r="JD22" s="20">
        <f>'RIMS II Type II Employment'!JD22*VLOOKUP('Equation 4 Type II FTE'!$B22,'Equation 3 FTE Conversion'!$B$10:$E$32,4,FALSE)</f>
        <v>0.8775827338129496</v>
      </c>
      <c r="JE22" s="20">
        <f>'RIMS II Type II Employment'!JE22*VLOOKUP('Equation 4 Type II FTE'!$B22,'Equation 3 FTE Conversion'!$B$10:$E$32,4,FALSE)</f>
        <v>0.77232805755395684</v>
      </c>
      <c r="JF22" s="20">
        <f>'RIMS II Type II Employment'!JF22*VLOOKUP('Equation 4 Type II FTE'!$B22,'Equation 3 FTE Conversion'!$B$10:$E$32,4,FALSE)</f>
        <v>0.74240000000000006</v>
      </c>
      <c r="JG22" s="20">
        <f>'RIMS II Type II Employment'!JG22*VLOOKUP('Equation 4 Type II FTE'!$B22,'Equation 3 FTE Conversion'!$B$10:$E$32,4,FALSE)</f>
        <v>1.1411338129496404</v>
      </c>
      <c r="JH22" s="20">
        <f>'RIMS II Type II Employment'!JH22*VLOOKUP('Equation 4 Type II FTE'!$B22,'Equation 3 FTE Conversion'!$B$10:$E$32,4,FALSE)</f>
        <v>0.89867050359712231</v>
      </c>
      <c r="JI22" s="20">
        <f>'RIMS II Type II Employment'!JI22*VLOOKUP('Equation 4 Type II FTE'!$B22,'Equation 3 FTE Conversion'!$B$10:$E$32,4,FALSE)</f>
        <v>1.1576172661870505</v>
      </c>
      <c r="JJ22" s="20">
        <f>'RIMS II Type II Employment'!JJ22*VLOOKUP('Equation 4 Type II FTE'!$B22,'Equation 3 FTE Conversion'!$B$10:$E$32,4,FALSE)</f>
        <v>0.54570359712230221</v>
      </c>
      <c r="JK22" s="20">
        <f>'RIMS II Type II Employment'!JK22*VLOOKUP('Equation 4 Type II FTE'!$B22,'Equation 3 FTE Conversion'!$B$10:$E$32,4,FALSE)</f>
        <v>1.1069697841726618</v>
      </c>
      <c r="JL22" s="20">
        <f>'RIMS II Type II Employment'!JL22*VLOOKUP('Equation 4 Type II FTE'!$B22,'Equation 3 FTE Conversion'!$B$10:$E$32,4,FALSE)</f>
        <v>0.47360000000000002</v>
      </c>
      <c r="JM22" s="20">
        <f>'RIMS II Type II Employment'!JM22*VLOOKUP('Equation 4 Type II FTE'!$B22,'Equation 3 FTE Conversion'!$B$10:$E$32,4,FALSE)</f>
        <v>0.51936690647482009</v>
      </c>
      <c r="JN22" s="20">
        <f>'RIMS II Type II Employment'!JN22*VLOOKUP('Equation 4 Type II FTE'!$B22,'Equation 3 FTE Conversion'!$B$10:$E$32,4,FALSE)</f>
        <v>0.50914532374100718</v>
      </c>
      <c r="JO22" s="20">
        <f>'RIMS II Type II Employment'!JO22*VLOOKUP('Equation 4 Type II FTE'!$B22,'Equation 3 FTE Conversion'!$B$10:$E$32,4,FALSE)</f>
        <v>0.69175251798561155</v>
      </c>
      <c r="JP22" s="20">
        <f>'RIMS II Type II Employment'!JP22*VLOOKUP('Equation 4 Type II FTE'!$B22,'Equation 3 FTE Conversion'!$B$10:$E$32,4,FALSE)</f>
        <v>0.64405179856115113</v>
      </c>
      <c r="JQ22" s="20">
        <f>'RIMS II Type II Employment'!JQ22*VLOOKUP('Equation 4 Type II FTE'!$B22,'Equation 3 FTE Conversion'!$B$10:$E$32,4,FALSE)</f>
        <v>0.77260431654676265</v>
      </c>
      <c r="JR22" s="20">
        <f>'RIMS II Type II Employment'!JR22*VLOOKUP('Equation 4 Type II FTE'!$B22,'Equation 3 FTE Conversion'!$B$10:$E$32,4,FALSE)</f>
        <v>0.75252949640287781</v>
      </c>
      <c r="JS22" s="20">
        <f>'RIMS II Type II Employment'!JS22*VLOOKUP('Equation 4 Type II FTE'!$B22,'Equation 3 FTE Conversion'!$B$10:$E$32,4,FALSE)</f>
        <v>0.59423309352517983</v>
      </c>
      <c r="JT22" s="20">
        <f>'RIMS II Type II Employment'!JT22*VLOOKUP('Equation 4 Type II FTE'!$B22,'Equation 3 FTE Conversion'!$B$10:$E$32,4,FALSE)</f>
        <v>1.1966618705035972</v>
      </c>
      <c r="JU22" s="20">
        <f>'RIMS II Type II Employment'!JU22*VLOOKUP('Equation 4 Type II FTE'!$B22,'Equation 3 FTE Conversion'!$B$10:$E$32,4,FALSE)</f>
        <v>0.50684316546762598</v>
      </c>
      <c r="JV22" s="20">
        <f>'RIMS II Type II Employment'!JV22*VLOOKUP('Equation 4 Type II FTE'!$B22,'Equation 3 FTE Conversion'!$B$10:$E$32,4,FALSE)</f>
        <v>0.55233381294964035</v>
      </c>
      <c r="JW22" s="20">
        <f>'RIMS II Type II Employment'!JW22*VLOOKUP('Equation 4 Type II FTE'!$B22,'Equation 3 FTE Conversion'!$B$10:$E$32,4,FALSE)</f>
        <v>0.52747050359712233</v>
      </c>
      <c r="JX22" s="20">
        <f>'RIMS II Type II Employment'!JX22*VLOOKUP('Equation 4 Type II FTE'!$B22,'Equation 3 FTE Conversion'!$B$10:$E$32,4,FALSE)</f>
        <v>0.4685352517985612</v>
      </c>
      <c r="JY22" s="20">
        <f>'RIMS II Type II Employment'!JY22*VLOOKUP('Equation 4 Type II FTE'!$B22,'Equation 3 FTE Conversion'!$B$10:$E$32,4,FALSE)</f>
        <v>0.59837697841726623</v>
      </c>
      <c r="JZ22" s="20">
        <f>'RIMS II Type II Employment'!JZ22*VLOOKUP('Equation 4 Type II FTE'!$B22,'Equation 3 FTE Conversion'!$B$10:$E$32,4,FALSE)</f>
        <v>0.61578129496402878</v>
      </c>
      <c r="KA22" s="20">
        <f>'RIMS II Type II Employment'!KA22*VLOOKUP('Equation 4 Type II FTE'!$B22,'Equation 3 FTE Conversion'!$B$10:$E$32,4,FALSE)</f>
        <v>0.26769496402877702</v>
      </c>
      <c r="KB22" s="20">
        <f>'RIMS II Type II Employment'!KB22*VLOOKUP('Equation 4 Type II FTE'!$B22,'Equation 3 FTE Conversion'!$B$10:$E$32,4,FALSE)</f>
        <v>0.82546187050359709</v>
      </c>
      <c r="KC22" s="20">
        <f>'RIMS II Type II Employment'!KC22*VLOOKUP('Equation 4 Type II FTE'!$B22,'Equation 3 FTE Conversion'!$B$10:$E$32,4,FALSE)</f>
        <v>0.63272517985611521</v>
      </c>
      <c r="KD22" s="20">
        <f>'RIMS II Type II Employment'!KD22*VLOOKUP('Equation 4 Type II FTE'!$B22,'Equation 3 FTE Conversion'!$B$10:$E$32,4,FALSE)</f>
        <v>0.47608633093525182</v>
      </c>
      <c r="KE22" s="20">
        <f>'RIMS II Type II Employment'!KE22*VLOOKUP('Equation 4 Type II FTE'!$B22,'Equation 3 FTE Conversion'!$B$10:$E$32,4,FALSE)</f>
        <v>0.63696115107913676</v>
      </c>
      <c r="KF22" s="20">
        <f>'RIMS II Type II Employment'!KF22*VLOOKUP('Equation 4 Type II FTE'!$B22,'Equation 3 FTE Conversion'!$B$10:$E$32,4,FALSE)</f>
        <v>0.69967194244604325</v>
      </c>
      <c r="KG22" s="20">
        <f>'RIMS II Type II Employment'!KG22*VLOOKUP('Equation 4 Type II FTE'!$B22,'Equation 3 FTE Conversion'!$B$10:$E$32,4,FALSE)</f>
        <v>0.67978129496402884</v>
      </c>
      <c r="KH22" s="20">
        <f>'RIMS II Type II Employment'!KH22*VLOOKUP('Equation 4 Type II FTE'!$B22,'Equation 3 FTE Conversion'!$B$10:$E$32,4,FALSE)</f>
        <v>0.60307338129496413</v>
      </c>
      <c r="KI22" s="20">
        <f>'RIMS II Type II Employment'!KI22*VLOOKUP('Equation 4 Type II FTE'!$B22,'Equation 3 FTE Conversion'!$B$10:$E$32,4,FALSE)</f>
        <v>0.57682877697841728</v>
      </c>
      <c r="KJ22" s="20">
        <f>'RIMS II Type II Employment'!KJ22*VLOOKUP('Equation 4 Type II FTE'!$B22,'Equation 3 FTE Conversion'!$B$10:$E$32,4,FALSE)</f>
        <v>0.65068201438848927</v>
      </c>
      <c r="KK22" s="20">
        <f>'RIMS II Type II Employment'!KK22*VLOOKUP('Equation 4 Type II FTE'!$B22,'Equation 3 FTE Conversion'!$B$10:$E$32,4,FALSE)</f>
        <v>0.55251798561151078</v>
      </c>
      <c r="KL22" s="20">
        <f>'RIMS II Type II Employment'!KL22*VLOOKUP('Equation 4 Type II FTE'!$B22,'Equation 3 FTE Conversion'!$B$10:$E$32,4,FALSE)</f>
        <v>0.93688633093525198</v>
      </c>
      <c r="KM22" s="20">
        <f>'RIMS II Type II Employment'!KM22*VLOOKUP('Equation 4 Type II FTE'!$B22,'Equation 3 FTE Conversion'!$B$10:$E$32,4,FALSE)</f>
        <v>0.84378705035971224</v>
      </c>
      <c r="KN22" s="20">
        <f>'RIMS II Type II Employment'!KN22*VLOOKUP('Equation 4 Type II FTE'!$B22,'Equation 3 FTE Conversion'!$B$10:$E$32,4,FALSE)</f>
        <v>0.49625323741007199</v>
      </c>
      <c r="KO22" s="20">
        <f>'RIMS II Type II Employment'!KO22*VLOOKUP('Equation 4 Type II FTE'!$B22,'Equation 3 FTE Conversion'!$B$10:$E$32,4,FALSE)</f>
        <v>0.58134100719424464</v>
      </c>
      <c r="KP22" s="20">
        <f>'RIMS II Type II Employment'!KP22*VLOOKUP('Equation 4 Type II FTE'!$B22,'Equation 3 FTE Conversion'!$B$10:$E$32,4,FALSE)</f>
        <v>0.51577553956834543</v>
      </c>
      <c r="KQ22" s="20">
        <f>'RIMS II Type II Employment'!KQ22*VLOOKUP('Equation 4 Type II FTE'!$B22,'Equation 3 FTE Conversion'!$B$10:$E$32,4,FALSE)</f>
        <v>0.77877410071942454</v>
      </c>
      <c r="KR22" s="20">
        <f>'RIMS II Type II Employment'!KR22*VLOOKUP('Equation 4 Type II FTE'!$B22,'Equation 3 FTE Conversion'!$B$10:$E$32,4,FALSE)</f>
        <v>5.1201841726618706</v>
      </c>
      <c r="KS22" s="20">
        <f>'RIMS II Type II Employment'!KS22*VLOOKUP('Equation 4 Type II FTE'!$B22,'Equation 3 FTE Conversion'!$B$10:$E$32,4,FALSE)</f>
        <v>3.7919309352517985</v>
      </c>
      <c r="KT22" s="20">
        <f>'RIMS II Type II Employment'!KT22*VLOOKUP('Equation 4 Type II FTE'!$B22,'Equation 3 FTE Conversion'!$B$10:$E$32,4,FALSE)</f>
        <v>2.8237352517985612</v>
      </c>
      <c r="KU22" s="20">
        <f>'RIMS II Type II Employment'!KU22*VLOOKUP('Equation 4 Type II FTE'!$B22,'Equation 3 FTE Conversion'!$B$10:$E$32,4,FALSE)</f>
        <v>5.9148892086330935</v>
      </c>
      <c r="KV22" s="20">
        <f>'RIMS II Type II Employment'!KV22*VLOOKUP('Equation 4 Type II FTE'!$B22,'Equation 3 FTE Conversion'!$B$10:$E$32,4,FALSE)</f>
        <v>1.8729438848920865</v>
      </c>
      <c r="KW22" s="20">
        <f>'RIMS II Type II Employment'!KW22*VLOOKUP('Equation 4 Type II FTE'!$B22,'Equation 3 FTE Conversion'!$B$10:$E$32,4,FALSE)</f>
        <v>1.0633208633093527</v>
      </c>
      <c r="KX22" s="20">
        <f>'RIMS II Type II Employment'!KX22*VLOOKUP('Equation 4 Type II FTE'!$B22,'Equation 3 FTE Conversion'!$B$10:$E$32,4,FALSE)</f>
        <v>0.81128057553956834</v>
      </c>
      <c r="KY22" s="20">
        <f>'RIMS II Type II Employment'!KY22*VLOOKUP('Equation 4 Type II FTE'!$B22,'Equation 3 FTE Conversion'!$B$10:$E$32,4,FALSE)</f>
        <v>0.71679999999999999</v>
      </c>
      <c r="KZ22" s="20">
        <f>'RIMS II Type II Employment'!KZ22*VLOOKUP('Equation 4 Type II FTE'!$B22,'Equation 3 FTE Conversion'!$B$10:$E$32,4,FALSE)</f>
        <v>0.76753956834532377</v>
      </c>
      <c r="LA22" s="20">
        <f>'RIMS II Type II Employment'!LA22*VLOOKUP('Equation 4 Type II FTE'!$B22,'Equation 3 FTE Conversion'!$B$10:$E$32,4,FALSE)</f>
        <v>0.86395395683453247</v>
      </c>
      <c r="LB22" s="20">
        <f>'RIMS II Type II Employment'!LB22*VLOOKUP('Equation 4 Type II FTE'!$B22,'Equation 3 FTE Conversion'!$B$10:$E$32,4,FALSE)</f>
        <v>0.80225611510791373</v>
      </c>
      <c r="LC22" s="20">
        <f>'RIMS II Type II Employment'!LC22*VLOOKUP('Equation 4 Type II FTE'!$B22,'Equation 3 FTE Conversion'!$B$10:$E$32,4,FALSE)</f>
        <v>0.86100719424460437</v>
      </c>
      <c r="LD22" s="20">
        <f>'RIMS II Type II Employment'!LD22*VLOOKUP('Equation 4 Type II FTE'!$B22,'Equation 3 FTE Conversion'!$B$10:$E$32,4,FALSE)</f>
        <v>0.8820028776978418</v>
      </c>
      <c r="LE22" s="20">
        <f>'RIMS II Type II Employment'!LE22*VLOOKUP('Equation 4 Type II FTE'!$B22,'Equation 3 FTE Conversion'!$B$10:$E$32,4,FALSE)</f>
        <v>0.84323453237410073</v>
      </c>
      <c r="LF22" s="20">
        <f>'RIMS II Type II Employment'!LF22*VLOOKUP('Equation 4 Type II FTE'!$B22,'Equation 3 FTE Conversion'!$B$10:$E$32,4,FALSE)</f>
        <v>0.72250935251798565</v>
      </c>
      <c r="LG22" s="20">
        <f>'RIMS II Type II Employment'!LG22*VLOOKUP('Equation 4 Type II FTE'!$B22,'Equation 3 FTE Conversion'!$B$10:$E$32,4,FALSE)</f>
        <v>0.82822446043165465</v>
      </c>
      <c r="LH22" s="20">
        <f>'RIMS II Type II Employment'!LH22*VLOOKUP('Equation 4 Type II FTE'!$B22,'Equation 3 FTE Conversion'!$B$10:$E$32,4,FALSE)</f>
        <v>0.99793956834532394</v>
      </c>
      <c r="LI22" s="20">
        <f>'RIMS II Type II Employment'!LI22*VLOOKUP('Equation 4 Type II FTE'!$B22,'Equation 3 FTE Conversion'!$B$10:$E$32,4,FALSE)</f>
        <v>0.78199712230215823</v>
      </c>
      <c r="LJ22" s="20">
        <f>'RIMS II Type II Employment'!LJ22*VLOOKUP('Equation 4 Type II FTE'!$B22,'Equation 3 FTE Conversion'!$B$10:$E$32,4,FALSE)</f>
        <v>0.68447769784172663</v>
      </c>
      <c r="LK22" s="20">
        <f>'RIMS II Type II Employment'!LK22*VLOOKUP('Equation 4 Type II FTE'!$B22,'Equation 3 FTE Conversion'!$B$10:$E$32,4,FALSE)</f>
        <v>0.89609208633093529</v>
      </c>
      <c r="LL22" s="20">
        <f>'RIMS II Type II Employment'!LL22*VLOOKUP('Equation 4 Type II FTE'!$B22,'Equation 3 FTE Conversion'!$B$10:$E$32,4,FALSE)</f>
        <v>0.84737841726618712</v>
      </c>
      <c r="LM22" s="20">
        <f>'RIMS II Type II Employment'!LM22*VLOOKUP('Equation 4 Type II FTE'!$B22,'Equation 3 FTE Conversion'!$B$10:$E$32,4,FALSE)</f>
        <v>0.66495539568345319</v>
      </c>
      <c r="LN22" s="20">
        <f>'RIMS II Type II Employment'!LN22*VLOOKUP('Equation 4 Type II FTE'!$B22,'Equation 3 FTE Conversion'!$B$10:$E$32,4,FALSE)</f>
        <v>0.88936978417266188</v>
      </c>
      <c r="LO22" s="20">
        <f>'RIMS II Type II Employment'!LO22*VLOOKUP('Equation 4 Type II FTE'!$B22,'Equation 3 FTE Conversion'!$B$10:$E$32,4,FALSE)</f>
        <v>0.62379280575539575</v>
      </c>
      <c r="LP22" s="20">
        <f>'RIMS II Type II Employment'!LP22*VLOOKUP('Equation 4 Type II FTE'!$B22,'Equation 3 FTE Conversion'!$B$10:$E$32,4,FALSE)</f>
        <v>0.8685582733812951</v>
      </c>
      <c r="LQ22" s="20">
        <f>'RIMS II Type II Employment'!LQ22*VLOOKUP('Equation 4 Type II FTE'!$B22,'Equation 3 FTE Conversion'!$B$10:$E$32,4,FALSE)</f>
        <v>0.6816230215827338</v>
      </c>
      <c r="LR22" s="20">
        <f>'RIMS II Type II Employment'!LR22*VLOOKUP('Equation 4 Type II FTE'!$B22,'Equation 3 FTE Conversion'!$B$10:$E$32,4,FALSE)</f>
        <v>0.88402877697841731</v>
      </c>
      <c r="LS22" s="20">
        <f>'RIMS II Type II Employment'!LS22*VLOOKUP('Equation 4 Type II FTE'!$B22,'Equation 3 FTE Conversion'!$B$10:$E$32,4,FALSE)</f>
        <v>0.71643165467625902</v>
      </c>
      <c r="LT22" s="20">
        <f>'RIMS II Type II Employment'!LT22*VLOOKUP('Equation 4 Type II FTE'!$B22,'Equation 3 FTE Conversion'!$B$10:$E$32,4,FALSE)</f>
        <v>0.58437985611510801</v>
      </c>
      <c r="LU22" s="20">
        <f>'RIMS II Type II Employment'!LU22*VLOOKUP('Equation 4 Type II FTE'!$B22,'Equation 3 FTE Conversion'!$B$10:$E$32,4,FALSE)</f>
        <v>0.93513669064748217</v>
      </c>
      <c r="LV22" s="20">
        <f>'RIMS II Type II Employment'!LV22*VLOOKUP('Equation 4 Type II FTE'!$B22,'Equation 3 FTE Conversion'!$B$10:$E$32,4,FALSE)</f>
        <v>1.0631366906474822</v>
      </c>
      <c r="LW22" s="20">
        <f>'RIMS II Type II Employment'!LW22*VLOOKUP('Equation 4 Type II FTE'!$B22,'Equation 3 FTE Conversion'!$B$10:$E$32,4,FALSE)</f>
        <v>1.1576172661870505</v>
      </c>
      <c r="LX22" s="20">
        <f>'RIMS II Type II Employment'!LX22*VLOOKUP('Equation 4 Type II FTE'!$B22,'Equation 3 FTE Conversion'!$B$10:$E$32,4,FALSE)</f>
        <v>0.92233669064748214</v>
      </c>
      <c r="LY22" s="20">
        <f>'RIMS II Type II Employment'!LY22*VLOOKUP('Equation 4 Type II FTE'!$B22,'Equation 3 FTE Conversion'!$B$10:$E$32,4,FALSE)</f>
        <v>0.91266762589928063</v>
      </c>
      <c r="LZ22" s="20">
        <f>'RIMS II Type II Employment'!LZ22*VLOOKUP('Equation 4 Type II FTE'!$B22,'Equation 3 FTE Conversion'!$B$10:$E$32,4,FALSE)</f>
        <v>0.88955395683453242</v>
      </c>
      <c r="MA22" s="20">
        <f>'RIMS II Type II Employment'!MA22*VLOOKUP('Equation 4 Type II FTE'!$B22,'Equation 3 FTE Conversion'!$B$10:$E$32,4,FALSE)</f>
        <v>1.0344978417266186</v>
      </c>
      <c r="MB22" s="20">
        <f>'RIMS II Type II Employment'!MB22*VLOOKUP('Equation 4 Type II FTE'!$B22,'Equation 3 FTE Conversion'!$B$10:$E$32,4,FALSE)</f>
        <v>0.73181007194244607</v>
      </c>
      <c r="MC22" s="20">
        <f>'RIMS II Type II Employment'!MC22*VLOOKUP('Equation 4 Type II FTE'!$B22,'Equation 3 FTE Conversion'!$B$10:$E$32,4,FALSE)</f>
        <v>1.0357870503597124</v>
      </c>
      <c r="MD22" s="20">
        <f>'RIMS II Type II Employment'!MD22*VLOOKUP('Equation 4 Type II FTE'!$B22,'Equation 3 FTE Conversion'!$B$10:$E$32,4,FALSE)</f>
        <v>0.98117985611510783</v>
      </c>
      <c r="ME22" s="20">
        <f>'RIMS II Type II Employment'!ME22*VLOOKUP('Equation 4 Type II FTE'!$B22,'Equation 3 FTE Conversion'!$B$10:$E$32,4,FALSE)</f>
        <v>0.83973525179856123</v>
      </c>
      <c r="MF22" s="20">
        <f>'RIMS II Type II Employment'!MF22*VLOOKUP('Equation 4 Type II FTE'!$B22,'Equation 3 FTE Conversion'!$B$10:$E$32,4,FALSE)</f>
        <v>1.1503424460431657</v>
      </c>
      <c r="MG22" s="20">
        <f>'RIMS II Type II Employment'!MG22*VLOOKUP('Equation 4 Type II FTE'!$B22,'Equation 3 FTE Conversion'!$B$10:$E$32,4,FALSE)</f>
        <v>1.0976690647482015</v>
      </c>
      <c r="MH22" s="20">
        <f>'RIMS II Type II Employment'!MH22*VLOOKUP('Equation 4 Type II FTE'!$B22,'Equation 3 FTE Conversion'!$B$10:$E$32,4,FALSE)</f>
        <v>1.0812776978417267</v>
      </c>
      <c r="MI22" s="20">
        <f>'RIMS II Type II Employment'!MI22*VLOOKUP('Equation 4 Type II FTE'!$B22,'Equation 3 FTE Conversion'!$B$10:$E$32,4,FALSE)</f>
        <v>1.2799079136690648</v>
      </c>
      <c r="MJ22" s="20">
        <f>'RIMS II Type II Employment'!MJ22*VLOOKUP('Equation 4 Type II FTE'!$B22,'Equation 3 FTE Conversion'!$B$10:$E$32,4,FALSE)</f>
        <v>0.83098705035971221</v>
      </c>
      <c r="MK22" s="20">
        <f>'RIMS II Type II Employment'!MK22*VLOOKUP('Equation 4 Type II FTE'!$B22,'Equation 3 FTE Conversion'!$B$10:$E$32,4,FALSE)</f>
        <v>0.96607769784172659</v>
      </c>
      <c r="ML22" s="20">
        <f>'RIMS II Type II Employment'!ML22*VLOOKUP('Equation 4 Type II FTE'!$B22,'Equation 3 FTE Conversion'!$B$10:$E$32,4,FALSE)</f>
        <v>0.86662446043165475</v>
      </c>
      <c r="MM22" s="20">
        <f>'RIMS II Type II Employment'!MM22*VLOOKUP('Equation 4 Type II FTE'!$B22,'Equation 3 FTE Conversion'!$B$10:$E$32,4,FALSE)</f>
        <v>0.57332949640287778</v>
      </c>
      <c r="MN22" s="20">
        <f>'RIMS II Type II Employment'!MN22*VLOOKUP('Equation 4 Type II FTE'!$B22,'Equation 3 FTE Conversion'!$B$10:$E$32,4,FALSE)</f>
        <v>0.95677697841726617</v>
      </c>
      <c r="MO22" s="20">
        <f>'RIMS II Type II Employment'!MO22*VLOOKUP('Equation 4 Type II FTE'!$B22,'Equation 3 FTE Conversion'!$B$10:$E$32,4,FALSE)</f>
        <v>1.0798964028776981</v>
      </c>
      <c r="MP22" s="20">
        <f>'RIMS II Type II Employment'!MP22*VLOOKUP('Equation 4 Type II FTE'!$B22,'Equation 3 FTE Conversion'!$B$10:$E$32,4,FALSE)</f>
        <v>0.52028776978417268</v>
      </c>
      <c r="MQ22" s="20">
        <f>'RIMS II Type II Employment'!MQ22*VLOOKUP('Equation 4 Type II FTE'!$B22,'Equation 3 FTE Conversion'!$B$10:$E$32,4,FALSE)</f>
        <v>0.51052661870503602</v>
      </c>
      <c r="MR22" s="20">
        <f>'RIMS II Type II Employment'!MR22*VLOOKUP('Equation 4 Type II FTE'!$B22,'Equation 3 FTE Conversion'!$B$10:$E$32,4,FALSE)</f>
        <v>1.1383712230215828</v>
      </c>
      <c r="MS22" s="20">
        <f>'RIMS II Type II Employment'!MS22*VLOOKUP('Equation 4 Type II FTE'!$B22,'Equation 3 FTE Conversion'!$B$10:$E$32,4,FALSE)</f>
        <v>0.62535827338129502</v>
      </c>
      <c r="MT22" s="20">
        <f>'RIMS II Type II Employment'!MT22*VLOOKUP('Equation 4 Type II FTE'!$B22,'Equation 3 FTE Conversion'!$B$10:$E$32,4,FALSE)</f>
        <v>0.87546474820143894</v>
      </c>
      <c r="MU22" s="20">
        <f>'RIMS II Type II Employment'!MU22*VLOOKUP('Equation 4 Type II FTE'!$B22,'Equation 3 FTE Conversion'!$B$10:$E$32,4,FALSE)</f>
        <v>0.94314820143884892</v>
      </c>
      <c r="MV22" s="20">
        <f>'RIMS II Type II Employment'!MV22*VLOOKUP('Equation 4 Type II FTE'!$B22,'Equation 3 FTE Conversion'!$B$10:$E$32,4,FALSE)</f>
        <v>0.86137553956834534</v>
      </c>
      <c r="MW22" s="20">
        <f>'RIMS II Type II Employment'!MW22*VLOOKUP('Equation 4 Type II FTE'!$B22,'Equation 3 FTE Conversion'!$B$10:$E$32,4,FALSE)</f>
        <v>0.7595280575539568</v>
      </c>
      <c r="MX22" s="20">
        <f>'RIMS II Type II Employment'!MX22*VLOOKUP('Equation 4 Type II FTE'!$B22,'Equation 3 FTE Conversion'!$B$10:$E$32,4,FALSE)</f>
        <v>0.75667338129496409</v>
      </c>
      <c r="MY22" s="20">
        <f>'RIMS II Type II Employment'!MY22*VLOOKUP('Equation 4 Type II FTE'!$B22,'Equation 3 FTE Conversion'!$B$10:$E$32,4,FALSE)</f>
        <v>0.69690935251798569</v>
      </c>
      <c r="MZ22" s="20">
        <f>'RIMS II Type II Employment'!MZ22*VLOOKUP('Equation 4 Type II FTE'!$B22,'Equation 3 FTE Conversion'!$B$10:$E$32,4,FALSE)</f>
        <v>0.51973525179856117</v>
      </c>
      <c r="NA22" s="20">
        <f>'RIMS II Type II Employment'!NA22*VLOOKUP('Equation 4 Type II FTE'!$B22,'Equation 3 FTE Conversion'!$B$10:$E$32,4,FALSE)</f>
        <v>1.1781525179856116</v>
      </c>
      <c r="NB22" s="20">
        <f>'RIMS II Type II Employment'!NB22*VLOOKUP('Equation 4 Type II FTE'!$B22,'Equation 3 FTE Conversion'!$B$10:$E$32,4,FALSE)</f>
        <v>0.54616402877697845</v>
      </c>
      <c r="NC22" s="20">
        <f>'RIMS II Type II Employment'!NC22*VLOOKUP('Equation 4 Type II FTE'!$B22,'Equation 3 FTE Conversion'!$B$10:$E$32,4,FALSE)</f>
        <v>0.82444892086330934</v>
      </c>
      <c r="ND22" s="20">
        <f>'RIMS II Type II Employment'!ND22*VLOOKUP('Equation 4 Type II FTE'!$B22,'Equation 3 FTE Conversion'!$B$10:$E$32,4,FALSE)</f>
        <v>1.0458244604316547</v>
      </c>
      <c r="NE22" s="20">
        <f>'RIMS II Type II Employment'!NE22*VLOOKUP('Equation 4 Type II FTE'!$B22,'Equation 3 FTE Conversion'!$B$10:$E$32,4,FALSE)</f>
        <v>1.6240345323741008</v>
      </c>
      <c r="NF22" s="20">
        <f>'RIMS II Type II Employment'!NF22*VLOOKUP('Equation 4 Type II FTE'!$B22,'Equation 3 FTE Conversion'!$B$10:$E$32,4,FALSE)</f>
        <v>0.78503597122302171</v>
      </c>
      <c r="NG22" s="198">
        <f>'RIMS II Type II Employment'!NG22*VLOOKUP('Equation 4 Type II FTE'!$B22,'Equation 3 FTE Conversion'!$B$10:$E$32,4,FALSE)</f>
        <v>0.85041726618705038</v>
      </c>
      <c r="NH22" s="219">
        <f>'RIMS II Type II Employment'!NH22*VLOOKUP('Equation 4 Type II FTE'!$B22,'Equation 3 FTE Conversion'!$B$10:$E$32,4,FALSE)</f>
        <v>0.8512460431654677</v>
      </c>
      <c r="NI22" s="198">
        <f>'RIMS II Type II Employment'!NI22*VLOOKUP('Equation 4 Type II FTE'!$B22,'Equation 3 FTE Conversion'!$B$10:$E$32,4,FALSE)</f>
        <v>0.55076834532374097</v>
      </c>
      <c r="NJ22" s="200">
        <f>'RIMS II Type II Employment'!NJ22*VLOOKUP('Equation 4 Type II FTE'!$B22,'Equation 3 FTE Conversion'!$B$10:$E$32,4,FALSE)</f>
        <v>1.0165410071942447</v>
      </c>
    </row>
    <row r="23" spans="2:374" x14ac:dyDescent="0.3">
      <c r="B23" s="59" t="s">
        <v>835</v>
      </c>
      <c r="C23" s="20">
        <f>'RIMS II Type II Employment'!C23*VLOOKUP('Equation 4 Type II FTE'!$B23,'Equation 3 FTE Conversion'!$B$10:$E$32,4,FALSE)</f>
        <v>0.25173256828331081</v>
      </c>
      <c r="D23" s="20">
        <f>'RIMS II Type II Employment'!D23*VLOOKUP('Equation 4 Type II FTE'!$B23,'Equation 3 FTE Conversion'!$B$10:$E$32,4,FALSE)</f>
        <v>0.26965186416034892</v>
      </c>
      <c r="E23" s="20">
        <f>'RIMS II Type II Employment'!E23*VLOOKUP('Equation 4 Type II FTE'!$B23,'Equation 3 FTE Conversion'!$B$10:$E$32,4,FALSE)</f>
        <v>0.23275919617821167</v>
      </c>
      <c r="F23" s="20">
        <f>'RIMS II Type II Employment'!F23*VLOOKUP('Equation 4 Type II FTE'!$B23,'Equation 3 FTE Conversion'!$B$10:$E$32,4,FALSE)</f>
        <v>0.29552464430366604</v>
      </c>
      <c r="G23" s="20">
        <f>'RIMS II Type II Employment'!G23*VLOOKUP('Equation 4 Type II FTE'!$B23,'Equation 3 FTE Conversion'!$B$10:$E$32,4,FALSE)</f>
        <v>0.25393654585107489</v>
      </c>
      <c r="H23" s="20">
        <f>'RIMS II Type II Employment'!H23*VLOOKUP('Equation 4 Type II FTE'!$B23,'Equation 3 FTE Conversion'!$B$10:$E$32,4,FALSE)</f>
        <v>0.3083652092636826</v>
      </c>
      <c r="I23" s="20">
        <f>'RIMS II Type II Employment'!I23*VLOOKUP('Equation 4 Type II FTE'!$B23,'Equation 3 FTE Conversion'!$B$10:$E$32,4,FALSE)</f>
        <v>0.18273848790113201</v>
      </c>
      <c r="J23" s="20">
        <f>'RIMS II Type II Employment'!J23*VLOOKUP('Equation 4 Type II FTE'!$B23,'Equation 3 FTE Conversion'!$B$10:$E$32,4,FALSE)</f>
        <v>0.39039150482916191</v>
      </c>
      <c r="K23" s="20">
        <f>'RIMS II Type II Employment'!K23*VLOOKUP('Equation 4 Type II FTE'!$B23,'Equation 3 FTE Conversion'!$B$10:$E$32,4,FALSE)</f>
        <v>0.18225936234292242</v>
      </c>
      <c r="L23" s="20">
        <f>'RIMS II Type II Employment'!L23*VLOOKUP('Equation 4 Type II FTE'!$B23,'Equation 3 FTE Conversion'!$B$10:$E$32,4,FALSE)</f>
        <v>0.3138272406272718</v>
      </c>
      <c r="M23" s="20">
        <f>'RIMS II Type II Employment'!M23*VLOOKUP('Equation 4 Type II FTE'!$B23,'Equation 3 FTE Conversion'!$B$10:$E$32,4,FALSE)</f>
        <v>0.33548371585834463</v>
      </c>
      <c r="N23" s="20">
        <f>'RIMS II Type II Employment'!N23*VLOOKUP('Equation 4 Type II FTE'!$B23,'Equation 3 FTE Conversion'!$B$10:$E$32,4,FALSE)</f>
        <v>0.4105147782739641</v>
      </c>
      <c r="O23" s="20">
        <f>'RIMS II Type II Employment'!O23*VLOOKUP('Equation 4 Type II FTE'!$B23,'Equation 3 FTE Conversion'!$B$10:$E$32,4,FALSE)</f>
        <v>0.33730439297954096</v>
      </c>
      <c r="P23" s="20">
        <f>'RIMS II Type II Employment'!P23*VLOOKUP('Equation 4 Type II FTE'!$B23,'Equation 3 FTE Conversion'!$B$10:$E$32,4,FALSE)</f>
        <v>0.27041846505348427</v>
      </c>
      <c r="Q23" s="20">
        <f>'RIMS II Type II Employment'!Q23*VLOOKUP('Equation 4 Type II FTE'!$B23,'Equation 3 FTE Conversion'!$B$10:$E$32,4,FALSE)</f>
        <v>0</v>
      </c>
      <c r="R23" s="20">
        <f>'RIMS II Type II Employment'!R23*VLOOKUP('Equation 4 Type II FTE'!$B23,'Equation 3 FTE Conversion'!$B$10:$E$32,4,FALSE)</f>
        <v>0.31689364419981308</v>
      </c>
      <c r="S23" s="20">
        <f>'RIMS II Type II Employment'!S23*VLOOKUP('Equation 4 Type II FTE'!$B23,'Equation 3 FTE Conversion'!$B$10:$E$32,4,FALSE)</f>
        <v>0.50221941011527682</v>
      </c>
      <c r="T23" s="20">
        <f>'RIMS II Type II Employment'!T23*VLOOKUP('Equation 4 Type II FTE'!$B23,'Equation 3 FTE Conversion'!$B$10:$E$32,4,FALSE)</f>
        <v>0.42805077370443451</v>
      </c>
      <c r="U23" s="20">
        <f>'RIMS II Type II Employment'!U23*VLOOKUP('Equation 4 Type II FTE'!$B23,'Equation 3 FTE Conversion'!$B$10:$E$32,4,FALSE)</f>
        <v>0.56690136047356943</v>
      </c>
      <c r="V23" s="20">
        <f>'RIMS II Type II Employment'!V23*VLOOKUP('Equation 4 Type II FTE'!$B23,'Equation 3 FTE Conversion'!$B$10:$E$32,4,FALSE)</f>
        <v>0.79209037283206984</v>
      </c>
      <c r="W23" s="20">
        <f>'RIMS II Type II Employment'!W23*VLOOKUP('Equation 4 Type II FTE'!$B23,'Equation 3 FTE Conversion'!$B$10:$E$32,4,FALSE)</f>
        <v>0.28440893135320389</v>
      </c>
      <c r="X23" s="20">
        <f>'RIMS II Type II Employment'!X23*VLOOKUP('Equation 4 Type II FTE'!$B23,'Equation 3 FTE Conversion'!$B$10:$E$32,4,FALSE)</f>
        <v>0.3967159621975283</v>
      </c>
      <c r="Y23" s="20">
        <f>'RIMS II Type II Employment'!Y23*VLOOKUP('Equation 4 Type II FTE'!$B23,'Equation 3 FTE Conversion'!$B$10:$E$32,4,FALSE)</f>
        <v>0.58070017655000516</v>
      </c>
      <c r="Z23" s="20">
        <f>'RIMS II Type II Employment'!Z23*VLOOKUP('Equation 4 Type II FTE'!$B23,'Equation 3 FTE Conversion'!$B$10:$E$32,4,FALSE)</f>
        <v>0.52818801537023574</v>
      </c>
      <c r="AA23" s="20">
        <f>'RIMS II Type II Employment'!AA23*VLOOKUP('Equation 4 Type II FTE'!$B23,'Equation 3 FTE Conversion'!$B$10:$E$32,4,FALSE)</f>
        <v>0.42987145082563094</v>
      </c>
      <c r="AB23" s="20">
        <f>'RIMS II Type II Employment'!AB23*VLOOKUP('Equation 4 Type II FTE'!$B23,'Equation 3 FTE Conversion'!$B$10:$E$32,4,FALSE)</f>
        <v>0.47538837885554053</v>
      </c>
      <c r="AC23" s="20">
        <f>'RIMS II Type II Employment'!AC23*VLOOKUP('Equation 4 Type II FTE'!$B23,'Equation 3 FTE Conversion'!$B$10:$E$32,4,FALSE)</f>
        <v>0.42373864368054831</v>
      </c>
      <c r="AD23" s="20">
        <f>'RIMS II Type II Employment'!AD23*VLOOKUP('Equation 4 Type II FTE'!$B23,'Equation 3 FTE Conversion'!$B$10:$E$32,4,FALSE)</f>
        <v>0.29255406584276666</v>
      </c>
      <c r="AE23" s="20">
        <f>'RIMS II Type II Employment'!AE23*VLOOKUP('Equation 4 Type II FTE'!$B23,'Equation 3 FTE Conversion'!$B$10:$E$32,4,FALSE)</f>
        <v>0.27338904351438365</v>
      </c>
      <c r="AF23" s="20">
        <f>'RIMS II Type II Employment'!AF23*VLOOKUP('Equation 4 Type II FTE'!$B23,'Equation 3 FTE Conversion'!$B$10:$E$32,4,FALSE)</f>
        <v>0.32273897600996987</v>
      </c>
      <c r="AG23" s="20">
        <f>'RIMS II Type II Employment'!AG23*VLOOKUP('Equation 4 Type II FTE'!$B23,'Equation 3 FTE Conversion'!$B$10:$E$32,4,FALSE)</f>
        <v>0.36844755426316339</v>
      </c>
      <c r="AH23" s="20">
        <f>'RIMS II Type II Employment'!AH23*VLOOKUP('Equation 4 Type II FTE'!$B23,'Equation 3 FTE Conversion'!$B$10:$E$32,4,FALSE)</f>
        <v>0.39757838820230551</v>
      </c>
      <c r="AI23" s="20">
        <f>'RIMS II Type II Employment'!AI23*VLOOKUP('Equation 4 Type II FTE'!$B23,'Equation 3 FTE Conversion'!$B$10:$E$32,4,FALSE)</f>
        <v>0.33423798940699967</v>
      </c>
      <c r="AJ23" s="20">
        <f>'RIMS II Type II Employment'!AJ23*VLOOKUP('Equation 4 Type II FTE'!$B23,'Equation 3 FTE Conversion'!$B$10:$E$32,4,FALSE)</f>
        <v>0.35445708796344377</v>
      </c>
      <c r="AK23" s="20">
        <f>'RIMS II Type II Employment'!AK23*VLOOKUP('Equation 4 Type II FTE'!$B23,'Equation 3 FTE Conversion'!$B$10:$E$32,4,FALSE)</f>
        <v>0.3760177380828747</v>
      </c>
      <c r="AL23" s="20">
        <f>'RIMS II Type II Employment'!AL23*VLOOKUP('Equation 4 Type II FTE'!$B23,'Equation 3 FTE Conversion'!$B$10:$E$32,4,FALSE)</f>
        <v>0.35723601620105933</v>
      </c>
      <c r="AM23" s="20">
        <f>'RIMS II Type II Employment'!AM23*VLOOKUP('Equation 4 Type II FTE'!$B23,'Equation 3 FTE Conversion'!$B$10:$E$32,4,FALSE)</f>
        <v>0.53700392564129196</v>
      </c>
      <c r="AN23" s="20">
        <f>'RIMS II Type II Employment'!AN23*VLOOKUP('Equation 4 Type II FTE'!$B23,'Equation 3 FTE Conversion'!$B$10:$E$32,4,FALSE)</f>
        <v>0.23036356838716379</v>
      </c>
      <c r="AO23" s="20">
        <f>'RIMS II Type II Employment'!AO23*VLOOKUP('Equation 4 Type II FTE'!$B23,'Equation 3 FTE Conversion'!$B$10:$E$32,4,FALSE)</f>
        <v>0.21666057742236994</v>
      </c>
      <c r="AP23" s="20">
        <f>'RIMS II Type II Employment'!AP23*VLOOKUP('Equation 4 Type II FTE'!$B23,'Equation 3 FTE Conversion'!$B$10:$E$32,4,FALSE)</f>
        <v>0.39336208329006128</v>
      </c>
      <c r="AQ23" s="20">
        <f>'RIMS II Type II Employment'!AQ23*VLOOKUP('Equation 4 Type II FTE'!$B23,'Equation 3 FTE Conversion'!$B$10:$E$32,4,FALSE)</f>
        <v>0.33126741094610035</v>
      </c>
      <c r="AR23" s="20">
        <f>'RIMS II Type II Employment'!AR23*VLOOKUP('Equation 4 Type II FTE'!$B23,'Equation 3 FTE Conversion'!$B$10:$E$32,4,FALSE)</f>
        <v>0.27425146951916091</v>
      </c>
      <c r="AS23" s="20">
        <f>'RIMS II Type II Employment'!AS23*VLOOKUP('Equation 4 Type II FTE'!$B23,'Equation 3 FTE Conversion'!$B$10:$E$32,4,FALSE)</f>
        <v>0.32398470246131478</v>
      </c>
      <c r="AT23" s="20">
        <f>'RIMS II Type II Employment'!AT23*VLOOKUP('Equation 4 Type II FTE'!$B23,'Equation 3 FTE Conversion'!$B$10:$E$32,4,FALSE)</f>
        <v>0.27128089105826153</v>
      </c>
      <c r="AU23" s="20">
        <f>'RIMS II Type II Employment'!AU23*VLOOKUP('Equation 4 Type II FTE'!$B23,'Equation 3 FTE Conversion'!$B$10:$E$32,4,FALSE)</f>
        <v>0.22978861771731229</v>
      </c>
      <c r="AV23" s="20">
        <f>'RIMS II Type II Employment'!AV23*VLOOKUP('Equation 4 Type II FTE'!$B23,'Equation 3 FTE Conversion'!$B$10:$E$32,4,FALSE)</f>
        <v>0.30050755010904556</v>
      </c>
      <c r="AW23" s="20">
        <f>'RIMS II Type II Employment'!AW23*VLOOKUP('Equation 4 Type II FTE'!$B23,'Equation 3 FTE Conversion'!$B$10:$E$32,4,FALSE)</f>
        <v>0.22020610655312078</v>
      </c>
      <c r="AX23" s="20">
        <f>'RIMS II Type II Employment'!AX23*VLOOKUP('Equation 4 Type II FTE'!$B23,'Equation 3 FTE Conversion'!$B$10:$E$32,4,FALSE)</f>
        <v>0.22403911101879739</v>
      </c>
      <c r="AY23" s="20">
        <f>'RIMS II Type II Employment'!AY23*VLOOKUP('Equation 4 Type II FTE'!$B23,'Equation 3 FTE Conversion'!$B$10:$E$32,4,FALSE)</f>
        <v>0.23774210198359122</v>
      </c>
      <c r="AZ23" s="20">
        <f>'RIMS II Type II Employment'!AZ23*VLOOKUP('Equation 4 Type II FTE'!$B23,'Equation 3 FTE Conversion'!$B$10:$E$32,4,FALSE)</f>
        <v>0.19088362239069476</v>
      </c>
      <c r="BA23" s="20">
        <f>'RIMS II Type II Employment'!BA23*VLOOKUP('Equation 4 Type II FTE'!$B23,'Equation 3 FTE Conversion'!$B$10:$E$32,4,FALSE)</f>
        <v>0.1993162322151833</v>
      </c>
      <c r="BB23" s="20">
        <f>'RIMS II Type II Employment'!BB23*VLOOKUP('Equation 4 Type II FTE'!$B23,'Equation 3 FTE Conversion'!$B$10:$E$32,4,FALSE)</f>
        <v>0.25959022743794785</v>
      </c>
      <c r="BC23" s="20">
        <f>'RIMS II Type II Employment'!BC23*VLOOKUP('Equation 4 Type II FTE'!$B23,'Equation 3 FTE Conversion'!$B$10:$E$32,4,FALSE)</f>
        <v>0.36911833004465677</v>
      </c>
      <c r="BD23" s="20">
        <f>'RIMS II Type II Employment'!BD23*VLOOKUP('Equation 4 Type II FTE'!$B23,'Equation 3 FTE Conversion'!$B$10:$E$32,4,FALSE)</f>
        <v>0.22470988680029078</v>
      </c>
      <c r="BE23" s="20">
        <f>'RIMS II Type II Employment'!BE23*VLOOKUP('Equation 4 Type II FTE'!$B23,'Equation 3 FTE Conversion'!$B$10:$E$32,4,FALSE)</f>
        <v>0.3098984110499533</v>
      </c>
      <c r="BF23" s="20">
        <f>'RIMS II Type II Employment'!BF23*VLOOKUP('Equation 4 Type II FTE'!$B23,'Equation 3 FTE Conversion'!$B$10:$E$32,4,FALSE)</f>
        <v>0.29379979229411152</v>
      </c>
      <c r="BG23" s="20">
        <f>'RIMS II Type II Employment'!BG23*VLOOKUP('Equation 4 Type II FTE'!$B23,'Equation 3 FTE Conversion'!$B$10:$E$32,4,FALSE)</f>
        <v>0.39594936130439301</v>
      </c>
      <c r="BH23" s="20">
        <f>'RIMS II Type II Employment'!BH23*VLOOKUP('Equation 4 Type II FTE'!$B23,'Equation 3 FTE Conversion'!$B$10:$E$32,4,FALSE)</f>
        <v>0.32915925848997823</v>
      </c>
      <c r="BI23" s="20">
        <f>'RIMS II Type II Employment'!BI23*VLOOKUP('Equation 4 Type II FTE'!$B23,'Equation 3 FTE Conversion'!$B$10:$E$32,4,FALSE)</f>
        <v>0.3863668501402015</v>
      </c>
      <c r="BJ23" s="20">
        <f>'RIMS II Type II Employment'!BJ23*VLOOKUP('Equation 4 Type II FTE'!$B23,'Equation 3 FTE Conversion'!$B$10:$E$32,4,FALSE)</f>
        <v>0.29619542008515942</v>
      </c>
      <c r="BK23" s="20">
        <f>'RIMS II Type II Employment'!BK23*VLOOKUP('Equation 4 Type II FTE'!$B23,'Equation 3 FTE Conversion'!$B$10:$E$32,4,FALSE)</f>
        <v>0.31536044241354244</v>
      </c>
      <c r="BL23" s="20">
        <f>'RIMS II Type II Employment'!BL23*VLOOKUP('Equation 4 Type II FTE'!$B23,'Equation 3 FTE Conversion'!$B$10:$E$32,4,FALSE)</f>
        <v>0.20228681067608267</v>
      </c>
      <c r="BM23" s="20">
        <f>'RIMS II Type II Employment'!BM23*VLOOKUP('Equation 4 Type II FTE'!$B23,'Equation 3 FTE Conversion'!$B$10:$E$32,4,FALSE)</f>
        <v>0.3926913075085679</v>
      </c>
      <c r="BN23" s="20">
        <f>'RIMS II Type II Employment'!BN23*VLOOKUP('Equation 4 Type II FTE'!$B23,'Equation 3 FTE Conversion'!$B$10:$E$32,4,FALSE)</f>
        <v>0.31737276975802264</v>
      </c>
      <c r="BO23" s="20">
        <f>'RIMS II Type II Employment'!BO23*VLOOKUP('Equation 4 Type II FTE'!$B23,'Equation 3 FTE Conversion'!$B$10:$E$32,4,FALSE)</f>
        <v>0.43734580953370028</v>
      </c>
      <c r="BP23" s="20">
        <f>'RIMS II Type II Employment'!BP23*VLOOKUP('Equation 4 Type II FTE'!$B23,'Equation 3 FTE Conversion'!$B$10:$E$32,4,FALSE)</f>
        <v>0.31861849620936755</v>
      </c>
      <c r="BQ23" s="20">
        <f>'RIMS II Type II Employment'!BQ23*VLOOKUP('Equation 4 Type II FTE'!$B23,'Equation 3 FTE Conversion'!$B$10:$E$32,4,FALSE)</f>
        <v>0.28440893135320389</v>
      </c>
      <c r="BR23" s="20">
        <f>'RIMS II Type II Employment'!BR23*VLOOKUP('Equation 4 Type II FTE'!$B23,'Equation 3 FTE Conversion'!$B$10:$E$32,4,FALSE)</f>
        <v>0.2833548551251428</v>
      </c>
      <c r="BS23" s="20">
        <f>'RIMS II Type II Employment'!BS23*VLOOKUP('Equation 4 Type II FTE'!$B23,'Equation 3 FTE Conversion'!$B$10:$E$32,4,FALSE)</f>
        <v>0.33270478762072908</v>
      </c>
      <c r="BT23" s="20">
        <f>'RIMS II Type II Employment'!BT23*VLOOKUP('Equation 4 Type II FTE'!$B23,'Equation 3 FTE Conversion'!$B$10:$E$32,4,FALSE)</f>
        <v>0.29015843805171876</v>
      </c>
      <c r="BU23" s="20">
        <f>'RIMS II Type II Employment'!BU23*VLOOKUP('Equation 4 Type II FTE'!$B23,'Equation 3 FTE Conversion'!$B$10:$E$32,4,FALSE)</f>
        <v>0.27108924083497765</v>
      </c>
      <c r="BV23" s="20">
        <f>'RIMS II Type II Employment'!BV23*VLOOKUP('Equation 4 Type II FTE'!$B23,'Equation 3 FTE Conversion'!$B$10:$E$32,4,FALSE)</f>
        <v>0.35551116419150486</v>
      </c>
      <c r="BW23" s="20">
        <f>'RIMS II Type II Employment'!BW23*VLOOKUP('Equation 4 Type II FTE'!$B23,'Equation 3 FTE Conversion'!$B$10:$E$32,4,FALSE)</f>
        <v>0.34947418215806419</v>
      </c>
      <c r="BX23" s="20">
        <f>'RIMS II Type II Employment'!BX23*VLOOKUP('Equation 4 Type II FTE'!$B23,'Equation 3 FTE Conversion'!$B$10:$E$32,4,FALSE)</f>
        <v>0.2698435143836328</v>
      </c>
      <c r="BY23" s="20">
        <f>'RIMS II Type II Employment'!BY23*VLOOKUP('Equation 4 Type II FTE'!$B23,'Equation 3 FTE Conversion'!$B$10:$E$32,4,FALSE)</f>
        <v>0.21119854605878077</v>
      </c>
      <c r="BZ23" s="20">
        <f>'RIMS II Type II Employment'!BZ23*VLOOKUP('Equation 4 Type II FTE'!$B23,'Equation 3 FTE Conversion'!$B$10:$E$32,4,FALSE)</f>
        <v>0.20592816491847546</v>
      </c>
      <c r="CA23" s="20">
        <f>'RIMS II Type II Employment'!CA23*VLOOKUP('Equation 4 Type II FTE'!$B23,'Equation 3 FTE Conversion'!$B$10:$E$32,4,FALSE)</f>
        <v>0.29734532142486242</v>
      </c>
      <c r="CB23" s="20">
        <f>'RIMS II Type II Employment'!CB23*VLOOKUP('Equation 4 Type II FTE'!$B23,'Equation 3 FTE Conversion'!$B$10:$E$32,4,FALSE)</f>
        <v>0.44242454045072177</v>
      </c>
      <c r="CC23" s="20">
        <f>'RIMS II Type II Employment'!CC23*VLOOKUP('Equation 4 Type II FTE'!$B23,'Equation 3 FTE Conversion'!$B$10:$E$32,4,FALSE)</f>
        <v>0.36883085470973104</v>
      </c>
      <c r="CD23" s="20">
        <f>'RIMS II Type II Employment'!CD23*VLOOKUP('Equation 4 Type II FTE'!$B23,'Equation 3 FTE Conversion'!$B$10:$E$32,4,FALSE)</f>
        <v>0.53393752206875067</v>
      </c>
      <c r="CE23" s="20">
        <f>'RIMS II Type II Employment'!CE23*VLOOKUP('Equation 4 Type II FTE'!$B23,'Equation 3 FTE Conversion'!$B$10:$E$32,4,FALSE)</f>
        <v>0.53786635164606922</v>
      </c>
      <c r="CF23" s="20">
        <f>'RIMS II Type II Employment'!CF23*VLOOKUP('Equation 4 Type II FTE'!$B23,'Equation 3 FTE Conversion'!$B$10:$E$32,4,FALSE)</f>
        <v>0.33155488628102603</v>
      </c>
      <c r="CG23" s="20">
        <f>'RIMS II Type II Employment'!CG23*VLOOKUP('Equation 4 Type II FTE'!$B23,'Equation 3 FTE Conversion'!$B$10:$E$32,4,FALSE)</f>
        <v>0.34113739744521754</v>
      </c>
      <c r="CH23" s="20">
        <f>'RIMS II Type II Employment'!CH23*VLOOKUP('Equation 4 Type II FTE'!$B23,'Equation 3 FTE Conversion'!$B$10:$E$32,4,FALSE)</f>
        <v>0.22346416034894589</v>
      </c>
      <c r="CI23" s="20">
        <f>'RIMS II Type II Employment'!CI23*VLOOKUP('Equation 4 Type II FTE'!$B23,'Equation 3 FTE Conversion'!$B$10:$E$32,4,FALSE)</f>
        <v>0.27118506594661956</v>
      </c>
      <c r="CJ23" s="20">
        <f>'RIMS II Type II Employment'!CJ23*VLOOKUP('Equation 4 Type II FTE'!$B23,'Equation 3 FTE Conversion'!$B$10:$E$32,4,FALSE)</f>
        <v>0.37438871118496209</v>
      </c>
      <c r="CK23" s="20">
        <f>'RIMS II Type II Employment'!CK23*VLOOKUP('Equation 4 Type II FTE'!$B23,'Equation 3 FTE Conversion'!$B$10:$E$32,4,FALSE)</f>
        <v>0.40236964378440132</v>
      </c>
      <c r="CL23" s="20">
        <f>'RIMS II Type II Employment'!CL23*VLOOKUP('Equation 4 Type II FTE'!$B23,'Equation 3 FTE Conversion'!$B$10:$E$32,4,FALSE)</f>
        <v>0.40351954512410426</v>
      </c>
      <c r="CM23" s="20">
        <f>'RIMS II Type II Employment'!CM23*VLOOKUP('Equation 4 Type II FTE'!$B23,'Equation 3 FTE Conversion'!$B$10:$E$32,4,FALSE)</f>
        <v>0.36710600270017657</v>
      </c>
      <c r="CN23" s="20">
        <f>'RIMS II Type II Employment'!CN23*VLOOKUP('Equation 4 Type II FTE'!$B23,'Equation 3 FTE Conversion'!$B$10:$E$32,4,FALSE)</f>
        <v>0.28095922733409495</v>
      </c>
      <c r="CO23" s="20">
        <f>'RIMS II Type II Employment'!CO23*VLOOKUP('Equation 4 Type II FTE'!$B23,'Equation 3 FTE Conversion'!$B$10:$E$32,4,FALSE)</f>
        <v>0.26121925433586046</v>
      </c>
      <c r="CP23" s="20">
        <f>'RIMS II Type II Employment'!CP23*VLOOKUP('Equation 4 Type II FTE'!$B23,'Equation 3 FTE Conversion'!$B$10:$E$32,4,FALSE)</f>
        <v>0.285367182469623</v>
      </c>
      <c r="CQ23" s="20">
        <f>'RIMS II Type II Employment'!CQ23*VLOOKUP('Equation 4 Type II FTE'!$B23,'Equation 3 FTE Conversion'!$B$10:$E$32,4,FALSE)</f>
        <v>0.25240334406480425</v>
      </c>
      <c r="CR23" s="20">
        <f>'RIMS II Type II Employment'!CR23*VLOOKUP('Equation 4 Type II FTE'!$B23,'Equation 3 FTE Conversion'!$B$10:$E$32,4,FALSE)</f>
        <v>0.26006935299615741</v>
      </c>
      <c r="CS23" s="20">
        <f>'RIMS II Type II Employment'!CS23*VLOOKUP('Equation 4 Type II FTE'!$B23,'Equation 3 FTE Conversion'!$B$10:$E$32,4,FALSE)</f>
        <v>0.28479223179977153</v>
      </c>
      <c r="CT23" s="20">
        <f>'RIMS II Type II Employment'!CT23*VLOOKUP('Equation 4 Type II FTE'!$B23,'Equation 3 FTE Conversion'!$B$10:$E$32,4,FALSE)</f>
        <v>0.26294410634541487</v>
      </c>
      <c r="CU23" s="20">
        <f>'RIMS II Type II Employment'!CU23*VLOOKUP('Equation 4 Type II FTE'!$B23,'Equation 3 FTE Conversion'!$B$10:$E$32,4,FALSE)</f>
        <v>0.23160929483850867</v>
      </c>
      <c r="CV23" s="20">
        <f>'RIMS II Type II Employment'!CV23*VLOOKUP('Equation 4 Type II FTE'!$B23,'Equation 3 FTE Conversion'!$B$10:$E$32,4,FALSE)</f>
        <v>0.35867339287568806</v>
      </c>
      <c r="CW23" s="20">
        <f>'RIMS II Type II Employment'!CW23*VLOOKUP('Equation 4 Type II FTE'!$B23,'Equation 3 FTE Conversion'!$B$10:$E$32,4,FALSE)</f>
        <v>0.33922089521237925</v>
      </c>
      <c r="CX23" s="20">
        <f>'RIMS II Type II Employment'!CX23*VLOOKUP('Equation 4 Type II FTE'!$B23,'Equation 3 FTE Conversion'!$B$10:$E$32,4,FALSE)</f>
        <v>0.32436800290788248</v>
      </c>
      <c r="CY23" s="20">
        <f>'RIMS II Type II Employment'!CY23*VLOOKUP('Equation 4 Type II FTE'!$B23,'Equation 3 FTE Conversion'!$B$10:$E$32,4,FALSE)</f>
        <v>0.3284884827084848</v>
      </c>
      <c r="CZ23" s="20">
        <f>'RIMS II Type II Employment'!CZ23*VLOOKUP('Equation 4 Type II FTE'!$B23,'Equation 3 FTE Conversion'!$B$10:$E$32,4,FALSE)</f>
        <v>0.42718834769965724</v>
      </c>
      <c r="DA23" s="20">
        <f>'RIMS II Type II Employment'!DA23*VLOOKUP('Equation 4 Type II FTE'!$B23,'Equation 3 FTE Conversion'!$B$10:$E$32,4,FALSE)</f>
        <v>0.55971447710042577</v>
      </c>
      <c r="DB23" s="20">
        <f>'RIMS II Type II Employment'!DB23*VLOOKUP('Equation 4 Type II FTE'!$B23,'Equation 3 FTE Conversion'!$B$10:$E$32,4,FALSE)</f>
        <v>0.26763953681586872</v>
      </c>
      <c r="DC23" s="20">
        <f>'RIMS II Type II Employment'!DC23*VLOOKUP('Equation 4 Type II FTE'!$B23,'Equation 3 FTE Conversion'!$B$10:$E$32,4,FALSE)</f>
        <v>0.45488180496417074</v>
      </c>
      <c r="DD23" s="20">
        <f>'RIMS II Type II Employment'!DD23*VLOOKUP('Equation 4 Type II FTE'!$B23,'Equation 3 FTE Conversion'!$B$10:$E$32,4,FALSE)</f>
        <v>0.32082247377713158</v>
      </c>
      <c r="DE23" s="20">
        <f>'RIMS II Type II Employment'!DE23*VLOOKUP('Equation 4 Type II FTE'!$B23,'Equation 3 FTE Conversion'!$B$10:$E$32,4,FALSE)</f>
        <v>0.53259597050576379</v>
      </c>
      <c r="DF23" s="20">
        <f>'RIMS II Type II Employment'!DF23*VLOOKUP('Equation 4 Type II FTE'!$B23,'Equation 3 FTE Conversion'!$B$10:$E$32,4,FALSE)</f>
        <v>0.36729765292346034</v>
      </c>
      <c r="DG23" s="20">
        <f>'RIMS II Type II Employment'!DG23*VLOOKUP('Equation 4 Type II FTE'!$B23,'Equation 3 FTE Conversion'!$B$10:$E$32,4,FALSE)</f>
        <v>0.42699669747637348</v>
      </c>
      <c r="DH23" s="20">
        <f>'RIMS II Type II Employment'!DH23*VLOOKUP('Equation 4 Type II FTE'!$B23,'Equation 3 FTE Conversion'!$B$10:$E$32,4,FALSE)</f>
        <v>0.50547746391110182</v>
      </c>
      <c r="DI23" s="20">
        <f>'RIMS II Type II Employment'!DI23*VLOOKUP('Equation 4 Type II FTE'!$B23,'Equation 3 FTE Conversion'!$B$10:$E$32,4,FALSE)</f>
        <v>0.23036356838716379</v>
      </c>
      <c r="DJ23" s="20">
        <f>'RIMS II Type II Employment'!DJ23*VLOOKUP('Equation 4 Type II FTE'!$B23,'Equation 3 FTE Conversion'!$B$10:$E$32,4,FALSE)</f>
        <v>0.32091829888877349</v>
      </c>
      <c r="DK23" s="20">
        <f>'RIMS II Type II Employment'!DK23*VLOOKUP('Equation 4 Type II FTE'!$B23,'Equation 3 FTE Conversion'!$B$10:$E$32,4,FALSE)</f>
        <v>0.44089133866445118</v>
      </c>
      <c r="DL23" s="20">
        <f>'RIMS II Type II Employment'!DL23*VLOOKUP('Equation 4 Type II FTE'!$B23,'Equation 3 FTE Conversion'!$B$10:$E$32,4,FALSE)</f>
        <v>0.47069294838508674</v>
      </c>
      <c r="DM23" s="20">
        <f>'RIMS II Type II Employment'!DM23*VLOOKUP('Equation 4 Type II FTE'!$B23,'Equation 3 FTE Conversion'!$B$10:$E$32,4,FALSE)</f>
        <v>0.15705735798109877</v>
      </c>
      <c r="DN23" s="20">
        <f>'RIMS II Type II Employment'!DN23*VLOOKUP('Equation 4 Type II FTE'!$B23,'Equation 3 FTE Conversion'!$B$10:$E$32,4,FALSE)</f>
        <v>0.82313770900405026</v>
      </c>
      <c r="DO23" s="20">
        <f>'RIMS II Type II Employment'!DO23*VLOOKUP('Equation 4 Type II FTE'!$B23,'Equation 3 FTE Conversion'!$B$10:$E$32,4,FALSE)</f>
        <v>0.30309482812337735</v>
      </c>
      <c r="DP23" s="20">
        <f>'RIMS II Type II Employment'!DP23*VLOOKUP('Equation 4 Type II FTE'!$B23,'Equation 3 FTE Conversion'!$B$10:$E$32,4,FALSE)</f>
        <v>0.28900853671201576</v>
      </c>
      <c r="DQ23" s="20">
        <f>'RIMS II Type II Employment'!DQ23*VLOOKUP('Equation 4 Type II FTE'!$B23,'Equation 3 FTE Conversion'!$B$10:$E$32,4,FALSE)</f>
        <v>0.28153417800394642</v>
      </c>
      <c r="DR23" s="20">
        <f>'RIMS II Type II Employment'!DR23*VLOOKUP('Equation 4 Type II FTE'!$B23,'Equation 3 FTE Conversion'!$B$10:$E$32,4,FALSE)</f>
        <v>0.40725672447813893</v>
      </c>
      <c r="DS23" s="20">
        <f>'RIMS II Type II Employment'!DS23*VLOOKUP('Equation 4 Type II FTE'!$B23,'Equation 3 FTE Conversion'!$B$10:$E$32,4,FALSE)</f>
        <v>0.32590120469415312</v>
      </c>
      <c r="DT23" s="20">
        <f>'RIMS II Type II Employment'!DT23*VLOOKUP('Equation 4 Type II FTE'!$B23,'Equation 3 FTE Conversion'!$B$10:$E$32,4,FALSE)</f>
        <v>0.32398470246131478</v>
      </c>
      <c r="DU23" s="20">
        <f>'RIMS II Type II Employment'!DU23*VLOOKUP('Equation 4 Type II FTE'!$B23,'Equation 3 FTE Conversion'!$B$10:$E$32,4,FALSE)</f>
        <v>0.35560698930314671</v>
      </c>
      <c r="DV23" s="20">
        <f>'RIMS II Type II Employment'!DV23*VLOOKUP('Equation 4 Type II FTE'!$B23,'Equation 3 FTE Conversion'!$B$10:$E$32,4,FALSE)</f>
        <v>0.27703039775677646</v>
      </c>
      <c r="DW23" s="20">
        <f>'RIMS II Type II Employment'!DW23*VLOOKUP('Equation 4 Type II FTE'!$B23,'Equation 3 FTE Conversion'!$B$10:$E$32,4,FALSE)</f>
        <v>0.18992537127427561</v>
      </c>
      <c r="DX23" s="20">
        <f>'RIMS II Type II Employment'!DX23*VLOOKUP('Equation 4 Type II FTE'!$B23,'Equation 3 FTE Conversion'!$B$10:$E$32,4,FALSE)</f>
        <v>0.23841287776508463</v>
      </c>
      <c r="DY23" s="20">
        <f>'RIMS II Type II Employment'!DY23*VLOOKUP('Equation 4 Type II FTE'!$B23,'Equation 3 FTE Conversion'!$B$10:$E$32,4,FALSE)</f>
        <v>0.19577070308443245</v>
      </c>
      <c r="DZ23" s="20">
        <f>'RIMS II Type II Employment'!DZ23*VLOOKUP('Equation 4 Type II FTE'!$B23,'Equation 3 FTE Conversion'!$B$10:$E$32,4,FALSE)</f>
        <v>0.24789956381763423</v>
      </c>
      <c r="EA23" s="20">
        <f>'RIMS II Type II Employment'!EA23*VLOOKUP('Equation 4 Type II FTE'!$B23,'Equation 3 FTE Conversion'!$B$10:$E$32,4,FALSE)</f>
        <v>0.26284828123377296</v>
      </c>
      <c r="EB23" s="20">
        <f>'RIMS II Type II Employment'!EB23*VLOOKUP('Equation 4 Type II FTE'!$B23,'Equation 3 FTE Conversion'!$B$10:$E$32,4,FALSE)</f>
        <v>0.17286850140201476</v>
      </c>
      <c r="EC23" s="20">
        <f>'RIMS II Type II Employment'!EC23*VLOOKUP('Equation 4 Type II FTE'!$B23,'Equation 3 FTE Conversion'!$B$10:$E$32,4,FALSE)</f>
        <v>0.18110946100321945</v>
      </c>
      <c r="ED23" s="20">
        <f>'RIMS II Type II Employment'!ED23*VLOOKUP('Equation 4 Type II FTE'!$B23,'Equation 3 FTE Conversion'!$B$10:$E$32,4,FALSE)</f>
        <v>0.19184187350711393</v>
      </c>
      <c r="EE23" s="20">
        <f>'RIMS II Type II Employment'!EE23*VLOOKUP('Equation 4 Type II FTE'!$B23,'Equation 3 FTE Conversion'!$B$10:$E$32,4,FALSE)</f>
        <v>0.23668802575553016</v>
      </c>
      <c r="EF23" s="20">
        <f>'RIMS II Type II Employment'!EF23*VLOOKUP('Equation 4 Type II FTE'!$B23,'Equation 3 FTE Conversion'!$B$10:$E$32,4,FALSE)</f>
        <v>0.20602399003011734</v>
      </c>
      <c r="EG23" s="20">
        <f>'RIMS II Type II Employment'!EG23*VLOOKUP('Equation 4 Type II FTE'!$B23,'Equation 3 FTE Conversion'!$B$10:$E$32,4,FALSE)</f>
        <v>0.46379354034686882</v>
      </c>
      <c r="EH23" s="20">
        <f>'RIMS II Type II Employment'!EH23*VLOOKUP('Equation 4 Type II FTE'!$B23,'Equation 3 FTE Conversion'!$B$10:$E$32,4,FALSE)</f>
        <v>0.159069685325579</v>
      </c>
      <c r="EI23" s="20">
        <f>'RIMS II Type II Employment'!EI23*VLOOKUP('Equation 4 Type II FTE'!$B23,'Equation 3 FTE Conversion'!$B$10:$E$32,4,FALSE)</f>
        <v>0.16031541177692388</v>
      </c>
      <c r="EJ23" s="20">
        <f>'RIMS II Type II Employment'!EJ23*VLOOKUP('Equation 4 Type II FTE'!$B23,'Equation 3 FTE Conversion'!$B$10:$E$32,4,FALSE)</f>
        <v>0.1731559767369405</v>
      </c>
      <c r="EK23" s="20">
        <f>'RIMS II Type II Employment'!EK23*VLOOKUP('Equation 4 Type II FTE'!$B23,'Equation 3 FTE Conversion'!$B$10:$E$32,4,FALSE)</f>
        <v>0.34487457679925226</v>
      </c>
      <c r="EL23" s="20">
        <f>'RIMS II Type II Employment'!EL23*VLOOKUP('Equation 4 Type II FTE'!$B23,'Equation 3 FTE Conversion'!$B$10:$E$32,4,FALSE)</f>
        <v>0.26831031259736215</v>
      </c>
      <c r="EM23" s="20">
        <f>'RIMS II Type II Employment'!EM23*VLOOKUP('Equation 4 Type II FTE'!$B23,'Equation 3 FTE Conversion'!$B$10:$E$32,4,FALSE)</f>
        <v>0.23755045176030742</v>
      </c>
      <c r="EN23" s="20">
        <f>'RIMS II Type II Employment'!EN23*VLOOKUP('Equation 4 Type II FTE'!$B23,'Equation 3 FTE Conversion'!$B$10:$E$32,4,FALSE)</f>
        <v>0.2845047564648458</v>
      </c>
      <c r="EO23" s="20">
        <f>'RIMS II Type II Employment'!EO23*VLOOKUP('Equation 4 Type II FTE'!$B23,'Equation 3 FTE Conversion'!$B$10:$E$32,4,FALSE)</f>
        <v>0.29677037075501089</v>
      </c>
      <c r="EP23" s="20">
        <f>'RIMS II Type II Employment'!EP23*VLOOKUP('Equation 4 Type II FTE'!$B23,'Equation 3 FTE Conversion'!$B$10:$E$32,4,FALSE)</f>
        <v>0.36451872468584484</v>
      </c>
      <c r="EQ23" s="20">
        <f>'RIMS II Type II Employment'!EQ23*VLOOKUP('Equation 4 Type II FTE'!$B23,'Equation 3 FTE Conversion'!$B$10:$E$32,4,FALSE)</f>
        <v>0.26141090455914423</v>
      </c>
      <c r="ER23" s="20">
        <f>'RIMS II Type II Employment'!ER23*VLOOKUP('Equation 4 Type II FTE'!$B23,'Equation 3 FTE Conversion'!$B$10:$E$32,4,FALSE)</f>
        <v>0.25499062207913598</v>
      </c>
      <c r="ES23" s="20">
        <f>'RIMS II Type II Employment'!ES23*VLOOKUP('Equation 4 Type II FTE'!$B23,'Equation 3 FTE Conversion'!$B$10:$E$32,4,FALSE)</f>
        <v>0.2387961782116523</v>
      </c>
      <c r="ET23" s="20">
        <f>'RIMS II Type II Employment'!ET23*VLOOKUP('Equation 4 Type II FTE'!$B23,'Equation 3 FTE Conversion'!$B$10:$E$32,4,FALSE)</f>
        <v>0.32398470246131478</v>
      </c>
      <c r="EU23" s="20">
        <f>'RIMS II Type II Employment'!EU23*VLOOKUP('Equation 4 Type II FTE'!$B23,'Equation 3 FTE Conversion'!$B$10:$E$32,4,FALSE)</f>
        <v>0.29571629452694981</v>
      </c>
      <c r="EV23" s="20">
        <f>'RIMS II Type II Employment'!EV23*VLOOKUP('Equation 4 Type II FTE'!$B23,'Equation 3 FTE Conversion'!$B$10:$E$32,4,FALSE)</f>
        <v>0.44194541489251221</v>
      </c>
      <c r="EW23" s="20">
        <f>'RIMS II Type II Employment'!EW23*VLOOKUP('Equation 4 Type II FTE'!$B23,'Equation 3 FTE Conversion'!$B$10:$E$32,4,FALSE)</f>
        <v>0.20726971648146225</v>
      </c>
      <c r="EX23" s="20">
        <f>'RIMS II Type II Employment'!EX23*VLOOKUP('Equation 4 Type II FTE'!$B23,'Equation 3 FTE Conversion'!$B$10:$E$32,4,FALSE)</f>
        <v>0.33672944230968949</v>
      </c>
      <c r="EY23" s="20">
        <f>'RIMS II Type II Employment'!EY23*VLOOKUP('Equation 4 Type II FTE'!$B23,'Equation 3 FTE Conversion'!$B$10:$E$32,4,FALSE)</f>
        <v>0.54601148613563188</v>
      </c>
      <c r="EZ23" s="20">
        <f>'RIMS II Type II Employment'!EZ23*VLOOKUP('Equation 4 Type II FTE'!$B23,'Equation 3 FTE Conversion'!$B$10:$E$32,4,FALSE)</f>
        <v>0.90583478035102305</v>
      </c>
      <c r="FA23" s="20">
        <f>'RIMS II Type II Employment'!FA23*VLOOKUP('Equation 4 Type II FTE'!$B23,'Equation 3 FTE Conversion'!$B$10:$E$32,4,FALSE)</f>
        <v>0.27894689998961475</v>
      </c>
      <c r="FB23" s="20">
        <f>'RIMS II Type II Employment'!FB23*VLOOKUP('Equation 4 Type II FTE'!$B23,'Equation 3 FTE Conversion'!$B$10:$E$32,4,FALSE)</f>
        <v>0.50509416346453428</v>
      </c>
      <c r="FC23" s="20">
        <f>'RIMS II Type II Employment'!FC23*VLOOKUP('Equation 4 Type II FTE'!$B23,'Equation 3 FTE Conversion'!$B$10:$E$32,4,FALSE)</f>
        <v>0.31478549174369097</v>
      </c>
      <c r="FD23" s="20">
        <f>'RIMS II Type II Employment'!FD23*VLOOKUP('Equation 4 Type II FTE'!$B23,'Equation 3 FTE Conversion'!$B$10:$E$32,4,FALSE)</f>
        <v>0.25709877453525809</v>
      </c>
      <c r="FE23" s="20">
        <f>'RIMS II Type II Employment'!FE23*VLOOKUP('Equation 4 Type II FTE'!$B23,'Equation 3 FTE Conversion'!$B$10:$E$32,4,FALSE)</f>
        <v>0.23486734863433381</v>
      </c>
      <c r="FF23" s="20">
        <f>'RIMS II Type II Employment'!FF23*VLOOKUP('Equation 4 Type II FTE'!$B23,'Equation 3 FTE Conversion'!$B$10:$E$32,4,FALSE)</f>
        <v>0.19548322774950669</v>
      </c>
      <c r="FG23" s="20">
        <f>'RIMS II Type II Employment'!FG23*VLOOKUP('Equation 4 Type II FTE'!$B23,'Equation 3 FTE Conversion'!$B$10:$E$32,4,FALSE)</f>
        <v>0.40083644199813068</v>
      </c>
      <c r="FH23" s="20">
        <f>'RIMS II Type II Employment'!FH23*VLOOKUP('Equation 4 Type II FTE'!$B23,'Equation 3 FTE Conversion'!$B$10:$E$32,4,FALSE)</f>
        <v>0.33030915982968118</v>
      </c>
      <c r="FI23" s="20">
        <f>'RIMS II Type II Employment'!FI23*VLOOKUP('Equation 4 Type II FTE'!$B23,'Equation 3 FTE Conversion'!$B$10:$E$32,4,FALSE)</f>
        <v>0.41032312805068027</v>
      </c>
      <c r="FJ23" s="20">
        <f>'RIMS II Type II Employment'!FJ23*VLOOKUP('Equation 4 Type II FTE'!$B23,'Equation 3 FTE Conversion'!$B$10:$E$32,4,FALSE)</f>
        <v>0.45986471076955032</v>
      </c>
      <c r="FK23" s="20">
        <f>'RIMS II Type II Employment'!FK23*VLOOKUP('Equation 4 Type II FTE'!$B23,'Equation 3 FTE Conversion'!$B$10:$E$32,4,FALSE)</f>
        <v>0.57140514072073945</v>
      </c>
      <c r="FL23" s="20">
        <f>'RIMS II Type II Employment'!FL23*VLOOKUP('Equation 4 Type II FTE'!$B23,'Equation 3 FTE Conversion'!$B$10:$E$32,4,FALSE)</f>
        <v>0.29830357254128159</v>
      </c>
      <c r="FM23" s="20">
        <f>'RIMS II Type II Employment'!FM23*VLOOKUP('Equation 4 Type II FTE'!$B23,'Equation 3 FTE Conversion'!$B$10:$E$32,4,FALSE)</f>
        <v>0.43188377817011114</v>
      </c>
      <c r="FN23" s="20">
        <f>'RIMS II Type II Employment'!FN23*VLOOKUP('Equation 4 Type II FTE'!$B23,'Equation 3 FTE Conversion'!$B$10:$E$32,4,FALSE)</f>
        <v>0.39441615951812237</v>
      </c>
      <c r="FO23" s="20">
        <f>'RIMS II Type II Employment'!FO23*VLOOKUP('Equation 4 Type II FTE'!$B23,'Equation 3 FTE Conversion'!$B$10:$E$32,4,FALSE)</f>
        <v>0.39393703395991281</v>
      </c>
      <c r="FP23" s="20">
        <f>'RIMS II Type II Employment'!FP23*VLOOKUP('Equation 4 Type II FTE'!$B23,'Equation 3 FTE Conversion'!$B$10:$E$32,4,FALSE)</f>
        <v>0.39039150482916191</v>
      </c>
      <c r="FQ23" s="20">
        <f>'RIMS II Type II Employment'!FQ23*VLOOKUP('Equation 4 Type II FTE'!$B23,'Equation 3 FTE Conversion'!$B$10:$E$32,4,FALSE)</f>
        <v>0.40246546889604318</v>
      </c>
      <c r="FR23" s="20">
        <f>'RIMS II Type II Employment'!FR23*VLOOKUP('Equation 4 Type II FTE'!$B23,'Equation 3 FTE Conversion'!$B$10:$E$32,4,FALSE)</f>
        <v>0.32628450514072077</v>
      </c>
      <c r="FS23" s="20">
        <f>'RIMS II Type II Employment'!FS23*VLOOKUP('Equation 4 Type II FTE'!$B23,'Equation 3 FTE Conversion'!$B$10:$E$32,4,FALSE)</f>
        <v>0.52138443244365984</v>
      </c>
      <c r="FT23" s="20">
        <f>'RIMS II Type II Employment'!FT23*VLOOKUP('Equation 4 Type II FTE'!$B23,'Equation 3 FTE Conversion'!$B$10:$E$32,4,FALSE)</f>
        <v>0.32647615536400459</v>
      </c>
      <c r="FU23" s="20">
        <f>'RIMS II Type II Employment'!FU23*VLOOKUP('Equation 4 Type II FTE'!$B23,'Equation 3 FTE Conversion'!$B$10:$E$32,4,FALSE)</f>
        <v>0.5242591857929173</v>
      </c>
      <c r="FV23" s="20">
        <f>'RIMS II Type II Employment'!FV23*VLOOKUP('Equation 4 Type II FTE'!$B23,'Equation 3 FTE Conversion'!$B$10:$E$32,4,FALSE)</f>
        <v>0.52042618132724061</v>
      </c>
      <c r="FW23" s="20">
        <f>'RIMS II Type II Employment'!FW23*VLOOKUP('Equation 4 Type II FTE'!$B23,'Equation 3 FTE Conversion'!$B$10:$E$32,4,FALSE)</f>
        <v>0.41703088586561426</v>
      </c>
      <c r="FX23" s="20">
        <f>'RIMS II Type II Employment'!FX23*VLOOKUP('Equation 4 Type II FTE'!$B23,'Equation 3 FTE Conversion'!$B$10:$E$32,4,FALSE)</f>
        <v>0.38071316855332848</v>
      </c>
      <c r="FY23" s="20">
        <f>'RIMS II Type II Employment'!FY23*VLOOKUP('Equation 4 Type II FTE'!$B23,'Equation 3 FTE Conversion'!$B$10:$E$32,4,FALSE)</f>
        <v>0.42268456745248728</v>
      </c>
      <c r="FZ23" s="20">
        <f>'RIMS II Type II Employment'!FZ23*VLOOKUP('Equation 4 Type II FTE'!$B23,'Equation 3 FTE Conversion'!$B$10:$E$32,4,FALSE)</f>
        <v>0.22336833523730398</v>
      </c>
      <c r="GA23" s="20">
        <f>'RIMS II Type II Employment'!GA23*VLOOKUP('Equation 4 Type II FTE'!$B23,'Equation 3 FTE Conversion'!$B$10:$E$32,4,FALSE)</f>
        <v>0.18494246546889606</v>
      </c>
      <c r="GB23" s="20">
        <f>'RIMS II Type II Employment'!GB23*VLOOKUP('Equation 4 Type II FTE'!$B23,'Equation 3 FTE Conversion'!$B$10:$E$32,4,FALSE)</f>
        <v>0.1929917748468169</v>
      </c>
      <c r="GC23" s="20">
        <f>'RIMS II Type II Employment'!GC23*VLOOKUP('Equation 4 Type II FTE'!$B23,'Equation 3 FTE Conversion'!$B$10:$E$32,4,FALSE)</f>
        <v>0.17191025028559562</v>
      </c>
      <c r="GD23" s="20">
        <f>'RIMS II Type II Employment'!GD23*VLOOKUP('Equation 4 Type II FTE'!$B23,'Equation 3 FTE Conversion'!$B$10:$E$32,4,FALSE)</f>
        <v>0.20928204382594248</v>
      </c>
      <c r="GE23" s="20">
        <f>'RIMS II Type II Employment'!GE23*VLOOKUP('Equation 4 Type II FTE'!$B23,'Equation 3 FTE Conversion'!$B$10:$E$32,4,FALSE)</f>
        <v>0.12735157337210509</v>
      </c>
      <c r="GF23" s="20">
        <f>'RIMS II Type II Employment'!GF23*VLOOKUP('Equation 4 Type II FTE'!$B23,'Equation 3 FTE Conversion'!$B$10:$E$32,4,FALSE)</f>
        <v>0.2393711288815038</v>
      </c>
      <c r="GG23" s="20">
        <f>'RIMS II Type II Employment'!GG23*VLOOKUP('Equation 4 Type II FTE'!$B23,'Equation 3 FTE Conversion'!$B$10:$E$32,4,FALSE)</f>
        <v>0.38579189947035003</v>
      </c>
      <c r="GH23" s="20">
        <f>'RIMS II Type II Employment'!GH23*VLOOKUP('Equation 4 Type II FTE'!$B23,'Equation 3 FTE Conversion'!$B$10:$E$32,4,FALSE)</f>
        <v>0.23764627687194934</v>
      </c>
      <c r="GI23" s="20">
        <f>'RIMS II Type II Employment'!GI23*VLOOKUP('Equation 4 Type II FTE'!$B23,'Equation 3 FTE Conversion'!$B$10:$E$32,4,FALSE)</f>
        <v>0.29035008827500258</v>
      </c>
      <c r="GJ23" s="20">
        <f>'RIMS II Type II Employment'!GJ23*VLOOKUP('Equation 4 Type II FTE'!$B23,'Equation 3 FTE Conversion'!$B$10:$E$32,4,FALSE)</f>
        <v>0.36538115069062205</v>
      </c>
      <c r="GK23" s="20">
        <f>'RIMS II Type II Employment'!GK23*VLOOKUP('Equation 4 Type II FTE'!$B23,'Equation 3 FTE Conversion'!$B$10:$E$32,4,FALSE)</f>
        <v>0.33347138851386438</v>
      </c>
      <c r="GL23" s="20">
        <f>'RIMS II Type II Employment'!GL23*VLOOKUP('Equation 4 Type II FTE'!$B23,'Equation 3 FTE Conversion'!$B$10:$E$32,4,FALSE)</f>
        <v>0.36911833004465677</v>
      </c>
      <c r="GM23" s="20">
        <f>'RIMS II Type II Employment'!GM23*VLOOKUP('Equation 4 Type II FTE'!$B23,'Equation 3 FTE Conversion'!$B$10:$E$32,4,FALSE)</f>
        <v>0.32360140201474713</v>
      </c>
      <c r="GN23" s="20">
        <f>'RIMS II Type II Employment'!GN23*VLOOKUP('Equation 4 Type II FTE'!$B23,'Equation 3 FTE Conversion'!$B$10:$E$32,4,FALSE)</f>
        <v>0.21254009762176759</v>
      </c>
      <c r="GO23" s="20">
        <f>'RIMS II Type II Employment'!GO23*VLOOKUP('Equation 4 Type II FTE'!$B23,'Equation 3 FTE Conversion'!$B$10:$E$32,4,FALSE)</f>
        <v>0.16501084224737772</v>
      </c>
      <c r="GP23" s="20">
        <f>'RIMS II Type II Employment'!GP23*VLOOKUP('Equation 4 Type II FTE'!$B23,'Equation 3 FTE Conversion'!$B$10:$E$32,4,FALSE)</f>
        <v>0.28153417800394642</v>
      </c>
      <c r="GQ23" s="20">
        <f>'RIMS II Type II Employment'!GQ23*VLOOKUP('Equation 4 Type II FTE'!$B23,'Equation 3 FTE Conversion'!$B$10:$E$32,4,FALSE)</f>
        <v>0.37860501609720637</v>
      </c>
      <c r="GR23" s="20">
        <f>'RIMS II Type II Employment'!GR23*VLOOKUP('Equation 4 Type II FTE'!$B23,'Equation 3 FTE Conversion'!$B$10:$E$32,4,FALSE)</f>
        <v>0.31564791774846818</v>
      </c>
      <c r="GS23" s="20">
        <f>'RIMS II Type II Employment'!GS23*VLOOKUP('Equation 4 Type II FTE'!$B23,'Equation 3 FTE Conversion'!$B$10:$E$32,4,FALSE)</f>
        <v>0.26054847855436702</v>
      </c>
      <c r="GT23" s="20">
        <f>'RIMS II Type II Employment'!GT23*VLOOKUP('Equation 4 Type II FTE'!$B23,'Equation 3 FTE Conversion'!$B$10:$E$32,4,FALSE)</f>
        <v>0.26965186416034892</v>
      </c>
      <c r="GU23" s="20">
        <f>'RIMS II Type II Employment'!GU23*VLOOKUP('Equation 4 Type II FTE'!$B23,'Equation 3 FTE Conversion'!$B$10:$E$32,4,FALSE)</f>
        <v>0.18973372105099182</v>
      </c>
      <c r="GV23" s="20">
        <f>'RIMS II Type II Employment'!GV23*VLOOKUP('Equation 4 Type II FTE'!$B23,'Equation 3 FTE Conversion'!$B$10:$E$32,4,FALSE)</f>
        <v>0.33787934364939248</v>
      </c>
      <c r="GW23" s="20">
        <f>'RIMS II Type II Employment'!GW23*VLOOKUP('Equation 4 Type II FTE'!$B23,'Equation 3 FTE Conversion'!$B$10:$E$32,4,FALSE)</f>
        <v>0.31229403884100115</v>
      </c>
      <c r="GX23" s="20">
        <f>'RIMS II Type II Employment'!GX23*VLOOKUP('Equation 4 Type II FTE'!$B23,'Equation 3 FTE Conversion'!$B$10:$E$32,4,FALSE)</f>
        <v>0.25575722297227127</v>
      </c>
      <c r="GY23" s="20">
        <f>'RIMS II Type II Employment'!GY23*VLOOKUP('Equation 4 Type II FTE'!$B23,'Equation 3 FTE Conversion'!$B$10:$E$32,4,FALSE)</f>
        <v>0.19778303042891265</v>
      </c>
      <c r="GZ23" s="20">
        <f>'RIMS II Type II Employment'!GZ23*VLOOKUP('Equation 4 Type II FTE'!$B23,'Equation 3 FTE Conversion'!$B$10:$E$32,4,FALSE)</f>
        <v>0.30894015993353413</v>
      </c>
      <c r="HA23" s="20">
        <f>'RIMS II Type II Employment'!HA23*VLOOKUP('Equation 4 Type II FTE'!$B23,'Equation 3 FTE Conversion'!$B$10:$E$32,4,FALSE)</f>
        <v>0.18676314259009241</v>
      </c>
      <c r="HB23" s="20">
        <f>'RIMS II Type II Employment'!HB23*VLOOKUP('Equation 4 Type II FTE'!$B23,'Equation 3 FTE Conversion'!$B$10:$E$32,4,FALSE)</f>
        <v>0.16319016512618134</v>
      </c>
      <c r="HC23" s="20">
        <f>'RIMS II Type II Employment'!HC23*VLOOKUP('Equation 4 Type II FTE'!$B23,'Equation 3 FTE Conversion'!$B$10:$E$32,4,FALSE)</f>
        <v>0.18110946100321945</v>
      </c>
      <c r="HD23" s="20">
        <f>'RIMS II Type II Employment'!HD23*VLOOKUP('Equation 4 Type II FTE'!$B23,'Equation 3 FTE Conversion'!$B$10:$E$32,4,FALSE)</f>
        <v>0.26677711081109146</v>
      </c>
      <c r="HE23" s="20">
        <f>'RIMS II Type II Employment'!HE23*VLOOKUP('Equation 4 Type II FTE'!$B23,'Equation 3 FTE Conversion'!$B$10:$E$32,4,FALSE)</f>
        <v>0.35685271575449168</v>
      </c>
      <c r="HF23" s="20">
        <f>'RIMS II Type II Employment'!HF23*VLOOKUP('Equation 4 Type II FTE'!$B23,'Equation 3 FTE Conversion'!$B$10:$E$32,4,FALSE)</f>
        <v>0.18570906636203136</v>
      </c>
      <c r="HG23" s="20">
        <f>'RIMS II Type II Employment'!HG23*VLOOKUP('Equation 4 Type II FTE'!$B23,'Equation 3 FTE Conversion'!$B$10:$E$32,4,FALSE)</f>
        <v>0.37218473361719806</v>
      </c>
      <c r="HH23" s="20">
        <f>'RIMS II Type II Employment'!HH23*VLOOKUP('Equation 4 Type II FTE'!$B23,'Equation 3 FTE Conversion'!$B$10:$E$32,4,FALSE)</f>
        <v>0.36825590403987951</v>
      </c>
      <c r="HI23" s="20">
        <f>'RIMS II Type II Employment'!HI23*VLOOKUP('Equation 4 Type II FTE'!$B23,'Equation 3 FTE Conversion'!$B$10:$E$32,4,FALSE)</f>
        <v>0.40744837470142281</v>
      </c>
      <c r="HJ23" s="20">
        <f>'RIMS II Type II Employment'!HJ23*VLOOKUP('Equation 4 Type II FTE'!$B23,'Equation 3 FTE Conversion'!$B$10:$E$32,4,FALSE)</f>
        <v>0.37937161699034166</v>
      </c>
      <c r="HK23" s="20">
        <f>'RIMS II Type II Employment'!HK23*VLOOKUP('Equation 4 Type II FTE'!$B23,'Equation 3 FTE Conversion'!$B$10:$E$32,4,FALSE)</f>
        <v>0</v>
      </c>
      <c r="HL23" s="20">
        <f>'RIMS II Type II Employment'!HL23*VLOOKUP('Equation 4 Type II FTE'!$B23,'Equation 3 FTE Conversion'!$B$10:$E$32,4,FALSE)</f>
        <v>0.258344500986603</v>
      </c>
      <c r="HM23" s="20">
        <f>'RIMS II Type II Employment'!HM23*VLOOKUP('Equation 4 Type II FTE'!$B23,'Equation 3 FTE Conversion'!$B$10:$E$32,4,FALSE)</f>
        <v>0.2960037698618756</v>
      </c>
      <c r="HN23" s="20">
        <f>'RIMS II Type II Employment'!HN23*VLOOKUP('Equation 4 Type II FTE'!$B23,'Equation 3 FTE Conversion'!$B$10:$E$32,4,FALSE)</f>
        <v>0.23793375220687507</v>
      </c>
      <c r="HO23" s="20">
        <f>'RIMS II Type II Employment'!HO23*VLOOKUP('Equation 4 Type II FTE'!$B23,'Equation 3 FTE Conversion'!$B$10:$E$32,4,FALSE)</f>
        <v>0.23036356838716379</v>
      </c>
      <c r="HP23" s="20">
        <f>'RIMS II Type II Employment'!HP23*VLOOKUP('Equation 4 Type II FTE'!$B23,'Equation 3 FTE Conversion'!$B$10:$E$32,4,FALSE)</f>
        <v>0.29504551874545643</v>
      </c>
      <c r="HQ23" s="20">
        <f>'RIMS II Type II Employment'!HQ23*VLOOKUP('Equation 4 Type II FTE'!$B23,'Equation 3 FTE Conversion'!$B$10:$E$32,4,FALSE)</f>
        <v>0.2482828642642019</v>
      </c>
      <c r="HR23" s="20">
        <f>'RIMS II Type II Employment'!HR23*VLOOKUP('Equation 4 Type II FTE'!$B23,'Equation 3 FTE Conversion'!$B$10:$E$32,4,FALSE)</f>
        <v>0.29494969363381457</v>
      </c>
      <c r="HS23" s="20">
        <f>'RIMS II Type II Employment'!HS23*VLOOKUP('Equation 4 Type II FTE'!$B23,'Equation 3 FTE Conversion'!$B$10:$E$32,4,FALSE)</f>
        <v>0.37525113718973935</v>
      </c>
      <c r="HT23" s="20">
        <f>'RIMS II Type II Employment'!HT23*VLOOKUP('Equation 4 Type II FTE'!$B23,'Equation 3 FTE Conversion'!$B$10:$E$32,4,FALSE)</f>
        <v>0.44367026690206668</v>
      </c>
      <c r="HU23" s="20">
        <f>'RIMS II Type II Employment'!HU23*VLOOKUP('Equation 4 Type II FTE'!$B23,'Equation 3 FTE Conversion'!$B$10:$E$32,4,FALSE)</f>
        <v>0.1469957212586977</v>
      </c>
      <c r="HV23" s="20">
        <f>'RIMS II Type II Employment'!HV23*VLOOKUP('Equation 4 Type II FTE'!$B23,'Equation 3 FTE Conversion'!$B$10:$E$32,4,FALSE)</f>
        <v>0.25863197632152868</v>
      </c>
      <c r="HW23" s="20">
        <f>'RIMS II Type II Employment'!HW23*VLOOKUP('Equation 4 Type II FTE'!$B23,'Equation 3 FTE Conversion'!$B$10:$E$32,4,FALSE)</f>
        <v>0.2781802990964794</v>
      </c>
      <c r="HX23" s="20">
        <f>'RIMS II Type II Employment'!HX23*VLOOKUP('Equation 4 Type II FTE'!$B23,'Equation 3 FTE Conversion'!$B$10:$E$32,4,FALSE)</f>
        <v>0.20171186000623118</v>
      </c>
      <c r="HY23" s="20">
        <f>'RIMS II Type II Employment'!HY23*VLOOKUP('Equation 4 Type II FTE'!$B23,'Equation 3 FTE Conversion'!$B$10:$E$32,4,FALSE)</f>
        <v>0.13674243431301278</v>
      </c>
      <c r="HZ23" s="20">
        <f>'RIMS II Type II Employment'!HZ23*VLOOKUP('Equation 4 Type II FTE'!$B23,'Equation 3 FTE Conversion'!$B$10:$E$32,4,FALSE)</f>
        <v>0.2928415411776924</v>
      </c>
      <c r="IA23" s="20">
        <f>'RIMS II Type II Employment'!IA23*VLOOKUP('Equation 4 Type II FTE'!$B23,'Equation 3 FTE Conversion'!$B$10:$E$32,4,FALSE)</f>
        <v>0.25096596739017552</v>
      </c>
      <c r="IB23" s="20">
        <f>'RIMS II Type II Employment'!IB23*VLOOKUP('Equation 4 Type II FTE'!$B23,'Equation 3 FTE Conversion'!$B$10:$E$32,4,FALSE)</f>
        <v>0.28191747845051407</v>
      </c>
      <c r="IC23" s="20">
        <f>'RIMS II Type II Employment'!IC23*VLOOKUP('Equation 4 Type II FTE'!$B23,'Equation 3 FTE Conversion'!$B$10:$E$32,4,FALSE)</f>
        <v>0.2171397029805795</v>
      </c>
      <c r="ID23" s="20">
        <f>'RIMS II Type II Employment'!ID23*VLOOKUP('Equation 4 Type II FTE'!$B23,'Equation 3 FTE Conversion'!$B$10:$E$32,4,FALSE)</f>
        <v>0.1993162322151833</v>
      </c>
      <c r="IE23" s="20">
        <f>'RIMS II Type II Employment'!IE23*VLOOKUP('Equation 4 Type II FTE'!$B23,'Equation 3 FTE Conversion'!$B$10:$E$32,4,FALSE)</f>
        <v>0.27568884619378964</v>
      </c>
      <c r="IF23" s="20">
        <f>'RIMS II Type II Employment'!IF23*VLOOKUP('Equation 4 Type II FTE'!$B23,'Equation 3 FTE Conversion'!$B$10:$E$32,4,FALSE)</f>
        <v>0.39978236577006959</v>
      </c>
      <c r="IG23" s="20">
        <f>'RIMS II Type II Employment'!IG23*VLOOKUP('Equation 4 Type II FTE'!$B23,'Equation 3 FTE Conversion'!$B$10:$E$32,4,FALSE)</f>
        <v>0.41645593519576279</v>
      </c>
      <c r="IH23" s="20">
        <f>'RIMS II Type II Employment'!IH23*VLOOKUP('Equation 4 Type II FTE'!$B23,'Equation 3 FTE Conversion'!$B$10:$E$32,4,FALSE)</f>
        <v>0.41156885450202513</v>
      </c>
      <c r="II23" s="20">
        <f>'RIMS II Type II Employment'!II23*VLOOKUP('Equation 4 Type II FTE'!$B23,'Equation 3 FTE Conversion'!$B$10:$E$32,4,FALSE)</f>
        <v>0.24837868937584379</v>
      </c>
      <c r="IJ23" s="20">
        <f>'RIMS II Type II Employment'!IJ23*VLOOKUP('Equation 4 Type II FTE'!$B23,'Equation 3 FTE Conversion'!$B$10:$E$32,4,FALSE)</f>
        <v>0.23151346972686676</v>
      </c>
      <c r="IK23" s="20">
        <f>'RIMS II Type II Employment'!IK23*VLOOKUP('Equation 4 Type II FTE'!$B23,'Equation 3 FTE Conversion'!$B$10:$E$32,4,FALSE)</f>
        <v>0.18283431301277392</v>
      </c>
      <c r="IL23" s="20">
        <f>'RIMS II Type II Employment'!IL23*VLOOKUP('Equation 4 Type II FTE'!$B23,'Equation 3 FTE Conversion'!$B$10:$E$32,4,FALSE)</f>
        <v>0.19251264928860734</v>
      </c>
      <c r="IM23" s="20">
        <f>'RIMS II Type II Employment'!IM23*VLOOKUP('Equation 4 Type II FTE'!$B23,'Equation 3 FTE Conversion'!$B$10:$E$32,4,FALSE)</f>
        <v>0.24483316024509297</v>
      </c>
      <c r="IN23" s="20">
        <f>'RIMS II Type II Employment'!IN23*VLOOKUP('Equation 4 Type II FTE'!$B23,'Equation 3 FTE Conversion'!$B$10:$E$32,4,FALSE)</f>
        <v>0.1961540035310001</v>
      </c>
      <c r="IO23" s="20">
        <f>'RIMS II Type II Employment'!IO23*VLOOKUP('Equation 4 Type II FTE'!$B23,'Equation 3 FTE Conversion'!$B$10:$E$32,4,FALSE)</f>
        <v>0.24272500778897085</v>
      </c>
      <c r="IP23" s="20">
        <f>'RIMS II Type II Employment'!IP23*VLOOKUP('Equation 4 Type II FTE'!$B23,'Equation 3 FTE Conversion'!$B$10:$E$32,4,FALSE)</f>
        <v>0.23745462664866548</v>
      </c>
      <c r="IQ23" s="20">
        <f>'RIMS II Type II Employment'!IQ23*VLOOKUP('Equation 4 Type II FTE'!$B23,'Equation 3 FTE Conversion'!$B$10:$E$32,4,FALSE)</f>
        <v>0.23649637553224634</v>
      </c>
      <c r="IR23" s="20">
        <f>'RIMS II Type II Employment'!IR23*VLOOKUP('Equation 4 Type II FTE'!$B23,'Equation 3 FTE Conversion'!$B$10:$E$32,4,FALSE)</f>
        <v>0.25221169384152042</v>
      </c>
      <c r="IS23" s="20">
        <f>'RIMS II Type II Employment'!IS23*VLOOKUP('Equation 4 Type II FTE'!$B23,'Equation 3 FTE Conversion'!$B$10:$E$32,4,FALSE)</f>
        <v>0.21263592273340948</v>
      </c>
      <c r="IT23" s="20">
        <f>'RIMS II Type II Employment'!IT23*VLOOKUP('Equation 4 Type II FTE'!$B23,'Equation 3 FTE Conversion'!$B$10:$E$32,4,FALSE)</f>
        <v>0.21560650119430888</v>
      </c>
      <c r="IU23" s="20">
        <f>'RIMS II Type II Employment'!IU23*VLOOKUP('Equation 4 Type II FTE'!$B23,'Equation 3 FTE Conversion'!$B$10:$E$32,4,FALSE)</f>
        <v>0.28958348738186729</v>
      </c>
      <c r="IV23" s="20">
        <f>'RIMS II Type II Employment'!IV23*VLOOKUP('Equation 4 Type II FTE'!$B23,'Equation 3 FTE Conversion'!$B$10:$E$32,4,FALSE)</f>
        <v>0.29140416450306367</v>
      </c>
      <c r="IW23" s="20">
        <f>'RIMS II Type II Employment'!IW23*VLOOKUP('Equation 4 Type II FTE'!$B23,'Equation 3 FTE Conversion'!$B$10:$E$32,4,FALSE)</f>
        <v>0.22585978813999377</v>
      </c>
      <c r="IX23" s="20">
        <f>'RIMS II Type II Employment'!IX23*VLOOKUP('Equation 4 Type II FTE'!$B23,'Equation 3 FTE Conversion'!$B$10:$E$32,4,FALSE)</f>
        <v>0.32427217779624051</v>
      </c>
      <c r="IY23" s="20">
        <f>'RIMS II Type II Employment'!IY23*VLOOKUP('Equation 4 Type II FTE'!$B23,'Equation 3 FTE Conversion'!$B$10:$E$32,4,FALSE)</f>
        <v>0.22308085990237825</v>
      </c>
      <c r="IZ23" s="20">
        <f>'RIMS II Type II Employment'!IZ23*VLOOKUP('Equation 4 Type II FTE'!$B23,'Equation 3 FTE Conversion'!$B$10:$E$32,4,FALSE)</f>
        <v>0.30386142901651264</v>
      </c>
      <c r="JA23" s="20">
        <f>'RIMS II Type II Employment'!JA23*VLOOKUP('Equation 4 Type II FTE'!$B23,'Equation 3 FTE Conversion'!$B$10:$E$32,4,FALSE)</f>
        <v>0.27482642018901238</v>
      </c>
      <c r="JB23" s="20">
        <f>'RIMS II Type II Employment'!JB23*VLOOKUP('Equation 4 Type II FTE'!$B23,'Equation 3 FTE Conversion'!$B$10:$E$32,4,FALSE)</f>
        <v>0.56239758022639941</v>
      </c>
      <c r="JC23" s="20">
        <f>'RIMS II Type II Employment'!JC23*VLOOKUP('Equation 4 Type II FTE'!$B23,'Equation 3 FTE Conversion'!$B$10:$E$32,4,FALSE)</f>
        <v>0.41396448229307303</v>
      </c>
      <c r="JD23" s="20">
        <f>'RIMS II Type II Employment'!JD23*VLOOKUP('Equation 4 Type II FTE'!$B23,'Equation 3 FTE Conversion'!$B$10:$E$32,4,FALSE)</f>
        <v>0.40256129400768509</v>
      </c>
      <c r="JE23" s="20">
        <f>'RIMS II Type II Employment'!JE23*VLOOKUP('Equation 4 Type II FTE'!$B23,'Equation 3 FTE Conversion'!$B$10:$E$32,4,FALSE)</f>
        <v>0.42057641499636517</v>
      </c>
      <c r="JF23" s="20">
        <f>'RIMS II Type II Employment'!JF23*VLOOKUP('Equation 4 Type II FTE'!$B23,'Equation 3 FTE Conversion'!$B$10:$E$32,4,FALSE)</f>
        <v>0.34592865302731329</v>
      </c>
      <c r="JG23" s="20">
        <f>'RIMS II Type II Employment'!JG23*VLOOKUP('Equation 4 Type II FTE'!$B23,'Equation 3 FTE Conversion'!$B$10:$E$32,4,FALSE)</f>
        <v>0.51103532038633293</v>
      </c>
      <c r="JH23" s="20">
        <f>'RIMS II Type II Employment'!JH23*VLOOKUP('Equation 4 Type II FTE'!$B23,'Equation 3 FTE Conversion'!$B$10:$E$32,4,FALSE)</f>
        <v>0.41990563921487173</v>
      </c>
      <c r="JI23" s="20">
        <f>'RIMS II Type II Employment'!JI23*VLOOKUP('Equation 4 Type II FTE'!$B23,'Equation 3 FTE Conversion'!$B$10:$E$32,4,FALSE)</f>
        <v>0.49608660297019425</v>
      </c>
      <c r="JJ23" s="20">
        <f>'RIMS II Type II Employment'!JJ23*VLOOKUP('Equation 4 Type II FTE'!$B23,'Equation 3 FTE Conversion'!$B$10:$E$32,4,FALSE)</f>
        <v>0.43849571087340328</v>
      </c>
      <c r="JK23" s="20">
        <f>'RIMS II Type II Employment'!JK23*VLOOKUP('Equation 4 Type II FTE'!$B23,'Equation 3 FTE Conversion'!$B$10:$E$32,4,FALSE)</f>
        <v>0.47308857617613465</v>
      </c>
      <c r="JL23" s="20">
        <f>'RIMS II Type II Employment'!JL23*VLOOKUP('Equation 4 Type II FTE'!$B23,'Equation 3 FTE Conversion'!$B$10:$E$32,4,FALSE)</f>
        <v>0.23678385086717207</v>
      </c>
      <c r="JM23" s="20">
        <f>'RIMS II Type II Employment'!JM23*VLOOKUP('Equation 4 Type II FTE'!$B23,'Equation 3 FTE Conversion'!$B$10:$E$32,4,FALSE)</f>
        <v>0.51764725308962511</v>
      </c>
      <c r="JN23" s="20">
        <f>'RIMS II Type II Employment'!JN23*VLOOKUP('Equation 4 Type II FTE'!$B23,'Equation 3 FTE Conversion'!$B$10:$E$32,4,FALSE)</f>
        <v>0.36586027624883166</v>
      </c>
      <c r="JO23" s="20">
        <f>'RIMS II Type II Employment'!JO23*VLOOKUP('Equation 4 Type II FTE'!$B23,'Equation 3 FTE Conversion'!$B$10:$E$32,4,FALSE)</f>
        <v>0.33289643784401285</v>
      </c>
      <c r="JP23" s="20">
        <f>'RIMS II Type II Employment'!JP23*VLOOKUP('Equation 4 Type II FTE'!$B23,'Equation 3 FTE Conversion'!$B$10:$E$32,4,FALSE)</f>
        <v>0.46494344168657187</v>
      </c>
      <c r="JQ23" s="20">
        <f>'RIMS II Type II Employment'!JQ23*VLOOKUP('Equation 4 Type II FTE'!$B23,'Equation 3 FTE Conversion'!$B$10:$E$32,4,FALSE)</f>
        <v>0.58683298369508785</v>
      </c>
      <c r="JR23" s="20">
        <f>'RIMS II Type II Employment'!JR23*VLOOKUP('Equation 4 Type II FTE'!$B23,'Equation 3 FTE Conversion'!$B$10:$E$32,4,FALSE)</f>
        <v>0.40993982760411257</v>
      </c>
      <c r="JS23" s="20">
        <f>'RIMS II Type II Employment'!JS23*VLOOKUP('Equation 4 Type II FTE'!$B23,'Equation 3 FTE Conversion'!$B$10:$E$32,4,FALSE)</f>
        <v>0.27990515110603387</v>
      </c>
      <c r="JT23" s="20">
        <f>'RIMS II Type II Employment'!JT23*VLOOKUP('Equation 4 Type II FTE'!$B23,'Equation 3 FTE Conversion'!$B$10:$E$32,4,FALSE)</f>
        <v>0.3843545227957213</v>
      </c>
      <c r="JU23" s="20">
        <f>'RIMS II Type II Employment'!JU23*VLOOKUP('Equation 4 Type II FTE'!$B23,'Equation 3 FTE Conversion'!$B$10:$E$32,4,FALSE)</f>
        <v>0.44424521757191821</v>
      </c>
      <c r="JV23" s="20">
        <f>'RIMS II Type II Employment'!JV23*VLOOKUP('Equation 4 Type II FTE'!$B23,'Equation 3 FTE Conversion'!$B$10:$E$32,4,FALSE)</f>
        <v>0.60781868314466714</v>
      </c>
      <c r="JW23" s="20">
        <f>'RIMS II Type II Employment'!JW23*VLOOKUP('Equation 4 Type II FTE'!$B23,'Equation 3 FTE Conversion'!$B$10:$E$32,4,FALSE)</f>
        <v>0.75471857929172292</v>
      </c>
      <c r="JX23" s="20">
        <f>'RIMS II Type II Employment'!JX23*VLOOKUP('Equation 4 Type II FTE'!$B23,'Equation 3 FTE Conversion'!$B$10:$E$32,4,FALSE)</f>
        <v>0.50538163879945996</v>
      </c>
      <c r="JY23" s="20">
        <f>'RIMS II Type II Employment'!JY23*VLOOKUP('Equation 4 Type II FTE'!$B23,'Equation 3 FTE Conversion'!$B$10:$E$32,4,FALSE)</f>
        <v>0.54102858033025236</v>
      </c>
      <c r="JZ23" s="20">
        <f>'RIMS II Type II Employment'!JZ23*VLOOKUP('Equation 4 Type II FTE'!$B23,'Equation 3 FTE Conversion'!$B$10:$E$32,4,FALSE)</f>
        <v>0.45842733409492159</v>
      </c>
      <c r="KA23" s="20">
        <f>'RIMS II Type II Employment'!KA23*VLOOKUP('Equation 4 Type II FTE'!$B23,'Equation 3 FTE Conversion'!$B$10:$E$32,4,FALSE)</f>
        <v>0.20161603489458926</v>
      </c>
      <c r="KB23" s="20">
        <f>'RIMS II Type II Employment'!KB23*VLOOKUP('Equation 4 Type II FTE'!$B23,'Equation 3 FTE Conversion'!$B$10:$E$32,4,FALSE)</f>
        <v>0.4343752310728009</v>
      </c>
      <c r="KC23" s="20">
        <f>'RIMS II Type II Employment'!KC23*VLOOKUP('Equation 4 Type II FTE'!$B23,'Equation 3 FTE Conversion'!$B$10:$E$32,4,FALSE)</f>
        <v>0.39738673797902174</v>
      </c>
      <c r="KD23" s="20">
        <f>'RIMS II Type II Employment'!KD23*VLOOKUP('Equation 4 Type II FTE'!$B23,'Equation 3 FTE Conversion'!$B$10:$E$32,4,FALSE)</f>
        <v>0.43226707861667879</v>
      </c>
      <c r="KE23" s="20">
        <f>'RIMS II Type II Employment'!KE23*VLOOKUP('Equation 4 Type II FTE'!$B23,'Equation 3 FTE Conversion'!$B$10:$E$32,4,FALSE)</f>
        <v>0.87162521549485927</v>
      </c>
      <c r="KF23" s="20">
        <f>'RIMS II Type II Employment'!KF23*VLOOKUP('Equation 4 Type II FTE'!$B23,'Equation 3 FTE Conversion'!$B$10:$E$32,4,FALSE)</f>
        <v>0.67058413127012151</v>
      </c>
      <c r="KG23" s="20">
        <f>'RIMS II Type II Employment'!KG23*VLOOKUP('Equation 4 Type II FTE'!$B23,'Equation 3 FTE Conversion'!$B$10:$E$32,4,FALSE)</f>
        <v>0.92078349776716173</v>
      </c>
      <c r="KH23" s="20">
        <f>'RIMS II Type II Employment'!KH23*VLOOKUP('Equation 4 Type II FTE'!$B23,'Equation 3 FTE Conversion'!$B$10:$E$32,4,FALSE)</f>
        <v>0.87210434105306889</v>
      </c>
      <c r="KI23" s="20">
        <f>'RIMS II Type II Employment'!KI23*VLOOKUP('Equation 4 Type II FTE'!$B23,'Equation 3 FTE Conversion'!$B$10:$E$32,4,FALSE)</f>
        <v>0.47979633399106869</v>
      </c>
      <c r="KJ23" s="20">
        <f>'RIMS II Type II Employment'!KJ23*VLOOKUP('Equation 4 Type II FTE'!$B23,'Equation 3 FTE Conversion'!$B$10:$E$32,4,FALSE)</f>
        <v>0.65937259320801755</v>
      </c>
      <c r="KK23" s="20">
        <f>'RIMS II Type II Employment'!KK23*VLOOKUP('Equation 4 Type II FTE'!$B23,'Equation 3 FTE Conversion'!$B$10:$E$32,4,FALSE)</f>
        <v>0.58539560702045901</v>
      </c>
      <c r="KL23" s="20">
        <f>'RIMS II Type II Employment'!KL23*VLOOKUP('Equation 4 Type II FTE'!$B23,'Equation 3 FTE Conversion'!$B$10:$E$32,4,FALSE)</f>
        <v>0.98901097725620524</v>
      </c>
      <c r="KM23" s="20">
        <f>'RIMS II Type II Employment'!KM23*VLOOKUP('Equation 4 Type II FTE'!$B23,'Equation 3 FTE Conversion'!$B$10:$E$32,4,FALSE)</f>
        <v>0.82668323813480116</v>
      </c>
      <c r="KN23" s="20">
        <f>'RIMS II Type II Employment'!KN23*VLOOKUP('Equation 4 Type II FTE'!$B23,'Equation 3 FTE Conversion'!$B$10:$E$32,4,FALSE)</f>
        <v>0.52416336068127534</v>
      </c>
      <c r="KO23" s="20">
        <f>'RIMS II Type II Employment'!KO23*VLOOKUP('Equation 4 Type II FTE'!$B23,'Equation 3 FTE Conversion'!$B$10:$E$32,4,FALSE)</f>
        <v>0.41195215494859283</v>
      </c>
      <c r="KP23" s="20">
        <f>'RIMS II Type II Employment'!KP23*VLOOKUP('Equation 4 Type II FTE'!$B23,'Equation 3 FTE Conversion'!$B$10:$E$32,4,FALSE)</f>
        <v>0.28594213313947453</v>
      </c>
      <c r="KQ23" s="20">
        <f>'RIMS II Type II Employment'!KQ23*VLOOKUP('Equation 4 Type II FTE'!$B23,'Equation 3 FTE Conversion'!$B$10:$E$32,4,FALSE)</f>
        <v>0.90803875791878697</v>
      </c>
      <c r="KR23" s="20">
        <f>'RIMS II Type II Employment'!KR23*VLOOKUP('Equation 4 Type II FTE'!$B23,'Equation 3 FTE Conversion'!$B$10:$E$32,4,FALSE)</f>
        <v>0.27626379686364111</v>
      </c>
      <c r="KS23" s="20">
        <f>'RIMS II Type II Employment'!KS23*VLOOKUP('Equation 4 Type II FTE'!$B23,'Equation 3 FTE Conversion'!$B$10:$E$32,4,FALSE)</f>
        <v>0.35953581888046526</v>
      </c>
      <c r="KT23" s="20">
        <f>'RIMS II Type II Employment'!KT23*VLOOKUP('Equation 4 Type II FTE'!$B23,'Equation 3 FTE Conversion'!$B$10:$E$32,4,FALSE)</f>
        <v>0.42009728943815561</v>
      </c>
      <c r="KU23" s="20">
        <f>'RIMS II Type II Employment'!KU23*VLOOKUP('Equation 4 Type II FTE'!$B23,'Equation 3 FTE Conversion'!$B$10:$E$32,4,FALSE)</f>
        <v>0.42124719077785855</v>
      </c>
      <c r="KV23" s="20">
        <f>'RIMS II Type II Employment'!KV23*VLOOKUP('Equation 4 Type II FTE'!$B23,'Equation 3 FTE Conversion'!$B$10:$E$32,4,FALSE)</f>
        <v>0.40658594869664555</v>
      </c>
      <c r="KW23" s="20">
        <f>'RIMS II Type II Employment'!KW23*VLOOKUP('Equation 4 Type II FTE'!$B23,'Equation 3 FTE Conversion'!$B$10:$E$32,4,FALSE)</f>
        <v>4.9617284557067194</v>
      </c>
      <c r="KX23" s="20">
        <f>'RIMS II Type II Employment'!KX23*VLOOKUP('Equation 4 Type II FTE'!$B23,'Equation 3 FTE Conversion'!$B$10:$E$32,4,FALSE)</f>
        <v>5.4767884307820127</v>
      </c>
      <c r="KY23" s="20">
        <f>'RIMS II Type II Employment'!KY23*VLOOKUP('Equation 4 Type II FTE'!$B23,'Equation 3 FTE Conversion'!$B$10:$E$32,4,FALSE)</f>
        <v>5.8025938103645238</v>
      </c>
      <c r="KZ23" s="20">
        <f>'RIMS II Type II Employment'!KZ23*VLOOKUP('Equation 4 Type II FTE'!$B23,'Equation 3 FTE Conversion'!$B$10:$E$32,4,FALSE)</f>
        <v>5.0123241146536506</v>
      </c>
      <c r="LA23" s="20">
        <f>'RIMS II Type II Employment'!LA23*VLOOKUP('Equation 4 Type II FTE'!$B23,'Equation 3 FTE Conversion'!$B$10:$E$32,4,FALSE)</f>
        <v>8.6446707965520826</v>
      </c>
      <c r="LB23" s="20">
        <f>'RIMS II Type II Employment'!LB23*VLOOKUP('Equation 4 Type II FTE'!$B23,'Equation 3 FTE Conversion'!$B$10:$E$32,4,FALSE)</f>
        <v>5.9651131997092115</v>
      </c>
      <c r="LC23" s="20">
        <f>'RIMS II Type II Employment'!LC23*VLOOKUP('Equation 4 Type II FTE'!$B23,'Equation 3 FTE Conversion'!$B$10:$E$32,4,FALSE)</f>
        <v>8.1073793955758635</v>
      </c>
      <c r="LD23" s="20">
        <f>'RIMS II Type II Employment'!LD23*VLOOKUP('Equation 4 Type II FTE'!$B23,'Equation 3 FTE Conversion'!$B$10:$E$32,4,FALSE)</f>
        <v>10.06202002284765</v>
      </c>
      <c r="LE23" s="20">
        <f>'RIMS II Type II Employment'!LE23*VLOOKUP('Equation 4 Type II FTE'!$B23,'Equation 3 FTE Conversion'!$B$10:$E$32,4,FALSE)</f>
        <v>3.9518276041125762</v>
      </c>
      <c r="LF23" s="20">
        <f>'RIMS II Type II Employment'!LF23*VLOOKUP('Equation 4 Type II FTE'!$B23,'Equation 3 FTE Conversion'!$B$10:$E$32,4,FALSE)</f>
        <v>4.3327324228891886</v>
      </c>
      <c r="LG23" s="20">
        <f>'RIMS II Type II Employment'!LG23*VLOOKUP('Equation 4 Type II FTE'!$B23,'Equation 3 FTE Conversion'!$B$10:$E$32,4,FALSE)</f>
        <v>12.713979987537646</v>
      </c>
      <c r="LH23" s="20">
        <f>'RIMS II Type II Employment'!LH23*VLOOKUP('Equation 4 Type II FTE'!$B23,'Equation 3 FTE Conversion'!$B$10:$E$32,4,FALSE)</f>
        <v>16.2133214144771</v>
      </c>
      <c r="LI23" s="20">
        <f>'RIMS II Type II Employment'!LI23*VLOOKUP('Equation 4 Type II FTE'!$B23,'Equation 3 FTE Conversion'!$B$10:$E$32,4,FALSE)</f>
        <v>14.778532017862707</v>
      </c>
      <c r="LJ23" s="20">
        <f>'RIMS II Type II Employment'!LJ23*VLOOKUP('Equation 4 Type II FTE'!$B23,'Equation 3 FTE Conversion'!$B$10:$E$32,4,FALSE)</f>
        <v>4.9785936753556967</v>
      </c>
      <c r="LK23" s="20">
        <f>'RIMS II Type II Employment'!LK23*VLOOKUP('Equation 4 Type II FTE'!$B23,'Equation 3 FTE Conversion'!$B$10:$E$32,4,FALSE)</f>
        <v>0.87018783882023054</v>
      </c>
      <c r="LL23" s="20">
        <f>'RIMS II Type II Employment'!LL23*VLOOKUP('Equation 4 Type II FTE'!$B23,'Equation 3 FTE Conversion'!$B$10:$E$32,4,FALSE)</f>
        <v>0.57523814518641603</v>
      </c>
      <c r="LM23" s="20">
        <f>'RIMS II Type II Employment'!LM23*VLOOKUP('Equation 4 Type II FTE'!$B23,'Equation 3 FTE Conversion'!$B$10:$E$32,4,FALSE)</f>
        <v>0.4815211860006231</v>
      </c>
      <c r="LN23" s="20">
        <f>'RIMS II Type II Employment'!LN23*VLOOKUP('Equation 4 Type II FTE'!$B23,'Equation 3 FTE Conversion'!$B$10:$E$32,4,FALSE)</f>
        <v>0.88312422889188913</v>
      </c>
      <c r="LO23" s="20">
        <f>'RIMS II Type II Employment'!LO23*VLOOKUP('Equation 4 Type II FTE'!$B23,'Equation 3 FTE Conversion'!$B$10:$E$32,4,FALSE)</f>
        <v>0.70460204590300135</v>
      </c>
      <c r="LP23" s="20">
        <f>'RIMS II Type II Employment'!LP23*VLOOKUP('Equation 4 Type II FTE'!$B23,'Equation 3 FTE Conversion'!$B$10:$E$32,4,FALSE)</f>
        <v>0.82515003634853046</v>
      </c>
      <c r="LQ23" s="20">
        <f>'RIMS II Type II Employment'!LQ23*VLOOKUP('Equation 4 Type II FTE'!$B23,'Equation 3 FTE Conversion'!$B$10:$E$32,4,FALSE)</f>
        <v>0.85935960120469423</v>
      </c>
      <c r="LR23" s="20">
        <f>'RIMS II Type II Employment'!LR23*VLOOKUP('Equation 4 Type II FTE'!$B23,'Equation 3 FTE Conversion'!$B$10:$E$32,4,FALSE)</f>
        <v>0.67048830615847965</v>
      </c>
      <c r="LS23" s="20">
        <f>'RIMS II Type II Employment'!LS23*VLOOKUP('Equation 4 Type II FTE'!$B23,'Equation 3 FTE Conversion'!$B$10:$E$32,4,FALSE)</f>
        <v>0.70584777235434626</v>
      </c>
      <c r="LT23" s="20">
        <f>'RIMS II Type II Employment'!LT23*VLOOKUP('Equation 4 Type II FTE'!$B23,'Equation 3 FTE Conversion'!$B$10:$E$32,4,FALSE)</f>
        <v>0.42699669747637348</v>
      </c>
      <c r="LU23" s="20">
        <f>'RIMS II Type II Employment'!LU23*VLOOKUP('Equation 4 Type II FTE'!$B23,'Equation 3 FTE Conversion'!$B$10:$E$32,4,FALSE)</f>
        <v>0.31631869352996156</v>
      </c>
      <c r="LV23" s="20">
        <f>'RIMS II Type II Employment'!LV23*VLOOKUP('Equation 4 Type II FTE'!$B23,'Equation 3 FTE Conversion'!$B$10:$E$32,4,FALSE)</f>
        <v>0.30826938415204069</v>
      </c>
      <c r="LW23" s="20">
        <f>'RIMS II Type II Employment'!LW23*VLOOKUP('Equation 4 Type II FTE'!$B23,'Equation 3 FTE Conversion'!$B$10:$E$32,4,FALSE)</f>
        <v>0.61510139162945277</v>
      </c>
      <c r="LX23" s="20">
        <f>'RIMS II Type II Employment'!LX23*VLOOKUP('Equation 4 Type II FTE'!$B23,'Equation 3 FTE Conversion'!$B$10:$E$32,4,FALSE)</f>
        <v>0.59794869664554995</v>
      </c>
      <c r="LY23" s="20">
        <f>'RIMS II Type II Employment'!LY23*VLOOKUP('Equation 4 Type II FTE'!$B23,'Equation 3 FTE Conversion'!$B$10:$E$32,4,FALSE)</f>
        <v>0.51122697060961675</v>
      </c>
      <c r="LZ23" s="20">
        <f>'RIMS II Type II Employment'!LZ23*VLOOKUP('Equation 4 Type II FTE'!$B23,'Equation 3 FTE Conversion'!$B$10:$E$32,4,FALSE)</f>
        <v>0.42469689479696748</v>
      </c>
      <c r="MA23" s="20">
        <f>'RIMS II Type II Employment'!MA23*VLOOKUP('Equation 4 Type II FTE'!$B23,'Equation 3 FTE Conversion'!$B$10:$E$32,4,FALSE)</f>
        <v>0.40227381867275941</v>
      </c>
      <c r="MB23" s="20">
        <f>'RIMS II Type II Employment'!MB23*VLOOKUP('Equation 4 Type II FTE'!$B23,'Equation 3 FTE Conversion'!$B$10:$E$32,4,FALSE)</f>
        <v>0.64950260670890014</v>
      </c>
      <c r="MC23" s="20">
        <f>'RIMS II Type II Employment'!MC23*VLOOKUP('Equation 4 Type II FTE'!$B23,'Equation 3 FTE Conversion'!$B$10:$E$32,4,FALSE)</f>
        <v>0.52138443244365984</v>
      </c>
      <c r="MD23" s="20">
        <f>'RIMS II Type II Employment'!MD23*VLOOKUP('Equation 4 Type II FTE'!$B23,'Equation 3 FTE Conversion'!$B$10:$E$32,4,FALSE)</f>
        <v>0.57523814518641603</v>
      </c>
      <c r="ME23" s="20">
        <f>'RIMS II Type II Employment'!ME23*VLOOKUP('Equation 4 Type II FTE'!$B23,'Equation 3 FTE Conversion'!$B$10:$E$32,4,FALSE)</f>
        <v>0.72606687091079036</v>
      </c>
      <c r="MF23" s="20">
        <f>'RIMS II Type II Employment'!MF23*VLOOKUP('Equation 4 Type II FTE'!$B23,'Equation 3 FTE Conversion'!$B$10:$E$32,4,FALSE)</f>
        <v>0.61155586249870186</v>
      </c>
      <c r="MG23" s="20">
        <f>'RIMS II Type II Employment'!MG23*VLOOKUP('Equation 4 Type II FTE'!$B23,'Equation 3 FTE Conversion'!$B$10:$E$32,4,FALSE)</f>
        <v>0.46475179146328799</v>
      </c>
      <c r="MH23" s="20">
        <f>'RIMS II Type II Employment'!MH23*VLOOKUP('Equation 4 Type II FTE'!$B23,'Equation 3 FTE Conversion'!$B$10:$E$32,4,FALSE)</f>
        <v>0.62430060234707652</v>
      </c>
      <c r="MI23" s="20">
        <f>'RIMS II Type II Employment'!MI23*VLOOKUP('Equation 4 Type II FTE'!$B23,'Equation 3 FTE Conversion'!$B$10:$E$32,4,FALSE)</f>
        <v>0.38052151833004466</v>
      </c>
      <c r="MJ23" s="20">
        <f>'RIMS II Type II Employment'!MJ23*VLOOKUP('Equation 4 Type II FTE'!$B23,'Equation 3 FTE Conversion'!$B$10:$E$32,4,FALSE)</f>
        <v>0.5275172395887423</v>
      </c>
      <c r="MK23" s="20">
        <f>'RIMS II Type II Employment'!MK23*VLOOKUP('Equation 4 Type II FTE'!$B23,'Equation 3 FTE Conversion'!$B$10:$E$32,4,FALSE)</f>
        <v>0.5389204278741303</v>
      </c>
      <c r="ML23" s="20">
        <f>'RIMS II Type II Employment'!ML23*VLOOKUP('Equation 4 Type II FTE'!$B23,'Equation 3 FTE Conversion'!$B$10:$E$32,4,FALSE)</f>
        <v>0.53623732474815666</v>
      </c>
      <c r="MM23" s="20">
        <f>'RIMS II Type II Employment'!MM23*VLOOKUP('Equation 4 Type II FTE'!$B23,'Equation 3 FTE Conversion'!$B$10:$E$32,4,FALSE)</f>
        <v>0.34104157233357568</v>
      </c>
      <c r="MN23" s="20">
        <f>'RIMS II Type II Employment'!MN23*VLOOKUP('Equation 4 Type II FTE'!$B23,'Equation 3 FTE Conversion'!$B$10:$E$32,4,FALSE)</f>
        <v>0.42661339702980577</v>
      </c>
      <c r="MO23" s="20">
        <f>'RIMS II Type II Employment'!MO23*VLOOKUP('Equation 4 Type II FTE'!$B23,'Equation 3 FTE Conversion'!$B$10:$E$32,4,FALSE)</f>
        <v>0.50566911413438564</v>
      </c>
      <c r="MP23" s="20">
        <f>'RIMS II Type II Employment'!MP23*VLOOKUP('Equation 4 Type II FTE'!$B23,'Equation 3 FTE Conversion'!$B$10:$E$32,4,FALSE)</f>
        <v>0.46906392148717418</v>
      </c>
      <c r="MQ23" s="20">
        <f>'RIMS II Type II Employment'!MQ23*VLOOKUP('Equation 4 Type II FTE'!$B23,'Equation 3 FTE Conversion'!$B$10:$E$32,4,FALSE)</f>
        <v>0.65458133762592174</v>
      </c>
      <c r="MR23" s="20">
        <f>'RIMS II Type II Employment'!MR23*VLOOKUP('Equation 4 Type II FTE'!$B23,'Equation 3 FTE Conversion'!$B$10:$E$32,4,FALSE)</f>
        <v>0.57284251739536818</v>
      </c>
      <c r="MS23" s="20">
        <f>'RIMS II Type II Employment'!MS23*VLOOKUP('Equation 4 Type II FTE'!$B23,'Equation 3 FTE Conversion'!$B$10:$E$32,4,FALSE)</f>
        <v>0.48631244158271886</v>
      </c>
      <c r="MT23" s="20">
        <f>'RIMS II Type II Employment'!MT23*VLOOKUP('Equation 4 Type II FTE'!$B23,'Equation 3 FTE Conversion'!$B$10:$E$32,4,FALSE)</f>
        <v>0.45507345518745457</v>
      </c>
      <c r="MU23" s="20">
        <f>'RIMS II Type II Employment'!MU23*VLOOKUP('Equation 4 Type II FTE'!$B23,'Equation 3 FTE Conversion'!$B$10:$E$32,4,FALSE)</f>
        <v>0.5151558001869353</v>
      </c>
      <c r="MV23" s="20">
        <f>'RIMS II Type II Employment'!MV23*VLOOKUP('Equation 4 Type II FTE'!$B23,'Equation 3 FTE Conversion'!$B$10:$E$32,4,FALSE)</f>
        <v>0.52004288088067296</v>
      </c>
      <c r="MW23" s="20">
        <f>'RIMS II Type II Employment'!MW23*VLOOKUP('Equation 4 Type II FTE'!$B23,'Equation 3 FTE Conversion'!$B$10:$E$32,4,FALSE)</f>
        <v>0.33701691764461522</v>
      </c>
      <c r="MX23" s="20">
        <f>'RIMS II Type II Employment'!MX23*VLOOKUP('Equation 4 Type II FTE'!$B23,'Equation 3 FTE Conversion'!$B$10:$E$32,4,FALSE)</f>
        <v>0.4062026482500779</v>
      </c>
      <c r="MY23" s="20">
        <f>'RIMS II Type II Employment'!MY23*VLOOKUP('Equation 4 Type II FTE'!$B23,'Equation 3 FTE Conversion'!$B$10:$E$32,4,FALSE)</f>
        <v>0.43782493509190984</v>
      </c>
      <c r="MZ23" s="20">
        <f>'RIMS II Type II Employment'!MZ23*VLOOKUP('Equation 4 Type II FTE'!$B23,'Equation 3 FTE Conversion'!$B$10:$E$32,4,FALSE)</f>
        <v>0.23017191816387994</v>
      </c>
      <c r="NA23" s="20">
        <f>'RIMS II Type II Employment'!NA23*VLOOKUP('Equation 4 Type II FTE'!$B23,'Equation 3 FTE Conversion'!$B$10:$E$32,4,FALSE)</f>
        <v>0.49388262540243016</v>
      </c>
      <c r="NB23" s="20">
        <f>'RIMS II Type II Employment'!NB23*VLOOKUP('Equation 4 Type II FTE'!$B23,'Equation 3 FTE Conversion'!$B$10:$E$32,4,FALSE)</f>
        <v>0.2113901962820646</v>
      </c>
      <c r="NC23" s="20">
        <f>'RIMS II Type II Employment'!NC23*VLOOKUP('Equation 4 Type II FTE'!$B23,'Equation 3 FTE Conversion'!$B$10:$E$32,4,FALSE)</f>
        <v>0.39901576487693424</v>
      </c>
      <c r="ND23" s="20">
        <f>'RIMS II Type II Employment'!ND23*VLOOKUP('Equation 4 Type II FTE'!$B23,'Equation 3 FTE Conversion'!$B$10:$E$32,4,FALSE)</f>
        <v>0.61203498805691148</v>
      </c>
      <c r="NE23" s="20">
        <f>'RIMS II Type II Employment'!NE23*VLOOKUP('Equation 4 Type II FTE'!$B23,'Equation 3 FTE Conversion'!$B$10:$E$32,4,FALSE)</f>
        <v>0.75318537750545234</v>
      </c>
      <c r="NF23" s="20">
        <f>'RIMS II Type II Employment'!NF23*VLOOKUP('Equation 4 Type II FTE'!$B23,'Equation 3 FTE Conversion'!$B$10:$E$32,4,FALSE)</f>
        <v>0.68102906843909028</v>
      </c>
      <c r="NG23" s="198">
        <f>'RIMS II Type II Employment'!NG23*VLOOKUP('Equation 4 Type II FTE'!$B23,'Equation 3 FTE Conversion'!$B$10:$E$32,4,FALSE)</f>
        <v>0.60264412711600379</v>
      </c>
      <c r="NH23" s="219">
        <f>'RIMS II Type II Employment'!NH23*VLOOKUP('Equation 4 Type II FTE'!$B23,'Equation 3 FTE Conversion'!$B$10:$E$32,4,FALSE)</f>
        <v>0.67652528819192026</v>
      </c>
      <c r="NI23" s="198">
        <f>'RIMS II Type II Employment'!NI23*VLOOKUP('Equation 4 Type II FTE'!$B23,'Equation 3 FTE Conversion'!$B$10:$E$32,4,FALSE)</f>
        <v>0.60321907778585515</v>
      </c>
      <c r="NJ23" s="200">
        <f>'RIMS II Type II Employment'!NJ23*VLOOKUP('Equation 4 Type II FTE'!$B23,'Equation 3 FTE Conversion'!$B$10:$E$32,4,FALSE)</f>
        <v>0.36030241977360061</v>
      </c>
    </row>
    <row r="24" spans="2:374" x14ac:dyDescent="0.3">
      <c r="B24" s="59" t="s">
        <v>759</v>
      </c>
      <c r="C24" s="20">
        <f>'RIMS II Type II Employment'!C24*VLOOKUP('Equation 4 Type II FTE'!$B24,'Equation 3 FTE Conversion'!$B$10:$E$32,4,FALSE)</f>
        <v>4.3547925311203321E-2</v>
      </c>
      <c r="D24" s="20">
        <f>'RIMS II Type II Employment'!D24*VLOOKUP('Equation 4 Type II FTE'!$B24,'Equation 3 FTE Conversion'!$B$10:$E$32,4,FALSE)</f>
        <v>4.4484439834024898E-2</v>
      </c>
      <c r="E24" s="20">
        <f>'RIMS II Type II Employment'!E24*VLOOKUP('Equation 4 Type II FTE'!$B24,'Equation 3 FTE Conversion'!$B$10:$E$32,4,FALSE)</f>
        <v>3.8959004149377592E-2</v>
      </c>
      <c r="F24" s="20">
        <f>'RIMS II Type II Employment'!F24*VLOOKUP('Equation 4 Type II FTE'!$B24,'Equation 3 FTE Conversion'!$B$10:$E$32,4,FALSE)</f>
        <v>5.5067053941908715E-2</v>
      </c>
      <c r="G24" s="20">
        <f>'RIMS II Type II Employment'!G24*VLOOKUP('Equation 4 Type II FTE'!$B24,'Equation 3 FTE Conversion'!$B$10:$E$32,4,FALSE)</f>
        <v>4.1768547717842323E-2</v>
      </c>
      <c r="H24" s="20">
        <f>'RIMS II Type II Employment'!H24*VLOOKUP('Equation 4 Type II FTE'!$B24,'Equation 3 FTE Conversion'!$B$10:$E$32,4,FALSE)</f>
        <v>5.9000414937759336E-2</v>
      </c>
      <c r="I24" s="20">
        <f>'RIMS II Type II Employment'!I24*VLOOKUP('Equation 4 Type II FTE'!$B24,'Equation 3 FTE Conversion'!$B$10:$E$32,4,FALSE)</f>
        <v>3.6243112033195017E-2</v>
      </c>
      <c r="J24" s="20">
        <f>'RIMS II Type II Employment'!J24*VLOOKUP('Equation 4 Type II FTE'!$B24,'Equation 3 FTE Conversion'!$B$10:$E$32,4,FALSE)</f>
        <v>6.5087759336099588E-2</v>
      </c>
      <c r="K24" s="20">
        <f>'RIMS II Type II Employment'!K24*VLOOKUP('Equation 4 Type II FTE'!$B24,'Equation 3 FTE Conversion'!$B$10:$E$32,4,FALSE)</f>
        <v>3.006211618257261E-2</v>
      </c>
      <c r="L24" s="20">
        <f>'RIMS II Type II Employment'!L24*VLOOKUP('Equation 4 Type II FTE'!$B24,'Equation 3 FTE Conversion'!$B$10:$E$32,4,FALSE)</f>
        <v>5.3287676348547718E-2</v>
      </c>
      <c r="M24" s="20">
        <f>'RIMS II Type II Employment'!M24*VLOOKUP('Equation 4 Type II FTE'!$B24,'Equation 3 FTE Conversion'!$B$10:$E$32,4,FALSE)</f>
        <v>3.2871659751037341E-2</v>
      </c>
      <c r="N24" s="20">
        <f>'RIMS II Type II Employment'!N24*VLOOKUP('Equation 4 Type II FTE'!$B24,'Equation 3 FTE Conversion'!$B$10:$E$32,4,FALSE)</f>
        <v>5.8063900414937759E-2</v>
      </c>
      <c r="O24" s="20">
        <f>'RIMS II Type II Employment'!O24*VLOOKUP('Equation 4 Type II FTE'!$B24,'Equation 3 FTE Conversion'!$B$10:$E$32,4,FALSE)</f>
        <v>0.14722008298755188</v>
      </c>
      <c r="P24" s="20">
        <f>'RIMS II Type II Employment'!P24*VLOOKUP('Equation 4 Type II FTE'!$B24,'Equation 3 FTE Conversion'!$B$10:$E$32,4,FALSE)</f>
        <v>0.10517058091286306</v>
      </c>
      <c r="Q24" s="20">
        <f>'RIMS II Type II Employment'!Q24*VLOOKUP('Equation 4 Type II FTE'!$B24,'Equation 3 FTE Conversion'!$B$10:$E$32,4,FALSE)</f>
        <v>0</v>
      </c>
      <c r="R24" s="20">
        <f>'RIMS II Type II Employment'!R24*VLOOKUP('Equation 4 Type II FTE'!$B24,'Equation 3 FTE Conversion'!$B$10:$E$32,4,FALSE)</f>
        <v>8.2506929460580913E-2</v>
      </c>
      <c r="S24" s="20">
        <f>'RIMS II Type II Employment'!S24*VLOOKUP('Equation 4 Type II FTE'!$B24,'Equation 3 FTE Conversion'!$B$10:$E$32,4,FALSE)</f>
        <v>0.15518045643153525</v>
      </c>
      <c r="T24" s="20">
        <f>'RIMS II Type II Employment'!T24*VLOOKUP('Equation 4 Type II FTE'!$B24,'Equation 3 FTE Conversion'!$B$10:$E$32,4,FALSE)</f>
        <v>0.15518045643153525</v>
      </c>
      <c r="U24" s="20">
        <f>'RIMS II Type II Employment'!U24*VLOOKUP('Equation 4 Type II FTE'!$B24,'Equation 3 FTE Conversion'!$B$10:$E$32,4,FALSE)</f>
        <v>9.8146721991701255E-2</v>
      </c>
      <c r="V24" s="20">
        <f>'RIMS II Type II Employment'!V24*VLOOKUP('Equation 4 Type II FTE'!$B24,'Equation 3 FTE Conversion'!$B$10:$E$32,4,FALSE)</f>
        <v>9.112286307053942E-2</v>
      </c>
      <c r="W24" s="20">
        <f>'RIMS II Type II Employment'!W24*VLOOKUP('Equation 4 Type II FTE'!$B24,'Equation 3 FTE Conversion'!$B$10:$E$32,4,FALSE)</f>
        <v>3.2684356846473028E-2</v>
      </c>
      <c r="X24" s="20">
        <f>'RIMS II Type II Employment'!X24*VLOOKUP('Equation 4 Type II FTE'!$B24,'Equation 3 FTE Conversion'!$B$10:$E$32,4,FALSE)</f>
        <v>3.3620871369294605E-2</v>
      </c>
      <c r="Y24" s="20">
        <f>'RIMS II Type II Employment'!Y24*VLOOKUP('Equation 4 Type II FTE'!$B24,'Equation 3 FTE Conversion'!$B$10:$E$32,4,FALSE)</f>
        <v>3.2403402489626552E-2</v>
      </c>
      <c r="Z24" s="20">
        <f>'RIMS II Type II Employment'!Z24*VLOOKUP('Equation 4 Type II FTE'!$B24,'Equation 3 FTE Conversion'!$B$10:$E$32,4,FALSE)</f>
        <v>7.4359253112033188E-2</v>
      </c>
      <c r="AA24" s="20">
        <f>'RIMS II Type II Employment'!AA24*VLOOKUP('Equation 4 Type II FTE'!$B24,'Equation 3 FTE Conversion'!$B$10:$E$32,4,FALSE)</f>
        <v>5.4505145228215771E-2</v>
      </c>
      <c r="AB24" s="20">
        <f>'RIMS II Type II Employment'!AB24*VLOOKUP('Equation 4 Type II FTE'!$B24,'Equation 3 FTE Conversion'!$B$10:$E$32,4,FALSE)</f>
        <v>7.9978340248962665E-2</v>
      </c>
      <c r="AC24" s="20">
        <f>'RIMS II Type II Employment'!AC24*VLOOKUP('Equation 4 Type II FTE'!$B24,'Equation 3 FTE Conversion'!$B$10:$E$32,4,FALSE)</f>
        <v>6.4244896265560167E-2</v>
      </c>
      <c r="AD24" s="20">
        <f>'RIMS II Type II Employment'!AD24*VLOOKUP('Equation 4 Type II FTE'!$B24,'Equation 3 FTE Conversion'!$B$10:$E$32,4,FALSE)</f>
        <v>7.0800497925311207E-2</v>
      </c>
      <c r="AE24" s="20">
        <f>'RIMS II Type II Employment'!AE24*VLOOKUP('Equation 4 Type II FTE'!$B24,'Equation 3 FTE Conversion'!$B$10:$E$32,4,FALSE)</f>
        <v>7.4546556016597515E-2</v>
      </c>
      <c r="AF24" s="20">
        <f>'RIMS II Type II Employment'!AF24*VLOOKUP('Equation 4 Type II FTE'!$B24,'Equation 3 FTE Conversion'!$B$10:$E$32,4,FALSE)</f>
        <v>7.3141784232365142E-2</v>
      </c>
      <c r="AG24" s="20">
        <f>'RIMS II Type II Employment'!AG24*VLOOKUP('Equation 4 Type II FTE'!$B24,'Equation 3 FTE Conversion'!$B$10:$E$32,4,FALSE)</f>
        <v>8.1570414937759336E-2</v>
      </c>
      <c r="AH24" s="20">
        <f>'RIMS II Type II Employment'!AH24*VLOOKUP('Equation 4 Type II FTE'!$B24,'Equation 3 FTE Conversion'!$B$10:$E$32,4,FALSE)</f>
        <v>0.10985315352697096</v>
      </c>
      <c r="AI24" s="20">
        <f>'RIMS II Type II Employment'!AI24*VLOOKUP('Equation 4 Type II FTE'!$B24,'Equation 3 FTE Conversion'!$B$10:$E$32,4,FALSE)</f>
        <v>9.8708630705394179E-2</v>
      </c>
      <c r="AJ24" s="20">
        <f>'RIMS II Type II Employment'!AJ24*VLOOKUP('Equation 4 Type II FTE'!$B24,'Equation 3 FTE Conversion'!$B$10:$E$32,4,FALSE)</f>
        <v>7.8198962655601667E-2</v>
      </c>
      <c r="AK24" s="20">
        <f>'RIMS II Type II Employment'!AK24*VLOOKUP('Equation 4 Type II FTE'!$B24,'Equation 3 FTE Conversion'!$B$10:$E$32,4,FALSE)</f>
        <v>0.10704360995850622</v>
      </c>
      <c r="AL24" s="20">
        <f>'RIMS II Type II Employment'!AL24*VLOOKUP('Equation 4 Type II FTE'!$B24,'Equation 3 FTE Conversion'!$B$10:$E$32,4,FALSE)</f>
        <v>9.112286307053942E-2</v>
      </c>
      <c r="AM24" s="20">
        <f>'RIMS II Type II Employment'!AM24*VLOOKUP('Equation 4 Type II FTE'!$B24,'Equation 3 FTE Conversion'!$B$10:$E$32,4,FALSE)</f>
        <v>0.11846908713692947</v>
      </c>
      <c r="AN24" s="20">
        <f>'RIMS II Type II Employment'!AN24*VLOOKUP('Equation 4 Type II FTE'!$B24,'Equation 3 FTE Conversion'!$B$10:$E$32,4,FALSE)</f>
        <v>6.2933775933609951E-2</v>
      </c>
      <c r="AO24" s="20">
        <f>'RIMS II Type II Employment'!AO24*VLOOKUP('Equation 4 Type II FTE'!$B24,'Equation 3 FTE Conversion'!$B$10:$E$32,4,FALSE)</f>
        <v>5.7595643153526971E-2</v>
      </c>
      <c r="AP24" s="20">
        <f>'RIMS II Type II Employment'!AP24*VLOOKUP('Equation 4 Type II FTE'!$B24,'Equation 3 FTE Conversion'!$B$10:$E$32,4,FALSE)</f>
        <v>0.10095626556016599</v>
      </c>
      <c r="AQ24" s="20">
        <f>'RIMS II Type II Employment'!AQ24*VLOOKUP('Equation 4 Type II FTE'!$B24,'Equation 3 FTE Conversion'!$B$10:$E$32,4,FALSE)</f>
        <v>6.2652821576763482E-2</v>
      </c>
      <c r="AR24" s="20">
        <f>'RIMS II Type II Employment'!AR24*VLOOKUP('Equation 4 Type II FTE'!$B24,'Equation 3 FTE Conversion'!$B$10:$E$32,4,FALSE)</f>
        <v>8.5597427385892114E-2</v>
      </c>
      <c r="AS24" s="20">
        <f>'RIMS II Type II Employment'!AS24*VLOOKUP('Equation 4 Type II FTE'!$B24,'Equation 3 FTE Conversion'!$B$10:$E$32,4,FALSE)</f>
        <v>6.5930622406639008E-2</v>
      </c>
      <c r="AT24" s="20">
        <f>'RIMS II Type II Employment'!AT24*VLOOKUP('Equation 4 Type II FTE'!$B24,'Equation 3 FTE Conversion'!$B$10:$E$32,4,FALSE)</f>
        <v>5.1227344398340251E-2</v>
      </c>
      <c r="AU24" s="20">
        <f>'RIMS II Type II Employment'!AU24*VLOOKUP('Equation 4 Type II FTE'!$B24,'Equation 3 FTE Conversion'!$B$10:$E$32,4,FALSE)</f>
        <v>4.935431535269709E-2</v>
      </c>
      <c r="AV24" s="20">
        <f>'RIMS II Type II Employment'!AV24*VLOOKUP('Equation 4 Type II FTE'!$B24,'Equation 3 FTE Conversion'!$B$10:$E$32,4,FALSE)</f>
        <v>6.9302074688796678E-2</v>
      </c>
      <c r="AW24" s="20">
        <f>'RIMS II Type II Employment'!AW24*VLOOKUP('Equation 4 Type II FTE'!$B24,'Equation 3 FTE Conversion'!$B$10:$E$32,4,FALSE)</f>
        <v>4.9916224066390041E-2</v>
      </c>
      <c r="AX24" s="20">
        <f>'RIMS II Type II Employment'!AX24*VLOOKUP('Equation 4 Type II FTE'!$B24,'Equation 3 FTE Conversion'!$B$10:$E$32,4,FALSE)</f>
        <v>5.4879751037344396E-2</v>
      </c>
      <c r="AY24" s="20">
        <f>'RIMS II Type II Employment'!AY24*VLOOKUP('Equation 4 Type II FTE'!$B24,'Equation 3 FTE Conversion'!$B$10:$E$32,4,FALSE)</f>
        <v>3.099863070539419E-2</v>
      </c>
      <c r="AZ24" s="20">
        <f>'RIMS II Type II Employment'!AZ24*VLOOKUP('Equation 4 Type II FTE'!$B24,'Equation 3 FTE Conversion'!$B$10:$E$32,4,FALSE)</f>
        <v>4.3266970954356845E-2</v>
      </c>
      <c r="BA24" s="20">
        <f>'RIMS II Type II Employment'!BA24*VLOOKUP('Equation 4 Type II FTE'!$B24,'Equation 3 FTE Conversion'!$B$10:$E$32,4,FALSE)</f>
        <v>4.4952697095435687E-2</v>
      </c>
      <c r="BB24" s="20">
        <f>'RIMS II Type II Employment'!BB24*VLOOKUP('Equation 4 Type II FTE'!$B24,'Equation 3 FTE Conversion'!$B$10:$E$32,4,FALSE)</f>
        <v>6.7148091286307054E-2</v>
      </c>
      <c r="BC24" s="20">
        <f>'RIMS II Type II Employment'!BC24*VLOOKUP('Equation 4 Type II FTE'!$B24,'Equation 3 FTE Conversion'!$B$10:$E$32,4,FALSE)</f>
        <v>7.295448132780083E-2</v>
      </c>
      <c r="BD24" s="20">
        <f>'RIMS II Type II Employment'!BD24*VLOOKUP('Equation 4 Type II FTE'!$B24,'Equation 3 FTE Conversion'!$B$10:$E$32,4,FALSE)</f>
        <v>6.8833817427385882E-2</v>
      </c>
      <c r="BE24" s="20">
        <f>'RIMS II Type II Employment'!BE24*VLOOKUP('Equation 4 Type II FTE'!$B24,'Equation 3 FTE Conversion'!$B$10:$E$32,4,FALSE)</f>
        <v>7.8479917012448136E-2</v>
      </c>
      <c r="BF24" s="20">
        <f>'RIMS II Type II Employment'!BF24*VLOOKUP('Equation 4 Type II FTE'!$B24,'Equation 3 FTE Conversion'!$B$10:$E$32,4,FALSE)</f>
        <v>7.4452904564315359E-2</v>
      </c>
      <c r="BG24" s="20">
        <f>'RIMS II Type II Employment'!BG24*VLOOKUP('Equation 4 Type II FTE'!$B24,'Equation 3 FTE Conversion'!$B$10:$E$32,4,FALSE)</f>
        <v>0.11519128630705394</v>
      </c>
      <c r="BH24" s="20">
        <f>'RIMS II Type II Employment'!BH24*VLOOKUP('Equation 4 Type II FTE'!$B24,'Equation 3 FTE Conversion'!$B$10:$E$32,4,FALSE)</f>
        <v>8.344344398340249E-2</v>
      </c>
      <c r="BI24" s="20">
        <f>'RIMS II Type II Employment'!BI24*VLOOKUP('Equation 4 Type II FTE'!$B24,'Equation 3 FTE Conversion'!$B$10:$E$32,4,FALSE)</f>
        <v>0.10713726141078839</v>
      </c>
      <c r="BJ24" s="20">
        <f>'RIMS II Type II Employment'!BJ24*VLOOKUP('Equation 4 Type II FTE'!$B24,'Equation 3 FTE Conversion'!$B$10:$E$32,4,FALSE)</f>
        <v>8.6721244813278003E-2</v>
      </c>
      <c r="BK24" s="20">
        <f>'RIMS II Type II Employment'!BK24*VLOOKUP('Equation 4 Type II FTE'!$B24,'Equation 3 FTE Conversion'!$B$10:$E$32,4,FALSE)</f>
        <v>8.7751410788381751E-2</v>
      </c>
      <c r="BL24" s="20">
        <f>'RIMS II Type II Employment'!BL24*VLOOKUP('Equation 4 Type II FTE'!$B24,'Equation 3 FTE Conversion'!$B$10:$E$32,4,FALSE)</f>
        <v>6.0686141078838171E-2</v>
      </c>
      <c r="BM24" s="20">
        <f>'RIMS II Type II Employment'!BM24*VLOOKUP('Equation 4 Type II FTE'!$B24,'Equation 3 FTE Conversion'!$B$10:$E$32,4,FALSE)</f>
        <v>0.15312012448132781</v>
      </c>
      <c r="BN24" s="20">
        <f>'RIMS II Type II Employment'!BN24*VLOOKUP('Equation 4 Type II FTE'!$B24,'Equation 3 FTE Conversion'!$B$10:$E$32,4,FALSE)</f>
        <v>0.10901029045643154</v>
      </c>
      <c r="BO24" s="20">
        <f>'RIMS II Type II Employment'!BO24*VLOOKUP('Equation 4 Type II FTE'!$B24,'Equation 3 FTE Conversion'!$B$10:$E$32,4,FALSE)</f>
        <v>0.15274551867219915</v>
      </c>
      <c r="BP24" s="20">
        <f>'RIMS II Type II Employment'!BP24*VLOOKUP('Equation 4 Type II FTE'!$B24,'Equation 3 FTE Conversion'!$B$10:$E$32,4,FALSE)</f>
        <v>0.1091039419087137</v>
      </c>
      <c r="BQ24" s="20">
        <f>'RIMS II Type II Employment'!BQ24*VLOOKUP('Equation 4 Type II FTE'!$B24,'Equation 3 FTE Conversion'!$B$10:$E$32,4,FALSE)</f>
        <v>8.9905394190871374E-2</v>
      </c>
      <c r="BR24" s="20">
        <f>'RIMS II Type II Employment'!BR24*VLOOKUP('Equation 4 Type II FTE'!$B24,'Equation 3 FTE Conversion'!$B$10:$E$32,4,FALSE)</f>
        <v>0.10947854771784232</v>
      </c>
      <c r="BS24" s="20">
        <f>'RIMS II Type II Employment'!BS24*VLOOKUP('Equation 4 Type II FTE'!$B24,'Equation 3 FTE Conversion'!$B$10:$E$32,4,FALSE)</f>
        <v>8.7095850622406643E-2</v>
      </c>
      <c r="BT24" s="20">
        <f>'RIMS II Type II Employment'!BT24*VLOOKUP('Equation 4 Type II FTE'!$B24,'Equation 3 FTE Conversion'!$B$10:$E$32,4,FALSE)</f>
        <v>0.10451502074688797</v>
      </c>
      <c r="BU24" s="20">
        <f>'RIMS II Type II Employment'!BU24*VLOOKUP('Equation 4 Type II FTE'!$B24,'Equation 3 FTE Conversion'!$B$10:$E$32,4,FALSE)</f>
        <v>7.9510082987551869E-2</v>
      </c>
      <c r="BV24" s="20">
        <f>'RIMS II Type II Employment'!BV24*VLOOKUP('Equation 4 Type II FTE'!$B24,'Equation 3 FTE Conversion'!$B$10:$E$32,4,FALSE)</f>
        <v>6.6024273858921151E-2</v>
      </c>
      <c r="BW24" s="20">
        <f>'RIMS II Type II Employment'!BW24*VLOOKUP('Equation 4 Type II FTE'!$B24,'Equation 3 FTE Conversion'!$B$10:$E$32,4,FALSE)</f>
        <v>0.10545153526970955</v>
      </c>
      <c r="BX24" s="20">
        <f>'RIMS II Type II Employment'!BX24*VLOOKUP('Equation 4 Type II FTE'!$B24,'Equation 3 FTE Conversion'!$B$10:$E$32,4,FALSE)</f>
        <v>8.569107883817427E-2</v>
      </c>
      <c r="BY24" s="20">
        <f>'RIMS II Type II Employment'!BY24*VLOOKUP('Equation 4 Type II FTE'!$B24,'Equation 3 FTE Conversion'!$B$10:$E$32,4,FALSE)</f>
        <v>0.10058165975103735</v>
      </c>
      <c r="BZ24" s="20">
        <f>'RIMS II Type II Employment'!BZ24*VLOOKUP('Equation 4 Type II FTE'!$B24,'Equation 3 FTE Conversion'!$B$10:$E$32,4,FALSE)</f>
        <v>0.10844838174273859</v>
      </c>
      <c r="CA24" s="20">
        <f>'RIMS II Type II Employment'!CA24*VLOOKUP('Equation 4 Type II FTE'!$B24,'Equation 3 FTE Conversion'!$B$10:$E$32,4,FALSE)</f>
        <v>8.2319626556016601E-2</v>
      </c>
      <c r="CB24" s="20">
        <f>'RIMS II Type II Employment'!CB24*VLOOKUP('Equation 4 Type II FTE'!$B24,'Equation 3 FTE Conversion'!$B$10:$E$32,4,FALSE)</f>
        <v>0.19854107883817426</v>
      </c>
      <c r="CC24" s="20">
        <f>'RIMS II Type II Employment'!CC24*VLOOKUP('Equation 4 Type II FTE'!$B24,'Equation 3 FTE Conversion'!$B$10:$E$32,4,FALSE)</f>
        <v>0.1987283817427386</v>
      </c>
      <c r="CD24" s="20">
        <f>'RIMS II Type II Employment'!CD24*VLOOKUP('Equation 4 Type II FTE'!$B24,'Equation 3 FTE Conversion'!$B$10:$E$32,4,FALSE)</f>
        <v>0.22111107883817427</v>
      </c>
      <c r="CE24" s="20">
        <f>'RIMS II Type II Employment'!CE24*VLOOKUP('Equation 4 Type II FTE'!$B24,'Equation 3 FTE Conversion'!$B$10:$E$32,4,FALSE)</f>
        <v>0.47500016597510369</v>
      </c>
      <c r="CF24" s="20">
        <f>'RIMS II Type II Employment'!CF24*VLOOKUP('Equation 4 Type II FTE'!$B24,'Equation 3 FTE Conversion'!$B$10:$E$32,4,FALSE)</f>
        <v>0.15218360995850622</v>
      </c>
      <c r="CG24" s="20">
        <f>'RIMS II Type II Employment'!CG24*VLOOKUP('Equation 4 Type II FTE'!$B24,'Equation 3 FTE Conversion'!$B$10:$E$32,4,FALSE)</f>
        <v>0.17540917012448132</v>
      </c>
      <c r="CH24" s="20">
        <f>'RIMS II Type II Employment'!CH24*VLOOKUP('Equation 4 Type II FTE'!$B24,'Equation 3 FTE Conversion'!$B$10:$E$32,4,FALSE)</f>
        <v>0.14047717842323651</v>
      </c>
      <c r="CI24" s="20">
        <f>'RIMS II Type II Employment'!CI24*VLOOKUP('Equation 4 Type II FTE'!$B24,'Equation 3 FTE Conversion'!$B$10:$E$32,4,FALSE)</f>
        <v>0.12755327800829874</v>
      </c>
      <c r="CJ24" s="20">
        <f>'RIMS II Type II Employment'!CJ24*VLOOKUP('Equation 4 Type II FTE'!$B24,'Equation 3 FTE Conversion'!$B$10:$E$32,4,FALSE)</f>
        <v>0.24527315352697099</v>
      </c>
      <c r="CK24" s="20">
        <f>'RIMS II Type II Employment'!CK24*VLOOKUP('Equation 4 Type II FTE'!$B24,'Equation 3 FTE Conversion'!$B$10:$E$32,4,FALSE)</f>
        <v>0.26091294605809129</v>
      </c>
      <c r="CL24" s="20">
        <f>'RIMS II Type II Employment'!CL24*VLOOKUP('Equation 4 Type II FTE'!$B24,'Equation 3 FTE Conversion'!$B$10:$E$32,4,FALSE)</f>
        <v>0.14806294605809128</v>
      </c>
      <c r="CM24" s="20">
        <f>'RIMS II Type II Employment'!CM24*VLOOKUP('Equation 4 Type II FTE'!$B24,'Equation 3 FTE Conversion'!$B$10:$E$32,4,FALSE)</f>
        <v>0.26297327800829873</v>
      </c>
      <c r="CN24" s="20">
        <f>'RIMS II Type II Employment'!CN24*VLOOKUP('Equation 4 Type II FTE'!$B24,'Equation 3 FTE Conversion'!$B$10:$E$32,4,FALSE)</f>
        <v>9.6929253112033195E-2</v>
      </c>
      <c r="CO24" s="20">
        <f>'RIMS II Type II Employment'!CO24*VLOOKUP('Equation 4 Type II FTE'!$B24,'Equation 3 FTE Conversion'!$B$10:$E$32,4,FALSE)</f>
        <v>0.12933265560165974</v>
      </c>
      <c r="CP24" s="20">
        <f>'RIMS II Type II Employment'!CP24*VLOOKUP('Equation 4 Type II FTE'!$B24,'Equation 3 FTE Conversion'!$B$10:$E$32,4,FALSE)</f>
        <v>0.16061224066390042</v>
      </c>
      <c r="CQ24" s="20">
        <f>'RIMS II Type II Employment'!CQ24*VLOOKUP('Equation 4 Type II FTE'!$B24,'Equation 3 FTE Conversion'!$B$10:$E$32,4,FALSE)</f>
        <v>0.10123721991701246</v>
      </c>
      <c r="CR24" s="20">
        <f>'RIMS II Type II Employment'!CR24*VLOOKUP('Equation 4 Type II FTE'!$B24,'Equation 3 FTE Conversion'!$B$10:$E$32,4,FALSE)</f>
        <v>0.11247539419087137</v>
      </c>
      <c r="CS24" s="20">
        <f>'RIMS II Type II Employment'!CS24*VLOOKUP('Equation 4 Type II FTE'!$B24,'Equation 3 FTE Conversion'!$B$10:$E$32,4,FALSE)</f>
        <v>0.12380721991701246</v>
      </c>
      <c r="CT24" s="20">
        <f>'RIMS II Type II Employment'!CT24*VLOOKUP('Equation 4 Type II FTE'!$B24,'Equation 3 FTE Conversion'!$B$10:$E$32,4,FALSE)</f>
        <v>9.6086390041493774E-2</v>
      </c>
      <c r="CU24" s="20">
        <f>'RIMS II Type II Employment'!CU24*VLOOKUP('Equation 4 Type II FTE'!$B24,'Equation 3 FTE Conversion'!$B$10:$E$32,4,FALSE)</f>
        <v>0.14853120331950206</v>
      </c>
      <c r="CV24" s="20">
        <f>'RIMS II Type II Employment'!CV24*VLOOKUP('Equation 4 Type II FTE'!$B24,'Equation 3 FTE Conversion'!$B$10:$E$32,4,FALSE)</f>
        <v>0.25136049792531123</v>
      </c>
      <c r="CW24" s="20">
        <f>'RIMS II Type II Employment'!CW24*VLOOKUP('Equation 4 Type II FTE'!$B24,'Equation 3 FTE Conversion'!$B$10:$E$32,4,FALSE)</f>
        <v>0.20884273858921162</v>
      </c>
      <c r="CX24" s="20">
        <f>'RIMS II Type II Employment'!CX24*VLOOKUP('Equation 4 Type II FTE'!$B24,'Equation 3 FTE Conversion'!$B$10:$E$32,4,FALSE)</f>
        <v>0.13148663900414936</v>
      </c>
      <c r="CY24" s="20">
        <f>'RIMS II Type II Employment'!CY24*VLOOKUP('Equation 4 Type II FTE'!$B24,'Equation 3 FTE Conversion'!$B$10:$E$32,4,FALSE)</f>
        <v>0.12249609958506225</v>
      </c>
      <c r="CZ24" s="20">
        <f>'RIMS II Type II Employment'!CZ24*VLOOKUP('Equation 4 Type II FTE'!$B24,'Equation 3 FTE Conversion'!$B$10:$E$32,4,FALSE)</f>
        <v>0.19264103734439833</v>
      </c>
      <c r="DA24" s="20">
        <f>'RIMS II Type II Employment'!DA24*VLOOKUP('Equation 4 Type II FTE'!$B24,'Equation 3 FTE Conversion'!$B$10:$E$32,4,FALSE)</f>
        <v>0.53306406639004156</v>
      </c>
      <c r="DB24" s="20">
        <f>'RIMS II Type II Employment'!DB24*VLOOKUP('Equation 4 Type II FTE'!$B24,'Equation 3 FTE Conversion'!$B$10:$E$32,4,FALSE)</f>
        <v>7.1924315352697096E-2</v>
      </c>
      <c r="DC24" s="20">
        <f>'RIMS II Type II Employment'!DC24*VLOOKUP('Equation 4 Type II FTE'!$B24,'Equation 3 FTE Conversion'!$B$10:$E$32,4,FALSE)</f>
        <v>0.33770713692946058</v>
      </c>
      <c r="DD24" s="20">
        <f>'RIMS II Type II Employment'!DD24*VLOOKUP('Equation 4 Type II FTE'!$B24,'Equation 3 FTE Conversion'!$B$10:$E$32,4,FALSE)</f>
        <v>0.16566941908713692</v>
      </c>
      <c r="DE24" s="20">
        <f>'RIMS II Type II Employment'!DE24*VLOOKUP('Equation 4 Type II FTE'!$B24,'Equation 3 FTE Conversion'!$B$10:$E$32,4,FALSE)</f>
        <v>0.31101647302904567</v>
      </c>
      <c r="DF24" s="20">
        <f>'RIMS II Type II Employment'!DF24*VLOOKUP('Equation 4 Type II FTE'!$B24,'Equation 3 FTE Conversion'!$B$10:$E$32,4,FALSE)</f>
        <v>0.23562705394190869</v>
      </c>
      <c r="DG24" s="20">
        <f>'RIMS II Type II Employment'!DG24*VLOOKUP('Equation 4 Type II FTE'!$B24,'Equation 3 FTE Conversion'!$B$10:$E$32,4,FALSE)</f>
        <v>0.35587551867219919</v>
      </c>
      <c r="DH24" s="20">
        <f>'RIMS II Type II Employment'!DH24*VLOOKUP('Equation 4 Type II FTE'!$B24,'Equation 3 FTE Conversion'!$B$10:$E$32,4,FALSE)</f>
        <v>0.27945593360995852</v>
      </c>
      <c r="DI24" s="20">
        <f>'RIMS II Type II Employment'!DI24*VLOOKUP('Equation 4 Type II FTE'!$B24,'Equation 3 FTE Conversion'!$B$10:$E$32,4,FALSE)</f>
        <v>0.14600261410788382</v>
      </c>
      <c r="DJ24" s="20">
        <f>'RIMS II Type II Employment'!DJ24*VLOOKUP('Equation 4 Type II FTE'!$B24,'Equation 3 FTE Conversion'!$B$10:$E$32,4,FALSE)</f>
        <v>0.2143681742738589</v>
      </c>
      <c r="DK24" s="20">
        <f>'RIMS II Type II Employment'!DK24*VLOOKUP('Equation 4 Type II FTE'!$B24,'Equation 3 FTE Conversion'!$B$10:$E$32,4,FALSE)</f>
        <v>0.29256713692946057</v>
      </c>
      <c r="DL24" s="20">
        <f>'RIMS II Type II Employment'!DL24*VLOOKUP('Equation 4 Type II FTE'!$B24,'Equation 3 FTE Conversion'!$B$10:$E$32,4,FALSE)</f>
        <v>0.27074634854771784</v>
      </c>
      <c r="DM24" s="20">
        <f>'RIMS II Type II Employment'!DM24*VLOOKUP('Equation 4 Type II FTE'!$B24,'Equation 3 FTE Conversion'!$B$10:$E$32,4,FALSE)</f>
        <v>8.7657759336099594E-2</v>
      </c>
      <c r="DN24" s="20">
        <f>'RIMS II Type II Employment'!DN24*VLOOKUP('Equation 4 Type II FTE'!$B24,'Equation 3 FTE Conversion'!$B$10:$E$32,4,FALSE)</f>
        <v>0.1254929460580913</v>
      </c>
      <c r="DO24" s="20">
        <f>'RIMS II Type II Employment'!DO24*VLOOKUP('Equation 4 Type II FTE'!$B24,'Equation 3 FTE Conversion'!$B$10:$E$32,4,FALSE)</f>
        <v>0.18439970954356846</v>
      </c>
      <c r="DP24" s="20">
        <f>'RIMS II Type II Employment'!DP24*VLOOKUP('Equation 4 Type II FTE'!$B24,'Equation 3 FTE Conversion'!$B$10:$E$32,4,FALSE)</f>
        <v>0.18505526970954356</v>
      </c>
      <c r="DQ24" s="20">
        <f>'RIMS II Type II Employment'!DQ24*VLOOKUP('Equation 4 Type II FTE'!$B24,'Equation 3 FTE Conversion'!$B$10:$E$32,4,FALSE)</f>
        <v>0.15798999999999999</v>
      </c>
      <c r="DR24" s="20">
        <f>'RIMS II Type II Employment'!DR24*VLOOKUP('Equation 4 Type II FTE'!$B24,'Equation 3 FTE Conversion'!$B$10:$E$32,4,FALSE)</f>
        <v>0.36346128630705393</v>
      </c>
      <c r="DS24" s="20">
        <f>'RIMS II Type II Employment'!DS24*VLOOKUP('Equation 4 Type II FTE'!$B24,'Equation 3 FTE Conversion'!$B$10:$E$32,4,FALSE)</f>
        <v>0.31391966804979254</v>
      </c>
      <c r="DT24" s="20">
        <f>'RIMS II Type II Employment'!DT24*VLOOKUP('Equation 4 Type II FTE'!$B24,'Equation 3 FTE Conversion'!$B$10:$E$32,4,FALSE)</f>
        <v>9.6648298755186726E-2</v>
      </c>
      <c r="DU24" s="20">
        <f>'RIMS II Type II Employment'!DU24*VLOOKUP('Equation 4 Type II FTE'!$B24,'Equation 3 FTE Conversion'!$B$10:$E$32,4,FALSE)</f>
        <v>7.4078298755186719E-2</v>
      </c>
      <c r="DV24" s="20">
        <f>'RIMS II Type II Employment'!DV24*VLOOKUP('Equation 4 Type II FTE'!$B24,'Equation 3 FTE Conversion'!$B$10:$E$32,4,FALSE)</f>
        <v>7.1643360995850627E-2</v>
      </c>
      <c r="DW24" s="20">
        <f>'RIMS II Type II Employment'!DW24*VLOOKUP('Equation 4 Type II FTE'!$B24,'Equation 3 FTE Conversion'!$B$10:$E$32,4,FALSE)</f>
        <v>6.3495684647302902E-2</v>
      </c>
      <c r="DX24" s="20">
        <f>'RIMS II Type II Employment'!DX24*VLOOKUP('Equation 4 Type II FTE'!$B24,'Equation 3 FTE Conversion'!$B$10:$E$32,4,FALSE)</f>
        <v>7.0519543568464738E-2</v>
      </c>
      <c r="DY24" s="20">
        <f>'RIMS II Type II Employment'!DY24*VLOOKUP('Equation 4 Type II FTE'!$B24,'Equation 3 FTE Conversion'!$B$10:$E$32,4,FALSE)</f>
        <v>7.0987800829875519E-2</v>
      </c>
      <c r="DZ24" s="20">
        <f>'RIMS II Type II Employment'!DZ24*VLOOKUP('Equation 4 Type II FTE'!$B24,'Equation 3 FTE Conversion'!$B$10:$E$32,4,FALSE)</f>
        <v>7.5670373443983405E-2</v>
      </c>
      <c r="EA24" s="20">
        <f>'RIMS II Type II Employment'!EA24*VLOOKUP('Equation 4 Type II FTE'!$B24,'Equation 3 FTE Conversion'!$B$10:$E$32,4,FALSE)</f>
        <v>8.9156182572614109E-2</v>
      </c>
      <c r="EB24" s="20">
        <f>'RIMS II Type II Employment'!EB24*VLOOKUP('Equation 4 Type II FTE'!$B24,'Equation 3 FTE Conversion'!$B$10:$E$32,4,FALSE)</f>
        <v>5.0852738589211618E-2</v>
      </c>
      <c r="EC24" s="20">
        <f>'RIMS II Type II Employment'!EC24*VLOOKUP('Equation 4 Type II FTE'!$B24,'Equation 3 FTE Conversion'!$B$10:$E$32,4,FALSE)</f>
        <v>5.3006721991701242E-2</v>
      </c>
      <c r="ED24" s="20">
        <f>'RIMS II Type II Employment'!ED24*VLOOKUP('Equation 4 Type II FTE'!$B24,'Equation 3 FTE Conversion'!$B$10:$E$32,4,FALSE)</f>
        <v>5.562896265560166E-2</v>
      </c>
      <c r="EE24" s="20">
        <f>'RIMS II Type II Employment'!EE24*VLOOKUP('Equation 4 Type II FTE'!$B24,'Equation 3 FTE Conversion'!$B$10:$E$32,4,FALSE)</f>
        <v>5.8344854771784235E-2</v>
      </c>
      <c r="EF24" s="20">
        <f>'RIMS II Type II Employment'!EF24*VLOOKUP('Equation 4 Type II FTE'!$B24,'Equation 3 FTE Conversion'!$B$10:$E$32,4,FALSE)</f>
        <v>5.2819419087136929E-2</v>
      </c>
      <c r="EG24" s="20">
        <f>'RIMS II Type II Employment'!EG24*VLOOKUP('Equation 4 Type II FTE'!$B24,'Equation 3 FTE Conversion'!$B$10:$E$32,4,FALSE)</f>
        <v>0.10882298755186721</v>
      </c>
      <c r="EH24" s="20">
        <f>'RIMS II Type II Employment'!EH24*VLOOKUP('Equation 4 Type II FTE'!$B24,'Equation 3 FTE Conversion'!$B$10:$E$32,4,FALSE)</f>
        <v>5.8625809128630711E-2</v>
      </c>
      <c r="EI24" s="20">
        <f>'RIMS II Type II Employment'!EI24*VLOOKUP('Equation 4 Type II FTE'!$B24,'Equation 3 FTE Conversion'!$B$10:$E$32,4,FALSE)</f>
        <v>7.2767178423236517E-2</v>
      </c>
      <c r="EJ24" s="20">
        <f>'RIMS II Type II Employment'!EJ24*VLOOKUP('Equation 4 Type II FTE'!$B24,'Equation 3 FTE Conversion'!$B$10:$E$32,4,FALSE)</f>
        <v>5.6190871369294605E-2</v>
      </c>
      <c r="EK24" s="20">
        <f>'RIMS II Type II Employment'!EK24*VLOOKUP('Equation 4 Type II FTE'!$B24,'Equation 3 FTE Conversion'!$B$10:$E$32,4,FALSE)</f>
        <v>0.10844838174273859</v>
      </c>
      <c r="EL24" s="20">
        <f>'RIMS II Type II Employment'!EL24*VLOOKUP('Equation 4 Type II FTE'!$B24,'Equation 3 FTE Conversion'!$B$10:$E$32,4,FALSE)</f>
        <v>8.7376804979253112E-2</v>
      </c>
      <c r="EM24" s="20">
        <f>'RIMS II Type II Employment'!EM24*VLOOKUP('Equation 4 Type II FTE'!$B24,'Equation 3 FTE Conversion'!$B$10:$E$32,4,FALSE)</f>
        <v>0.12671041493775934</v>
      </c>
      <c r="EN24" s="20">
        <f>'RIMS II Type II Employment'!EN24*VLOOKUP('Equation 4 Type II FTE'!$B24,'Equation 3 FTE Conversion'!$B$10:$E$32,4,FALSE)</f>
        <v>7.2017966804979253E-2</v>
      </c>
      <c r="EO24" s="20">
        <f>'RIMS II Type II Employment'!EO24*VLOOKUP('Equation 4 Type II FTE'!$B24,'Equation 3 FTE Conversion'!$B$10:$E$32,4,FALSE)</f>
        <v>0.11228809128630705</v>
      </c>
      <c r="EP24" s="20">
        <f>'RIMS II Type II Employment'!EP24*VLOOKUP('Equation 4 Type II FTE'!$B24,'Equation 3 FTE Conversion'!$B$10:$E$32,4,FALSE)</f>
        <v>0.14403593360995851</v>
      </c>
      <c r="EQ24" s="20">
        <f>'RIMS II Type II Employment'!EQ24*VLOOKUP('Equation 4 Type II FTE'!$B24,'Equation 3 FTE Conversion'!$B$10:$E$32,4,FALSE)</f>
        <v>0.12558659751037343</v>
      </c>
      <c r="ER24" s="20">
        <f>'RIMS II Type II Employment'!ER24*VLOOKUP('Equation 4 Type II FTE'!$B24,'Equation 3 FTE Conversion'!$B$10:$E$32,4,FALSE)</f>
        <v>9.5992738589211618E-2</v>
      </c>
      <c r="ES24" s="20">
        <f>'RIMS II Type II Employment'!ES24*VLOOKUP('Equation 4 Type II FTE'!$B24,'Equation 3 FTE Conversion'!$B$10:$E$32,4,FALSE)</f>
        <v>0.12577390041493777</v>
      </c>
      <c r="ET24" s="20">
        <f>'RIMS II Type II Employment'!ET24*VLOOKUP('Equation 4 Type II FTE'!$B24,'Equation 3 FTE Conversion'!$B$10:$E$32,4,FALSE)</f>
        <v>9.4775269709543572E-2</v>
      </c>
      <c r="EU24" s="20">
        <f>'RIMS II Type II Employment'!EU24*VLOOKUP('Equation 4 Type II FTE'!$B24,'Equation 3 FTE Conversion'!$B$10:$E$32,4,FALSE)</f>
        <v>0.13223585062240664</v>
      </c>
      <c r="EV24" s="20">
        <f>'RIMS II Type II Employment'!EV24*VLOOKUP('Equation 4 Type II FTE'!$B24,'Equation 3 FTE Conversion'!$B$10:$E$32,4,FALSE)</f>
        <v>0.12090402489626555</v>
      </c>
      <c r="EW24" s="20">
        <f>'RIMS II Type II Employment'!EW24*VLOOKUP('Equation 4 Type II FTE'!$B24,'Equation 3 FTE Conversion'!$B$10:$E$32,4,FALSE)</f>
        <v>6.4244896265560167E-2</v>
      </c>
      <c r="EX24" s="20">
        <f>'RIMS II Type II Employment'!EX24*VLOOKUP('Equation 4 Type II FTE'!$B24,'Equation 3 FTE Conversion'!$B$10:$E$32,4,FALSE)</f>
        <v>0.10929124481327801</v>
      </c>
      <c r="EY24" s="20">
        <f>'RIMS II Type II Employment'!EY24*VLOOKUP('Equation 4 Type II FTE'!$B24,'Equation 3 FTE Conversion'!$B$10:$E$32,4,FALSE)</f>
        <v>0.18720925311203318</v>
      </c>
      <c r="EZ24" s="20">
        <f>'RIMS II Type II Employment'!EZ24*VLOOKUP('Equation 4 Type II FTE'!$B24,'Equation 3 FTE Conversion'!$B$10:$E$32,4,FALSE)</f>
        <v>0.18355684647302906</v>
      </c>
      <c r="FA24" s="20">
        <f>'RIMS II Type II Employment'!FA24*VLOOKUP('Equation 4 Type II FTE'!$B24,'Equation 3 FTE Conversion'!$B$10:$E$32,4,FALSE)</f>
        <v>7.2860829875518673E-2</v>
      </c>
      <c r="FB24" s="20">
        <f>'RIMS II Type II Employment'!FB24*VLOOKUP('Equation 4 Type II FTE'!$B24,'Equation 3 FTE Conversion'!$B$10:$E$32,4,FALSE)</f>
        <v>9.2153029045643153E-2</v>
      </c>
      <c r="FC24" s="20">
        <f>'RIMS II Type II Employment'!FC24*VLOOKUP('Equation 4 Type II FTE'!$B24,'Equation 3 FTE Conversion'!$B$10:$E$32,4,FALSE)</f>
        <v>0.1414136929460581</v>
      </c>
      <c r="FD24" s="20">
        <f>'RIMS II Type II Employment'!FD24*VLOOKUP('Equation 4 Type II FTE'!$B24,'Equation 3 FTE Conversion'!$B$10:$E$32,4,FALSE)</f>
        <v>8.2881535269709539E-2</v>
      </c>
      <c r="FE24" s="20">
        <f>'RIMS II Type II Employment'!FE24*VLOOKUP('Equation 4 Type II FTE'!$B24,'Equation 3 FTE Conversion'!$B$10:$E$32,4,FALSE)</f>
        <v>6.9114771784232365E-2</v>
      </c>
      <c r="FF24" s="20">
        <f>'RIMS II Type II Employment'!FF24*VLOOKUP('Equation 4 Type II FTE'!$B24,'Equation 3 FTE Conversion'!$B$10:$E$32,4,FALSE)</f>
        <v>7.7075145228215763E-2</v>
      </c>
      <c r="FG24" s="20">
        <f>'RIMS II Type II Employment'!FG24*VLOOKUP('Equation 4 Type II FTE'!$B24,'Equation 3 FTE Conversion'!$B$10:$E$32,4,FALSE)</f>
        <v>7.8386265560165966E-2</v>
      </c>
      <c r="FH24" s="20">
        <f>'RIMS II Type II Employment'!FH24*VLOOKUP('Equation 4 Type II FTE'!$B24,'Equation 3 FTE Conversion'!$B$10:$E$32,4,FALSE)</f>
        <v>6.1716307053941911E-2</v>
      </c>
      <c r="FI24" s="20">
        <f>'RIMS II Type II Employment'!FI24*VLOOKUP('Equation 4 Type II FTE'!$B24,'Equation 3 FTE Conversion'!$B$10:$E$32,4,FALSE)</f>
        <v>0.11453572614107885</v>
      </c>
      <c r="FJ24" s="20">
        <f>'RIMS II Type II Employment'!FJ24*VLOOKUP('Equation 4 Type II FTE'!$B24,'Equation 3 FTE Conversion'!$B$10:$E$32,4,FALSE)</f>
        <v>7.6981493775933607E-2</v>
      </c>
      <c r="FK24" s="20">
        <f>'RIMS II Type II Employment'!FK24*VLOOKUP('Equation 4 Type II FTE'!$B24,'Equation 3 FTE Conversion'!$B$10:$E$32,4,FALSE)</f>
        <v>8.3818049792531116E-2</v>
      </c>
      <c r="FL24" s="20">
        <f>'RIMS II Type II Employment'!FL24*VLOOKUP('Equation 4 Type II FTE'!$B24,'Equation 3 FTE Conversion'!$B$10:$E$32,4,FALSE)</f>
        <v>7.0332240663900411E-2</v>
      </c>
      <c r="FM24" s="20">
        <f>'RIMS II Type II Employment'!FM24*VLOOKUP('Equation 4 Type II FTE'!$B24,'Equation 3 FTE Conversion'!$B$10:$E$32,4,FALSE)</f>
        <v>6.199726141078838E-2</v>
      </c>
      <c r="FN24" s="20">
        <f>'RIMS II Type II Employment'!FN24*VLOOKUP('Equation 4 Type II FTE'!$B24,'Equation 3 FTE Conversion'!$B$10:$E$32,4,FALSE)</f>
        <v>7.0987800829875519E-2</v>
      </c>
      <c r="FO24" s="20">
        <f>'RIMS II Type II Employment'!FO24*VLOOKUP('Equation 4 Type II FTE'!$B24,'Equation 3 FTE Conversion'!$B$10:$E$32,4,FALSE)</f>
        <v>7.7730705394190872E-2</v>
      </c>
      <c r="FP24" s="20">
        <f>'RIMS II Type II Employment'!FP24*VLOOKUP('Equation 4 Type II FTE'!$B24,'Equation 3 FTE Conversion'!$B$10:$E$32,4,FALSE)</f>
        <v>8.5035518672199176E-2</v>
      </c>
      <c r="FQ24" s="20">
        <f>'RIMS II Type II Employment'!FQ24*VLOOKUP('Equation 4 Type II FTE'!$B24,'Equation 3 FTE Conversion'!$B$10:$E$32,4,FALSE)</f>
        <v>8.2413278008298757E-2</v>
      </c>
      <c r="FR24" s="20">
        <f>'RIMS II Type II Employment'!FR24*VLOOKUP('Equation 4 Type II FTE'!$B24,'Equation 3 FTE Conversion'!$B$10:$E$32,4,FALSE)</f>
        <v>7.3890995850622407E-2</v>
      </c>
      <c r="FS24" s="20">
        <f>'RIMS II Type II Employment'!FS24*VLOOKUP('Equation 4 Type II FTE'!$B24,'Equation 3 FTE Conversion'!$B$10:$E$32,4,FALSE)</f>
        <v>0.14300576763485479</v>
      </c>
      <c r="FT24" s="20">
        <f>'RIMS II Type II Employment'!FT24*VLOOKUP('Equation 4 Type II FTE'!$B24,'Equation 3 FTE Conversion'!$B$10:$E$32,4,FALSE)</f>
        <v>9.4119709543568464E-2</v>
      </c>
      <c r="FU24" s="20">
        <f>'RIMS II Type II Employment'!FU24*VLOOKUP('Equation 4 Type II FTE'!$B24,'Equation 3 FTE Conversion'!$B$10:$E$32,4,FALSE)</f>
        <v>0.12352626556016597</v>
      </c>
      <c r="FV24" s="20">
        <f>'RIMS II Type II Employment'!FV24*VLOOKUP('Equation 4 Type II FTE'!$B24,'Equation 3 FTE Conversion'!$B$10:$E$32,4,FALSE)</f>
        <v>0.20640780082987553</v>
      </c>
      <c r="FW24" s="20">
        <f>'RIMS II Type II Employment'!FW24*VLOOKUP('Equation 4 Type II FTE'!$B24,'Equation 3 FTE Conversion'!$B$10:$E$32,4,FALSE)</f>
        <v>0.11481668049792532</v>
      </c>
      <c r="FX24" s="20">
        <f>'RIMS II Type II Employment'!FX24*VLOOKUP('Equation 4 Type II FTE'!$B24,'Equation 3 FTE Conversion'!$B$10:$E$32,4,FALSE)</f>
        <v>0.16108049792531118</v>
      </c>
      <c r="FY24" s="20">
        <f>'RIMS II Type II Employment'!FY24*VLOOKUP('Equation 4 Type II FTE'!$B24,'Equation 3 FTE Conversion'!$B$10:$E$32,4,FALSE)</f>
        <v>0.11846908713692947</v>
      </c>
      <c r="FZ24" s="20">
        <f>'RIMS II Type II Employment'!FZ24*VLOOKUP('Equation 4 Type II FTE'!$B24,'Equation 3 FTE Conversion'!$B$10:$E$32,4,FALSE)</f>
        <v>7.5576721991701235E-2</v>
      </c>
      <c r="GA24" s="20">
        <f>'RIMS II Type II Employment'!GA24*VLOOKUP('Equation 4 Type II FTE'!$B24,'Equation 3 FTE Conversion'!$B$10:$E$32,4,FALSE)</f>
        <v>6.5743319502074682E-2</v>
      </c>
      <c r="GB24" s="20">
        <f>'RIMS II Type II Employment'!GB24*VLOOKUP('Equation 4 Type II FTE'!$B24,'Equation 3 FTE Conversion'!$B$10:$E$32,4,FALSE)</f>
        <v>3.5681203319502079E-2</v>
      </c>
      <c r="GC24" s="20">
        <f>'RIMS II Type II Employment'!GC24*VLOOKUP('Equation 4 Type II FTE'!$B24,'Equation 3 FTE Conversion'!$B$10:$E$32,4,FALSE)</f>
        <v>3.7554232365145226E-2</v>
      </c>
      <c r="GD24" s="20">
        <f>'RIMS II Type II Employment'!GD24*VLOOKUP('Equation 4 Type II FTE'!$B24,'Equation 3 FTE Conversion'!$B$10:$E$32,4,FALSE)</f>
        <v>4.9822572614107878E-2</v>
      </c>
      <c r="GE24" s="20">
        <f>'RIMS II Type II Employment'!GE24*VLOOKUP('Equation 4 Type II FTE'!$B24,'Equation 3 FTE Conversion'!$B$10:$E$32,4,FALSE)</f>
        <v>2.8750995850622407E-2</v>
      </c>
      <c r="GF24" s="20">
        <f>'RIMS II Type II Employment'!GF24*VLOOKUP('Equation 4 Type II FTE'!$B24,'Equation 3 FTE Conversion'!$B$10:$E$32,4,FALSE)</f>
        <v>0.10769917012448134</v>
      </c>
      <c r="GG24" s="20">
        <f>'RIMS II Type II Employment'!GG24*VLOOKUP('Equation 4 Type II FTE'!$B24,'Equation 3 FTE Conversion'!$B$10:$E$32,4,FALSE)</f>
        <v>0.1431930705394191</v>
      </c>
      <c r="GH24" s="20">
        <f>'RIMS II Type II Employment'!GH24*VLOOKUP('Equation 4 Type II FTE'!$B24,'Equation 3 FTE Conversion'!$B$10:$E$32,4,FALSE)</f>
        <v>0.1055451867219917</v>
      </c>
      <c r="GI24" s="20">
        <f>'RIMS II Type II Employment'!GI24*VLOOKUP('Equation 4 Type II FTE'!$B24,'Equation 3 FTE Conversion'!$B$10:$E$32,4,FALSE)</f>
        <v>0.13195489626556017</v>
      </c>
      <c r="GJ24" s="20">
        <f>'RIMS II Type II Employment'!GJ24*VLOOKUP('Equation 4 Type II FTE'!$B24,'Equation 3 FTE Conversion'!$B$10:$E$32,4,FALSE)</f>
        <v>0.1135055601659751</v>
      </c>
      <c r="GK24" s="20">
        <f>'RIMS II Type II Employment'!GK24*VLOOKUP('Equation 4 Type II FTE'!$B24,'Equation 3 FTE Conversion'!$B$10:$E$32,4,FALSE)</f>
        <v>9.1965726141078841E-2</v>
      </c>
      <c r="GL24" s="20">
        <f>'RIMS II Type II Employment'!GL24*VLOOKUP('Equation 4 Type II FTE'!$B24,'Equation 3 FTE Conversion'!$B$10:$E$32,4,FALSE)</f>
        <v>0.11519128630705394</v>
      </c>
      <c r="GM24" s="20">
        <f>'RIMS II Type II Employment'!GM24*VLOOKUP('Equation 4 Type II FTE'!$B24,'Equation 3 FTE Conversion'!$B$10:$E$32,4,FALSE)</f>
        <v>0.17868697095435684</v>
      </c>
      <c r="GN24" s="20">
        <f>'RIMS II Type II Employment'!GN24*VLOOKUP('Equation 4 Type II FTE'!$B24,'Equation 3 FTE Conversion'!$B$10:$E$32,4,FALSE)</f>
        <v>0.1201548132780083</v>
      </c>
      <c r="GO24" s="20">
        <f>'RIMS II Type II Employment'!GO24*VLOOKUP('Equation 4 Type II FTE'!$B24,'Equation 3 FTE Conversion'!$B$10:$E$32,4,FALSE)</f>
        <v>6.0405186721991702E-2</v>
      </c>
      <c r="GP24" s="20">
        <f>'RIMS II Type II Employment'!GP24*VLOOKUP('Equation 4 Type II FTE'!$B24,'Equation 3 FTE Conversion'!$B$10:$E$32,4,FALSE)</f>
        <v>0.15592966804979255</v>
      </c>
      <c r="GQ24" s="20">
        <f>'RIMS II Type II Employment'!GQ24*VLOOKUP('Equation 4 Type II FTE'!$B24,'Equation 3 FTE Conversion'!$B$10:$E$32,4,FALSE)</f>
        <v>0.23150639004149379</v>
      </c>
      <c r="GR24" s="20">
        <f>'RIMS II Type II Employment'!GR24*VLOOKUP('Equation 4 Type II FTE'!$B24,'Equation 3 FTE Conversion'!$B$10:$E$32,4,FALSE)</f>
        <v>0.15836460580912864</v>
      </c>
      <c r="GS24" s="20">
        <f>'RIMS II Type II Employment'!GS24*VLOOKUP('Equation 4 Type II FTE'!$B24,'Equation 3 FTE Conversion'!$B$10:$E$32,4,FALSE)</f>
        <v>9.9364190871369301E-2</v>
      </c>
      <c r="GT24" s="20">
        <f>'RIMS II Type II Employment'!GT24*VLOOKUP('Equation 4 Type II FTE'!$B24,'Equation 3 FTE Conversion'!$B$10:$E$32,4,FALSE)</f>
        <v>9.4587966804979259E-2</v>
      </c>
      <c r="GU24" s="20">
        <f>'RIMS II Type II Employment'!GU24*VLOOKUP('Equation 4 Type II FTE'!$B24,'Equation 3 FTE Conversion'!$B$10:$E$32,4,FALSE)</f>
        <v>5.5909917012448136E-2</v>
      </c>
      <c r="GV24" s="20">
        <f>'RIMS II Type II Employment'!GV24*VLOOKUP('Equation 4 Type II FTE'!$B24,'Equation 3 FTE Conversion'!$B$10:$E$32,4,FALSE)</f>
        <v>0.11762622406639003</v>
      </c>
      <c r="GW24" s="20">
        <f>'RIMS II Type II Employment'!GW24*VLOOKUP('Equation 4 Type II FTE'!$B24,'Equation 3 FTE Conversion'!$B$10:$E$32,4,FALSE)</f>
        <v>0.12689771784232365</v>
      </c>
      <c r="GX24" s="20">
        <f>'RIMS II Type II Employment'!GX24*VLOOKUP('Equation 4 Type II FTE'!$B24,'Equation 3 FTE Conversion'!$B$10:$E$32,4,FALSE)</f>
        <v>6.6305228215767634E-2</v>
      </c>
      <c r="GY24" s="20">
        <f>'RIMS II Type II Employment'!GY24*VLOOKUP('Equation 4 Type II FTE'!$B24,'Equation 3 FTE Conversion'!$B$10:$E$32,4,FALSE)</f>
        <v>5.9655975103734445E-2</v>
      </c>
      <c r="GZ24" s="20">
        <f>'RIMS II Type II Employment'!GZ24*VLOOKUP('Equation 4 Type II FTE'!$B24,'Equation 3 FTE Conversion'!$B$10:$E$32,4,FALSE)</f>
        <v>8.1195809128630711E-2</v>
      </c>
      <c r="HA24" s="20">
        <f>'RIMS II Type II Employment'!HA24*VLOOKUP('Equation 4 Type II FTE'!$B24,'Equation 3 FTE Conversion'!$B$10:$E$32,4,FALSE)</f>
        <v>6.0311535269709546E-2</v>
      </c>
      <c r="HB24" s="20">
        <f>'RIMS II Type II Employment'!HB24*VLOOKUP('Equation 4 Type II FTE'!$B24,'Equation 3 FTE Conversion'!$B$10:$E$32,4,FALSE)</f>
        <v>2.7908132780082986E-2</v>
      </c>
      <c r="HC24" s="20">
        <f>'RIMS II Type II Employment'!HC24*VLOOKUP('Equation 4 Type II FTE'!$B24,'Equation 3 FTE Conversion'!$B$10:$E$32,4,FALSE)</f>
        <v>5.6846431535269706E-2</v>
      </c>
      <c r="HD24" s="20">
        <f>'RIMS II Type II Employment'!HD24*VLOOKUP('Equation 4 Type II FTE'!$B24,'Equation 3 FTE Conversion'!$B$10:$E$32,4,FALSE)</f>
        <v>9.308954356846473E-2</v>
      </c>
      <c r="HE24" s="20">
        <f>'RIMS II Type II Employment'!HE24*VLOOKUP('Equation 4 Type II FTE'!$B24,'Equation 3 FTE Conversion'!$B$10:$E$32,4,FALSE)</f>
        <v>0.18664734439834024</v>
      </c>
      <c r="HF24" s="20">
        <f>'RIMS II Type II Employment'!HF24*VLOOKUP('Equation 4 Type II FTE'!$B24,'Equation 3 FTE Conversion'!$B$10:$E$32,4,FALSE)</f>
        <v>3.8022489626556015E-2</v>
      </c>
      <c r="HG24" s="20">
        <f>'RIMS II Type II Employment'!HG24*VLOOKUP('Equation 4 Type II FTE'!$B24,'Equation 3 FTE Conversion'!$B$10:$E$32,4,FALSE)</f>
        <v>0.15152804979253112</v>
      </c>
      <c r="HH24" s="20">
        <f>'RIMS II Type II Employment'!HH24*VLOOKUP('Equation 4 Type II FTE'!$B24,'Equation 3 FTE Conversion'!$B$10:$E$32,4,FALSE)</f>
        <v>9.6929253112033195E-2</v>
      </c>
      <c r="HI24" s="20">
        <f>'RIMS II Type II Employment'!HI24*VLOOKUP('Equation 4 Type II FTE'!$B24,'Equation 3 FTE Conversion'!$B$10:$E$32,4,FALSE)</f>
        <v>0.17016468879668051</v>
      </c>
      <c r="HJ24" s="20">
        <f>'RIMS II Type II Employment'!HJ24*VLOOKUP('Equation 4 Type II FTE'!$B24,'Equation 3 FTE Conversion'!$B$10:$E$32,4,FALSE)</f>
        <v>0.10779282157676348</v>
      </c>
      <c r="HK24" s="20">
        <f>'RIMS II Type II Employment'!HK24*VLOOKUP('Equation 4 Type II FTE'!$B24,'Equation 3 FTE Conversion'!$B$10:$E$32,4,FALSE)</f>
        <v>0</v>
      </c>
      <c r="HL24" s="20">
        <f>'RIMS II Type II Employment'!HL24*VLOOKUP('Equation 4 Type II FTE'!$B24,'Equation 3 FTE Conversion'!$B$10:$E$32,4,FALSE)</f>
        <v>8.9156182572614109E-2</v>
      </c>
      <c r="HM24" s="20">
        <f>'RIMS II Type II Employment'!HM24*VLOOKUP('Equation 4 Type II FTE'!$B24,'Equation 3 FTE Conversion'!$B$10:$E$32,4,FALSE)</f>
        <v>0.10001975103734441</v>
      </c>
      <c r="HN24" s="20">
        <f>'RIMS II Type II Employment'!HN24*VLOOKUP('Equation 4 Type II FTE'!$B24,'Equation 3 FTE Conversion'!$B$10:$E$32,4,FALSE)</f>
        <v>4.6451120331950209E-2</v>
      </c>
      <c r="HO24" s="20">
        <f>'RIMS II Type II Employment'!HO24*VLOOKUP('Equation 4 Type II FTE'!$B24,'Equation 3 FTE Conversion'!$B$10:$E$32,4,FALSE)</f>
        <v>7.5576721991701235E-2</v>
      </c>
      <c r="HP24" s="20">
        <f>'RIMS II Type II Employment'!HP24*VLOOKUP('Equation 4 Type II FTE'!$B24,'Equation 3 FTE Conversion'!$B$10:$E$32,4,FALSE)</f>
        <v>0.1177198755186722</v>
      </c>
      <c r="HQ24" s="20">
        <f>'RIMS II Type II Employment'!HQ24*VLOOKUP('Equation 4 Type II FTE'!$B24,'Equation 3 FTE Conversion'!$B$10:$E$32,4,FALSE)</f>
        <v>7.8573568464730292E-2</v>
      </c>
      <c r="HR24" s="20">
        <f>'RIMS II Type II Employment'!HR24*VLOOKUP('Equation 4 Type II FTE'!$B24,'Equation 3 FTE Conversion'!$B$10:$E$32,4,FALSE)</f>
        <v>0.12980091286307055</v>
      </c>
      <c r="HS24" s="20">
        <f>'RIMS II Type II Employment'!HS24*VLOOKUP('Equation 4 Type II FTE'!$B24,'Equation 3 FTE Conversion'!$B$10:$E$32,4,FALSE)</f>
        <v>7.5857676348547717E-2</v>
      </c>
      <c r="HT24" s="20">
        <f>'RIMS II Type II Employment'!HT24*VLOOKUP('Equation 4 Type II FTE'!$B24,'Equation 3 FTE Conversion'!$B$10:$E$32,4,FALSE)</f>
        <v>0.12774058091286306</v>
      </c>
      <c r="HU24" s="20">
        <f>'RIMS II Type II Employment'!HU24*VLOOKUP('Equation 4 Type II FTE'!$B24,'Equation 3 FTE Conversion'!$B$10:$E$32,4,FALSE)</f>
        <v>3.9333609958506224E-2</v>
      </c>
      <c r="HV24" s="20">
        <f>'RIMS II Type II Employment'!HV24*VLOOKUP('Equation 4 Type II FTE'!$B24,'Equation 3 FTE Conversion'!$B$10:$E$32,4,FALSE)</f>
        <v>0.10816742738589212</v>
      </c>
      <c r="HW24" s="20">
        <f>'RIMS II Type II Employment'!HW24*VLOOKUP('Equation 4 Type II FTE'!$B24,'Equation 3 FTE Conversion'!$B$10:$E$32,4,FALSE)</f>
        <v>9.3745103734439825E-2</v>
      </c>
      <c r="HX24" s="20">
        <f>'RIMS II Type II Employment'!HX24*VLOOKUP('Equation 4 Type II FTE'!$B24,'Equation 3 FTE Conversion'!$B$10:$E$32,4,FALSE)</f>
        <v>7.3235435684647313E-2</v>
      </c>
      <c r="HY24" s="20">
        <f>'RIMS II Type II Employment'!HY24*VLOOKUP('Equation 4 Type II FTE'!$B24,'Equation 3 FTE Conversion'!$B$10:$E$32,4,FALSE)</f>
        <v>3.8397095435684647E-2</v>
      </c>
      <c r="HZ24" s="20">
        <f>'RIMS II Type II Employment'!HZ24*VLOOKUP('Equation 4 Type II FTE'!$B24,'Equation 3 FTE Conversion'!$B$10:$E$32,4,FALSE)</f>
        <v>0.12980091286307055</v>
      </c>
      <c r="IA24" s="20">
        <f>'RIMS II Type II Employment'!IA24*VLOOKUP('Equation 4 Type II FTE'!$B24,'Equation 3 FTE Conversion'!$B$10:$E$32,4,FALSE)</f>
        <v>0.10582614107883818</v>
      </c>
      <c r="IB24" s="20">
        <f>'RIMS II Type II Employment'!IB24*VLOOKUP('Equation 4 Type II FTE'!$B24,'Equation 3 FTE Conversion'!$B$10:$E$32,4,FALSE)</f>
        <v>6.8271908713692958E-2</v>
      </c>
      <c r="IC24" s="20">
        <f>'RIMS II Type II Employment'!IC24*VLOOKUP('Equation 4 Type II FTE'!$B24,'Equation 3 FTE Conversion'!$B$10:$E$32,4,FALSE)</f>
        <v>5.4317842323651458E-2</v>
      </c>
      <c r="ID24" s="20">
        <f>'RIMS II Type II Employment'!ID24*VLOOKUP('Equation 4 Type II FTE'!$B24,'Equation 3 FTE Conversion'!$B$10:$E$32,4,FALSE)</f>
        <v>8.5878381742738596E-2</v>
      </c>
      <c r="IE24" s="20">
        <f>'RIMS II Type II Employment'!IE24*VLOOKUP('Equation 4 Type II FTE'!$B24,'Equation 3 FTE Conversion'!$B$10:$E$32,4,FALSE)</f>
        <v>0.11640875518672199</v>
      </c>
      <c r="IF24" s="20">
        <f>'RIMS II Type II Employment'!IF24*VLOOKUP('Equation 4 Type II FTE'!$B24,'Equation 3 FTE Conversion'!$B$10:$E$32,4,FALSE)</f>
        <v>0.13476443983402489</v>
      </c>
      <c r="IG24" s="20">
        <f>'RIMS II Type II Employment'!IG24*VLOOKUP('Equation 4 Type II FTE'!$B24,'Equation 3 FTE Conversion'!$B$10:$E$32,4,FALSE)</f>
        <v>0.15499315352697096</v>
      </c>
      <c r="IH24" s="20">
        <f>'RIMS II Type II Employment'!IH24*VLOOKUP('Equation 4 Type II FTE'!$B24,'Equation 3 FTE Conversion'!$B$10:$E$32,4,FALSE)</f>
        <v>0.15293282157676349</v>
      </c>
      <c r="II24" s="20">
        <f>'RIMS II Type II Employment'!II24*VLOOKUP('Equation 4 Type II FTE'!$B24,'Equation 3 FTE Conversion'!$B$10:$E$32,4,FALSE)</f>
        <v>6.8084605809128632E-2</v>
      </c>
      <c r="IJ24" s="20">
        <f>'RIMS II Type II Employment'!IJ24*VLOOKUP('Equation 4 Type II FTE'!$B24,'Equation 3 FTE Conversion'!$B$10:$E$32,4,FALSE)</f>
        <v>6.4525850622406636E-2</v>
      </c>
      <c r="IK24" s="20">
        <f>'RIMS II Type II Employment'!IK24*VLOOKUP('Equation 4 Type II FTE'!$B24,'Equation 3 FTE Conversion'!$B$10:$E$32,4,FALSE)</f>
        <v>0.10966585062240664</v>
      </c>
      <c r="IL24" s="20">
        <f>'RIMS II Type II Employment'!IL24*VLOOKUP('Equation 4 Type II FTE'!$B24,'Equation 3 FTE Conversion'!$B$10:$E$32,4,FALSE)</f>
        <v>0.12418182572614107</v>
      </c>
      <c r="IM24" s="20">
        <f>'RIMS II Type II Employment'!IM24*VLOOKUP('Equation 4 Type II FTE'!$B24,'Equation 3 FTE Conversion'!$B$10:$E$32,4,FALSE)</f>
        <v>0.12024846473029044</v>
      </c>
      <c r="IN24" s="20">
        <f>'RIMS II Type II Employment'!IN24*VLOOKUP('Equation 4 Type II FTE'!$B24,'Equation 3 FTE Conversion'!$B$10:$E$32,4,FALSE)</f>
        <v>8.1383112033195024E-2</v>
      </c>
      <c r="IO24" s="20">
        <f>'RIMS II Type II Employment'!IO24*VLOOKUP('Equation 4 Type II FTE'!$B24,'Equation 3 FTE Conversion'!$B$10:$E$32,4,FALSE)</f>
        <v>0.16613767634854773</v>
      </c>
      <c r="IP24" s="20">
        <f>'RIMS II Type II Employment'!IP24*VLOOKUP('Equation 4 Type II FTE'!$B24,'Equation 3 FTE Conversion'!$B$10:$E$32,4,FALSE)</f>
        <v>0.16754244813278008</v>
      </c>
      <c r="IQ24" s="20">
        <f>'RIMS II Type II Employment'!IQ24*VLOOKUP('Equation 4 Type II FTE'!$B24,'Equation 3 FTE Conversion'!$B$10:$E$32,4,FALSE)</f>
        <v>0.12895804979253112</v>
      </c>
      <c r="IR24" s="20">
        <f>'RIMS II Type II Employment'!IR24*VLOOKUP('Equation 4 Type II FTE'!$B24,'Equation 3 FTE Conversion'!$B$10:$E$32,4,FALSE)</f>
        <v>6.1903609958506231E-2</v>
      </c>
      <c r="IS24" s="20">
        <f>'RIMS II Type II Employment'!IS24*VLOOKUP('Equation 4 Type II FTE'!$B24,'Equation 3 FTE Conversion'!$B$10:$E$32,4,FALSE)</f>
        <v>6.1248049792531123E-2</v>
      </c>
      <c r="IT24" s="20">
        <f>'RIMS II Type II Employment'!IT24*VLOOKUP('Equation 4 Type II FTE'!$B24,'Equation 3 FTE Conversion'!$B$10:$E$32,4,FALSE)</f>
        <v>6.7241742738589211E-2</v>
      </c>
      <c r="IU24" s="20">
        <f>'RIMS II Type II Employment'!IU24*VLOOKUP('Equation 4 Type II FTE'!$B24,'Equation 3 FTE Conversion'!$B$10:$E$32,4,FALSE)</f>
        <v>7.0144937759336098E-2</v>
      </c>
      <c r="IV24" s="20">
        <f>'RIMS II Type II Employment'!IV24*VLOOKUP('Equation 4 Type II FTE'!$B24,'Equation 3 FTE Conversion'!$B$10:$E$32,4,FALSE)</f>
        <v>6.7335394190871381E-2</v>
      </c>
      <c r="IW24" s="20">
        <f>'RIMS II Type II Employment'!IW24*VLOOKUP('Equation 4 Type II FTE'!$B24,'Equation 3 FTE Conversion'!$B$10:$E$32,4,FALSE)</f>
        <v>5.2632116182572616E-2</v>
      </c>
      <c r="IX24" s="20">
        <f>'RIMS II Type II Employment'!IX24*VLOOKUP('Equation 4 Type II FTE'!$B24,'Equation 3 FTE Conversion'!$B$10:$E$32,4,FALSE)</f>
        <v>7.1362406639004158E-2</v>
      </c>
      <c r="IY24" s="20">
        <f>'RIMS II Type II Employment'!IY24*VLOOKUP('Equation 4 Type II FTE'!$B24,'Equation 3 FTE Conversion'!$B$10:$E$32,4,FALSE)</f>
        <v>6.1529004149377592E-2</v>
      </c>
      <c r="IZ24" s="20">
        <f>'RIMS II Type II Employment'!IZ24*VLOOKUP('Equation 4 Type II FTE'!$B24,'Equation 3 FTE Conversion'!$B$10:$E$32,4,FALSE)</f>
        <v>7.5108464730290453E-2</v>
      </c>
      <c r="JA24" s="20">
        <f>'RIMS II Type II Employment'!JA24*VLOOKUP('Equation 4 Type II FTE'!$B24,'Equation 3 FTE Conversion'!$B$10:$E$32,4,FALSE)</f>
        <v>6.7710000000000006E-2</v>
      </c>
      <c r="JB24" s="20">
        <f>'RIMS II Type II Employment'!JB24*VLOOKUP('Equation 4 Type II FTE'!$B24,'Equation 3 FTE Conversion'!$B$10:$E$32,4,FALSE)</f>
        <v>0.17765680497925312</v>
      </c>
      <c r="JC24" s="20">
        <f>'RIMS II Type II Employment'!JC24*VLOOKUP('Equation 4 Type II FTE'!$B24,'Equation 3 FTE Conversion'!$B$10:$E$32,4,FALSE)</f>
        <v>5.6190871369294605E-2</v>
      </c>
      <c r="JD24" s="20">
        <f>'RIMS II Type II Employment'!JD24*VLOOKUP('Equation 4 Type II FTE'!$B24,'Equation 3 FTE Conversion'!$B$10:$E$32,4,FALSE)</f>
        <v>9.3745103734439825E-2</v>
      </c>
      <c r="JE24" s="20">
        <f>'RIMS II Type II Employment'!JE24*VLOOKUP('Equation 4 Type II FTE'!$B24,'Equation 3 FTE Conversion'!$B$10:$E$32,4,FALSE)</f>
        <v>0.30352435684647305</v>
      </c>
      <c r="JF24" s="20">
        <f>'RIMS II Type II Employment'!JF24*VLOOKUP('Equation 4 Type II FTE'!$B24,'Equation 3 FTE Conversion'!$B$10:$E$32,4,FALSE)</f>
        <v>7.417195020746889E-2</v>
      </c>
      <c r="JG24" s="20">
        <f>'RIMS II Type II Employment'!JG24*VLOOKUP('Equation 4 Type II FTE'!$B24,'Equation 3 FTE Conversion'!$B$10:$E$32,4,FALSE)</f>
        <v>0.10311024896265561</v>
      </c>
      <c r="JH24" s="20">
        <f>'RIMS II Type II Employment'!JH24*VLOOKUP('Equation 4 Type II FTE'!$B24,'Equation 3 FTE Conversion'!$B$10:$E$32,4,FALSE)</f>
        <v>5.2163858921161828E-2</v>
      </c>
      <c r="JI24" s="20">
        <f>'RIMS II Type II Employment'!JI24*VLOOKUP('Equation 4 Type II FTE'!$B24,'Equation 3 FTE Conversion'!$B$10:$E$32,4,FALSE)</f>
        <v>0.30193228215767637</v>
      </c>
      <c r="JJ24" s="20">
        <f>'RIMS II Type II Employment'!JJ24*VLOOKUP('Equation 4 Type II FTE'!$B24,'Equation 3 FTE Conversion'!$B$10:$E$32,4,FALSE)</f>
        <v>4.926066390041494E-2</v>
      </c>
      <c r="JK24" s="20">
        <f>'RIMS II Type II Employment'!JK24*VLOOKUP('Equation 4 Type II FTE'!$B24,'Equation 3 FTE Conversion'!$B$10:$E$32,4,FALSE)</f>
        <v>0.14412958506224066</v>
      </c>
      <c r="JL24" s="20">
        <f>'RIMS II Type II Employment'!JL24*VLOOKUP('Equation 4 Type II FTE'!$B24,'Equation 3 FTE Conversion'!$B$10:$E$32,4,FALSE)</f>
        <v>6.2090912863070537E-2</v>
      </c>
      <c r="JM24" s="20">
        <f>'RIMS II Type II Employment'!JM24*VLOOKUP('Equation 4 Type II FTE'!$B24,'Equation 3 FTE Conversion'!$B$10:$E$32,4,FALSE)</f>
        <v>4.8324149377593363E-2</v>
      </c>
      <c r="JN24" s="20">
        <f>'RIMS II Type II Employment'!JN24*VLOOKUP('Equation 4 Type II FTE'!$B24,'Equation 3 FTE Conversion'!$B$10:$E$32,4,FALSE)</f>
        <v>9.852132780082988E-2</v>
      </c>
      <c r="JO24" s="20">
        <f>'RIMS II Type II Employment'!JO24*VLOOKUP('Equation 4 Type II FTE'!$B24,'Equation 3 FTE Conversion'!$B$10:$E$32,4,FALSE)</f>
        <v>0.1139738174273859</v>
      </c>
      <c r="JP24" s="20">
        <f>'RIMS II Type II Employment'!JP24*VLOOKUP('Equation 4 Type II FTE'!$B24,'Equation 3 FTE Conversion'!$B$10:$E$32,4,FALSE)</f>
        <v>7.2017966804979253E-2</v>
      </c>
      <c r="JQ24" s="20">
        <f>'RIMS II Type II Employment'!JQ24*VLOOKUP('Equation 4 Type II FTE'!$B24,'Equation 3 FTE Conversion'!$B$10:$E$32,4,FALSE)</f>
        <v>5.9843278008298757E-2</v>
      </c>
      <c r="JR24" s="20">
        <f>'RIMS II Type II Employment'!JR24*VLOOKUP('Equation 4 Type II FTE'!$B24,'Equation 3 FTE Conversion'!$B$10:$E$32,4,FALSE)</f>
        <v>0.11762622406639003</v>
      </c>
      <c r="JS24" s="20">
        <f>'RIMS II Type II Employment'!JS24*VLOOKUP('Equation 4 Type II FTE'!$B24,'Equation 3 FTE Conversion'!$B$10:$E$32,4,FALSE)</f>
        <v>8.7095850622406643E-2</v>
      </c>
      <c r="JT24" s="20">
        <f>'RIMS II Type II Employment'!JT24*VLOOKUP('Equation 4 Type II FTE'!$B24,'Equation 3 FTE Conversion'!$B$10:$E$32,4,FALSE)</f>
        <v>6.3589336099585059E-2</v>
      </c>
      <c r="JU24" s="20">
        <f>'RIMS II Type II Employment'!JU24*VLOOKUP('Equation 4 Type II FTE'!$B24,'Equation 3 FTE Conversion'!$B$10:$E$32,4,FALSE)</f>
        <v>0.10264199170124481</v>
      </c>
      <c r="JV24" s="20">
        <f>'RIMS II Type II Employment'!JV24*VLOOKUP('Equation 4 Type II FTE'!$B24,'Equation 3 FTE Conversion'!$B$10:$E$32,4,FALSE)</f>
        <v>8.6627593360995847E-2</v>
      </c>
      <c r="JW24" s="20">
        <f>'RIMS II Type II Employment'!JW24*VLOOKUP('Equation 4 Type II FTE'!$B24,'Equation 3 FTE Conversion'!$B$10:$E$32,4,FALSE)</f>
        <v>0.13148663900414936</v>
      </c>
      <c r="JX24" s="20">
        <f>'RIMS II Type II Employment'!JX24*VLOOKUP('Equation 4 Type II FTE'!$B24,'Equation 3 FTE Conversion'!$B$10:$E$32,4,FALSE)</f>
        <v>8.3724398340248959E-2</v>
      </c>
      <c r="JY24" s="20">
        <f>'RIMS II Type II Employment'!JY24*VLOOKUP('Equation 4 Type II FTE'!$B24,'Equation 3 FTE Conversion'!$B$10:$E$32,4,FALSE)</f>
        <v>0.11622145228215768</v>
      </c>
      <c r="JZ24" s="20">
        <f>'RIMS II Type II Employment'!JZ24*VLOOKUP('Equation 4 Type II FTE'!$B24,'Equation 3 FTE Conversion'!$B$10:$E$32,4,FALSE)</f>
        <v>5.4411493775933607E-2</v>
      </c>
      <c r="KA24" s="20">
        <f>'RIMS II Type II Employment'!KA24*VLOOKUP('Equation 4 Type II FTE'!$B24,'Equation 3 FTE Conversion'!$B$10:$E$32,4,FALSE)</f>
        <v>3.5212946058091291E-2</v>
      </c>
      <c r="KB24" s="20">
        <f>'RIMS II Type II Employment'!KB24*VLOOKUP('Equation 4 Type II FTE'!$B24,'Equation 3 FTE Conversion'!$B$10:$E$32,4,FALSE)</f>
        <v>7.8573568464730292E-2</v>
      </c>
      <c r="KC24" s="20">
        <f>'RIMS II Type II Employment'!KC24*VLOOKUP('Equation 4 Type II FTE'!$B24,'Equation 3 FTE Conversion'!$B$10:$E$32,4,FALSE)</f>
        <v>6.237186721991702E-2</v>
      </c>
      <c r="KD24" s="20">
        <f>'RIMS II Type II Employment'!KD24*VLOOKUP('Equation 4 Type II FTE'!$B24,'Equation 3 FTE Conversion'!$B$10:$E$32,4,FALSE)</f>
        <v>5.9468672199170125E-2</v>
      </c>
      <c r="KE24" s="20">
        <f>'RIMS II Type II Employment'!KE24*VLOOKUP('Equation 4 Type II FTE'!$B24,'Equation 3 FTE Conversion'!$B$10:$E$32,4,FALSE)</f>
        <v>6.1341701244813279E-2</v>
      </c>
      <c r="KF24" s="20">
        <f>'RIMS II Type II Employment'!KF24*VLOOKUP('Equation 4 Type II FTE'!$B24,'Equation 3 FTE Conversion'!$B$10:$E$32,4,FALSE)</f>
        <v>5.9843278008298757E-2</v>
      </c>
      <c r="KG24" s="20">
        <f>'RIMS II Type II Employment'!KG24*VLOOKUP('Equation 4 Type II FTE'!$B24,'Equation 3 FTE Conversion'!$B$10:$E$32,4,FALSE)</f>
        <v>9.1403817427385903E-2</v>
      </c>
      <c r="KH24" s="20">
        <f>'RIMS II Type II Employment'!KH24*VLOOKUP('Equation 4 Type II FTE'!$B24,'Equation 3 FTE Conversion'!$B$10:$E$32,4,FALSE)</f>
        <v>5.5535311203319504E-2</v>
      </c>
      <c r="KI24" s="20">
        <f>'RIMS II Type II Employment'!KI24*VLOOKUP('Equation 4 Type II FTE'!$B24,'Equation 3 FTE Conversion'!$B$10:$E$32,4,FALSE)</f>
        <v>0.13176759336099583</v>
      </c>
      <c r="KJ24" s="20">
        <f>'RIMS II Type II Employment'!KJ24*VLOOKUP('Equation 4 Type II FTE'!$B24,'Equation 3 FTE Conversion'!$B$10:$E$32,4,FALSE)</f>
        <v>7.1175103734439832E-2</v>
      </c>
      <c r="KK24" s="20">
        <f>'RIMS II Type II Employment'!KK24*VLOOKUP('Equation 4 Type II FTE'!$B24,'Equation 3 FTE Conversion'!$B$10:$E$32,4,FALSE)</f>
        <v>5.7408340248962658E-2</v>
      </c>
      <c r="KL24" s="20">
        <f>'RIMS II Type II Employment'!KL24*VLOOKUP('Equation 4 Type II FTE'!$B24,'Equation 3 FTE Conversion'!$B$10:$E$32,4,FALSE)</f>
        <v>0.17391074688796682</v>
      </c>
      <c r="KM24" s="20">
        <f>'RIMS II Type II Employment'!KM24*VLOOKUP('Equation 4 Type II FTE'!$B24,'Equation 3 FTE Conversion'!$B$10:$E$32,4,FALSE)</f>
        <v>6.752269709543568E-2</v>
      </c>
      <c r="KN24" s="20">
        <f>'RIMS II Type II Employment'!KN24*VLOOKUP('Equation 4 Type II FTE'!$B24,'Equation 3 FTE Conversion'!$B$10:$E$32,4,FALSE)</f>
        <v>4.1487593360995847E-2</v>
      </c>
      <c r="KO24" s="20">
        <f>'RIMS II Type II Employment'!KO24*VLOOKUP('Equation 4 Type II FTE'!$B24,'Equation 3 FTE Conversion'!$B$10:$E$32,4,FALSE)</f>
        <v>3.9146307053941905E-2</v>
      </c>
      <c r="KP24" s="20">
        <f>'RIMS II Type II Employment'!KP24*VLOOKUP('Equation 4 Type II FTE'!$B24,'Equation 3 FTE Conversion'!$B$10:$E$32,4,FALSE)</f>
        <v>3.8303443983402491E-2</v>
      </c>
      <c r="KQ24" s="20">
        <f>'RIMS II Type II Employment'!KQ24*VLOOKUP('Equation 4 Type II FTE'!$B24,'Equation 3 FTE Conversion'!$B$10:$E$32,4,FALSE)</f>
        <v>0.1121944398340249</v>
      </c>
      <c r="KR24" s="20">
        <f>'RIMS II Type II Employment'!KR24*VLOOKUP('Equation 4 Type II FTE'!$B24,'Equation 3 FTE Conversion'!$B$10:$E$32,4,FALSE)</f>
        <v>2.8376390041493775E-2</v>
      </c>
      <c r="KS24" s="20">
        <f>'RIMS II Type II Employment'!KS24*VLOOKUP('Equation 4 Type II FTE'!$B24,'Equation 3 FTE Conversion'!$B$10:$E$32,4,FALSE)</f>
        <v>0.12539929460580912</v>
      </c>
      <c r="KT24" s="20">
        <f>'RIMS II Type II Employment'!KT24*VLOOKUP('Equation 4 Type II FTE'!$B24,'Equation 3 FTE Conversion'!$B$10:$E$32,4,FALSE)</f>
        <v>0.14338037344398341</v>
      </c>
      <c r="KU24" s="20">
        <f>'RIMS II Type II Employment'!KU24*VLOOKUP('Equation 4 Type II FTE'!$B24,'Equation 3 FTE Conversion'!$B$10:$E$32,4,FALSE)</f>
        <v>0.19310929460580911</v>
      </c>
      <c r="KV24" s="20">
        <f>'RIMS II Type II Employment'!KV24*VLOOKUP('Equation 4 Type II FTE'!$B24,'Equation 3 FTE Conversion'!$B$10:$E$32,4,FALSE)</f>
        <v>4.2424107883817425E-2</v>
      </c>
      <c r="KW24" s="20">
        <f>'RIMS II Type II Employment'!KW24*VLOOKUP('Equation 4 Type II FTE'!$B24,'Equation 3 FTE Conversion'!$B$10:$E$32,4,FALSE)</f>
        <v>0.12736597510373446</v>
      </c>
      <c r="KX24" s="20">
        <f>'RIMS II Type II Employment'!KX24*VLOOKUP('Equation 4 Type II FTE'!$B24,'Equation 3 FTE Conversion'!$B$10:$E$32,4,FALSE)</f>
        <v>0.11565954356846472</v>
      </c>
      <c r="KY24" s="20">
        <f>'RIMS II Type II Employment'!KY24*VLOOKUP('Equation 4 Type II FTE'!$B24,'Equation 3 FTE Conversion'!$B$10:$E$32,4,FALSE)</f>
        <v>8.3256141078838178E-2</v>
      </c>
      <c r="KZ24" s="20">
        <f>'RIMS II Type II Employment'!KZ24*VLOOKUP('Equation 4 Type II FTE'!$B24,'Equation 3 FTE Conversion'!$B$10:$E$32,4,FALSE)</f>
        <v>0.15883286307053943</v>
      </c>
      <c r="LA24" s="20">
        <f>'RIMS II Type II Employment'!LA24*VLOOKUP('Equation 4 Type II FTE'!$B24,'Equation 3 FTE Conversion'!$B$10:$E$32,4,FALSE)</f>
        <v>9.7210207468879678E-2</v>
      </c>
      <c r="LB24" s="20">
        <f>'RIMS II Type II Employment'!LB24*VLOOKUP('Equation 4 Type II FTE'!$B24,'Equation 3 FTE Conversion'!$B$10:$E$32,4,FALSE)</f>
        <v>0.11172618257261412</v>
      </c>
      <c r="LC24" s="20">
        <f>'RIMS II Type II Employment'!LC24*VLOOKUP('Equation 4 Type II FTE'!$B24,'Equation 3 FTE Conversion'!$B$10:$E$32,4,FALSE)</f>
        <v>0.12502468879668049</v>
      </c>
      <c r="LD24" s="20">
        <f>'RIMS II Type II Employment'!LD24*VLOOKUP('Equation 4 Type II FTE'!$B24,'Equation 3 FTE Conversion'!$B$10:$E$32,4,FALSE)</f>
        <v>0.13036282157676349</v>
      </c>
      <c r="LE24" s="20">
        <f>'RIMS II Type II Employment'!LE24*VLOOKUP('Equation 4 Type II FTE'!$B24,'Equation 3 FTE Conversion'!$B$10:$E$32,4,FALSE)</f>
        <v>0.10975950207468879</v>
      </c>
      <c r="LF24" s="20">
        <f>'RIMS II Type II Employment'!LF24*VLOOKUP('Equation 4 Type II FTE'!$B24,'Equation 3 FTE Conversion'!$B$10:$E$32,4,FALSE)</f>
        <v>7.6138630705394186E-2</v>
      </c>
      <c r="LG24" s="20">
        <f>'RIMS II Type II Employment'!LG24*VLOOKUP('Equation 4 Type II FTE'!$B24,'Equation 3 FTE Conversion'!$B$10:$E$32,4,FALSE)</f>
        <v>9.0092697095435673E-2</v>
      </c>
      <c r="LH24" s="20">
        <f>'RIMS II Type II Employment'!LH24*VLOOKUP('Equation 4 Type II FTE'!$B24,'Equation 3 FTE Conversion'!$B$10:$E$32,4,FALSE)</f>
        <v>8.8594273858921171E-2</v>
      </c>
      <c r="LI24" s="20">
        <f>'RIMS II Type II Employment'!LI24*VLOOKUP('Equation 4 Type II FTE'!$B24,'Equation 3 FTE Conversion'!$B$10:$E$32,4,FALSE)</f>
        <v>8.1851369294605819E-2</v>
      </c>
      <c r="LJ24" s="20">
        <f>'RIMS II Type II Employment'!LJ24*VLOOKUP('Equation 4 Type II FTE'!$B24,'Equation 3 FTE Conversion'!$B$10:$E$32,4,FALSE)</f>
        <v>0.10638804979253112</v>
      </c>
      <c r="LK24" s="20">
        <f>'RIMS II Type II Employment'!LK24*VLOOKUP('Equation 4 Type II FTE'!$B24,'Equation 3 FTE Conversion'!$B$10:$E$32,4,FALSE)</f>
        <v>3.6220635684647302</v>
      </c>
      <c r="LL24" s="20">
        <f>'RIMS II Type II Employment'!LL24*VLOOKUP('Equation 4 Type II FTE'!$B24,'Equation 3 FTE Conversion'!$B$10:$E$32,4,FALSE)</f>
        <v>0.22139203319502074</v>
      </c>
      <c r="LM24" s="20">
        <f>'RIMS II Type II Employment'!LM24*VLOOKUP('Equation 4 Type II FTE'!$B24,'Equation 3 FTE Conversion'!$B$10:$E$32,4,FALSE)</f>
        <v>0.11612780082987552</v>
      </c>
      <c r="LN24" s="20">
        <f>'RIMS II Type II Employment'!LN24*VLOOKUP('Equation 4 Type II FTE'!$B24,'Equation 3 FTE Conversion'!$B$10:$E$32,4,FALSE)</f>
        <v>0.25866531120331948</v>
      </c>
      <c r="LO24" s="20">
        <f>'RIMS II Type II Employment'!LO24*VLOOKUP('Equation 4 Type II FTE'!$B24,'Equation 3 FTE Conversion'!$B$10:$E$32,4,FALSE)</f>
        <v>0.10011340248962655</v>
      </c>
      <c r="LP24" s="20">
        <f>'RIMS II Type II Employment'!LP24*VLOOKUP('Equation 4 Type II FTE'!$B24,'Equation 3 FTE Conversion'!$B$10:$E$32,4,FALSE)</f>
        <v>0.1446914937759336</v>
      </c>
      <c r="LQ24" s="20">
        <f>'RIMS II Type II Employment'!LQ24*VLOOKUP('Equation 4 Type II FTE'!$B24,'Equation 3 FTE Conversion'!$B$10:$E$32,4,FALSE)</f>
        <v>0.21886344398340249</v>
      </c>
      <c r="LR24" s="20">
        <f>'RIMS II Type II Employment'!LR24*VLOOKUP('Equation 4 Type II FTE'!$B24,'Equation 3 FTE Conversion'!$B$10:$E$32,4,FALSE)</f>
        <v>0.14309941908713691</v>
      </c>
      <c r="LS24" s="20">
        <f>'RIMS II Type II Employment'!LS24*VLOOKUP('Equation 4 Type II FTE'!$B24,'Equation 3 FTE Conversion'!$B$10:$E$32,4,FALSE)</f>
        <v>0.15340107883817428</v>
      </c>
      <c r="LT24" s="20">
        <f>'RIMS II Type II Employment'!LT24*VLOOKUP('Equation 4 Type II FTE'!$B24,'Equation 3 FTE Conversion'!$B$10:$E$32,4,FALSE)</f>
        <v>0.13616921161825726</v>
      </c>
      <c r="LU24" s="20">
        <f>'RIMS II Type II Employment'!LU24*VLOOKUP('Equation 4 Type II FTE'!$B24,'Equation 3 FTE Conversion'!$B$10:$E$32,4,FALSE)</f>
        <v>5.9281369294605805E-2</v>
      </c>
      <c r="LV24" s="20">
        <f>'RIMS II Type II Employment'!LV24*VLOOKUP('Equation 4 Type II FTE'!$B24,'Equation 3 FTE Conversion'!$B$10:$E$32,4,FALSE)</f>
        <v>9.5711784232365149E-2</v>
      </c>
      <c r="LW24" s="20">
        <f>'RIMS II Type II Employment'!LW24*VLOOKUP('Equation 4 Type II FTE'!$B24,'Equation 3 FTE Conversion'!$B$10:$E$32,4,FALSE)</f>
        <v>0.10535788381742739</v>
      </c>
      <c r="LX24" s="20">
        <f>'RIMS II Type II Employment'!LX24*VLOOKUP('Equation 4 Type II FTE'!$B24,'Equation 3 FTE Conversion'!$B$10:$E$32,4,FALSE)</f>
        <v>0.16276622406639005</v>
      </c>
      <c r="LY24" s="20">
        <f>'RIMS II Type II Employment'!LY24*VLOOKUP('Equation 4 Type II FTE'!$B24,'Equation 3 FTE Conversion'!$B$10:$E$32,4,FALSE)</f>
        <v>0.14075813278008298</v>
      </c>
      <c r="LZ24" s="20">
        <f>'RIMS II Type II Employment'!LZ24*VLOOKUP('Equation 4 Type II FTE'!$B24,'Equation 3 FTE Conversion'!$B$10:$E$32,4,FALSE)</f>
        <v>0.10123721991701246</v>
      </c>
      <c r="MA24" s="20">
        <f>'RIMS II Type II Employment'!MA24*VLOOKUP('Equation 4 Type II FTE'!$B24,'Equation 3 FTE Conversion'!$B$10:$E$32,4,FALSE)</f>
        <v>0.10638804979253112</v>
      </c>
      <c r="MB24" s="20">
        <f>'RIMS II Type II Employment'!MB24*VLOOKUP('Equation 4 Type II FTE'!$B24,'Equation 3 FTE Conversion'!$B$10:$E$32,4,FALSE)</f>
        <v>0.11200713692946059</v>
      </c>
      <c r="MC24" s="20">
        <f>'RIMS II Type II Employment'!MC24*VLOOKUP('Equation 4 Type II FTE'!$B24,'Equation 3 FTE Conversion'!$B$10:$E$32,4,FALSE)</f>
        <v>0.11069601659751037</v>
      </c>
      <c r="MD24" s="20">
        <f>'RIMS II Type II Employment'!MD24*VLOOKUP('Equation 4 Type II FTE'!$B24,'Equation 3 FTE Conversion'!$B$10:$E$32,4,FALSE)</f>
        <v>0.12165323651452281</v>
      </c>
      <c r="ME24" s="20">
        <f>'RIMS II Type II Employment'!ME24*VLOOKUP('Equation 4 Type II FTE'!$B24,'Equation 3 FTE Conversion'!$B$10:$E$32,4,FALSE)</f>
        <v>9.6086390041493774E-2</v>
      </c>
      <c r="MF24" s="20">
        <f>'RIMS II Type II Employment'!MF24*VLOOKUP('Equation 4 Type II FTE'!$B24,'Equation 3 FTE Conversion'!$B$10:$E$32,4,FALSE)</f>
        <v>0.11753257261410789</v>
      </c>
      <c r="MG24" s="20">
        <f>'RIMS II Type II Employment'!MG24*VLOOKUP('Equation 4 Type II FTE'!$B24,'Equation 3 FTE Conversion'!$B$10:$E$32,4,FALSE)</f>
        <v>0.10292294605809128</v>
      </c>
      <c r="MH24" s="20">
        <f>'RIMS II Type II Employment'!MH24*VLOOKUP('Equation 4 Type II FTE'!$B24,'Equation 3 FTE Conversion'!$B$10:$E$32,4,FALSE)</f>
        <v>0.10292294605809128</v>
      </c>
      <c r="MI24" s="20">
        <f>'RIMS II Type II Employment'!MI24*VLOOKUP('Equation 4 Type II FTE'!$B24,'Equation 3 FTE Conversion'!$B$10:$E$32,4,FALSE)</f>
        <v>6.9676680497925303E-2</v>
      </c>
      <c r="MJ24" s="20">
        <f>'RIMS II Type II Employment'!MJ24*VLOOKUP('Equation 4 Type II FTE'!$B24,'Equation 3 FTE Conversion'!$B$10:$E$32,4,FALSE)</f>
        <v>0.10208008298755186</v>
      </c>
      <c r="MK24" s="20">
        <f>'RIMS II Type II Employment'!MK24*VLOOKUP('Equation 4 Type II FTE'!$B24,'Equation 3 FTE Conversion'!$B$10:$E$32,4,FALSE)</f>
        <v>8.0540248962655589E-2</v>
      </c>
      <c r="ML24" s="20">
        <f>'RIMS II Type II Employment'!ML24*VLOOKUP('Equation 4 Type II FTE'!$B24,'Equation 3 FTE Conversion'!$B$10:$E$32,4,FALSE)</f>
        <v>0.15499315352697096</v>
      </c>
      <c r="MM24" s="20">
        <f>'RIMS II Type II Employment'!MM24*VLOOKUP('Equation 4 Type II FTE'!$B24,'Equation 3 FTE Conversion'!$B$10:$E$32,4,FALSE)</f>
        <v>5.7970248962655596E-2</v>
      </c>
      <c r="MN24" s="20">
        <f>'RIMS II Type II Employment'!MN24*VLOOKUP('Equation 4 Type II FTE'!$B24,'Equation 3 FTE Conversion'!$B$10:$E$32,4,FALSE)</f>
        <v>6.52750622406639E-2</v>
      </c>
      <c r="MO24" s="20">
        <f>'RIMS II Type II Employment'!MO24*VLOOKUP('Equation 4 Type II FTE'!$B24,'Equation 3 FTE Conversion'!$B$10:$E$32,4,FALSE)</f>
        <v>4.4671742738589211E-2</v>
      </c>
      <c r="MP24" s="20">
        <f>'RIMS II Type II Employment'!MP24*VLOOKUP('Equation 4 Type II FTE'!$B24,'Equation 3 FTE Conversion'!$B$10:$E$32,4,FALSE)</f>
        <v>6.1716307053941911E-2</v>
      </c>
      <c r="MQ24" s="20">
        <f>'RIMS II Type II Employment'!MQ24*VLOOKUP('Equation 4 Type II FTE'!$B24,'Equation 3 FTE Conversion'!$B$10:$E$32,4,FALSE)</f>
        <v>7.9884688796680495E-2</v>
      </c>
      <c r="MR24" s="20">
        <f>'RIMS II Type II Employment'!MR24*VLOOKUP('Equation 4 Type II FTE'!$B24,'Equation 3 FTE Conversion'!$B$10:$E$32,4,FALSE)</f>
        <v>9.1497468879668045E-2</v>
      </c>
      <c r="MS24" s="20">
        <f>'RIMS II Type II Employment'!MS24*VLOOKUP('Equation 4 Type II FTE'!$B24,'Equation 3 FTE Conversion'!$B$10:$E$32,4,FALSE)</f>
        <v>0.25772879668049792</v>
      </c>
      <c r="MT24" s="20">
        <f>'RIMS II Type II Employment'!MT24*VLOOKUP('Equation 4 Type II FTE'!$B24,'Equation 3 FTE Conversion'!$B$10:$E$32,4,FALSE)</f>
        <v>0.26690663900414935</v>
      </c>
      <c r="MU24" s="20">
        <f>'RIMS II Type II Employment'!MU24*VLOOKUP('Equation 4 Type II FTE'!$B24,'Equation 3 FTE Conversion'!$B$10:$E$32,4,FALSE)</f>
        <v>0.22953970954356848</v>
      </c>
      <c r="MV24" s="20">
        <f>'RIMS II Type II Employment'!MV24*VLOOKUP('Equation 4 Type II FTE'!$B24,'Equation 3 FTE Conversion'!$B$10:$E$32,4,FALSE)</f>
        <v>0.34482464730290457</v>
      </c>
      <c r="MW24" s="20">
        <f>'RIMS II Type II Employment'!MW24*VLOOKUP('Equation 4 Type II FTE'!$B24,'Equation 3 FTE Conversion'!$B$10:$E$32,4,FALSE)</f>
        <v>9.7397510373443977E-2</v>
      </c>
      <c r="MX24" s="20">
        <f>'RIMS II Type II Employment'!MX24*VLOOKUP('Equation 4 Type II FTE'!$B24,'Equation 3 FTE Conversion'!$B$10:$E$32,4,FALSE)</f>
        <v>0.13120568464730289</v>
      </c>
      <c r="MY24" s="20">
        <f>'RIMS II Type II Employment'!MY24*VLOOKUP('Equation 4 Type II FTE'!$B24,'Equation 3 FTE Conversion'!$B$10:$E$32,4,FALSE)</f>
        <v>0.1006753112033195</v>
      </c>
      <c r="MZ24" s="20">
        <f>'RIMS II Type II Employment'!MZ24*VLOOKUP('Equation 4 Type II FTE'!$B24,'Equation 3 FTE Conversion'!$B$10:$E$32,4,FALSE)</f>
        <v>7.1268755186721988E-2</v>
      </c>
      <c r="NA24" s="20">
        <f>'RIMS II Type II Employment'!NA24*VLOOKUP('Equation 4 Type II FTE'!$B24,'Equation 3 FTE Conversion'!$B$10:$E$32,4,FALSE)</f>
        <v>0.12820883817427386</v>
      </c>
      <c r="NB24" s="20">
        <f>'RIMS II Type II Employment'!NB24*VLOOKUP('Equation 4 Type II FTE'!$B24,'Equation 3 FTE Conversion'!$B$10:$E$32,4,FALSE)</f>
        <v>4.1393941908713698E-2</v>
      </c>
      <c r="NC24" s="20">
        <f>'RIMS II Type II Employment'!NC24*VLOOKUP('Equation 4 Type II FTE'!$B24,'Equation 3 FTE Conversion'!$B$10:$E$32,4,FALSE)</f>
        <v>0.11884369294605811</v>
      </c>
      <c r="ND24" s="20">
        <f>'RIMS II Type II Employment'!ND24*VLOOKUP('Equation 4 Type II FTE'!$B24,'Equation 3 FTE Conversion'!$B$10:$E$32,4,FALSE)</f>
        <v>0.10526423236514523</v>
      </c>
      <c r="NE24" s="20">
        <f>'RIMS II Type II Employment'!NE24*VLOOKUP('Equation 4 Type II FTE'!$B24,'Equation 3 FTE Conversion'!$B$10:$E$32,4,FALSE)</f>
        <v>5.9655975103734445E-2</v>
      </c>
      <c r="NF24" s="20">
        <f>'RIMS II Type II Employment'!NF24*VLOOKUP('Equation 4 Type II FTE'!$B24,'Equation 3 FTE Conversion'!$B$10:$E$32,4,FALSE)</f>
        <v>5.7876597510373447E-2</v>
      </c>
      <c r="NG24" s="198">
        <f>'RIMS II Type II Employment'!NG24*VLOOKUP('Equation 4 Type II FTE'!$B24,'Equation 3 FTE Conversion'!$B$10:$E$32,4,FALSE)</f>
        <v>6.0592489626556008E-2</v>
      </c>
      <c r="NH24" s="219">
        <f>'RIMS II Type II Employment'!NH24*VLOOKUP('Equation 4 Type II FTE'!$B24,'Equation 3 FTE Conversion'!$B$10:$E$32,4,FALSE)</f>
        <v>6.7148091286307054E-2</v>
      </c>
      <c r="NI24" s="198">
        <f>'RIMS II Type II Employment'!NI24*VLOOKUP('Equation 4 Type II FTE'!$B24,'Equation 3 FTE Conversion'!$B$10:$E$32,4,FALSE)</f>
        <v>7.070684647302905E-2</v>
      </c>
      <c r="NJ24" s="200">
        <f>'RIMS II Type II Employment'!NJ24*VLOOKUP('Equation 4 Type II FTE'!$B24,'Equation 3 FTE Conversion'!$B$10:$E$32,4,FALSE)</f>
        <v>6.4619502074688806E-2</v>
      </c>
    </row>
    <row r="25" spans="2:374" x14ac:dyDescent="0.3">
      <c r="B25" s="59" t="s">
        <v>836</v>
      </c>
      <c r="C25" s="20">
        <f>'RIMS II Type II Employment'!C25*VLOOKUP('Equation 4 Type II FTE'!$B25,'Equation 3 FTE Conversion'!$B$10:$E$32,4,FALSE)</f>
        <v>0.27200812139346014</v>
      </c>
      <c r="D25" s="20">
        <f>'RIMS II Type II Employment'!D25*VLOOKUP('Equation 4 Type II FTE'!$B25,'Equation 3 FTE Conversion'!$B$10:$E$32,4,FALSE)</f>
        <v>0.28607112630904036</v>
      </c>
      <c r="E25" s="20">
        <f>'RIMS II Type II Employment'!E25*VLOOKUP('Equation 4 Type II FTE'!$B25,'Equation 3 FTE Conversion'!$B$10:$E$32,4,FALSE)</f>
        <v>0.23092934387689676</v>
      </c>
      <c r="F25" s="20">
        <f>'RIMS II Type II Employment'!F25*VLOOKUP('Equation 4 Type II FTE'!$B25,'Equation 3 FTE Conversion'!$B$10:$E$32,4,FALSE)</f>
        <v>0.31549241290874119</v>
      </c>
      <c r="G25" s="20">
        <f>'RIMS II Type II Employment'!G25*VLOOKUP('Equation 4 Type II FTE'!$B25,'Equation 3 FTE Conversion'!$B$10:$E$32,4,FALSE)</f>
        <v>0.25627976063261382</v>
      </c>
      <c r="H25" s="20">
        <f>'RIMS II Type II Employment'!H25*VLOOKUP('Equation 4 Type II FTE'!$B25,'Equation 3 FTE Conversion'!$B$10:$E$32,4,FALSE)</f>
        <v>0.28588608677067751</v>
      </c>
      <c r="I25" s="20">
        <f>'RIMS II Type II Employment'!I25*VLOOKUP('Equation 4 Type II FTE'!$B25,'Equation 3 FTE Conversion'!$B$10:$E$32,4,FALSE)</f>
        <v>0.20215569566146613</v>
      </c>
      <c r="J25" s="20">
        <f>'RIMS II Type II Employment'!J25*VLOOKUP('Equation 4 Type II FTE'!$B25,'Equation 3 FTE Conversion'!$B$10:$E$32,4,FALSE)</f>
        <v>0.28190773669587521</v>
      </c>
      <c r="K25" s="20">
        <f>'RIMS II Type II Employment'!K25*VLOOKUP('Equation 4 Type II FTE'!$B25,'Equation 3 FTE Conversion'!$B$10:$E$32,4,FALSE)</f>
        <v>0.1611694379140842</v>
      </c>
      <c r="L25" s="20">
        <f>'RIMS II Type II Employment'!L25*VLOOKUP('Equation 4 Type II FTE'!$B25,'Equation 3 FTE Conversion'!$B$10:$E$32,4,FALSE)</f>
        <v>0.28745892284676211</v>
      </c>
      <c r="M25" s="20">
        <f>'RIMS II Type II Employment'!M25*VLOOKUP('Equation 4 Type II FTE'!$B25,'Equation 3 FTE Conversion'!$B$10:$E$32,4,FALSE)</f>
        <v>0.19188600128232527</v>
      </c>
      <c r="N25" s="20">
        <f>'RIMS II Type II Employment'!N25*VLOOKUP('Equation 4 Type II FTE'!$B25,'Equation 3 FTE Conversion'!$B$10:$E$32,4,FALSE)</f>
        <v>0.33288612951485363</v>
      </c>
      <c r="O25" s="20">
        <f>'RIMS II Type II Employment'!O25*VLOOKUP('Equation 4 Type II FTE'!$B25,'Equation 3 FTE Conversion'!$B$10:$E$32,4,FALSE)</f>
        <v>0.24591754648429151</v>
      </c>
      <c r="P25" s="20">
        <f>'RIMS II Type II Employment'!P25*VLOOKUP('Equation 4 Type II FTE'!$B25,'Equation 3 FTE Conversion'!$B$10:$E$32,4,FALSE)</f>
        <v>0.21788405642231246</v>
      </c>
      <c r="Q25" s="20">
        <f>'RIMS II Type II Employment'!Q25*VLOOKUP('Equation 4 Type II FTE'!$B25,'Equation 3 FTE Conversion'!$B$10:$E$32,4,FALSE)</f>
        <v>0</v>
      </c>
      <c r="R25" s="20">
        <f>'RIMS II Type II Employment'!R25*VLOOKUP('Equation 4 Type II FTE'!$B25,'Equation 3 FTE Conversion'!$B$10:$E$32,4,FALSE)</f>
        <v>0.26062818978414193</v>
      </c>
      <c r="S25" s="20">
        <f>'RIMS II Type II Employment'!S25*VLOOKUP('Equation 4 Type II FTE'!$B25,'Equation 3 FTE Conversion'!$B$10:$E$32,4,FALSE)</f>
        <v>0.34815189142979275</v>
      </c>
      <c r="T25" s="20">
        <f>'RIMS II Type II Employment'!T25*VLOOKUP('Equation 4 Type II FTE'!$B25,'Equation 3 FTE Conversion'!$B$10:$E$32,4,FALSE)</f>
        <v>0.31614005129301131</v>
      </c>
      <c r="U25" s="20">
        <f>'RIMS II Type II Employment'!U25*VLOOKUP('Equation 4 Type II FTE'!$B25,'Equation 3 FTE Conversion'!$B$10:$E$32,4,FALSE)</f>
        <v>0.42919920923274202</v>
      </c>
      <c r="V25" s="20">
        <f>'RIMS II Type II Employment'!V25*VLOOKUP('Equation 4 Type II FTE'!$B25,'Equation 3 FTE Conversion'!$B$10:$E$32,4,FALSE)</f>
        <v>0.48073272066680911</v>
      </c>
      <c r="W25" s="20">
        <f>'RIMS II Type II Employment'!W25*VLOOKUP('Equation 4 Type II FTE'!$B25,'Equation 3 FTE Conversion'!$B$10:$E$32,4,FALSE)</f>
        <v>0.51912842487711053</v>
      </c>
      <c r="X25" s="20">
        <f>'RIMS II Type II Employment'!X25*VLOOKUP('Equation 4 Type II FTE'!$B25,'Equation 3 FTE Conversion'!$B$10:$E$32,4,FALSE)</f>
        <v>0.41985471254541568</v>
      </c>
      <c r="Y25" s="20">
        <f>'RIMS II Type II Employment'!Y25*VLOOKUP('Equation 4 Type II FTE'!$B25,'Equation 3 FTE Conversion'!$B$10:$E$32,4,FALSE)</f>
        <v>0.29282506945928616</v>
      </c>
      <c r="Z25" s="20">
        <f>'RIMS II Type II Employment'!Z25*VLOOKUP('Equation 4 Type II FTE'!$B25,'Equation 3 FTE Conversion'!$B$10:$E$32,4,FALSE)</f>
        <v>0.42300038469758494</v>
      </c>
      <c r="AA25" s="20">
        <f>'RIMS II Type II Employment'!AA25*VLOOKUP('Equation 4 Type II FTE'!$B25,'Equation 3 FTE Conversion'!$B$10:$E$32,4,FALSE)</f>
        <v>0.332145971361402</v>
      </c>
      <c r="AB25" s="20">
        <f>'RIMS II Type II Employment'!AB25*VLOOKUP('Equation 4 Type II FTE'!$B25,'Equation 3 FTE Conversion'!$B$10:$E$32,4,FALSE)</f>
        <v>0.40699446462919431</v>
      </c>
      <c r="AC25" s="20">
        <f>'RIMS II Type II Employment'!AC25*VLOOKUP('Equation 4 Type II FTE'!$B25,'Equation 3 FTE Conversion'!$B$10:$E$32,4,FALSE)</f>
        <v>0.32215383628980554</v>
      </c>
      <c r="AD25" s="20">
        <f>'RIMS II Type II Employment'!AD25*VLOOKUP('Equation 4 Type II FTE'!$B25,'Equation 3 FTE Conversion'!$B$10:$E$32,4,FALSE)</f>
        <v>0.28819908100021374</v>
      </c>
      <c r="AE25" s="20">
        <f>'RIMS II Type II Employment'!AE25*VLOOKUP('Equation 4 Type II FTE'!$B25,'Equation 3 FTE Conversion'!$B$10:$E$32,4,FALSE)</f>
        <v>0.26007307116905326</v>
      </c>
      <c r="AF25" s="20">
        <f>'RIMS II Type II Employment'!AF25*VLOOKUP('Equation 4 Type II FTE'!$B25,'Equation 3 FTE Conversion'!$B$10:$E$32,4,FALSE)</f>
        <v>0.32714990382560377</v>
      </c>
      <c r="AG25" s="20">
        <f>'RIMS II Type II Employment'!AG25*VLOOKUP('Equation 4 Type II FTE'!$B25,'Equation 3 FTE Conversion'!$B$10:$E$32,4,FALSE)</f>
        <v>0.32742746313314813</v>
      </c>
      <c r="AH25" s="20">
        <f>'RIMS II Type II Employment'!AH25*VLOOKUP('Equation 4 Type II FTE'!$B25,'Equation 3 FTE Conversion'!$B$10:$E$32,4,FALSE)</f>
        <v>0.3893231887155375</v>
      </c>
      <c r="AI25" s="20">
        <f>'RIMS II Type II Employment'!AI25*VLOOKUP('Equation 4 Type II FTE'!$B25,'Equation 3 FTE Conversion'!$B$10:$E$32,4,FALSE)</f>
        <v>0.37479758495405002</v>
      </c>
      <c r="AJ25" s="20">
        <f>'RIMS II Type II Employment'!AJ25*VLOOKUP('Equation 4 Type II FTE'!$B25,'Equation 3 FTE Conversion'!$B$10:$E$32,4,FALSE)</f>
        <v>0.66401438341525965</v>
      </c>
      <c r="AK25" s="20">
        <f>'RIMS II Type II Employment'!AK25*VLOOKUP('Equation 4 Type II FTE'!$B25,'Equation 3 FTE Conversion'!$B$10:$E$32,4,FALSE)</f>
        <v>0.39302397948279549</v>
      </c>
      <c r="AL25" s="20">
        <f>'RIMS II Type II Employment'!AL25*VLOOKUP('Equation 4 Type II FTE'!$B25,'Equation 3 FTE Conversion'!$B$10:$E$32,4,FALSE)</f>
        <v>0.3797011327206668</v>
      </c>
      <c r="AM25" s="20">
        <f>'RIMS II Type II Employment'!AM25*VLOOKUP('Equation 4 Type II FTE'!$B25,'Equation 3 FTE Conversion'!$B$10:$E$32,4,FALSE)</f>
        <v>0.52838040179525547</v>
      </c>
      <c r="AN25" s="20">
        <f>'RIMS II Type II Employment'!AN25*VLOOKUP('Equation 4 Type II FTE'!$B25,'Equation 3 FTE Conversion'!$B$10:$E$32,4,FALSE)</f>
        <v>0.38543735840991666</v>
      </c>
      <c r="AO25" s="20">
        <f>'RIMS II Type II Employment'!AO25*VLOOKUP('Equation 4 Type II FTE'!$B25,'Equation 3 FTE Conversion'!$B$10:$E$32,4,FALSE)</f>
        <v>0.20261829450737337</v>
      </c>
      <c r="AP25" s="20">
        <f>'RIMS II Type II Employment'!AP25*VLOOKUP('Equation 4 Type II FTE'!$B25,'Equation 3 FTE Conversion'!$B$10:$E$32,4,FALSE)</f>
        <v>0.55743160931823044</v>
      </c>
      <c r="AQ25" s="20">
        <f>'RIMS II Type II Employment'!AQ25*VLOOKUP('Equation 4 Type II FTE'!$B25,'Equation 3 FTE Conversion'!$B$10:$E$32,4,FALSE)</f>
        <v>0.29874633468689893</v>
      </c>
      <c r="AR25" s="20">
        <f>'RIMS II Type II Employment'!AR25*VLOOKUP('Equation 4 Type II FTE'!$B25,'Equation 3 FTE Conversion'!$B$10:$E$32,4,FALSE)</f>
        <v>0.30189200683906814</v>
      </c>
      <c r="AS25" s="20">
        <f>'RIMS II Type II Employment'!AS25*VLOOKUP('Equation 4 Type II FTE'!$B25,'Equation 3 FTE Conversion'!$B$10:$E$32,4,FALSE)</f>
        <v>0.27589395169908104</v>
      </c>
      <c r="AT25" s="20">
        <f>'RIMS II Type II Employment'!AT25*VLOOKUP('Equation 4 Type II FTE'!$B25,'Equation 3 FTE Conversion'!$B$10:$E$32,4,FALSE)</f>
        <v>0.33751211797392605</v>
      </c>
      <c r="AU25" s="20">
        <f>'RIMS II Type II Employment'!AU25*VLOOKUP('Equation 4 Type II FTE'!$B25,'Equation 3 FTE Conversion'!$B$10:$E$32,4,FALSE)</f>
        <v>0.3428782645864501</v>
      </c>
      <c r="AV25" s="20">
        <f>'RIMS II Type II Employment'!AV25*VLOOKUP('Equation 4 Type II FTE'!$B25,'Equation 3 FTE Conversion'!$B$10:$E$32,4,FALSE)</f>
        <v>0.3512050438127805</v>
      </c>
      <c r="AW25" s="20">
        <f>'RIMS II Type II Employment'!AW25*VLOOKUP('Equation 4 Type II FTE'!$B25,'Equation 3 FTE Conversion'!$B$10:$E$32,4,FALSE)</f>
        <v>0.27163804231673438</v>
      </c>
      <c r="AX25" s="20">
        <f>'RIMS II Type II Employment'!AX25*VLOOKUP('Equation 4 Type II FTE'!$B25,'Equation 3 FTE Conversion'!$B$10:$E$32,4,FALSE)</f>
        <v>0.28357309254114127</v>
      </c>
      <c r="AY25" s="20">
        <f>'RIMS II Type II Employment'!AY25*VLOOKUP('Equation 4 Type II FTE'!$B25,'Equation 3 FTE Conversion'!$B$10:$E$32,4,FALSE)</f>
        <v>0.25516952340243643</v>
      </c>
      <c r="AZ25" s="20">
        <f>'RIMS II Type II Employment'!AZ25*VLOOKUP('Equation 4 Type II FTE'!$B25,'Equation 3 FTE Conversion'!$B$10:$E$32,4,FALSE)</f>
        <v>0.28792152169266938</v>
      </c>
      <c r="BA25" s="20">
        <f>'RIMS II Type II Employment'!BA25*VLOOKUP('Equation 4 Type II FTE'!$B25,'Equation 3 FTE Conversion'!$B$10:$E$32,4,FALSE)</f>
        <v>0.24480730925411415</v>
      </c>
      <c r="BB25" s="20">
        <f>'RIMS II Type II Employment'!BB25*VLOOKUP('Equation 4 Type II FTE'!$B25,'Equation 3 FTE Conversion'!$B$10:$E$32,4,FALSE)</f>
        <v>0.47536657405428517</v>
      </c>
      <c r="BC25" s="20">
        <f>'RIMS II Type II Employment'!BC25*VLOOKUP('Equation 4 Type II FTE'!$B25,'Equation 3 FTE Conversion'!$B$10:$E$32,4,FALSE)</f>
        <v>0.68002030348365039</v>
      </c>
      <c r="BD25" s="20">
        <f>'RIMS II Type II Employment'!BD25*VLOOKUP('Equation 4 Type II FTE'!$B25,'Equation 3 FTE Conversion'!$B$10:$E$32,4,FALSE)</f>
        <v>0.30707311391322928</v>
      </c>
      <c r="BE25" s="20">
        <f>'RIMS II Type II Employment'!BE25*VLOOKUP('Equation 4 Type II FTE'!$B25,'Equation 3 FTE Conversion'!$B$10:$E$32,4,FALSE)</f>
        <v>0.64736082496259884</v>
      </c>
      <c r="BF25" s="20">
        <f>'RIMS II Type II Employment'!BF25*VLOOKUP('Equation 4 Type II FTE'!$B25,'Equation 3 FTE Conversion'!$B$10:$E$32,4,FALSE)</f>
        <v>0.26081322932250478</v>
      </c>
      <c r="BG25" s="20">
        <f>'RIMS II Type II Employment'!BG25*VLOOKUP('Equation 4 Type II FTE'!$B25,'Equation 3 FTE Conversion'!$B$10:$E$32,4,FALSE)</f>
        <v>0.41791179739260526</v>
      </c>
      <c r="BH25" s="20">
        <f>'RIMS II Type II Employment'!BH25*VLOOKUP('Equation 4 Type II FTE'!$B25,'Equation 3 FTE Conversion'!$B$10:$E$32,4,FALSE)</f>
        <v>0.63570333404573631</v>
      </c>
      <c r="BI25" s="20">
        <f>'RIMS II Type II Employment'!BI25*VLOOKUP('Equation 4 Type II FTE'!$B25,'Equation 3 FTE Conversion'!$B$10:$E$32,4,FALSE)</f>
        <v>0.4939630476597564</v>
      </c>
      <c r="BJ25" s="20">
        <f>'RIMS II Type II Employment'!BJ25*VLOOKUP('Equation 4 Type II FTE'!$B25,'Equation 3 FTE Conversion'!$B$10:$E$32,4,FALSE)</f>
        <v>0.26460653985894422</v>
      </c>
      <c r="BK25" s="20">
        <f>'RIMS II Type II Employment'!BK25*VLOOKUP('Equation 4 Type II FTE'!$B25,'Equation 3 FTE Conversion'!$B$10:$E$32,4,FALSE)</f>
        <v>0.5060831374225262</v>
      </c>
      <c r="BL25" s="20">
        <f>'RIMS II Type II Employment'!BL25*VLOOKUP('Equation 4 Type II FTE'!$B25,'Equation 3 FTE Conversion'!$B$10:$E$32,4,FALSE)</f>
        <v>0.24129155802521904</v>
      </c>
      <c r="BM25" s="20">
        <f>'RIMS II Type II Employment'!BM25*VLOOKUP('Equation 4 Type II FTE'!$B25,'Equation 3 FTE Conversion'!$B$10:$E$32,4,FALSE)</f>
        <v>0.42031731139132295</v>
      </c>
      <c r="BN25" s="20">
        <f>'RIMS II Type II Employment'!BN25*VLOOKUP('Equation 4 Type II FTE'!$B25,'Equation 3 FTE Conversion'!$B$10:$E$32,4,FALSE)</f>
        <v>0.42586849754220985</v>
      </c>
      <c r="BO25" s="20">
        <f>'RIMS II Type II Employment'!BO25*VLOOKUP('Equation 4 Type II FTE'!$B25,'Equation 3 FTE Conversion'!$B$10:$E$32,4,FALSE)</f>
        <v>0.53670718102158577</v>
      </c>
      <c r="BP25" s="20">
        <f>'RIMS II Type II Employment'!BP25*VLOOKUP('Equation 4 Type II FTE'!$B25,'Equation 3 FTE Conversion'!$B$10:$E$32,4,FALSE)</f>
        <v>0.31003374652703569</v>
      </c>
      <c r="BQ25" s="20">
        <f>'RIMS II Type II Employment'!BQ25*VLOOKUP('Equation 4 Type II FTE'!$B25,'Equation 3 FTE Conversion'!$B$10:$E$32,4,FALSE)</f>
        <v>0.28375813207950412</v>
      </c>
      <c r="BR25" s="20">
        <f>'RIMS II Type II Employment'!BR25*VLOOKUP('Equation 4 Type II FTE'!$B25,'Equation 3 FTE Conversion'!$B$10:$E$32,4,FALSE)</f>
        <v>0.26969512716392391</v>
      </c>
      <c r="BS25" s="20">
        <f>'RIMS II Type II Employment'!BS25*VLOOKUP('Equation 4 Type II FTE'!$B25,'Equation 3 FTE Conversion'!$B$10:$E$32,4,FALSE)</f>
        <v>0.45186655268219705</v>
      </c>
      <c r="BT25" s="20">
        <f>'RIMS II Type II Employment'!BT25*VLOOKUP('Equation 4 Type II FTE'!$B25,'Equation 3 FTE Conversion'!$B$10:$E$32,4,FALSE)</f>
        <v>0.46195120752297503</v>
      </c>
      <c r="BU25" s="20">
        <f>'RIMS II Type II Employment'!BU25*VLOOKUP('Equation 4 Type II FTE'!$B25,'Equation 3 FTE Conversion'!$B$10:$E$32,4,FALSE)</f>
        <v>0.2993014533019876</v>
      </c>
      <c r="BV25" s="20">
        <f>'RIMS II Type II Employment'!BV25*VLOOKUP('Equation 4 Type II FTE'!$B25,'Equation 3 FTE Conversion'!$B$10:$E$32,4,FALSE)</f>
        <v>0.35102000427441765</v>
      </c>
      <c r="BW25" s="20">
        <f>'RIMS II Type II Employment'!BW25*VLOOKUP('Equation 4 Type II FTE'!$B25,'Equation 3 FTE Conversion'!$B$10:$E$32,4,FALSE)</f>
        <v>0.41957715323787137</v>
      </c>
      <c r="BX25" s="20">
        <f>'RIMS II Type II Employment'!BX25*VLOOKUP('Equation 4 Type II FTE'!$B25,'Equation 3 FTE Conversion'!$B$10:$E$32,4,FALSE)</f>
        <v>0.2640514212438555</v>
      </c>
      <c r="BY25" s="20">
        <f>'RIMS II Type II Employment'!BY25*VLOOKUP('Equation 4 Type II FTE'!$B25,'Equation 3 FTE Conversion'!$B$10:$E$32,4,FALSE)</f>
        <v>0.24961833725154947</v>
      </c>
      <c r="BZ25" s="20">
        <f>'RIMS II Type II Employment'!BZ25*VLOOKUP('Equation 4 Type II FTE'!$B25,'Equation 3 FTE Conversion'!$B$10:$E$32,4,FALSE)</f>
        <v>0.25998055139987181</v>
      </c>
      <c r="CA25" s="20">
        <f>'RIMS II Type II Employment'!CA25*VLOOKUP('Equation 4 Type II FTE'!$B25,'Equation 3 FTE Conversion'!$B$10:$E$32,4,FALSE)</f>
        <v>0.48350831374225256</v>
      </c>
      <c r="CB25" s="20">
        <f>'RIMS II Type II Employment'!CB25*VLOOKUP('Equation 4 Type II FTE'!$B25,'Equation 3 FTE Conversion'!$B$10:$E$32,4,FALSE)</f>
        <v>0.31521485360119683</v>
      </c>
      <c r="CC25" s="20">
        <f>'RIMS II Type II Employment'!CC25*VLOOKUP('Equation 4 Type II FTE'!$B25,'Equation 3 FTE Conversion'!$B$10:$E$32,4,FALSE)</f>
        <v>0.32594714682624493</v>
      </c>
      <c r="CD25" s="20">
        <f>'RIMS II Type II Employment'!CD25*VLOOKUP('Equation 4 Type II FTE'!$B25,'Equation 3 FTE Conversion'!$B$10:$E$32,4,FALSE)</f>
        <v>0.43650827099807654</v>
      </c>
      <c r="CE25" s="20">
        <f>'RIMS II Type II Employment'!CE25*VLOOKUP('Equation 4 Type II FTE'!$B25,'Equation 3 FTE Conversion'!$B$10:$E$32,4,FALSE)</f>
        <v>0.42707125454156875</v>
      </c>
      <c r="CF25" s="20">
        <f>'RIMS II Type II Employment'!CF25*VLOOKUP('Equation 4 Type II FTE'!$B25,'Equation 3 FTE Conversion'!$B$10:$E$32,4,FALSE)</f>
        <v>0.29143727292156446</v>
      </c>
      <c r="CG25" s="20">
        <f>'RIMS II Type II Employment'!CG25*VLOOKUP('Equation 4 Type II FTE'!$B25,'Equation 3 FTE Conversion'!$B$10:$E$32,4,FALSE)</f>
        <v>0.27524631331481086</v>
      </c>
      <c r="CH25" s="20">
        <f>'RIMS II Type II Employment'!CH25*VLOOKUP('Equation 4 Type II FTE'!$B25,'Equation 3 FTE Conversion'!$B$10:$E$32,4,FALSE)</f>
        <v>0.20409861081427655</v>
      </c>
      <c r="CI25" s="20">
        <f>'RIMS II Type II Employment'!CI25*VLOOKUP('Equation 4 Type II FTE'!$B25,'Equation 3 FTE Conversion'!$B$10:$E$32,4,FALSE)</f>
        <v>0.24684274417610599</v>
      </c>
      <c r="CJ25" s="20">
        <f>'RIMS II Type II Employment'!CJ25*VLOOKUP('Equation 4 Type II FTE'!$B25,'Equation 3 FTE Conversion'!$B$10:$E$32,4,FALSE)</f>
        <v>0.34519125881598633</v>
      </c>
      <c r="CK25" s="20">
        <f>'RIMS II Type II Employment'!CK25*VLOOKUP('Equation 4 Type II FTE'!$B25,'Equation 3 FTE Conversion'!$B$10:$E$32,4,FALSE)</f>
        <v>0.35055740542851038</v>
      </c>
      <c r="CL25" s="20">
        <f>'RIMS II Type II Employment'!CL25*VLOOKUP('Equation 4 Type II FTE'!$B25,'Equation 3 FTE Conversion'!$B$10:$E$32,4,FALSE)</f>
        <v>0.36924639880316307</v>
      </c>
      <c r="CM25" s="20">
        <f>'RIMS II Type II Employment'!CM25*VLOOKUP('Equation 4 Type II FTE'!$B25,'Equation 3 FTE Conversion'!$B$10:$E$32,4,FALSE)</f>
        <v>0.31428965590938235</v>
      </c>
      <c r="CN25" s="20">
        <f>'RIMS II Type II Employment'!CN25*VLOOKUP('Equation 4 Type II FTE'!$B25,'Equation 3 FTE Conversion'!$B$10:$E$32,4,FALSE)</f>
        <v>0.30457508014533019</v>
      </c>
      <c r="CO25" s="20">
        <f>'RIMS II Type II Employment'!CO25*VLOOKUP('Equation 4 Type II FTE'!$B25,'Equation 3 FTE Conversion'!$B$10:$E$32,4,FALSE)</f>
        <v>0.4327149604616371</v>
      </c>
      <c r="CP25" s="20">
        <f>'RIMS II Type II Employment'!CP25*VLOOKUP('Equation 4 Type II FTE'!$B25,'Equation 3 FTE Conversion'!$B$10:$E$32,4,FALSE)</f>
        <v>0.31225422098739047</v>
      </c>
      <c r="CQ25" s="20">
        <f>'RIMS II Type II Employment'!CQ25*VLOOKUP('Equation 4 Type II FTE'!$B25,'Equation 3 FTE Conversion'!$B$10:$E$32,4,FALSE)</f>
        <v>0.25257896986535588</v>
      </c>
      <c r="CR25" s="20">
        <f>'RIMS II Type II Employment'!CR25*VLOOKUP('Equation 4 Type II FTE'!$B25,'Equation 3 FTE Conversion'!$B$10:$E$32,4,FALSE)</f>
        <v>0.29393530668946355</v>
      </c>
      <c r="CS25" s="20">
        <f>'RIMS II Type II Employment'!CS25*VLOOKUP('Equation 4 Type II FTE'!$B25,'Equation 3 FTE Conversion'!$B$10:$E$32,4,FALSE)</f>
        <v>0.24860061979055353</v>
      </c>
      <c r="CT25" s="20">
        <f>'RIMS II Type II Employment'!CT25*VLOOKUP('Equation 4 Type II FTE'!$B25,'Equation 3 FTE Conversion'!$B$10:$E$32,4,FALSE)</f>
        <v>0.26053567001496047</v>
      </c>
      <c r="CU25" s="20">
        <f>'RIMS II Type II Employment'!CU25*VLOOKUP('Equation 4 Type II FTE'!$B25,'Equation 3 FTE Conversion'!$B$10:$E$32,4,FALSE)</f>
        <v>0.30651799529814061</v>
      </c>
      <c r="CV25" s="20">
        <f>'RIMS II Type II Employment'!CV25*VLOOKUP('Equation 4 Type II FTE'!$B25,'Equation 3 FTE Conversion'!$B$10:$E$32,4,FALSE)</f>
        <v>0.27570891216071808</v>
      </c>
      <c r="CW25" s="20">
        <f>'RIMS II Type II Employment'!CW25*VLOOKUP('Equation 4 Type II FTE'!$B25,'Equation 3 FTE Conversion'!$B$10:$E$32,4,FALSE)</f>
        <v>0.2653466980123958</v>
      </c>
      <c r="CX25" s="20">
        <f>'RIMS II Type II Employment'!CX25*VLOOKUP('Equation 4 Type II FTE'!$B25,'Equation 3 FTE Conversion'!$B$10:$E$32,4,FALSE)</f>
        <v>0.26368134216712974</v>
      </c>
      <c r="CY25" s="20">
        <f>'RIMS II Type II Employment'!CY25*VLOOKUP('Equation 4 Type II FTE'!$B25,'Equation 3 FTE Conversion'!$B$10:$E$32,4,FALSE)</f>
        <v>0.32872273990168843</v>
      </c>
      <c r="CZ25" s="20">
        <f>'RIMS II Type II Employment'!CZ25*VLOOKUP('Equation 4 Type II FTE'!$B25,'Equation 3 FTE Conversion'!$B$10:$E$32,4,FALSE)</f>
        <v>0.36804364180380422</v>
      </c>
      <c r="DA25" s="20">
        <f>'RIMS II Type II Employment'!DA25*VLOOKUP('Equation 4 Type II FTE'!$B25,'Equation 3 FTE Conversion'!$B$10:$E$32,4,FALSE)</f>
        <v>0.38062633041248128</v>
      </c>
      <c r="DB25" s="20">
        <f>'RIMS II Type II Employment'!DB25*VLOOKUP('Equation 4 Type II FTE'!$B25,'Equation 3 FTE Conversion'!$B$10:$E$32,4,FALSE)</f>
        <v>0.25498448386407352</v>
      </c>
      <c r="DC25" s="20">
        <f>'RIMS II Type II Employment'!DC25*VLOOKUP('Equation 4 Type II FTE'!$B25,'Equation 3 FTE Conversion'!$B$10:$E$32,4,FALSE)</f>
        <v>0.34935464842915154</v>
      </c>
      <c r="DD25" s="20">
        <f>'RIMS II Type II Employment'!DD25*VLOOKUP('Equation 4 Type II FTE'!$B25,'Equation 3 FTE Conversion'!$B$10:$E$32,4,FALSE)</f>
        <v>0.29680341953408845</v>
      </c>
      <c r="DE25" s="20">
        <f>'RIMS II Type II Employment'!DE25*VLOOKUP('Equation 4 Type II FTE'!$B25,'Equation 3 FTE Conversion'!$B$10:$E$32,4,FALSE)</f>
        <v>0.44603780722376574</v>
      </c>
      <c r="DF25" s="20">
        <f>'RIMS II Type II Employment'!DF25*VLOOKUP('Equation 4 Type II FTE'!$B25,'Equation 3 FTE Conversion'!$B$10:$E$32,4,FALSE)</f>
        <v>0.37128183372515494</v>
      </c>
      <c r="DG25" s="20">
        <f>'RIMS II Type II Employment'!DG25*VLOOKUP('Equation 4 Type II FTE'!$B25,'Equation 3 FTE Conversion'!$B$10:$E$32,4,FALSE)</f>
        <v>0.32048848044453943</v>
      </c>
      <c r="DH25" s="20">
        <f>'RIMS II Type II Employment'!DH25*VLOOKUP('Equation 4 Type II FTE'!$B25,'Equation 3 FTE Conversion'!$B$10:$E$32,4,FALSE)</f>
        <v>0.49155753366103871</v>
      </c>
      <c r="DI25" s="20">
        <f>'RIMS II Type II Employment'!DI25*VLOOKUP('Equation 4 Type II FTE'!$B25,'Equation 3 FTE Conversion'!$B$10:$E$32,4,FALSE)</f>
        <v>0.17597260098311607</v>
      </c>
      <c r="DJ25" s="20">
        <f>'RIMS II Type II Employment'!DJ25*VLOOKUP('Equation 4 Type II FTE'!$B25,'Equation 3 FTE Conversion'!$B$10:$E$32,4,FALSE)</f>
        <v>0.29976405214789487</v>
      </c>
      <c r="DK25" s="20">
        <f>'RIMS II Type II Employment'!DK25*VLOOKUP('Equation 4 Type II FTE'!$B25,'Equation 3 FTE Conversion'!$B$10:$E$32,4,FALSE)</f>
        <v>0.36341765334473175</v>
      </c>
      <c r="DL25" s="20">
        <f>'RIMS II Type II Employment'!DL25*VLOOKUP('Equation 4 Type II FTE'!$B25,'Equation 3 FTE Conversion'!$B$10:$E$32,4,FALSE)</f>
        <v>0.38201412695020304</v>
      </c>
      <c r="DM25" s="20">
        <f>'RIMS II Type II Employment'!DM25*VLOOKUP('Equation 4 Type II FTE'!$B25,'Equation 3 FTE Conversion'!$B$10:$E$32,4,FALSE)</f>
        <v>0.14664383415259671</v>
      </c>
      <c r="DN25" s="20">
        <f>'RIMS II Type II Employment'!DN25*VLOOKUP('Equation 4 Type II FTE'!$B25,'Equation 3 FTE Conversion'!$B$10:$E$32,4,FALSE)</f>
        <v>0.38395704210301346</v>
      </c>
      <c r="DO25" s="20">
        <f>'RIMS II Type II Employment'!DO25*VLOOKUP('Equation 4 Type II FTE'!$B25,'Equation 3 FTE Conversion'!$B$10:$E$32,4,FALSE)</f>
        <v>0.21695885873049797</v>
      </c>
      <c r="DP25" s="20">
        <f>'RIMS II Type II Employment'!DP25*VLOOKUP('Equation 4 Type II FTE'!$B25,'Equation 3 FTE Conversion'!$B$10:$E$32,4,FALSE)</f>
        <v>0.23185454156871127</v>
      </c>
      <c r="DQ25" s="20">
        <f>'RIMS II Type II Employment'!DQ25*VLOOKUP('Equation 4 Type II FTE'!$B25,'Equation 3 FTE Conversion'!$B$10:$E$32,4,FALSE)</f>
        <v>0.23314981833725157</v>
      </c>
      <c r="DR25" s="20">
        <f>'RIMS II Type II Employment'!DR25*VLOOKUP('Equation 4 Type II FTE'!$B25,'Equation 3 FTE Conversion'!$B$10:$E$32,4,FALSE)</f>
        <v>0.28792152169266938</v>
      </c>
      <c r="DS25" s="20">
        <f>'RIMS II Type II Employment'!DS25*VLOOKUP('Equation 4 Type II FTE'!$B25,'Equation 3 FTE Conversion'!$B$10:$E$32,4,FALSE)</f>
        <v>0.32631722590297074</v>
      </c>
      <c r="DT25" s="20">
        <f>'RIMS II Type II Employment'!DT25*VLOOKUP('Equation 4 Type II FTE'!$B25,'Equation 3 FTE Conversion'!$B$10:$E$32,4,FALSE)</f>
        <v>0.28949435776875404</v>
      </c>
      <c r="DU25" s="20">
        <f>'RIMS II Type II Employment'!DU25*VLOOKUP('Equation 4 Type II FTE'!$B25,'Equation 3 FTE Conversion'!$B$10:$E$32,4,FALSE)</f>
        <v>0.3645278905749092</v>
      </c>
      <c r="DV25" s="20">
        <f>'RIMS II Type II Employment'!DV25*VLOOKUP('Equation 4 Type II FTE'!$B25,'Equation 3 FTE Conversion'!$B$10:$E$32,4,FALSE)</f>
        <v>0.24018132079504168</v>
      </c>
      <c r="DW25" s="20">
        <f>'RIMS II Type II Employment'!DW25*VLOOKUP('Equation 4 Type II FTE'!$B25,'Equation 3 FTE Conversion'!$B$10:$E$32,4,FALSE)</f>
        <v>0.19225608035905109</v>
      </c>
      <c r="DX25" s="20">
        <f>'RIMS II Type II Employment'!DX25*VLOOKUP('Equation 4 Type II FTE'!$B25,'Equation 3 FTE Conversion'!$B$10:$E$32,4,FALSE)</f>
        <v>0.24332699294721097</v>
      </c>
      <c r="DY25" s="20">
        <f>'RIMS II Type II Employment'!DY25*VLOOKUP('Equation 4 Type II FTE'!$B25,'Equation 3 FTE Conversion'!$B$10:$E$32,4,FALSE)</f>
        <v>0.2020631758922847</v>
      </c>
      <c r="DZ25" s="20">
        <f>'RIMS II Type II Employment'!DZ25*VLOOKUP('Equation 4 Type II FTE'!$B25,'Equation 3 FTE Conversion'!$B$10:$E$32,4,FALSE)</f>
        <v>0.25368920709553322</v>
      </c>
      <c r="EA25" s="20">
        <f>'RIMS II Type II Employment'!EA25*VLOOKUP('Equation 4 Type II FTE'!$B25,'Equation 3 FTE Conversion'!$B$10:$E$32,4,FALSE)</f>
        <v>0.26432898055139986</v>
      </c>
      <c r="EB25" s="20">
        <f>'RIMS II Type II Employment'!EB25*VLOOKUP('Equation 4 Type II FTE'!$B25,'Equation 3 FTE Conversion'!$B$10:$E$32,4,FALSE)</f>
        <v>0.21224035050224407</v>
      </c>
      <c r="EC25" s="20">
        <f>'RIMS II Type II Employment'!EC25*VLOOKUP('Equation 4 Type II FTE'!$B25,'Equation 3 FTE Conversion'!$B$10:$E$32,4,FALSE)</f>
        <v>0.23018918572344518</v>
      </c>
      <c r="ED25" s="20">
        <f>'RIMS II Type II Employment'!ED25*VLOOKUP('Equation 4 Type II FTE'!$B25,'Equation 3 FTE Conversion'!$B$10:$E$32,4,FALSE)</f>
        <v>0.22019705065184869</v>
      </c>
      <c r="EE25" s="20">
        <f>'RIMS II Type II Employment'!EE25*VLOOKUP('Equation 4 Type II FTE'!$B25,'Equation 3 FTE Conversion'!$B$10:$E$32,4,FALSE)</f>
        <v>0.2911597136140201</v>
      </c>
      <c r="EF25" s="20">
        <f>'RIMS II Type II Employment'!EF25*VLOOKUP('Equation 4 Type II FTE'!$B25,'Equation 3 FTE Conversion'!$B$10:$E$32,4,FALSE)</f>
        <v>0.30688807437486643</v>
      </c>
      <c r="EG25" s="20">
        <f>'RIMS II Type II Employment'!EG25*VLOOKUP('Equation 4 Type II FTE'!$B25,'Equation 3 FTE Conversion'!$B$10:$E$32,4,FALSE)</f>
        <v>0.33307116905321649</v>
      </c>
      <c r="EH25" s="20">
        <f>'RIMS II Type II Employment'!EH25*VLOOKUP('Equation 4 Type II FTE'!$B25,'Equation 3 FTE Conversion'!$B$10:$E$32,4,FALSE)</f>
        <v>0.16598046591151958</v>
      </c>
      <c r="EI25" s="20">
        <f>'RIMS II Type II Employment'!EI25*VLOOKUP('Equation 4 Type II FTE'!$B25,'Equation 3 FTE Conversion'!$B$10:$E$32,4,FALSE)</f>
        <v>0.16385251122034625</v>
      </c>
      <c r="EJ25" s="20">
        <f>'RIMS II Type II Employment'!EJ25*VLOOKUP('Equation 4 Type II FTE'!$B25,'Equation 3 FTE Conversion'!$B$10:$E$32,4,FALSE)</f>
        <v>0.27524631331481086</v>
      </c>
      <c r="EK25" s="20">
        <f>'RIMS II Type II Employment'!EK25*VLOOKUP('Equation 4 Type II FTE'!$B25,'Equation 3 FTE Conversion'!$B$10:$E$32,4,FALSE)</f>
        <v>0.26867740970292797</v>
      </c>
      <c r="EL25" s="20">
        <f>'RIMS II Type II Employment'!EL25*VLOOKUP('Equation 4 Type II FTE'!$B25,'Equation 3 FTE Conversion'!$B$10:$E$32,4,FALSE)</f>
        <v>0.24721282325283181</v>
      </c>
      <c r="EM25" s="20">
        <f>'RIMS II Type II Employment'!EM25*VLOOKUP('Equation 4 Type II FTE'!$B25,'Equation 3 FTE Conversion'!$B$10:$E$32,4,FALSE)</f>
        <v>0.23712816841205384</v>
      </c>
      <c r="EN25" s="20">
        <f>'RIMS II Type II Employment'!EN25*VLOOKUP('Equation 4 Type II FTE'!$B25,'Equation 3 FTE Conversion'!$B$10:$E$32,4,FALSE)</f>
        <v>0.28116757854242358</v>
      </c>
      <c r="EO25" s="20">
        <f>'RIMS II Type II Employment'!EO25*VLOOKUP('Equation 4 Type II FTE'!$B25,'Equation 3 FTE Conversion'!$B$10:$E$32,4,FALSE)</f>
        <v>0.33177589228467619</v>
      </c>
      <c r="EP25" s="20">
        <f>'RIMS II Type II Employment'!EP25*VLOOKUP('Equation 4 Type II FTE'!$B25,'Equation 3 FTE Conversion'!$B$10:$E$32,4,FALSE)</f>
        <v>0.40172083778585166</v>
      </c>
      <c r="EQ25" s="20">
        <f>'RIMS II Type II Employment'!EQ25*VLOOKUP('Equation 4 Type II FTE'!$B25,'Equation 3 FTE Conversion'!$B$10:$E$32,4,FALSE)</f>
        <v>0.29911641376362469</v>
      </c>
      <c r="ER25" s="20">
        <f>'RIMS II Type II Employment'!ER25*VLOOKUP('Equation 4 Type II FTE'!$B25,'Equation 3 FTE Conversion'!$B$10:$E$32,4,FALSE)</f>
        <v>0.29041955546056852</v>
      </c>
      <c r="ES25" s="20">
        <f>'RIMS II Type II Employment'!ES25*VLOOKUP('Equation 4 Type II FTE'!$B25,'Equation 3 FTE Conversion'!$B$10:$E$32,4,FALSE)</f>
        <v>0.24934077794400514</v>
      </c>
      <c r="ET25" s="20">
        <f>'RIMS II Type II Employment'!ET25*VLOOKUP('Equation 4 Type II FTE'!$B25,'Equation 3 FTE Conversion'!$B$10:$E$32,4,FALSE)</f>
        <v>0.41467360547125454</v>
      </c>
      <c r="EU25" s="20">
        <f>'RIMS II Type II Employment'!EU25*VLOOKUP('Equation 4 Type II FTE'!$B25,'Equation 3 FTE Conversion'!$B$10:$E$32,4,FALSE)</f>
        <v>0.32761250267151104</v>
      </c>
      <c r="EV25" s="20">
        <f>'RIMS II Type II Employment'!EV25*VLOOKUP('Equation 4 Type II FTE'!$B25,'Equation 3 FTE Conversion'!$B$10:$E$32,4,FALSE)</f>
        <v>0.22630335541782434</v>
      </c>
      <c r="EW25" s="20">
        <f>'RIMS II Type II Employment'!EW25*VLOOKUP('Equation 4 Type II FTE'!$B25,'Equation 3 FTE Conversion'!$B$10:$E$32,4,FALSE)</f>
        <v>0.3007817696088908</v>
      </c>
      <c r="EX25" s="20">
        <f>'RIMS II Type II Employment'!EX25*VLOOKUP('Equation 4 Type II FTE'!$B25,'Equation 3 FTE Conversion'!$B$10:$E$32,4,FALSE)</f>
        <v>0.43391771746099594</v>
      </c>
      <c r="EY25" s="20">
        <f>'RIMS II Type II Employment'!EY25*VLOOKUP('Equation 4 Type II FTE'!$B25,'Equation 3 FTE Conversion'!$B$10:$E$32,4,FALSE)</f>
        <v>0.65115413549903822</v>
      </c>
      <c r="EZ25" s="20">
        <f>'RIMS II Type II Employment'!EZ25*VLOOKUP('Equation 4 Type II FTE'!$B25,'Equation 3 FTE Conversion'!$B$10:$E$32,4,FALSE)</f>
        <v>0.45408702714255184</v>
      </c>
      <c r="FA25" s="20">
        <f>'RIMS II Type II Employment'!FA25*VLOOKUP('Equation 4 Type II FTE'!$B25,'Equation 3 FTE Conversion'!$B$10:$E$32,4,FALSE)</f>
        <v>0.25091361402008977</v>
      </c>
      <c r="FB25" s="20">
        <f>'RIMS II Type II Employment'!FB25*VLOOKUP('Equation 4 Type II FTE'!$B25,'Equation 3 FTE Conversion'!$B$10:$E$32,4,FALSE)</f>
        <v>0.80612474887796537</v>
      </c>
      <c r="FC25" s="20">
        <f>'RIMS II Type II Employment'!FC25*VLOOKUP('Equation 4 Type II FTE'!$B25,'Equation 3 FTE Conversion'!$B$10:$E$32,4,FALSE)</f>
        <v>0.28107505877324218</v>
      </c>
      <c r="FD25" s="20">
        <f>'RIMS II Type II Employment'!FD25*VLOOKUP('Equation 4 Type II FTE'!$B25,'Equation 3 FTE Conversion'!$B$10:$E$32,4,FALSE)</f>
        <v>0.25516952340243643</v>
      </c>
      <c r="FE25" s="20">
        <f>'RIMS II Type II Employment'!FE25*VLOOKUP('Equation 4 Type II FTE'!$B25,'Equation 3 FTE Conversion'!$B$10:$E$32,4,FALSE)</f>
        <v>0.24129155802521904</v>
      </c>
      <c r="FF25" s="20">
        <f>'RIMS II Type II Employment'!FF25*VLOOKUP('Equation 4 Type II FTE'!$B25,'Equation 3 FTE Conversion'!$B$10:$E$32,4,FALSE)</f>
        <v>0.2339824962598846</v>
      </c>
      <c r="FG25" s="20">
        <f>'RIMS II Type II Employment'!FG25*VLOOKUP('Equation 4 Type II FTE'!$B25,'Equation 3 FTE Conversion'!$B$10:$E$32,4,FALSE)</f>
        <v>0.35749638811711909</v>
      </c>
      <c r="FH25" s="20">
        <f>'RIMS II Type II Employment'!FH25*VLOOKUP('Equation 4 Type II FTE'!$B25,'Equation 3 FTE Conversion'!$B$10:$E$32,4,FALSE)</f>
        <v>0.24749038256037617</v>
      </c>
      <c r="FI25" s="20">
        <f>'RIMS II Type II Employment'!FI25*VLOOKUP('Equation 4 Type II FTE'!$B25,'Equation 3 FTE Conversion'!$B$10:$E$32,4,FALSE)</f>
        <v>0.29569318230391112</v>
      </c>
      <c r="FJ25" s="20">
        <f>'RIMS II Type II Employment'!FJ25*VLOOKUP('Equation 4 Type II FTE'!$B25,'Equation 3 FTE Conversion'!$B$10:$E$32,4,FALSE)</f>
        <v>0.39709484932677924</v>
      </c>
      <c r="FK25" s="20">
        <f>'RIMS II Type II Employment'!FK25*VLOOKUP('Equation 4 Type II FTE'!$B25,'Equation 3 FTE Conversion'!$B$10:$E$32,4,FALSE)</f>
        <v>0.39570705278905755</v>
      </c>
      <c r="FL25" s="20">
        <f>'RIMS II Type II Employment'!FL25*VLOOKUP('Equation 4 Type II FTE'!$B25,'Equation 3 FTE Conversion'!$B$10:$E$32,4,FALSE)</f>
        <v>0.28459081000213721</v>
      </c>
      <c r="FM25" s="20">
        <f>'RIMS II Type II Employment'!FM25*VLOOKUP('Equation 4 Type II FTE'!$B25,'Equation 3 FTE Conversion'!$B$10:$E$32,4,FALSE)</f>
        <v>0.30476011968369315</v>
      </c>
      <c r="FN25" s="20">
        <f>'RIMS II Type II Employment'!FN25*VLOOKUP('Equation 4 Type II FTE'!$B25,'Equation 3 FTE Conversion'!$B$10:$E$32,4,FALSE)</f>
        <v>0.33769715751228896</v>
      </c>
      <c r="FO25" s="20">
        <f>'RIMS II Type II Employment'!FO25*VLOOKUP('Equation 4 Type II FTE'!$B25,'Equation 3 FTE Conversion'!$B$10:$E$32,4,FALSE)</f>
        <v>0.33760463774310751</v>
      </c>
      <c r="FP25" s="20">
        <f>'RIMS II Type II Employment'!FP25*VLOOKUP('Equation 4 Type II FTE'!$B25,'Equation 3 FTE Conversion'!$B$10:$E$32,4,FALSE)</f>
        <v>0.28764396238512502</v>
      </c>
      <c r="FQ25" s="20">
        <f>'RIMS II Type II Employment'!FQ25*VLOOKUP('Equation 4 Type II FTE'!$B25,'Equation 3 FTE Conversion'!$B$10:$E$32,4,FALSE)</f>
        <v>0.26340378285958538</v>
      </c>
      <c r="FR25" s="20">
        <f>'RIMS II Type II Employment'!FR25*VLOOKUP('Equation 4 Type II FTE'!$B25,'Equation 3 FTE Conversion'!$B$10:$E$32,4,FALSE)</f>
        <v>0.32159871767471687</v>
      </c>
      <c r="FS25" s="20">
        <f>'RIMS II Type II Employment'!FS25*VLOOKUP('Equation 4 Type II FTE'!$B25,'Equation 3 FTE Conversion'!$B$10:$E$32,4,FALSE)</f>
        <v>0.76162273990168849</v>
      </c>
      <c r="FT25" s="20">
        <f>'RIMS II Type II Employment'!FT25*VLOOKUP('Equation 4 Type II FTE'!$B25,'Equation 3 FTE Conversion'!$B$10:$E$32,4,FALSE)</f>
        <v>0.38053381064329989</v>
      </c>
      <c r="FU25" s="20">
        <f>'RIMS II Type II Employment'!FU25*VLOOKUP('Equation 4 Type II FTE'!$B25,'Equation 3 FTE Conversion'!$B$10:$E$32,4,FALSE)</f>
        <v>0.35583103227185298</v>
      </c>
      <c r="FV25" s="20">
        <f>'RIMS II Type II Employment'!FV25*VLOOKUP('Equation 4 Type II FTE'!$B25,'Equation 3 FTE Conversion'!$B$10:$E$32,4,FALSE)</f>
        <v>0.39089602479162217</v>
      </c>
      <c r="FW25" s="20">
        <f>'RIMS II Type II Employment'!FW25*VLOOKUP('Equation 4 Type II FTE'!$B25,'Equation 3 FTE Conversion'!$B$10:$E$32,4,FALSE)</f>
        <v>0.30272468476170122</v>
      </c>
      <c r="FX25" s="20">
        <f>'RIMS II Type II Employment'!FX25*VLOOKUP('Equation 4 Type II FTE'!$B25,'Equation 3 FTE Conversion'!$B$10:$E$32,4,FALSE)</f>
        <v>0.31595501175464846</v>
      </c>
      <c r="FY25" s="20">
        <f>'RIMS II Type II Employment'!FY25*VLOOKUP('Equation 4 Type II FTE'!$B25,'Equation 3 FTE Conversion'!$B$10:$E$32,4,FALSE)</f>
        <v>0.35361055781149819</v>
      </c>
      <c r="FZ25" s="20">
        <f>'RIMS II Type II Employment'!FZ25*VLOOKUP('Equation 4 Type II FTE'!$B25,'Equation 3 FTE Conversion'!$B$10:$E$32,4,FALSE)</f>
        <v>0.23463013464415472</v>
      </c>
      <c r="GA25" s="20">
        <f>'RIMS II Type II Employment'!GA25*VLOOKUP('Equation 4 Type II FTE'!$B25,'Equation 3 FTE Conversion'!$B$10:$E$32,4,FALSE)</f>
        <v>0.20622656550544988</v>
      </c>
      <c r="GB25" s="20">
        <f>'RIMS II Type II Employment'!GB25*VLOOKUP('Equation 4 Type II FTE'!$B25,'Equation 3 FTE Conversion'!$B$10:$E$32,4,FALSE)</f>
        <v>0.19780726650993802</v>
      </c>
      <c r="GC25" s="20">
        <f>'RIMS II Type II Employment'!GC25*VLOOKUP('Equation 4 Type II FTE'!$B25,'Equation 3 FTE Conversion'!$B$10:$E$32,4,FALSE)</f>
        <v>0.26590181662748452</v>
      </c>
      <c r="GD25" s="20">
        <f>'RIMS II Type II Employment'!GD25*VLOOKUP('Equation 4 Type II FTE'!$B25,'Equation 3 FTE Conversion'!$B$10:$E$32,4,FALSE)</f>
        <v>0.22149232742038899</v>
      </c>
      <c r="GE25" s="20">
        <f>'RIMS II Type II Employment'!GE25*VLOOKUP('Equation 4 Type II FTE'!$B25,'Equation 3 FTE Conversion'!$B$10:$E$32,4,FALSE)</f>
        <v>0.15802376576191496</v>
      </c>
      <c r="GF25" s="20">
        <f>'RIMS II Type II Employment'!GF25*VLOOKUP('Equation 4 Type II FTE'!$B25,'Equation 3 FTE Conversion'!$B$10:$E$32,4,FALSE)</f>
        <v>0.22750611241718316</v>
      </c>
      <c r="GG25" s="20">
        <f>'RIMS II Type II Employment'!GG25*VLOOKUP('Equation 4 Type II FTE'!$B25,'Equation 3 FTE Conversion'!$B$10:$E$32,4,FALSE)</f>
        <v>0.31678768967728144</v>
      </c>
      <c r="GH25" s="20">
        <f>'RIMS II Type II Employment'!GH25*VLOOKUP('Equation 4 Type II FTE'!$B25,'Equation 3 FTE Conversion'!$B$10:$E$32,4,FALSE)</f>
        <v>0.25479944432571061</v>
      </c>
      <c r="GI25" s="20">
        <f>'RIMS II Type II Employment'!GI25*VLOOKUP('Equation 4 Type II FTE'!$B25,'Equation 3 FTE Conversion'!$B$10:$E$32,4,FALSE)</f>
        <v>0.28671876469331053</v>
      </c>
      <c r="GJ25" s="20">
        <f>'RIMS II Type II Employment'!GJ25*VLOOKUP('Equation 4 Type II FTE'!$B25,'Equation 3 FTE Conversion'!$B$10:$E$32,4,FALSE)</f>
        <v>0.37711057918358626</v>
      </c>
      <c r="GK25" s="20">
        <f>'RIMS II Type II Employment'!GK25*VLOOKUP('Equation 4 Type II FTE'!$B25,'Equation 3 FTE Conversion'!$B$10:$E$32,4,FALSE)</f>
        <v>0.32011840136781361</v>
      </c>
      <c r="GL25" s="20">
        <f>'RIMS II Type II Employment'!GL25*VLOOKUP('Equation 4 Type II FTE'!$B25,'Equation 3 FTE Conversion'!$B$10:$E$32,4,FALSE)</f>
        <v>0.37220703141696942</v>
      </c>
      <c r="GM25" s="20">
        <f>'RIMS II Type II Employment'!GM25*VLOOKUP('Equation 4 Type II FTE'!$B25,'Equation 3 FTE Conversion'!$B$10:$E$32,4,FALSE)</f>
        <v>0.33316368882239794</v>
      </c>
      <c r="GN25" s="20">
        <f>'RIMS II Type II Employment'!GN25*VLOOKUP('Equation 4 Type II FTE'!$B25,'Equation 3 FTE Conversion'!$B$10:$E$32,4,FALSE)</f>
        <v>0.20853955973498611</v>
      </c>
      <c r="GO25" s="20">
        <f>'RIMS II Type II Employment'!GO25*VLOOKUP('Equation 4 Type II FTE'!$B25,'Equation 3 FTE Conversion'!$B$10:$E$32,4,FALSE)</f>
        <v>0.18291158367172472</v>
      </c>
      <c r="GP25" s="20">
        <f>'RIMS II Type II Employment'!GP25*VLOOKUP('Equation 4 Type II FTE'!$B25,'Equation 3 FTE Conversion'!$B$10:$E$32,4,FALSE)</f>
        <v>0.22213996580465914</v>
      </c>
      <c r="GQ25" s="20">
        <f>'RIMS II Type II Employment'!GQ25*VLOOKUP('Equation 4 Type II FTE'!$B25,'Equation 3 FTE Conversion'!$B$10:$E$32,4,FALSE)</f>
        <v>0.34093534943363968</v>
      </c>
      <c r="GR25" s="20">
        <f>'RIMS II Type II Employment'!GR25*VLOOKUP('Equation 4 Type II FTE'!$B25,'Equation 3 FTE Conversion'!$B$10:$E$32,4,FALSE)</f>
        <v>0.29180735199829028</v>
      </c>
      <c r="GS25" s="20">
        <f>'RIMS II Type II Employment'!GS25*VLOOKUP('Equation 4 Type II FTE'!$B25,'Equation 3 FTE Conversion'!$B$10:$E$32,4,FALSE)</f>
        <v>0.27015772600983112</v>
      </c>
      <c r="GT25" s="20">
        <f>'RIMS II Type II Employment'!GT25*VLOOKUP('Equation 4 Type II FTE'!$B25,'Equation 3 FTE Conversion'!$B$10:$E$32,4,FALSE)</f>
        <v>0.23250217995298145</v>
      </c>
      <c r="GU25" s="20">
        <f>'RIMS II Type II Employment'!GU25*VLOOKUP('Equation 4 Type II FTE'!$B25,'Equation 3 FTE Conversion'!$B$10:$E$32,4,FALSE)</f>
        <v>0.22112224834366317</v>
      </c>
      <c r="GV25" s="20">
        <f>'RIMS II Type II Employment'!GV25*VLOOKUP('Equation 4 Type II FTE'!$B25,'Equation 3 FTE Conversion'!$B$10:$E$32,4,FALSE)</f>
        <v>0.296710899764907</v>
      </c>
      <c r="GW25" s="20">
        <f>'RIMS II Type II Employment'!GW25*VLOOKUP('Equation 4 Type II FTE'!$B25,'Equation 3 FTE Conversion'!$B$10:$E$32,4,FALSE)</f>
        <v>0.36665584526608247</v>
      </c>
      <c r="GX25" s="20">
        <f>'RIMS II Type II Employment'!GX25*VLOOKUP('Equation 4 Type II FTE'!$B25,'Equation 3 FTE Conversion'!$B$10:$E$32,4,FALSE)</f>
        <v>0.28079749946569782</v>
      </c>
      <c r="GY25" s="20">
        <f>'RIMS II Type II Employment'!GY25*VLOOKUP('Equation 4 Type II FTE'!$B25,'Equation 3 FTE Conversion'!$B$10:$E$32,4,FALSE)</f>
        <v>0.21113011327206668</v>
      </c>
      <c r="GZ25" s="20">
        <f>'RIMS II Type II Employment'!GZ25*VLOOKUP('Equation 4 Type II FTE'!$B25,'Equation 3 FTE Conversion'!$B$10:$E$32,4,FALSE)</f>
        <v>0.28477584954050011</v>
      </c>
      <c r="HA25" s="20">
        <f>'RIMS II Type II Employment'!HA25*VLOOKUP('Equation 4 Type II FTE'!$B25,'Equation 3 FTE Conversion'!$B$10:$E$32,4,FALSE)</f>
        <v>0.1822639452874546</v>
      </c>
      <c r="HB25" s="20">
        <f>'RIMS II Type II Employment'!HB25*VLOOKUP('Equation 4 Type II FTE'!$B25,'Equation 3 FTE Conversion'!$B$10:$E$32,4,FALSE)</f>
        <v>0.23601793118187647</v>
      </c>
      <c r="HC25" s="20">
        <f>'RIMS II Type II Employment'!HC25*VLOOKUP('Equation 4 Type II FTE'!$B25,'Equation 3 FTE Conversion'!$B$10:$E$32,4,FALSE)</f>
        <v>0.1892954477452447</v>
      </c>
      <c r="HD25" s="20">
        <f>'RIMS II Type II Employment'!HD25*VLOOKUP('Equation 4 Type II FTE'!$B25,'Equation 3 FTE Conversion'!$B$10:$E$32,4,FALSE)</f>
        <v>0.29328766830519343</v>
      </c>
      <c r="HE25" s="20">
        <f>'RIMS II Type II Employment'!HE25*VLOOKUP('Equation 4 Type II FTE'!$B25,'Equation 3 FTE Conversion'!$B$10:$E$32,4,FALSE)</f>
        <v>0.36665584526608247</v>
      </c>
      <c r="HF25" s="20">
        <f>'RIMS II Type II Employment'!HF25*VLOOKUP('Equation 4 Type II FTE'!$B25,'Equation 3 FTE Conversion'!$B$10:$E$32,4,FALSE)</f>
        <v>0.19623443043385341</v>
      </c>
      <c r="HG25" s="20">
        <f>'RIMS II Type II Employment'!HG25*VLOOKUP('Equation 4 Type II FTE'!$B25,'Equation 3 FTE Conversion'!$B$10:$E$32,4,FALSE)</f>
        <v>0.26016559093823466</v>
      </c>
      <c r="HH25" s="20">
        <f>'RIMS II Type II Employment'!HH25*VLOOKUP('Equation 4 Type II FTE'!$B25,'Equation 3 FTE Conversion'!$B$10:$E$32,4,FALSE)</f>
        <v>0.34084282966445822</v>
      </c>
      <c r="HI25" s="20">
        <f>'RIMS II Type II Employment'!HI25*VLOOKUP('Equation 4 Type II FTE'!$B25,'Equation 3 FTE Conversion'!$B$10:$E$32,4,FALSE)</f>
        <v>0.64273483650352636</v>
      </c>
      <c r="HJ25" s="20">
        <f>'RIMS II Type II Employment'!HJ25*VLOOKUP('Equation 4 Type II FTE'!$B25,'Equation 3 FTE Conversion'!$B$10:$E$32,4,FALSE)</f>
        <v>0.30855343022013254</v>
      </c>
      <c r="HK25" s="20">
        <f>'RIMS II Type II Employment'!HK25*VLOOKUP('Equation 4 Type II FTE'!$B25,'Equation 3 FTE Conversion'!$B$10:$E$32,4,FALSE)</f>
        <v>0</v>
      </c>
      <c r="HL25" s="20">
        <f>'RIMS II Type II Employment'!HL25*VLOOKUP('Equation 4 Type II FTE'!$B25,'Equation 3 FTE Conversion'!$B$10:$E$32,4,FALSE)</f>
        <v>0.28755144261594362</v>
      </c>
      <c r="HM25" s="20">
        <f>'RIMS II Type II Employment'!HM25*VLOOKUP('Equation 4 Type II FTE'!$B25,'Equation 3 FTE Conversion'!$B$10:$E$32,4,FALSE)</f>
        <v>0.38284680487283607</v>
      </c>
      <c r="HN25" s="20">
        <f>'RIMS II Type II Employment'!HN25*VLOOKUP('Equation 4 Type II FTE'!$B25,'Equation 3 FTE Conversion'!$B$10:$E$32,4,FALSE)</f>
        <v>0.27321087839281899</v>
      </c>
      <c r="HO25" s="20">
        <f>'RIMS II Type II Employment'!HO25*VLOOKUP('Equation 4 Type II FTE'!$B25,'Equation 3 FTE Conversion'!$B$10:$E$32,4,FALSE)</f>
        <v>0.23796084633468689</v>
      </c>
      <c r="HP25" s="20">
        <f>'RIMS II Type II Employment'!HP25*VLOOKUP('Equation 4 Type II FTE'!$B25,'Equation 3 FTE Conversion'!$B$10:$E$32,4,FALSE)</f>
        <v>0.33455148536011969</v>
      </c>
      <c r="HQ25" s="20">
        <f>'RIMS II Type II Employment'!HQ25*VLOOKUP('Equation 4 Type II FTE'!$B25,'Equation 3 FTE Conversion'!$B$10:$E$32,4,FALSE)</f>
        <v>0.22704351357127592</v>
      </c>
      <c r="HR25" s="20">
        <f>'RIMS II Type II Employment'!HR25*VLOOKUP('Equation 4 Type II FTE'!$B25,'Equation 3 FTE Conversion'!$B$10:$E$32,4,FALSE)</f>
        <v>0.28801404146185083</v>
      </c>
      <c r="HS25" s="20">
        <f>'RIMS II Type II Employment'!HS25*VLOOKUP('Equation 4 Type II FTE'!$B25,'Equation 3 FTE Conversion'!$B$10:$E$32,4,FALSE)</f>
        <v>0.65226437272921567</v>
      </c>
      <c r="HT25" s="20">
        <f>'RIMS II Type II Employment'!HT25*VLOOKUP('Equation 4 Type II FTE'!$B25,'Equation 3 FTE Conversion'!$B$10:$E$32,4,FALSE)</f>
        <v>0.98690837785851682</v>
      </c>
      <c r="HU25" s="20">
        <f>'RIMS II Type II Employment'!HU25*VLOOKUP('Equation 4 Type II FTE'!$B25,'Equation 3 FTE Conversion'!$B$10:$E$32,4,FALSE)</f>
        <v>0.14655131438341529</v>
      </c>
      <c r="HV25" s="20">
        <f>'RIMS II Type II Employment'!HV25*VLOOKUP('Equation 4 Type II FTE'!$B25,'Equation 3 FTE Conversion'!$B$10:$E$32,4,FALSE)</f>
        <v>0.2708053643941013</v>
      </c>
      <c r="HW25" s="20">
        <f>'RIMS II Type II Employment'!HW25*VLOOKUP('Equation 4 Type II FTE'!$B25,'Equation 3 FTE Conversion'!$B$10:$E$32,4,FALSE)</f>
        <v>0.24869313955973499</v>
      </c>
      <c r="HX25" s="20">
        <f>'RIMS II Type II Employment'!HX25*VLOOKUP('Equation 4 Type II FTE'!$B25,'Equation 3 FTE Conversion'!$B$10:$E$32,4,FALSE)</f>
        <v>0.24536242786920281</v>
      </c>
      <c r="HY25" s="20">
        <f>'RIMS II Type II Employment'!HY25*VLOOKUP('Equation 4 Type II FTE'!$B25,'Equation 3 FTE Conversion'!$B$10:$E$32,4,FALSE)</f>
        <v>0.17902575336610388</v>
      </c>
      <c r="HZ25" s="20">
        <f>'RIMS II Type II Employment'!HZ25*VLOOKUP('Equation 4 Type II FTE'!$B25,'Equation 3 FTE Conversion'!$B$10:$E$32,4,FALSE)</f>
        <v>0.43854370592006836</v>
      </c>
      <c r="IA25" s="20">
        <f>'RIMS II Type II Employment'!IA25*VLOOKUP('Equation 4 Type II FTE'!$B25,'Equation 3 FTE Conversion'!$B$10:$E$32,4,FALSE)</f>
        <v>0.28227781577260097</v>
      </c>
      <c r="IB25" s="20">
        <f>'RIMS II Type II Employment'!IB25*VLOOKUP('Equation 4 Type II FTE'!$B25,'Equation 3 FTE Conversion'!$B$10:$E$32,4,FALSE)</f>
        <v>0.33075817482368025</v>
      </c>
      <c r="IC25" s="20">
        <f>'RIMS II Type II Employment'!IC25*VLOOKUP('Equation 4 Type II FTE'!$B25,'Equation 3 FTE Conversion'!$B$10:$E$32,4,FALSE)</f>
        <v>0.26923252831801664</v>
      </c>
      <c r="ID25" s="20">
        <f>'RIMS II Type II Employment'!ID25*VLOOKUP('Equation 4 Type II FTE'!$B25,'Equation 3 FTE Conversion'!$B$10:$E$32,4,FALSE)</f>
        <v>0.23666556956614665</v>
      </c>
      <c r="IE25" s="20">
        <f>'RIMS II Type II Employment'!IE25*VLOOKUP('Equation 4 Type II FTE'!$B25,'Equation 3 FTE Conversion'!$B$10:$E$32,4,FALSE)</f>
        <v>0.26710457362684337</v>
      </c>
      <c r="IF25" s="20">
        <f>'RIMS II Type II Employment'!IF25*VLOOKUP('Equation 4 Type II FTE'!$B25,'Equation 3 FTE Conversion'!$B$10:$E$32,4,FALSE)</f>
        <v>0.36036450096174399</v>
      </c>
      <c r="IG25" s="20">
        <f>'RIMS II Type II Employment'!IG25*VLOOKUP('Equation 4 Type II FTE'!$B25,'Equation 3 FTE Conversion'!$B$10:$E$32,4,FALSE)</f>
        <v>0.33788219705065187</v>
      </c>
      <c r="IH25" s="20">
        <f>'RIMS II Type II Employment'!IH25*VLOOKUP('Equation 4 Type II FTE'!$B25,'Equation 3 FTE Conversion'!$B$10:$E$32,4,FALSE)</f>
        <v>0.34648653558452663</v>
      </c>
      <c r="II25" s="20">
        <f>'RIMS II Type II Employment'!II25*VLOOKUP('Equation 4 Type II FTE'!$B25,'Equation 3 FTE Conversion'!$B$10:$E$32,4,FALSE)</f>
        <v>0.22963406710835649</v>
      </c>
      <c r="IJ25" s="20">
        <f>'RIMS II Type II Employment'!IJ25*VLOOKUP('Equation 4 Type II FTE'!$B25,'Equation 3 FTE Conversion'!$B$10:$E$32,4,FALSE)</f>
        <v>0.36045702073092545</v>
      </c>
      <c r="IK25" s="20">
        <f>'RIMS II Type II Employment'!IK25*VLOOKUP('Equation 4 Type II FTE'!$B25,'Equation 3 FTE Conversion'!$B$10:$E$32,4,FALSE)</f>
        <v>0.19826986535584526</v>
      </c>
      <c r="IL25" s="20">
        <f>'RIMS II Type II Employment'!IL25*VLOOKUP('Equation 4 Type II FTE'!$B25,'Equation 3 FTE Conversion'!$B$10:$E$32,4,FALSE)</f>
        <v>0.19799230604830093</v>
      </c>
      <c r="IM25" s="20">
        <f>'RIMS II Type II Employment'!IM25*VLOOKUP('Equation 4 Type II FTE'!$B25,'Equation 3 FTE Conversion'!$B$10:$E$32,4,FALSE)</f>
        <v>0.28625616584740332</v>
      </c>
      <c r="IN25" s="20">
        <f>'RIMS II Type II Employment'!IN25*VLOOKUP('Equation 4 Type II FTE'!$B25,'Equation 3 FTE Conversion'!$B$10:$E$32,4,FALSE)</f>
        <v>0.21584862150032058</v>
      </c>
      <c r="IO25" s="20">
        <f>'RIMS II Type II Employment'!IO25*VLOOKUP('Equation 4 Type II FTE'!$B25,'Equation 3 FTE Conversion'!$B$10:$E$32,4,FALSE)</f>
        <v>0.24693526394528748</v>
      </c>
      <c r="IP25" s="20">
        <f>'RIMS II Type II Employment'!IP25*VLOOKUP('Equation 4 Type II FTE'!$B25,'Equation 3 FTE Conversion'!$B$10:$E$32,4,FALSE)</f>
        <v>0.23407501602906605</v>
      </c>
      <c r="IQ25" s="20">
        <f>'RIMS II Type II Employment'!IQ25*VLOOKUP('Equation 4 Type II FTE'!$B25,'Equation 3 FTE Conversion'!$B$10:$E$32,4,FALSE)</f>
        <v>0.25803763624706133</v>
      </c>
      <c r="IR25" s="20">
        <f>'RIMS II Type II Employment'!IR25*VLOOKUP('Equation 4 Type II FTE'!$B25,'Equation 3 FTE Conversion'!$B$10:$E$32,4,FALSE)</f>
        <v>0.28163017738833085</v>
      </c>
      <c r="IS25" s="20">
        <f>'RIMS II Type II Employment'!IS25*VLOOKUP('Equation 4 Type II FTE'!$B25,'Equation 3 FTE Conversion'!$B$10:$E$32,4,FALSE)</f>
        <v>0.24092147894849328</v>
      </c>
      <c r="IT25" s="20">
        <f>'RIMS II Type II Employment'!IT25*VLOOKUP('Equation 4 Type II FTE'!$B25,'Equation 3 FTE Conversion'!$B$10:$E$32,4,FALSE)</f>
        <v>0.27228568070100451</v>
      </c>
      <c r="IU25" s="20">
        <f>'RIMS II Type II Employment'!IU25*VLOOKUP('Equation 4 Type II FTE'!$B25,'Equation 3 FTE Conversion'!$B$10:$E$32,4,FALSE)</f>
        <v>0.45158899337465269</v>
      </c>
      <c r="IV25" s="20">
        <f>'RIMS II Type II Employment'!IV25*VLOOKUP('Equation 4 Type II FTE'!$B25,'Equation 3 FTE Conversion'!$B$10:$E$32,4,FALSE)</f>
        <v>0.28190773669587521</v>
      </c>
      <c r="IW25" s="20">
        <f>'RIMS II Type II Employment'!IW25*VLOOKUP('Equation 4 Type II FTE'!$B25,'Equation 3 FTE Conversion'!$B$10:$E$32,4,FALSE)</f>
        <v>0.23666556956614665</v>
      </c>
      <c r="IX25" s="20">
        <f>'RIMS II Type II Employment'!IX25*VLOOKUP('Equation 4 Type II FTE'!$B25,'Equation 3 FTE Conversion'!$B$10:$E$32,4,FALSE)</f>
        <v>0.31419713614020089</v>
      </c>
      <c r="IY25" s="20">
        <f>'RIMS II Type II Employment'!IY25*VLOOKUP('Equation 4 Type II FTE'!$B25,'Equation 3 FTE Conversion'!$B$10:$E$32,4,FALSE)</f>
        <v>0.23065178456935242</v>
      </c>
      <c r="IZ25" s="20">
        <f>'RIMS II Type II Employment'!IZ25*VLOOKUP('Equation 4 Type II FTE'!$B25,'Equation 3 FTE Conversion'!$B$10:$E$32,4,FALSE)</f>
        <v>0.28051994015815346</v>
      </c>
      <c r="JA25" s="20">
        <f>'RIMS II Type II Employment'!JA25*VLOOKUP('Equation 4 Type II FTE'!$B25,'Equation 3 FTE Conversion'!$B$10:$E$32,4,FALSE)</f>
        <v>0.29569318230391112</v>
      </c>
      <c r="JB25" s="20">
        <f>'RIMS II Type II Employment'!JB25*VLOOKUP('Equation 4 Type II FTE'!$B25,'Equation 3 FTE Conversion'!$B$10:$E$32,4,FALSE)</f>
        <v>0.6085025219063902</v>
      </c>
      <c r="JC25" s="20">
        <f>'RIMS II Type II Employment'!JC25*VLOOKUP('Equation 4 Type II FTE'!$B25,'Equation 3 FTE Conversion'!$B$10:$E$32,4,FALSE)</f>
        <v>0.42235274631331482</v>
      </c>
      <c r="JD25" s="20">
        <f>'RIMS II Type II Employment'!JD25*VLOOKUP('Equation 4 Type II FTE'!$B25,'Equation 3 FTE Conversion'!$B$10:$E$32,4,FALSE)</f>
        <v>0.45501222483436632</v>
      </c>
      <c r="JE25" s="20">
        <f>'RIMS II Type II Employment'!JE25*VLOOKUP('Equation 4 Type II FTE'!$B25,'Equation 3 FTE Conversion'!$B$10:$E$32,4,FALSE)</f>
        <v>0.43882126522761272</v>
      </c>
      <c r="JF25" s="20">
        <f>'RIMS II Type II Employment'!JF25*VLOOKUP('Equation 4 Type II FTE'!$B25,'Equation 3 FTE Conversion'!$B$10:$E$32,4,FALSE)</f>
        <v>0.43438031630690316</v>
      </c>
      <c r="JG25" s="20">
        <f>'RIMS II Type II Employment'!JG25*VLOOKUP('Equation 4 Type II FTE'!$B25,'Equation 3 FTE Conversion'!$B$10:$E$32,4,FALSE)</f>
        <v>0.57306745030989525</v>
      </c>
      <c r="JH25" s="20">
        <f>'RIMS II Type II Employment'!JH25*VLOOKUP('Equation 4 Type II FTE'!$B25,'Equation 3 FTE Conversion'!$B$10:$E$32,4,FALSE)</f>
        <v>0.56353791408420606</v>
      </c>
      <c r="JI25" s="20">
        <f>'RIMS II Type II Employment'!JI25*VLOOKUP('Equation 4 Type II FTE'!$B25,'Equation 3 FTE Conversion'!$B$10:$E$32,4,FALSE)</f>
        <v>0.51727802949348156</v>
      </c>
      <c r="JJ25" s="20">
        <f>'RIMS II Type II Employment'!JJ25*VLOOKUP('Equation 4 Type II FTE'!$B25,'Equation 3 FTE Conversion'!$B$10:$E$32,4,FALSE)</f>
        <v>0.53948277409702927</v>
      </c>
      <c r="JK25" s="20">
        <f>'RIMS II Type II Employment'!JK25*VLOOKUP('Equation 4 Type II FTE'!$B25,'Equation 3 FTE Conversion'!$B$10:$E$32,4,FALSE)</f>
        <v>0.54207332763410987</v>
      </c>
      <c r="JL25" s="20">
        <f>'RIMS II Type II Employment'!JL25*VLOOKUP('Equation 4 Type II FTE'!$B25,'Equation 3 FTE Conversion'!$B$10:$E$32,4,FALSE)</f>
        <v>0.39228382132934386</v>
      </c>
      <c r="JM25" s="20">
        <f>'RIMS II Type II Employment'!JM25*VLOOKUP('Equation 4 Type II FTE'!$B25,'Equation 3 FTE Conversion'!$B$10:$E$32,4,FALSE)</f>
        <v>0.4232779440051293</v>
      </c>
      <c r="JN25" s="20">
        <f>'RIMS II Type II Employment'!JN25*VLOOKUP('Equation 4 Type II FTE'!$B25,'Equation 3 FTE Conversion'!$B$10:$E$32,4,FALSE)</f>
        <v>0.63302026073947426</v>
      </c>
      <c r="JO25" s="20">
        <f>'RIMS II Type II Employment'!JO25*VLOOKUP('Equation 4 Type II FTE'!$B25,'Equation 3 FTE Conversion'!$B$10:$E$32,4,FALSE)</f>
        <v>0.76837668305193418</v>
      </c>
      <c r="JP25" s="20">
        <f>'RIMS II Type II Employment'!JP25*VLOOKUP('Equation 4 Type II FTE'!$B25,'Equation 3 FTE Conversion'!$B$10:$E$32,4,FALSE)</f>
        <v>0.51607527249412266</v>
      </c>
      <c r="JQ25" s="20">
        <f>'RIMS II Type II Employment'!JQ25*VLOOKUP('Equation 4 Type II FTE'!$B25,'Equation 3 FTE Conversion'!$B$10:$E$32,4,FALSE)</f>
        <v>0.94869771318657847</v>
      </c>
      <c r="JR25" s="20">
        <f>'RIMS II Type II Employment'!JR25*VLOOKUP('Equation 4 Type II FTE'!$B25,'Equation 3 FTE Conversion'!$B$10:$E$32,4,FALSE)</f>
        <v>0.80871530241504597</v>
      </c>
      <c r="JS25" s="20">
        <f>'RIMS II Type II Employment'!JS25*VLOOKUP('Equation 4 Type II FTE'!$B25,'Equation 3 FTE Conversion'!$B$10:$E$32,4,FALSE)</f>
        <v>0.578156037614875</v>
      </c>
      <c r="JT25" s="20">
        <f>'RIMS II Type II Employment'!JT25*VLOOKUP('Equation 4 Type II FTE'!$B25,'Equation 3 FTE Conversion'!$B$10:$E$32,4,FALSE)</f>
        <v>0.74404398375721315</v>
      </c>
      <c r="JU25" s="20">
        <f>'RIMS II Type II Employment'!JU25*VLOOKUP('Equation 4 Type II FTE'!$B25,'Equation 3 FTE Conversion'!$B$10:$E$32,4,FALSE)</f>
        <v>0.4910949348151315</v>
      </c>
      <c r="JV25" s="20">
        <f>'RIMS II Type II Employment'!JV25*VLOOKUP('Equation 4 Type II FTE'!$B25,'Equation 3 FTE Conversion'!$B$10:$E$32,4,FALSE)</f>
        <v>0.59101628553109642</v>
      </c>
      <c r="JW25" s="20">
        <f>'RIMS II Type II Employment'!JW25*VLOOKUP('Equation 4 Type II FTE'!$B25,'Equation 3 FTE Conversion'!$B$10:$E$32,4,FALSE)</f>
        <v>0.76634124812994231</v>
      </c>
      <c r="JX25" s="20">
        <f>'RIMS II Type II Employment'!JX25*VLOOKUP('Equation 4 Type II FTE'!$B25,'Equation 3 FTE Conversion'!$B$10:$E$32,4,FALSE)</f>
        <v>0.63163246420175245</v>
      </c>
      <c r="JY25" s="20">
        <f>'RIMS II Type II Employment'!JY25*VLOOKUP('Equation 4 Type II FTE'!$B25,'Equation 3 FTE Conversion'!$B$10:$E$32,4,FALSE)</f>
        <v>0.87486693737978205</v>
      </c>
      <c r="JZ25" s="20">
        <f>'RIMS II Type II Employment'!JZ25*VLOOKUP('Equation 4 Type II FTE'!$B25,'Equation 3 FTE Conversion'!$B$10:$E$32,4,FALSE)</f>
        <v>0.43909882453515714</v>
      </c>
      <c r="KA25" s="20">
        <f>'RIMS II Type II Employment'!KA25*VLOOKUP('Equation 4 Type II FTE'!$B25,'Equation 3 FTE Conversion'!$B$10:$E$32,4,FALSE)</f>
        <v>0.17310448813849114</v>
      </c>
      <c r="KB25" s="20">
        <f>'RIMS II Type II Employment'!KB25*VLOOKUP('Equation 4 Type II FTE'!$B25,'Equation 3 FTE Conversion'!$B$10:$E$32,4,FALSE)</f>
        <v>0.42531337892712118</v>
      </c>
      <c r="KC25" s="20">
        <f>'RIMS II Type II Employment'!KC25*VLOOKUP('Equation 4 Type II FTE'!$B25,'Equation 3 FTE Conversion'!$B$10:$E$32,4,FALSE)</f>
        <v>0.38617751656336824</v>
      </c>
      <c r="KD25" s="20">
        <f>'RIMS II Type II Employment'!KD25*VLOOKUP('Equation 4 Type II FTE'!$B25,'Equation 3 FTE Conversion'!$B$10:$E$32,4,FALSE)</f>
        <v>0.77540818550972423</v>
      </c>
      <c r="KE25" s="20">
        <f>'RIMS II Type II Employment'!KE25*VLOOKUP('Equation 4 Type II FTE'!$B25,'Equation 3 FTE Conversion'!$B$10:$E$32,4,FALSE)</f>
        <v>1.3338575122889507</v>
      </c>
      <c r="KF25" s="20">
        <f>'RIMS II Type II Employment'!KF25*VLOOKUP('Equation 4 Type II FTE'!$B25,'Equation 3 FTE Conversion'!$B$10:$E$32,4,FALSE)</f>
        <v>0.80603222910878392</v>
      </c>
      <c r="KG25" s="20">
        <f>'RIMS II Type II Employment'!KG25*VLOOKUP('Equation 4 Type II FTE'!$B25,'Equation 3 FTE Conversion'!$B$10:$E$32,4,FALSE)</f>
        <v>1.1554793973071169</v>
      </c>
      <c r="KH25" s="20">
        <f>'RIMS II Type II Employment'!KH25*VLOOKUP('Equation 4 Type II FTE'!$B25,'Equation 3 FTE Conversion'!$B$10:$E$32,4,FALSE)</f>
        <v>0.89864451805941448</v>
      </c>
      <c r="KI25" s="20">
        <f>'RIMS II Type II Employment'!KI25*VLOOKUP('Equation 4 Type II FTE'!$B25,'Equation 3 FTE Conversion'!$B$10:$E$32,4,FALSE)</f>
        <v>2.8812506518486853</v>
      </c>
      <c r="KJ25" s="20">
        <f>'RIMS II Type II Employment'!KJ25*VLOOKUP('Equation 4 Type II FTE'!$B25,'Equation 3 FTE Conversion'!$B$10:$E$32,4,FALSE)</f>
        <v>0.74395146398803169</v>
      </c>
      <c r="KK25" s="20">
        <f>'RIMS II Type II Employment'!KK25*VLOOKUP('Equation 4 Type II FTE'!$B25,'Equation 3 FTE Conversion'!$B$10:$E$32,4,FALSE)</f>
        <v>0.44677796537721737</v>
      </c>
      <c r="KL25" s="20">
        <f>'RIMS II Type II Employment'!KL25*VLOOKUP('Equation 4 Type II FTE'!$B25,'Equation 3 FTE Conversion'!$B$10:$E$32,4,FALSE)</f>
        <v>0.63921908527463134</v>
      </c>
      <c r="KM25" s="20">
        <f>'RIMS II Type II Employment'!KM25*VLOOKUP('Equation 4 Type II FTE'!$B25,'Equation 3 FTE Conversion'!$B$10:$E$32,4,FALSE)</f>
        <v>0.73904791622141486</v>
      </c>
      <c r="KN25" s="20">
        <f>'RIMS II Type II Employment'!KN25*VLOOKUP('Equation 4 Type II FTE'!$B25,'Equation 3 FTE Conversion'!$B$10:$E$32,4,FALSE)</f>
        <v>0.27922466338961316</v>
      </c>
      <c r="KO25" s="20">
        <f>'RIMS II Type II Employment'!KO25*VLOOKUP('Equation 4 Type II FTE'!$B25,'Equation 3 FTE Conversion'!$B$10:$E$32,4,FALSE)</f>
        <v>0.24443723017738833</v>
      </c>
      <c r="KP25" s="20">
        <f>'RIMS II Type II Employment'!KP25*VLOOKUP('Equation 4 Type II FTE'!$B25,'Equation 3 FTE Conversion'!$B$10:$E$32,4,FALSE)</f>
        <v>0.30966366745030988</v>
      </c>
      <c r="KQ25" s="20">
        <f>'RIMS II Type II Employment'!KQ25*VLOOKUP('Equation 4 Type II FTE'!$B25,'Equation 3 FTE Conversion'!$B$10:$E$32,4,FALSE)</f>
        <v>0.54817963240008549</v>
      </c>
      <c r="KR25" s="20">
        <f>'RIMS II Type II Employment'!KR25*VLOOKUP('Equation 4 Type II FTE'!$B25,'Equation 3 FTE Conversion'!$B$10:$E$32,4,FALSE)</f>
        <v>0.44603780722376574</v>
      </c>
      <c r="KS25" s="20">
        <f>'RIMS II Type II Employment'!KS25*VLOOKUP('Equation 4 Type II FTE'!$B25,'Equation 3 FTE Conversion'!$B$10:$E$32,4,FALSE)</f>
        <v>0.41661652062406496</v>
      </c>
      <c r="KT25" s="20">
        <f>'RIMS II Type II Employment'!KT25*VLOOKUP('Equation 4 Type II FTE'!$B25,'Equation 3 FTE Conversion'!$B$10:$E$32,4,FALSE)</f>
        <v>0.73803019876041887</v>
      </c>
      <c r="KU25" s="20">
        <f>'RIMS II Type II Employment'!KU25*VLOOKUP('Equation 4 Type II FTE'!$B25,'Equation 3 FTE Conversion'!$B$10:$E$32,4,FALSE)</f>
        <v>0.48554374866424455</v>
      </c>
      <c r="KV25" s="20">
        <f>'RIMS II Type II Employment'!KV25*VLOOKUP('Equation 4 Type II FTE'!$B25,'Equation 3 FTE Conversion'!$B$10:$E$32,4,FALSE)</f>
        <v>0.7387703569138705</v>
      </c>
      <c r="KW25" s="20">
        <f>'RIMS II Type II Employment'!KW25*VLOOKUP('Equation 4 Type II FTE'!$B25,'Equation 3 FTE Conversion'!$B$10:$E$32,4,FALSE)</f>
        <v>0.63792380850609109</v>
      </c>
      <c r="KX25" s="20">
        <f>'RIMS II Type II Employment'!KX25*VLOOKUP('Equation 4 Type II FTE'!$B25,'Equation 3 FTE Conversion'!$B$10:$E$32,4,FALSE)</f>
        <v>1.8935095960675361</v>
      </c>
      <c r="KY25" s="20">
        <f>'RIMS II Type II Employment'!KY25*VLOOKUP('Equation 4 Type II FTE'!$B25,'Equation 3 FTE Conversion'!$B$10:$E$32,4,FALSE)</f>
        <v>0.70055969224193204</v>
      </c>
      <c r="KZ25" s="20">
        <f>'RIMS II Type II Employment'!KZ25*VLOOKUP('Equation 4 Type II FTE'!$B25,'Equation 3 FTE Conversion'!$B$10:$E$32,4,FALSE)</f>
        <v>0.95165834580038466</v>
      </c>
      <c r="LA25" s="20">
        <f>'RIMS II Type II Employment'!LA25*VLOOKUP('Equation 4 Type II FTE'!$B25,'Equation 3 FTE Conversion'!$B$10:$E$32,4,FALSE)</f>
        <v>0.54521899978627919</v>
      </c>
      <c r="LB25" s="20">
        <f>'RIMS II Type II Employment'!LB25*VLOOKUP('Equation 4 Type II FTE'!$B25,'Equation 3 FTE Conversion'!$B$10:$E$32,4,FALSE)</f>
        <v>1.0893277623423809</v>
      </c>
      <c r="LC25" s="20">
        <f>'RIMS II Type II Employment'!LC25*VLOOKUP('Equation 4 Type II FTE'!$B25,'Equation 3 FTE Conversion'!$B$10:$E$32,4,FALSE)</f>
        <v>0.91233744389826887</v>
      </c>
      <c r="LD25" s="20">
        <f>'RIMS II Type II Employment'!LD25*VLOOKUP('Equation 4 Type II FTE'!$B25,'Equation 3 FTE Conversion'!$B$10:$E$32,4,FALSE)</f>
        <v>1.0244714041461851</v>
      </c>
      <c r="LE25" s="20">
        <f>'RIMS II Type II Employment'!LE25*VLOOKUP('Equation 4 Type II FTE'!$B25,'Equation 3 FTE Conversion'!$B$10:$E$32,4,FALSE)</f>
        <v>0.84664840777944006</v>
      </c>
      <c r="LF25" s="20">
        <f>'RIMS II Type II Employment'!LF25*VLOOKUP('Equation 4 Type II FTE'!$B25,'Equation 3 FTE Conversion'!$B$10:$E$32,4,FALSE)</f>
        <v>0.60637456721521688</v>
      </c>
      <c r="LG25" s="20">
        <f>'RIMS II Type II Employment'!LG25*VLOOKUP('Equation 4 Type II FTE'!$B25,'Equation 3 FTE Conversion'!$B$10:$E$32,4,FALSE)</f>
        <v>0.51940598418465489</v>
      </c>
      <c r="LH25" s="20">
        <f>'RIMS II Type II Employment'!LH25*VLOOKUP('Equation 4 Type II FTE'!$B25,'Equation 3 FTE Conversion'!$B$10:$E$32,4,FALSE)</f>
        <v>0.7564416328275273</v>
      </c>
      <c r="LI25" s="20">
        <f>'RIMS II Type II Employment'!LI25*VLOOKUP('Equation 4 Type II FTE'!$B25,'Equation 3 FTE Conversion'!$B$10:$E$32,4,FALSE)</f>
        <v>0.33168337251549473</v>
      </c>
      <c r="LJ25" s="20">
        <f>'RIMS II Type II Employment'!LJ25*VLOOKUP('Equation 4 Type II FTE'!$B25,'Equation 3 FTE Conversion'!$B$10:$E$32,4,FALSE)</f>
        <v>0.89179805513998722</v>
      </c>
      <c r="LK25" s="20">
        <f>'RIMS II Type II Employment'!LK25*VLOOKUP('Equation 4 Type II FTE'!$B25,'Equation 3 FTE Conversion'!$B$10:$E$32,4,FALSE)</f>
        <v>0.48110279974353498</v>
      </c>
      <c r="LL25" s="20">
        <f>'RIMS II Type II Employment'!LL25*VLOOKUP('Equation 4 Type II FTE'!$B25,'Equation 3 FTE Conversion'!$B$10:$E$32,4,FALSE)</f>
        <v>16.56955050224407</v>
      </c>
      <c r="LM25" s="20">
        <f>'RIMS II Type II Employment'!LM25*VLOOKUP('Equation 4 Type II FTE'!$B25,'Equation 3 FTE Conversion'!$B$10:$E$32,4,FALSE)</f>
        <v>12.311975764052148</v>
      </c>
      <c r="LN25" s="20">
        <f>'RIMS II Type II Employment'!LN25*VLOOKUP('Equation 4 Type II FTE'!$B25,'Equation 3 FTE Conversion'!$B$10:$E$32,4,FALSE)</f>
        <v>6.3986672365890156</v>
      </c>
      <c r="LO25" s="20">
        <f>'RIMS II Type II Employment'!LO25*VLOOKUP('Equation 4 Type II FTE'!$B25,'Equation 3 FTE Conversion'!$B$10:$E$32,4,FALSE)</f>
        <v>6.0825271852960032</v>
      </c>
      <c r="LP25" s="20">
        <f>'RIMS II Type II Employment'!LP25*VLOOKUP('Equation 4 Type II FTE'!$B25,'Equation 3 FTE Conversion'!$B$10:$E$32,4,FALSE)</f>
        <v>10.056158751870058</v>
      </c>
      <c r="LQ25" s="20">
        <f>'RIMS II Type II Employment'!LQ25*VLOOKUP('Equation 4 Type II FTE'!$B25,'Equation 3 FTE Conversion'!$B$10:$E$32,4,FALSE)</f>
        <v>4.5095060696730078</v>
      </c>
      <c r="LR25" s="20">
        <f>'RIMS II Type II Employment'!LR25*VLOOKUP('Equation 4 Type II FTE'!$B25,'Equation 3 FTE Conversion'!$B$10:$E$32,4,FALSE)</f>
        <v>14.95174981833725</v>
      </c>
      <c r="LS25" s="20">
        <f>'RIMS II Type II Employment'!LS25*VLOOKUP('Equation 4 Type II FTE'!$B25,'Equation 3 FTE Conversion'!$B$10:$E$32,4,FALSE)</f>
        <v>7.3633708698439841</v>
      </c>
      <c r="LT25" s="20">
        <f>'RIMS II Type II Employment'!LT25*VLOOKUP('Equation 4 Type II FTE'!$B25,'Equation 3 FTE Conversion'!$B$10:$E$32,4,FALSE)</f>
        <v>4.4101398375721308</v>
      </c>
      <c r="LU25" s="20">
        <f>'RIMS II Type II Employment'!LU25*VLOOKUP('Equation 4 Type II FTE'!$B25,'Equation 3 FTE Conversion'!$B$10:$E$32,4,FALSE)</f>
        <v>0.36156725796110278</v>
      </c>
      <c r="LV25" s="20">
        <f>'RIMS II Type II Employment'!LV25*VLOOKUP('Equation 4 Type II FTE'!$B25,'Equation 3 FTE Conversion'!$B$10:$E$32,4,FALSE)</f>
        <v>0.33575424235947854</v>
      </c>
      <c r="LW25" s="20">
        <f>'RIMS II Type II Employment'!LW25*VLOOKUP('Equation 4 Type II FTE'!$B25,'Equation 3 FTE Conversion'!$B$10:$E$32,4,FALSE)</f>
        <v>0.78789835434921995</v>
      </c>
      <c r="LX25" s="20">
        <f>'RIMS II Type II Employment'!LX25*VLOOKUP('Equation 4 Type II FTE'!$B25,'Equation 3 FTE Conversion'!$B$10:$E$32,4,FALSE)</f>
        <v>0.71702821115623006</v>
      </c>
      <c r="LY25" s="20">
        <f>'RIMS II Type II Employment'!LY25*VLOOKUP('Equation 4 Type II FTE'!$B25,'Equation 3 FTE Conversion'!$B$10:$E$32,4,FALSE)</f>
        <v>0.58546509938020952</v>
      </c>
      <c r="LZ25" s="20">
        <f>'RIMS II Type II Employment'!LZ25*VLOOKUP('Equation 4 Type II FTE'!$B25,'Equation 3 FTE Conversion'!$B$10:$E$32,4,FALSE)</f>
        <v>0.61081551613592655</v>
      </c>
      <c r="MA25" s="20">
        <f>'RIMS II Type II Employment'!MA25*VLOOKUP('Equation 4 Type II FTE'!$B25,'Equation 3 FTE Conversion'!$B$10:$E$32,4,FALSE)</f>
        <v>0.61673678136353915</v>
      </c>
      <c r="MB25" s="20">
        <f>'RIMS II Type II Employment'!MB25*VLOOKUP('Equation 4 Type II FTE'!$B25,'Equation 3 FTE Conversion'!$B$10:$E$32,4,FALSE)</f>
        <v>0.60665212652276124</v>
      </c>
      <c r="MC25" s="20">
        <f>'RIMS II Type II Employment'!MC25*VLOOKUP('Equation 4 Type II FTE'!$B25,'Equation 3 FTE Conversion'!$B$10:$E$32,4,FALSE)</f>
        <v>1.0461210301346442</v>
      </c>
      <c r="MD25" s="20">
        <f>'RIMS II Type II Employment'!MD25*VLOOKUP('Equation 4 Type II FTE'!$B25,'Equation 3 FTE Conversion'!$B$10:$E$32,4,FALSE)</f>
        <v>0.55178790339816208</v>
      </c>
      <c r="ME25" s="20">
        <f>'RIMS II Type II Employment'!ME25*VLOOKUP('Equation 4 Type II FTE'!$B25,'Equation 3 FTE Conversion'!$B$10:$E$32,4,FALSE)</f>
        <v>0.91455791835862366</v>
      </c>
      <c r="MF25" s="20">
        <f>'RIMS II Type II Employment'!MF25*VLOOKUP('Equation 4 Type II FTE'!$B25,'Equation 3 FTE Conversion'!$B$10:$E$32,4,FALSE)</f>
        <v>0.75190816413763628</v>
      </c>
      <c r="MG25" s="20">
        <f>'RIMS II Type II Employment'!MG25*VLOOKUP('Equation 4 Type II FTE'!$B25,'Equation 3 FTE Conversion'!$B$10:$E$32,4,FALSE)</f>
        <v>0.63875648642872407</v>
      </c>
      <c r="MH25" s="20">
        <f>'RIMS II Type II Employment'!MH25*VLOOKUP('Equation 4 Type II FTE'!$B25,'Equation 3 FTE Conversion'!$B$10:$E$32,4,FALSE)</f>
        <v>0.79835308826672369</v>
      </c>
      <c r="MI25" s="20">
        <f>'RIMS II Type II Employment'!MI25*VLOOKUP('Equation 4 Type II FTE'!$B25,'Equation 3 FTE Conversion'!$B$10:$E$32,4,FALSE)</f>
        <v>0.40440391109211371</v>
      </c>
      <c r="MJ25" s="20">
        <f>'RIMS II Type II Employment'!MJ25*VLOOKUP('Equation 4 Type II FTE'!$B25,'Equation 3 FTE Conversion'!$B$10:$E$32,4,FALSE)</f>
        <v>0.55752412908741189</v>
      </c>
      <c r="MK25" s="20">
        <f>'RIMS II Type II Employment'!MK25*VLOOKUP('Equation 4 Type II FTE'!$B25,'Equation 3 FTE Conversion'!$B$10:$E$32,4,FALSE)</f>
        <v>0.56677610600555683</v>
      </c>
      <c r="ML25" s="20">
        <f>'RIMS II Type II Employment'!ML25*VLOOKUP('Equation 4 Type II FTE'!$B25,'Equation 3 FTE Conversion'!$B$10:$E$32,4,FALSE)</f>
        <v>0.49285281042957896</v>
      </c>
      <c r="MM25" s="20">
        <f>'RIMS II Type II Employment'!MM25*VLOOKUP('Equation 4 Type II FTE'!$B25,'Equation 3 FTE Conversion'!$B$10:$E$32,4,FALSE)</f>
        <v>0.29328766830519343</v>
      </c>
      <c r="MN25" s="20">
        <f>'RIMS II Type II Employment'!MN25*VLOOKUP('Equation 4 Type II FTE'!$B25,'Equation 3 FTE Conversion'!$B$10:$E$32,4,FALSE)</f>
        <v>0.61701434067108363</v>
      </c>
      <c r="MO25" s="20">
        <f>'RIMS II Type II Employment'!MO25*VLOOKUP('Equation 4 Type II FTE'!$B25,'Equation 3 FTE Conversion'!$B$10:$E$32,4,FALSE)</f>
        <v>0.54383120324855738</v>
      </c>
      <c r="MP25" s="20">
        <f>'RIMS II Type II Employment'!MP25*VLOOKUP('Equation 4 Type II FTE'!$B25,'Equation 3 FTE Conversion'!$B$10:$E$32,4,FALSE)</f>
        <v>0.4177267578542424</v>
      </c>
      <c r="MQ25" s="20">
        <f>'RIMS II Type II Employment'!MQ25*VLOOKUP('Equation 4 Type II FTE'!$B25,'Equation 3 FTE Conversion'!$B$10:$E$32,4,FALSE)</f>
        <v>0.49118745458431295</v>
      </c>
      <c r="MR25" s="20">
        <f>'RIMS II Type II Employment'!MR25*VLOOKUP('Equation 4 Type II FTE'!$B25,'Equation 3 FTE Conversion'!$B$10:$E$32,4,FALSE)</f>
        <v>0.54614419747809362</v>
      </c>
      <c r="MS25" s="20">
        <f>'RIMS II Type II Employment'!MS25*VLOOKUP('Equation 4 Type II FTE'!$B25,'Equation 3 FTE Conversion'!$B$10:$E$32,4,FALSE)</f>
        <v>0.5785261166916007</v>
      </c>
      <c r="MT25" s="20">
        <f>'RIMS II Type II Employment'!MT25*VLOOKUP('Equation 4 Type II FTE'!$B25,'Equation 3 FTE Conversion'!$B$10:$E$32,4,FALSE)</f>
        <v>0.46907522974994659</v>
      </c>
      <c r="MU25" s="20">
        <f>'RIMS II Type II Employment'!MU25*VLOOKUP('Equation 4 Type II FTE'!$B25,'Equation 3 FTE Conversion'!$B$10:$E$32,4,FALSE)</f>
        <v>0.50238234665526826</v>
      </c>
      <c r="MV25" s="20">
        <f>'RIMS II Type II Employment'!MV25*VLOOKUP('Equation 4 Type II FTE'!$B25,'Equation 3 FTE Conversion'!$B$10:$E$32,4,FALSE)</f>
        <v>0.58250446676640311</v>
      </c>
      <c r="MW25" s="20">
        <f>'RIMS II Type II Employment'!MW25*VLOOKUP('Equation 4 Type II FTE'!$B25,'Equation 3 FTE Conversion'!$B$10:$E$32,4,FALSE)</f>
        <v>0.35869914511647788</v>
      </c>
      <c r="MX25" s="20">
        <f>'RIMS II Type II Employment'!MX25*VLOOKUP('Equation 4 Type II FTE'!$B25,'Equation 3 FTE Conversion'!$B$10:$E$32,4,FALSE)</f>
        <v>0.60942771959820474</v>
      </c>
      <c r="MY25" s="20">
        <f>'RIMS II Type II Employment'!MY25*VLOOKUP('Equation 4 Type II FTE'!$B25,'Equation 3 FTE Conversion'!$B$10:$E$32,4,FALSE)</f>
        <v>0.53420914725368673</v>
      </c>
      <c r="MZ25" s="20">
        <f>'RIMS II Type II Employment'!MZ25*VLOOKUP('Equation 4 Type II FTE'!$B25,'Equation 3 FTE Conversion'!$B$10:$E$32,4,FALSE)</f>
        <v>0.26775221201111349</v>
      </c>
      <c r="NA25" s="20">
        <f>'RIMS II Type II Employment'!NA25*VLOOKUP('Equation 4 Type II FTE'!$B25,'Equation 3 FTE Conversion'!$B$10:$E$32,4,FALSE)</f>
        <v>0.500902030348365</v>
      </c>
      <c r="NB25" s="20">
        <f>'RIMS II Type II Employment'!NB25*VLOOKUP('Equation 4 Type II FTE'!$B25,'Equation 3 FTE Conversion'!$B$10:$E$32,4,FALSE)</f>
        <v>0.21705137849967943</v>
      </c>
      <c r="NC25" s="20">
        <f>'RIMS II Type II Employment'!NC25*VLOOKUP('Equation 4 Type II FTE'!$B25,'Equation 3 FTE Conversion'!$B$10:$E$32,4,FALSE)</f>
        <v>0.42956928830946783</v>
      </c>
      <c r="ND25" s="20">
        <f>'RIMS II Type II Employment'!ND25*VLOOKUP('Equation 4 Type II FTE'!$B25,'Equation 3 FTE Conversion'!$B$10:$E$32,4,FALSE)</f>
        <v>0.58083911092113705</v>
      </c>
      <c r="NE25" s="20">
        <f>'RIMS II Type II Employment'!NE25*VLOOKUP('Equation 4 Type II FTE'!$B25,'Equation 3 FTE Conversion'!$B$10:$E$32,4,FALSE)</f>
        <v>0.79863064757426805</v>
      </c>
      <c r="NF25" s="20">
        <f>'RIMS II Type II Employment'!NF25*VLOOKUP('Equation 4 Type II FTE'!$B25,'Equation 3 FTE Conversion'!$B$10:$E$32,4,FALSE)</f>
        <v>0.65698288095746948</v>
      </c>
      <c r="NG25" s="198">
        <f>'RIMS II Type II Employment'!NG25*VLOOKUP('Equation 4 Type II FTE'!$B25,'Equation 3 FTE Conversion'!$B$10:$E$32,4,FALSE)</f>
        <v>0.57538044453943149</v>
      </c>
      <c r="NH25" s="219">
        <f>'RIMS II Type II Employment'!NH25*VLOOKUP('Equation 4 Type II FTE'!$B25,'Equation 3 FTE Conversion'!$B$10:$E$32,4,FALSE)</f>
        <v>0.779664094892071</v>
      </c>
      <c r="NI25" s="198">
        <f>'RIMS II Type II Employment'!NI25*VLOOKUP('Equation 4 Type II FTE'!$B25,'Equation 3 FTE Conversion'!$B$10:$E$32,4,FALSE)</f>
        <v>0.5241244924129087</v>
      </c>
      <c r="NJ25" s="200">
        <f>'RIMS II Type II Employment'!NJ25*VLOOKUP('Equation 4 Type II FTE'!$B25,'Equation 3 FTE Conversion'!$B$10:$E$32,4,FALSE)</f>
        <v>0.36767356272707841</v>
      </c>
    </row>
    <row r="26" spans="2:374" x14ac:dyDescent="0.3">
      <c r="B26" s="59" t="s">
        <v>837</v>
      </c>
      <c r="C26" s="20">
        <f>'RIMS II Type II Employment'!C26*VLOOKUP('Equation 4 Type II FTE'!$B26,'Equation 3 FTE Conversion'!$B$10:$E$32,4,FALSE)</f>
        <v>0.10225051903114186</v>
      </c>
      <c r="D26" s="20">
        <f>'RIMS II Type II Employment'!D26*VLOOKUP('Equation 4 Type II FTE'!$B26,'Equation 3 FTE Conversion'!$B$10:$E$32,4,FALSE)</f>
        <v>0.11923268565344688</v>
      </c>
      <c r="E26" s="20">
        <f>'RIMS II Type II Employment'!E26*VLOOKUP('Equation 4 Type II FTE'!$B26,'Equation 3 FTE Conversion'!$B$10:$E$32,4,FALSE)</f>
        <v>0.12048400319403779</v>
      </c>
      <c r="F26" s="20">
        <f>'RIMS II Type II Employment'!F26*VLOOKUP('Equation 4 Type II FTE'!$B26,'Equation 3 FTE Conversion'!$B$10:$E$32,4,FALSE)</f>
        <v>0.16383321799307957</v>
      </c>
      <c r="G26" s="20">
        <f>'RIMS II Type II Employment'!G26*VLOOKUP('Equation 4 Type II FTE'!$B26,'Equation 3 FTE Conversion'!$B$10:$E$32,4,FALSE)</f>
        <v>0.11744508916688846</v>
      </c>
      <c r="H26" s="20">
        <f>'RIMS II Type II Employment'!H26*VLOOKUP('Equation 4 Type II FTE'!$B26,'Equation 3 FTE Conversion'!$B$10:$E$32,4,FALSE)</f>
        <v>9.9569124301304227E-2</v>
      </c>
      <c r="I26" s="20">
        <f>'RIMS II Type II Employment'!I26*VLOOKUP('Equation 4 Type II FTE'!$B26,'Equation 3 FTE Conversion'!$B$10:$E$32,4,FALSE)</f>
        <v>8.0888741016768698E-2</v>
      </c>
      <c r="J26" s="20">
        <f>'RIMS II Type II Employment'!J26*VLOOKUP('Equation 4 Type II FTE'!$B26,'Equation 3 FTE Conversion'!$B$10:$E$32,4,FALSE)</f>
        <v>9.8228426936385407E-2</v>
      </c>
      <c r="K26" s="20">
        <f>'RIMS II Type II Employment'!K26*VLOOKUP('Equation 4 Type II FTE'!$B26,'Equation 3 FTE Conversion'!$B$10:$E$32,4,FALSE)</f>
        <v>8.1961298908703753E-2</v>
      </c>
      <c r="L26" s="20">
        <f>'RIMS II Type II Employment'!L26*VLOOKUP('Equation 4 Type II FTE'!$B26,'Equation 3 FTE Conversion'!$B$10:$E$32,4,FALSE)</f>
        <v>0.16615709342560553</v>
      </c>
      <c r="M26" s="20">
        <f>'RIMS II Type II Employment'!M26*VLOOKUP('Equation 4 Type II FTE'!$B26,'Equation 3 FTE Conversion'!$B$10:$E$32,4,FALSE)</f>
        <v>9.8764705882352935E-2</v>
      </c>
      <c r="N26" s="20">
        <f>'RIMS II Type II Employment'!N26*VLOOKUP('Equation 4 Type II FTE'!$B26,'Equation 3 FTE Conversion'!$B$10:$E$32,4,FALSE)</f>
        <v>0.19261352142667021</v>
      </c>
      <c r="O26" s="20">
        <f>'RIMS II Type II Employment'!O26*VLOOKUP('Equation 4 Type II FTE'!$B26,'Equation 3 FTE Conversion'!$B$10:$E$32,4,FALSE)</f>
        <v>0.10028416289592759</v>
      </c>
      <c r="P26" s="20">
        <f>'RIMS II Type II Employment'!P26*VLOOKUP('Equation 4 Type II FTE'!$B26,'Equation 3 FTE Conversion'!$B$10:$E$32,4,FALSE)</f>
        <v>7.4006494543518764E-2</v>
      </c>
      <c r="Q26" s="20">
        <f>'RIMS II Type II Employment'!Q26*VLOOKUP('Equation 4 Type II FTE'!$B26,'Equation 3 FTE Conversion'!$B$10:$E$32,4,FALSE)</f>
        <v>0</v>
      </c>
      <c r="R26" s="20">
        <f>'RIMS II Type II Employment'!R26*VLOOKUP('Equation 4 Type II FTE'!$B26,'Equation 3 FTE Conversion'!$B$10:$E$32,4,FALSE)</f>
        <v>7.409587436784669E-2</v>
      </c>
      <c r="S26" s="20">
        <f>'RIMS II Type II Employment'!S26*VLOOKUP('Equation 4 Type II FTE'!$B26,'Equation 3 FTE Conversion'!$B$10:$E$32,4,FALSE)</f>
        <v>8.8128506787330307E-2</v>
      </c>
      <c r="T26" s="20">
        <f>'RIMS II Type II Employment'!T26*VLOOKUP('Equation 4 Type II FTE'!$B26,'Equation 3 FTE Conversion'!$B$10:$E$32,4,FALSE)</f>
        <v>8.9916103273888728E-2</v>
      </c>
      <c r="U26" s="20">
        <f>'RIMS II Type II Employment'!U26*VLOOKUP('Equation 4 Type II FTE'!$B26,'Equation 3 FTE Conversion'!$B$10:$E$32,4,FALSE)</f>
        <v>0.11127788128826191</v>
      </c>
      <c r="V26" s="20">
        <f>'RIMS II Type II Employment'!V26*VLOOKUP('Equation 4 Type II FTE'!$B26,'Equation 3 FTE Conversion'!$B$10:$E$32,4,FALSE)</f>
        <v>0.13004764439712535</v>
      </c>
      <c r="W26" s="20">
        <f>'RIMS II Type II Employment'!W26*VLOOKUP('Equation 4 Type II FTE'!$B26,'Equation 3 FTE Conversion'!$B$10:$E$32,4,FALSE)</f>
        <v>8.2140058557359591E-2</v>
      </c>
      <c r="X26" s="20">
        <f>'RIMS II Type II Employment'!X26*VLOOKUP('Equation 4 Type II FTE'!$B26,'Equation 3 FTE Conversion'!$B$10:$E$32,4,FALSE)</f>
        <v>8.2586957678999193E-2</v>
      </c>
      <c r="Y26" s="20">
        <f>'RIMS II Type II Employment'!Y26*VLOOKUP('Equation 4 Type II FTE'!$B26,'Equation 3 FTE Conversion'!$B$10:$E$32,4,FALSE)</f>
        <v>7.8564865584242749E-2</v>
      </c>
      <c r="Z26" s="20">
        <f>'RIMS II Type II Employment'!Z26*VLOOKUP('Equation 4 Type II FTE'!$B26,'Equation 3 FTE Conversion'!$B$10:$E$32,4,FALSE)</f>
        <v>0.18188794250731966</v>
      </c>
      <c r="AA26" s="20">
        <f>'RIMS II Type II Employment'!AA26*VLOOKUP('Equation 4 Type II FTE'!$B26,'Equation 3 FTE Conversion'!$B$10:$E$32,4,FALSE)</f>
        <v>0.12861756720787862</v>
      </c>
      <c r="AB26" s="20">
        <f>'RIMS II Type II Employment'!AB26*VLOOKUP('Equation 4 Type II FTE'!$B26,'Equation 3 FTE Conversion'!$B$10:$E$32,4,FALSE)</f>
        <v>0.17464817673675803</v>
      </c>
      <c r="AC26" s="20">
        <f>'RIMS II Type II Employment'!AC26*VLOOKUP('Equation 4 Type II FTE'!$B26,'Equation 3 FTE Conversion'!$B$10:$E$32,4,FALSE)</f>
        <v>0.11985834442374234</v>
      </c>
      <c r="AD26" s="20">
        <f>'RIMS II Type II Employment'!AD26*VLOOKUP('Equation 4 Type II FTE'!$B26,'Equation 3 FTE Conversion'!$B$10:$E$32,4,FALSE)</f>
        <v>9.1256800638807548E-2</v>
      </c>
      <c r="AE26" s="20">
        <f>'RIMS II Type II Employment'!AE26*VLOOKUP('Equation 4 Type II FTE'!$B26,'Equation 3 FTE Conversion'!$B$10:$E$32,4,FALSE)</f>
        <v>8.9647963800904978E-2</v>
      </c>
      <c r="AF26" s="20">
        <f>'RIMS II Type II Employment'!AF26*VLOOKUP('Equation 4 Type II FTE'!$B26,'Equation 3 FTE Conversion'!$B$10:$E$32,4,FALSE)</f>
        <v>0.1015354804365185</v>
      </c>
      <c r="AG26" s="20">
        <f>'RIMS II Type II Employment'!AG26*VLOOKUP('Equation 4 Type II FTE'!$B26,'Equation 3 FTE Conversion'!$B$10:$E$32,4,FALSE)</f>
        <v>9.9122225179664625E-2</v>
      </c>
      <c r="AH26" s="20">
        <f>'RIMS II Type II Employment'!AH26*VLOOKUP('Equation 4 Type II FTE'!$B26,'Equation 3 FTE Conversion'!$B$10:$E$32,4,FALSE)</f>
        <v>0.11145664093691775</v>
      </c>
      <c r="AI26" s="20">
        <f>'RIMS II Type II Employment'!AI26*VLOOKUP('Equation 4 Type II FTE'!$B26,'Equation 3 FTE Conversion'!$B$10:$E$32,4,FALSE)</f>
        <v>9.8943465531008787E-2</v>
      </c>
      <c r="AJ26" s="20">
        <f>'RIMS II Type II Employment'!AJ26*VLOOKUP('Equation 4 Type II FTE'!$B26,'Equation 3 FTE Conversion'!$B$10:$E$32,4,FALSE)</f>
        <v>8.6430290125099798E-2</v>
      </c>
      <c r="AK26" s="20">
        <f>'RIMS II Type II Employment'!AK26*VLOOKUP('Equation 4 Type II FTE'!$B26,'Equation 3 FTE Conversion'!$B$10:$E$32,4,FALSE)</f>
        <v>0.10984780409901516</v>
      </c>
      <c r="AL26" s="20">
        <f>'RIMS II Type II Employment'!AL26*VLOOKUP('Equation 4 Type II FTE'!$B26,'Equation 3 FTE Conversion'!$B$10:$E$32,4,FALSE)</f>
        <v>0.10841772690976843</v>
      </c>
      <c r="AM26" s="20">
        <f>'RIMS II Type II Employment'!AM26*VLOOKUP('Equation 4 Type II FTE'!$B26,'Equation 3 FTE Conversion'!$B$10:$E$32,4,FALSE)</f>
        <v>0.11967958477508649</v>
      </c>
      <c r="AN26" s="20">
        <f>'RIMS II Type II Employment'!AN26*VLOOKUP('Equation 4 Type II FTE'!$B26,'Equation 3 FTE Conversion'!$B$10:$E$32,4,FALSE)</f>
        <v>7.4810912962470055E-2</v>
      </c>
      <c r="AO26" s="20">
        <f>'RIMS II Type II Employment'!AO26*VLOOKUP('Equation 4 Type II FTE'!$B26,'Equation 3 FTE Conversion'!$B$10:$E$32,4,FALSE)</f>
        <v>6.6319829651317538E-2</v>
      </c>
      <c r="AP26" s="20">
        <f>'RIMS II Type II Employment'!AP26*VLOOKUP('Equation 4 Type II FTE'!$B26,'Equation 3 FTE Conversion'!$B$10:$E$32,4,FALSE)</f>
        <v>0.11664067074793719</v>
      </c>
      <c r="AQ26" s="20">
        <f>'RIMS II Type II Employment'!AQ26*VLOOKUP('Equation 4 Type II FTE'!$B26,'Equation 3 FTE Conversion'!$B$10:$E$32,4,FALSE)</f>
        <v>8.3301996273622572E-2</v>
      </c>
      <c r="AR26" s="20">
        <f>'RIMS II Type II Employment'!AR26*VLOOKUP('Equation 4 Type II FTE'!$B26,'Equation 3 FTE Conversion'!$B$10:$E$32,4,FALSE)</f>
        <v>9.1435560287463399E-2</v>
      </c>
      <c r="AS26" s="20">
        <f>'RIMS II Type II Employment'!AS26*VLOOKUP('Equation 4 Type II FTE'!$B26,'Equation 3 FTE Conversion'!$B$10:$E$32,4,FALSE)</f>
        <v>8.7234708544051104E-2</v>
      </c>
      <c r="AT26" s="20">
        <f>'RIMS II Type II Employment'!AT26*VLOOKUP('Equation 4 Type II FTE'!$B26,'Equation 3 FTE Conversion'!$B$10:$E$32,4,FALSE)</f>
        <v>8.1335640138408299E-2</v>
      </c>
      <c r="AU26" s="20">
        <f>'RIMS II Type II Employment'!AU26*VLOOKUP('Equation 4 Type II FTE'!$B26,'Equation 3 FTE Conversion'!$B$10:$E$32,4,FALSE)</f>
        <v>7.3827734894862926E-2</v>
      </c>
      <c r="AV26" s="20">
        <f>'RIMS II Type II Employment'!AV26*VLOOKUP('Equation 4 Type II FTE'!$B26,'Equation 3 FTE Conversion'!$B$10:$E$32,4,FALSE)</f>
        <v>9.1167420814479622E-2</v>
      </c>
      <c r="AW26" s="20">
        <f>'RIMS II Type II Employment'!AW26*VLOOKUP('Equation 4 Type II FTE'!$B26,'Equation 3 FTE Conversion'!$B$10:$E$32,4,FALSE)</f>
        <v>7.9011764705882351E-2</v>
      </c>
      <c r="AX26" s="20">
        <f>'RIMS II Type II Employment'!AX26*VLOOKUP('Equation 4 Type II FTE'!$B26,'Equation 3 FTE Conversion'!$B$10:$E$32,4,FALSE)</f>
        <v>7.9548043651849878E-2</v>
      </c>
      <c r="AY26" s="20">
        <f>'RIMS II Type II Employment'!AY26*VLOOKUP('Equation 4 Type II FTE'!$B26,'Equation 3 FTE Conversion'!$B$10:$E$32,4,FALSE)</f>
        <v>6.3817194570135752E-2</v>
      </c>
      <c r="AZ26" s="20">
        <f>'RIMS II Type II Employment'!AZ26*VLOOKUP('Equation 4 Type II FTE'!$B26,'Equation 3 FTE Conversion'!$B$10:$E$32,4,FALSE)</f>
        <v>6.9805642800106468E-2</v>
      </c>
      <c r="BA26" s="20">
        <f>'RIMS II Type II Employment'!BA26*VLOOKUP('Equation 4 Type II FTE'!$B26,'Equation 3 FTE Conversion'!$B$10:$E$32,4,FALSE)</f>
        <v>7.3202076124567472E-2</v>
      </c>
      <c r="BB26" s="20">
        <f>'RIMS II Type II Employment'!BB26*VLOOKUP('Equation 4 Type II FTE'!$B26,'Equation 3 FTE Conversion'!$B$10:$E$32,4,FALSE)</f>
        <v>9.5993931328187371E-2</v>
      </c>
      <c r="BC26" s="20">
        <f>'RIMS II Type II Employment'!BC26*VLOOKUP('Equation 4 Type II FTE'!$B26,'Equation 3 FTE Conversion'!$B$10:$E$32,4,FALSE)</f>
        <v>0.10600447165291454</v>
      </c>
      <c r="BD26" s="20">
        <f>'RIMS II Type II Employment'!BD26*VLOOKUP('Equation 4 Type II FTE'!$B26,'Equation 3 FTE Conversion'!$B$10:$E$32,4,FALSE)</f>
        <v>7.4542773489486291E-2</v>
      </c>
      <c r="BE26" s="20">
        <f>'RIMS II Type II Employment'!BE26*VLOOKUP('Equation 4 Type II FTE'!$B26,'Equation 3 FTE Conversion'!$B$10:$E$32,4,FALSE)</f>
        <v>9.5904551503859459E-2</v>
      </c>
      <c r="BF26" s="20">
        <f>'RIMS II Type II Employment'!BF26*VLOOKUP('Equation 4 Type II FTE'!$B26,'Equation 3 FTE Conversion'!$B$10:$E$32,4,FALSE)</f>
        <v>9.358067607133351E-2</v>
      </c>
      <c r="BG26" s="20">
        <f>'RIMS II Type II Employment'!BG26*VLOOKUP('Equation 4 Type II FTE'!$B26,'Equation 3 FTE Conversion'!$B$10:$E$32,4,FALSE)</f>
        <v>0.114584934788395</v>
      </c>
      <c r="BH26" s="20">
        <f>'RIMS II Type II Employment'!BH26*VLOOKUP('Equation 4 Type II FTE'!$B26,'Equation 3 FTE Conversion'!$B$10:$E$32,4,FALSE)</f>
        <v>0.10225051903114186</v>
      </c>
      <c r="BI26" s="20">
        <f>'RIMS II Type II Employment'!BI26*VLOOKUP('Equation 4 Type II FTE'!$B26,'Equation 3 FTE Conversion'!$B$10:$E$32,4,FALSE)</f>
        <v>0.11619377162629757</v>
      </c>
      <c r="BJ26" s="20">
        <f>'RIMS II Type II Employment'!BJ26*VLOOKUP('Equation 4 Type II FTE'!$B26,'Equation 3 FTE Conversion'!$B$10:$E$32,4,FALSE)</f>
        <v>0.10028416289592759</v>
      </c>
      <c r="BK26" s="20">
        <f>'RIMS II Type II Employment'!BK26*VLOOKUP('Equation 4 Type II FTE'!$B26,'Equation 3 FTE Conversion'!$B$10:$E$32,4,FALSE)</f>
        <v>9.1703699760447163E-2</v>
      </c>
      <c r="BL26" s="20">
        <f>'RIMS II Type II Employment'!BL26*VLOOKUP('Equation 4 Type II FTE'!$B26,'Equation 3 FTE Conversion'!$B$10:$E$32,4,FALSE)</f>
        <v>7.6062230503060949E-2</v>
      </c>
      <c r="BM26" s="20">
        <f>'RIMS II Type II Employment'!BM26*VLOOKUP('Equation 4 Type II FTE'!$B26,'Equation 3 FTE Conversion'!$B$10:$E$32,4,FALSE)</f>
        <v>9.4831993611924403E-2</v>
      </c>
      <c r="BN26" s="20">
        <f>'RIMS II Type II Employment'!BN26*VLOOKUP('Equation 4 Type II FTE'!$B26,'Equation 3 FTE Conversion'!$B$10:$E$32,4,FALSE)</f>
        <v>0.10305493745009316</v>
      </c>
      <c r="BO26" s="20">
        <f>'RIMS II Type II Employment'!BO26*VLOOKUP('Equation 4 Type II FTE'!$B26,'Equation 3 FTE Conversion'!$B$10:$E$32,4,FALSE)</f>
        <v>0.14828112856002129</v>
      </c>
      <c r="BP26" s="20">
        <f>'RIMS II Type II Employment'!BP26*VLOOKUP('Equation 4 Type II FTE'!$B26,'Equation 3 FTE Conversion'!$B$10:$E$32,4,FALSE)</f>
        <v>8.3391376097950484E-2</v>
      </c>
      <c r="BQ26" s="20">
        <f>'RIMS II Type II Employment'!BQ26*VLOOKUP('Equation 4 Type II FTE'!$B26,'Equation 3 FTE Conversion'!$B$10:$E$32,4,FALSE)</f>
        <v>0.10037354272025552</v>
      </c>
      <c r="BR26" s="20">
        <f>'RIMS II Type II Employment'!BR26*VLOOKUP('Equation 4 Type II FTE'!$B26,'Equation 3 FTE Conversion'!$B$10:$E$32,4,FALSE)</f>
        <v>7.963742347617779E-2</v>
      </c>
      <c r="BS26" s="20">
        <f>'RIMS II Type II Employment'!BS26*VLOOKUP('Equation 4 Type II FTE'!$B26,'Equation 3 FTE Conversion'!$B$10:$E$32,4,FALSE)</f>
        <v>9.4385094490284802E-2</v>
      </c>
      <c r="BT26" s="20">
        <f>'RIMS II Type II Employment'!BT26*VLOOKUP('Equation 4 Type II FTE'!$B26,'Equation 3 FTE Conversion'!$B$10:$E$32,4,FALSE)</f>
        <v>0.10341245674740483</v>
      </c>
      <c r="BU26" s="20">
        <f>'RIMS II Type II Employment'!BU26*VLOOKUP('Equation 4 Type II FTE'!$B26,'Equation 3 FTE Conversion'!$B$10:$E$32,4,FALSE)</f>
        <v>9.3044397125365982E-2</v>
      </c>
      <c r="BV26" s="20">
        <f>'RIMS II Type II Employment'!BV26*VLOOKUP('Equation 4 Type II FTE'!$B26,'Equation 3 FTE Conversion'!$B$10:$E$32,4,FALSE)</f>
        <v>9.3133776949693894E-2</v>
      </c>
      <c r="BW26" s="20">
        <f>'RIMS II Type II Employment'!BW26*VLOOKUP('Equation 4 Type II FTE'!$B26,'Equation 3 FTE Conversion'!$B$10:$E$32,4,FALSE)</f>
        <v>0.10528943305829118</v>
      </c>
      <c r="BX26" s="20">
        <f>'RIMS II Type II Employment'!BX26*VLOOKUP('Equation 4 Type II FTE'!$B26,'Equation 3 FTE Conversion'!$B$10:$E$32,4,FALSE)</f>
        <v>7.8564865584242749E-2</v>
      </c>
      <c r="BY26" s="20">
        <f>'RIMS II Type II Employment'!BY26*VLOOKUP('Equation 4 Type II FTE'!$B26,'Equation 3 FTE Conversion'!$B$10:$E$32,4,FALSE)</f>
        <v>7.4989672611125893E-2</v>
      </c>
      <c r="BZ26" s="20">
        <f>'RIMS II Type II Employment'!BZ26*VLOOKUP('Equation 4 Type II FTE'!$B26,'Equation 3 FTE Conversion'!$B$10:$E$32,4,FALSE)</f>
        <v>7.409587436784669E-2</v>
      </c>
      <c r="CA26" s="20">
        <f>'RIMS II Type II Employment'!CA26*VLOOKUP('Equation 4 Type II FTE'!$B26,'Equation 3 FTE Conversion'!$B$10:$E$32,4,FALSE)</f>
        <v>0.11056284269363854</v>
      </c>
      <c r="CB26" s="20">
        <f>'RIMS II Type II Employment'!CB26*VLOOKUP('Equation 4 Type II FTE'!$B26,'Equation 3 FTE Conversion'!$B$10:$E$32,4,FALSE)</f>
        <v>0.10305493745009316</v>
      </c>
      <c r="CC26" s="20">
        <f>'RIMS II Type II Employment'!CC26*VLOOKUP('Equation 4 Type II FTE'!$B26,'Equation 3 FTE Conversion'!$B$10:$E$32,4,FALSE)</f>
        <v>9.983726377428799E-2</v>
      </c>
      <c r="CD26" s="20">
        <f>'RIMS II Type II Employment'!CD26*VLOOKUP('Equation 4 Type II FTE'!$B26,'Equation 3 FTE Conversion'!$B$10:$E$32,4,FALSE)</f>
        <v>0.16222438115517698</v>
      </c>
      <c r="CE26" s="20">
        <f>'RIMS II Type II Employment'!CE26*VLOOKUP('Equation 4 Type II FTE'!$B26,'Equation 3 FTE Conversion'!$B$10:$E$32,4,FALSE)</f>
        <v>0.1171769496939047</v>
      </c>
      <c r="CF26" s="20">
        <f>'RIMS II Type II Employment'!CF26*VLOOKUP('Equation 4 Type II FTE'!$B26,'Equation 3 FTE Conversion'!$B$10:$E$32,4,FALSE)</f>
        <v>9.8228426936385407E-2</v>
      </c>
      <c r="CG26" s="20">
        <f>'RIMS II Type II Employment'!CG26*VLOOKUP('Equation 4 Type II FTE'!$B26,'Equation 3 FTE Conversion'!$B$10:$E$32,4,FALSE)</f>
        <v>9.3312536598349746E-2</v>
      </c>
      <c r="CH26" s="20">
        <f>'RIMS II Type II Employment'!CH26*VLOOKUP('Equation 4 Type II FTE'!$B26,'Equation 3 FTE Conversion'!$B$10:$E$32,4,FALSE)</f>
        <v>7.5972850678733037E-2</v>
      </c>
      <c r="CI26" s="20">
        <f>'RIMS II Type II Employment'!CI26*VLOOKUP('Equation 4 Type II FTE'!$B26,'Equation 3 FTE Conversion'!$B$10:$E$32,4,FALSE)</f>
        <v>9.4653233963268552E-2</v>
      </c>
      <c r="CJ26" s="20">
        <f>'RIMS II Type II Employment'!CJ26*VLOOKUP('Equation 4 Type II FTE'!$B26,'Equation 3 FTE Conversion'!$B$10:$E$32,4,FALSE)</f>
        <v>0.13710865051903115</v>
      </c>
      <c r="CK26" s="20">
        <f>'RIMS II Type II Employment'!CK26*VLOOKUP('Equation 4 Type II FTE'!$B26,'Equation 3 FTE Conversion'!$B$10:$E$32,4,FALSE)</f>
        <v>0.16222438115517698</v>
      </c>
      <c r="CL26" s="20">
        <f>'RIMS II Type II Employment'!CL26*VLOOKUP('Equation 4 Type II FTE'!$B26,'Equation 3 FTE Conversion'!$B$10:$E$32,4,FALSE)</f>
        <v>0.11306547777482033</v>
      </c>
      <c r="CM26" s="20">
        <f>'RIMS II Type II Employment'!CM26*VLOOKUP('Equation 4 Type II FTE'!$B26,'Equation 3 FTE Conversion'!$B$10:$E$32,4,FALSE)</f>
        <v>0.11467431461272291</v>
      </c>
      <c r="CN26" s="20">
        <f>'RIMS II Type II Employment'!CN26*VLOOKUP('Equation 4 Type II FTE'!$B26,'Equation 3 FTE Conversion'!$B$10:$E$32,4,FALSE)</f>
        <v>8.2229438381687517E-2</v>
      </c>
      <c r="CO26" s="20">
        <f>'RIMS II Type II Employment'!CO26*VLOOKUP('Equation 4 Type II FTE'!$B26,'Equation 3 FTE Conversion'!$B$10:$E$32,4,FALSE)</f>
        <v>9.0452382219856256E-2</v>
      </c>
      <c r="CP26" s="20">
        <f>'RIMS II Type II Employment'!CP26*VLOOKUP('Equation 4 Type II FTE'!$B26,'Equation 3 FTE Conversion'!$B$10:$E$32,4,FALSE)</f>
        <v>9.0273622571200432E-2</v>
      </c>
      <c r="CQ26" s="20">
        <f>'RIMS II Type II Employment'!CQ26*VLOOKUP('Equation 4 Type II FTE'!$B26,'Equation 3 FTE Conversion'!$B$10:$E$32,4,FALSE)</f>
        <v>8.1246260314080374E-2</v>
      </c>
      <c r="CR26" s="20">
        <f>'RIMS II Type II Employment'!CR26*VLOOKUP('Equation 4 Type II FTE'!$B26,'Equation 3 FTE Conversion'!$B$10:$E$32,4,FALSE)</f>
        <v>7.963742347617779E-2</v>
      </c>
      <c r="CS26" s="20">
        <f>'RIMS II Type II Employment'!CS26*VLOOKUP('Equation 4 Type II FTE'!$B26,'Equation 3 FTE Conversion'!$B$10:$E$32,4,FALSE)</f>
        <v>8.0620601543784934E-2</v>
      </c>
      <c r="CT26" s="20">
        <f>'RIMS II Type II Employment'!CT26*VLOOKUP('Equation 4 Type II FTE'!$B26,'Equation 3 FTE Conversion'!$B$10:$E$32,4,FALSE)</f>
        <v>7.7581687516635606E-2</v>
      </c>
      <c r="CU26" s="20">
        <f>'RIMS II Type II Employment'!CU26*VLOOKUP('Equation 4 Type II FTE'!$B26,'Equation 3 FTE Conversion'!$B$10:$E$32,4,FALSE)</f>
        <v>7.3291455948895398E-2</v>
      </c>
      <c r="CV26" s="20">
        <f>'RIMS II Type II Employment'!CV26*VLOOKUP('Equation 4 Type II FTE'!$B26,'Equation 3 FTE Conversion'!$B$10:$E$32,4,FALSE)</f>
        <v>0.10931152515304765</v>
      </c>
      <c r="CW26" s="20">
        <f>'RIMS II Type II Employment'!CW26*VLOOKUP('Equation 4 Type II FTE'!$B26,'Equation 3 FTE Conversion'!$B$10:$E$32,4,FALSE)</f>
        <v>0.10922214532871972</v>
      </c>
      <c r="CX26" s="20">
        <f>'RIMS II Type II Employment'!CX26*VLOOKUP('Equation 4 Type II FTE'!$B26,'Equation 3 FTE Conversion'!$B$10:$E$32,4,FALSE)</f>
        <v>8.8128506787330307E-2</v>
      </c>
      <c r="CY26" s="20">
        <f>'RIMS II Type II Employment'!CY26*VLOOKUP('Equation 4 Type II FTE'!$B26,'Equation 3 FTE Conversion'!$B$10:$E$32,4,FALSE)</f>
        <v>0.10645137077455416</v>
      </c>
      <c r="CZ26" s="20">
        <f>'RIMS II Type II Employment'!CZ26*VLOOKUP('Equation 4 Type II FTE'!$B26,'Equation 3 FTE Conversion'!$B$10:$E$32,4,FALSE)</f>
        <v>0.16615709342560553</v>
      </c>
      <c r="DA26" s="20">
        <f>'RIMS II Type II Employment'!DA26*VLOOKUP('Equation 4 Type II FTE'!$B26,'Equation 3 FTE Conversion'!$B$10:$E$32,4,FALSE)</f>
        <v>0.15811290923609261</v>
      </c>
      <c r="DB26" s="20">
        <f>'RIMS II Type II Employment'!DB26*VLOOKUP('Equation 4 Type II FTE'!$B26,'Equation 3 FTE Conversion'!$B$10:$E$32,4,FALSE)</f>
        <v>0.10180361990950226</v>
      </c>
      <c r="DC26" s="20">
        <f>'RIMS II Type II Employment'!DC26*VLOOKUP('Equation 4 Type II FTE'!$B26,'Equation 3 FTE Conversion'!$B$10:$E$32,4,FALSE)</f>
        <v>0.12575741282938513</v>
      </c>
      <c r="DD26" s="20">
        <f>'RIMS II Type II Employment'!DD26*VLOOKUP('Equation 4 Type II FTE'!$B26,'Equation 3 FTE Conversion'!$B$10:$E$32,4,FALSE)</f>
        <v>9.4742613787596477E-2</v>
      </c>
      <c r="DE26" s="20">
        <f>'RIMS II Type II Employment'!DE26*VLOOKUP('Equation 4 Type II FTE'!$B26,'Equation 3 FTE Conversion'!$B$10:$E$32,4,FALSE)</f>
        <v>0.16642523289858929</v>
      </c>
      <c r="DF26" s="20">
        <f>'RIMS II Type II Employment'!DF26*VLOOKUP('Equation 4 Type II FTE'!$B26,'Equation 3 FTE Conversion'!$B$10:$E$32,4,FALSE)</f>
        <v>0.11985834442374234</v>
      </c>
      <c r="DG26" s="20">
        <f>'RIMS II Type II Employment'!DG26*VLOOKUP('Equation 4 Type II FTE'!$B26,'Equation 3 FTE Conversion'!$B$10:$E$32,4,FALSE)</f>
        <v>0.11369113654511578</v>
      </c>
      <c r="DH26" s="20">
        <f>'RIMS II Type II Employment'!DH26*VLOOKUP('Equation 4 Type II FTE'!$B26,'Equation 3 FTE Conversion'!$B$10:$E$32,4,FALSE)</f>
        <v>0.15990050572265105</v>
      </c>
      <c r="DI26" s="20">
        <f>'RIMS II Type II Employment'!DI26*VLOOKUP('Equation 4 Type II FTE'!$B26,'Equation 3 FTE Conversion'!$B$10:$E$32,4,FALSE)</f>
        <v>7.7581687516635606E-2</v>
      </c>
      <c r="DJ26" s="20">
        <f>'RIMS II Type II Employment'!DJ26*VLOOKUP('Equation 4 Type II FTE'!$B26,'Equation 3 FTE Conversion'!$B$10:$E$32,4,FALSE)</f>
        <v>0.11074160234229437</v>
      </c>
      <c r="DK26" s="20">
        <f>'RIMS II Type II Employment'!DK26*VLOOKUP('Equation 4 Type II FTE'!$B26,'Equation 3 FTE Conversion'!$B$10:$E$32,4,FALSE)</f>
        <v>0.17402251796646259</v>
      </c>
      <c r="DL26" s="20">
        <f>'RIMS II Type II Employment'!DL26*VLOOKUP('Equation 4 Type II FTE'!$B26,'Equation 3 FTE Conversion'!$B$10:$E$32,4,FALSE)</f>
        <v>0.18608879425073196</v>
      </c>
      <c r="DM26" s="20">
        <f>'RIMS II Type II Employment'!DM26*VLOOKUP('Equation 4 Type II FTE'!$B26,'Equation 3 FTE Conversion'!$B$10:$E$32,4,FALSE)</f>
        <v>5.9080063880755922E-2</v>
      </c>
      <c r="DN26" s="20">
        <f>'RIMS II Type II Employment'!DN26*VLOOKUP('Equation 4 Type II FTE'!$B26,'Equation 3 FTE Conversion'!$B$10:$E$32,4,FALSE)</f>
        <v>0.13710865051903115</v>
      </c>
      <c r="DO26" s="20">
        <f>'RIMS II Type II Employment'!DO26*VLOOKUP('Equation 4 Type II FTE'!$B26,'Equation 3 FTE Conversion'!$B$10:$E$32,4,FALSE)</f>
        <v>9.0720521692840034E-2</v>
      </c>
      <c r="DP26" s="20">
        <f>'RIMS II Type II Employment'!DP26*VLOOKUP('Equation 4 Type II FTE'!$B26,'Equation 3 FTE Conversion'!$B$10:$E$32,4,FALSE)</f>
        <v>0.10591509182858663</v>
      </c>
      <c r="DQ26" s="20">
        <f>'RIMS II Type II Employment'!DQ26*VLOOKUP('Equation 4 Type II FTE'!$B26,'Equation 3 FTE Conversion'!$B$10:$E$32,4,FALSE)</f>
        <v>9.5278892733564005E-2</v>
      </c>
      <c r="DR26" s="20">
        <f>'RIMS II Type II Employment'!DR26*VLOOKUP('Equation 4 Type II FTE'!$B26,'Equation 3 FTE Conversion'!$B$10:$E$32,4,FALSE)</f>
        <v>0.14506345488421613</v>
      </c>
      <c r="DS26" s="20">
        <f>'RIMS II Type II Employment'!DS26*VLOOKUP('Equation 4 Type II FTE'!$B26,'Equation 3 FTE Conversion'!$B$10:$E$32,4,FALSE)</f>
        <v>0.10314431727442108</v>
      </c>
      <c r="DT26" s="20">
        <f>'RIMS II Type II Employment'!DT26*VLOOKUP('Equation 4 Type II FTE'!$B26,'Equation 3 FTE Conversion'!$B$10:$E$32,4,FALSE)</f>
        <v>0.11842826723449561</v>
      </c>
      <c r="DU26" s="20">
        <f>'RIMS II Type II Employment'!DU26*VLOOKUP('Equation 4 Type II FTE'!$B26,'Equation 3 FTE Conversion'!$B$10:$E$32,4,FALSE)</f>
        <v>9.6798349747138662E-2</v>
      </c>
      <c r="DV26" s="20">
        <f>'RIMS II Type II Employment'!DV26*VLOOKUP('Equation 4 Type II FTE'!$B26,'Equation 3 FTE Conversion'!$B$10:$E$32,4,FALSE)</f>
        <v>9.0541762044184182E-2</v>
      </c>
      <c r="DW26" s="20">
        <f>'RIMS II Type II Employment'!DW26*VLOOKUP('Equation 4 Type II FTE'!$B26,'Equation 3 FTE Conversion'!$B$10:$E$32,4,FALSE)</f>
        <v>7.1682619110992801E-2</v>
      </c>
      <c r="DX26" s="20">
        <f>'RIMS II Type II Employment'!DX26*VLOOKUP('Equation 4 Type II FTE'!$B26,'Equation 3 FTE Conversion'!$B$10:$E$32,4,FALSE)</f>
        <v>9.6351450625499074E-2</v>
      </c>
      <c r="DY26" s="20">
        <f>'RIMS II Type II Employment'!DY26*VLOOKUP('Equation 4 Type II FTE'!$B26,'Equation 3 FTE Conversion'!$B$10:$E$32,4,FALSE)</f>
        <v>8.3838275219590086E-2</v>
      </c>
      <c r="DZ26" s="20">
        <f>'RIMS II Type II Employment'!DZ26*VLOOKUP('Equation 4 Type II FTE'!$B26,'Equation 3 FTE Conversion'!$B$10:$E$32,4,FALSE)</f>
        <v>9.3401916422677658E-2</v>
      </c>
      <c r="EA26" s="20">
        <f>'RIMS II Type II Employment'!EA26*VLOOKUP('Equation 4 Type II FTE'!$B26,'Equation 3 FTE Conversion'!$B$10:$E$32,4,FALSE)</f>
        <v>0.12209284003194038</v>
      </c>
      <c r="EB26" s="20">
        <f>'RIMS II Type II Employment'!EB26*VLOOKUP('Equation 4 Type II FTE'!$B26,'Equation 3 FTE Conversion'!$B$10:$E$32,4,FALSE)</f>
        <v>6.6856108597285066E-2</v>
      </c>
      <c r="EC26" s="20">
        <f>'RIMS II Type II Employment'!EC26*VLOOKUP('Equation 4 Type II FTE'!$B26,'Equation 3 FTE Conversion'!$B$10:$E$32,4,FALSE)</f>
        <v>8.5715251530476433E-2</v>
      </c>
      <c r="ED26" s="20">
        <f>'RIMS II Type II Employment'!ED26*VLOOKUP('Equation 4 Type II FTE'!$B26,'Equation 3 FTE Conversion'!$B$10:$E$32,4,FALSE)</f>
        <v>7.2665797178599945E-2</v>
      </c>
      <c r="EE26" s="20">
        <f>'RIMS II Type II Employment'!EE26*VLOOKUP('Equation 4 Type II FTE'!$B26,'Equation 3 FTE Conversion'!$B$10:$E$32,4,FALSE)</f>
        <v>8.3659515570934248E-2</v>
      </c>
      <c r="EF26" s="20">
        <f>'RIMS II Type II Employment'!EF26*VLOOKUP('Equation 4 Type II FTE'!$B26,'Equation 3 FTE Conversion'!$B$10:$E$32,4,FALSE)</f>
        <v>7.5704711205749259E-2</v>
      </c>
      <c r="EG26" s="20">
        <f>'RIMS II Type II Employment'!EG26*VLOOKUP('Equation 4 Type II FTE'!$B26,'Equation 3 FTE Conversion'!$B$10:$E$32,4,FALSE)</f>
        <v>0.10859648655842427</v>
      </c>
      <c r="EH26" s="20">
        <f>'RIMS II Type II Employment'!EH26*VLOOKUP('Equation 4 Type II FTE'!$B26,'Equation 3 FTE Conversion'!$B$10:$E$32,4,FALSE)</f>
        <v>6.5157891935054571E-2</v>
      </c>
      <c r="EI26" s="20">
        <f>'RIMS II Type II Employment'!EI26*VLOOKUP('Equation 4 Type II FTE'!$B26,'Equation 3 FTE Conversion'!$B$10:$E$32,4,FALSE)</f>
        <v>6.6319829651317538E-2</v>
      </c>
      <c r="EJ26" s="20">
        <f>'RIMS II Type II Employment'!EJ26*VLOOKUP('Equation 4 Type II FTE'!$B26,'Equation 3 FTE Conversion'!$B$10:$E$32,4,FALSE)</f>
        <v>6.9179984029811015E-2</v>
      </c>
      <c r="EK26" s="20">
        <f>'RIMS II Type II Employment'!EK26*VLOOKUP('Equation 4 Type II FTE'!$B26,'Equation 3 FTE Conversion'!$B$10:$E$32,4,FALSE)</f>
        <v>0.10216113920681394</v>
      </c>
      <c r="EL26" s="20">
        <f>'RIMS II Type II Employment'!EL26*VLOOKUP('Equation 4 Type II FTE'!$B26,'Equation 3 FTE Conversion'!$B$10:$E$32,4,FALSE)</f>
        <v>8.6519669949427724E-2</v>
      </c>
      <c r="EM26" s="20">
        <f>'RIMS II Type II Employment'!EM26*VLOOKUP('Equation 4 Type II FTE'!$B26,'Equation 3 FTE Conversion'!$B$10:$E$32,4,FALSE)</f>
        <v>8.2408198030343355E-2</v>
      </c>
      <c r="EN26" s="20">
        <f>'RIMS II Type II Employment'!EN26*VLOOKUP('Equation 4 Type II FTE'!$B26,'Equation 3 FTE Conversion'!$B$10:$E$32,4,FALSE)</f>
        <v>7.9458663827521966E-2</v>
      </c>
      <c r="EO26" s="20">
        <f>'RIMS II Type II Employment'!EO26*VLOOKUP('Equation 4 Type II FTE'!$B26,'Equation 3 FTE Conversion'!$B$10:$E$32,4,FALSE)</f>
        <v>8.7324088368379016E-2</v>
      </c>
      <c r="EP26" s="20">
        <f>'RIMS II Type II Employment'!EP26*VLOOKUP('Equation 4 Type II FTE'!$B26,'Equation 3 FTE Conversion'!$B$10:$E$32,4,FALSE)</f>
        <v>9.0631141868512108E-2</v>
      </c>
      <c r="EQ26" s="20">
        <f>'RIMS II Type II Employment'!EQ26*VLOOKUP('Equation 4 Type II FTE'!$B26,'Equation 3 FTE Conversion'!$B$10:$E$32,4,FALSE)</f>
        <v>8.7413468192706942E-2</v>
      </c>
      <c r="ER26" s="20">
        <f>'RIMS II Type II Employment'!ER26*VLOOKUP('Equation 4 Type II FTE'!$B26,'Equation 3 FTE Conversion'!$B$10:$E$32,4,FALSE)</f>
        <v>8.446393398988554E-2</v>
      </c>
      <c r="ES26" s="20">
        <f>'RIMS II Type II Employment'!ES26*VLOOKUP('Equation 4 Type II FTE'!$B26,'Equation 3 FTE Conversion'!$B$10:$E$32,4,FALSE)</f>
        <v>8.0352462070801156E-2</v>
      </c>
      <c r="ET26" s="20">
        <f>'RIMS II Type II Employment'!ET26*VLOOKUP('Equation 4 Type II FTE'!$B26,'Equation 3 FTE Conversion'!$B$10:$E$32,4,FALSE)</f>
        <v>8.5536491881820595E-2</v>
      </c>
      <c r="EU26" s="20">
        <f>'RIMS II Type II Employment'!EU26*VLOOKUP('Equation 4 Type II FTE'!$B26,'Equation 3 FTE Conversion'!$B$10:$E$32,4,FALSE)</f>
        <v>8.8307266435986159E-2</v>
      </c>
      <c r="EV26" s="20">
        <f>'RIMS II Type II Employment'!EV26*VLOOKUP('Equation 4 Type II FTE'!$B26,'Equation 3 FTE Conversion'!$B$10:$E$32,4,FALSE)</f>
        <v>8.1246260314080374E-2</v>
      </c>
      <c r="EW26" s="20">
        <f>'RIMS II Type II Employment'!EW26*VLOOKUP('Equation 4 Type II FTE'!$B26,'Equation 3 FTE Conversion'!$B$10:$E$32,4,FALSE)</f>
        <v>7.1771998935320727E-2</v>
      </c>
      <c r="EX26" s="20">
        <f>'RIMS II Type II Employment'!EX26*VLOOKUP('Equation 4 Type II FTE'!$B26,'Equation 3 FTE Conversion'!$B$10:$E$32,4,FALSE)</f>
        <v>9.9211605003992537E-2</v>
      </c>
      <c r="EY26" s="20">
        <f>'RIMS II Type II Employment'!EY26*VLOOKUP('Equation 4 Type II FTE'!$B26,'Equation 3 FTE Conversion'!$B$10:$E$32,4,FALSE)</f>
        <v>0.16749779079052435</v>
      </c>
      <c r="EZ26" s="20">
        <f>'RIMS II Type II Employment'!EZ26*VLOOKUP('Equation 4 Type II FTE'!$B26,'Equation 3 FTE Conversion'!$B$10:$E$32,4,FALSE)</f>
        <v>0.12960074527548573</v>
      </c>
      <c r="FA26" s="20">
        <f>'RIMS II Type II Employment'!FA26*VLOOKUP('Equation 4 Type II FTE'!$B26,'Equation 3 FTE Conversion'!$B$10:$E$32,4,FALSE)</f>
        <v>8.2765717327655045E-2</v>
      </c>
      <c r="FB26" s="20">
        <f>'RIMS II Type II Employment'!FB26*VLOOKUP('Equation 4 Type II FTE'!$B26,'Equation 3 FTE Conversion'!$B$10:$E$32,4,FALSE)</f>
        <v>0.14300771892467393</v>
      </c>
      <c r="FC26" s="20">
        <f>'RIMS II Type II Employment'!FC26*VLOOKUP('Equation 4 Type II FTE'!$B26,'Equation 3 FTE Conversion'!$B$10:$E$32,4,FALSE)</f>
        <v>0.10135672078786265</v>
      </c>
      <c r="FD26" s="20">
        <f>'RIMS II Type II Employment'!FD26*VLOOKUP('Equation 4 Type II FTE'!$B26,'Equation 3 FTE Conversion'!$B$10:$E$32,4,FALSE)</f>
        <v>7.8475485759914823E-2</v>
      </c>
      <c r="FE26" s="20">
        <f>'RIMS II Type II Employment'!FE26*VLOOKUP('Equation 4 Type II FTE'!$B26,'Equation 3 FTE Conversion'!$B$10:$E$32,4,FALSE)</f>
        <v>7.409587436784669E-2</v>
      </c>
      <c r="FF26" s="20">
        <f>'RIMS II Type II Employment'!FF26*VLOOKUP('Equation 4 Type II FTE'!$B26,'Equation 3 FTE Conversion'!$B$10:$E$32,4,FALSE)</f>
        <v>7.1593239286664889E-2</v>
      </c>
      <c r="FG26" s="20">
        <f>'RIMS II Type II Employment'!FG26*VLOOKUP('Equation 4 Type II FTE'!$B26,'Equation 3 FTE Conversion'!$B$10:$E$32,4,FALSE)</f>
        <v>0.14175640138408302</v>
      </c>
      <c r="FH26" s="20">
        <f>'RIMS II Type II Employment'!FH26*VLOOKUP('Equation 4 Type II FTE'!$B26,'Equation 3 FTE Conversion'!$B$10:$E$32,4,FALSE)</f>
        <v>8.8575405908969909E-2</v>
      </c>
      <c r="FI26" s="20">
        <f>'RIMS II Type II Employment'!FI26*VLOOKUP('Equation 4 Type II FTE'!$B26,'Equation 3 FTE Conversion'!$B$10:$E$32,4,FALSE)</f>
        <v>0.11628315145062548</v>
      </c>
      <c r="FJ26" s="20">
        <f>'RIMS II Type II Employment'!FJ26*VLOOKUP('Equation 4 Type II FTE'!$B26,'Equation 3 FTE Conversion'!$B$10:$E$32,4,FALSE)</f>
        <v>0.11020532339632685</v>
      </c>
      <c r="FK26" s="20">
        <f>'RIMS II Type II Employment'!FK26*VLOOKUP('Equation 4 Type II FTE'!$B26,'Equation 3 FTE Conversion'!$B$10:$E$32,4,FALSE)</f>
        <v>9.4385094490284802E-2</v>
      </c>
      <c r="FL26" s="20">
        <f>'RIMS II Type II Employment'!FL26*VLOOKUP('Equation 4 Type II FTE'!$B26,'Equation 3 FTE Conversion'!$B$10:$E$32,4,FALSE)</f>
        <v>0.11440617513973915</v>
      </c>
      <c r="FM26" s="20">
        <f>'RIMS II Type II Employment'!FM26*VLOOKUP('Equation 4 Type II FTE'!$B26,'Equation 3 FTE Conversion'!$B$10:$E$32,4,FALSE)</f>
        <v>9.8496566409369171E-2</v>
      </c>
      <c r="FN26" s="20">
        <f>'RIMS II Type II Employment'!FN26*VLOOKUP('Equation 4 Type II FTE'!$B26,'Equation 3 FTE Conversion'!$B$10:$E$32,4,FALSE)</f>
        <v>0.10394873569337236</v>
      </c>
      <c r="FO26" s="20">
        <f>'RIMS II Type II Employment'!FO26*VLOOKUP('Equation 4 Type II FTE'!$B26,'Equation 3 FTE Conversion'!$B$10:$E$32,4,FALSE)</f>
        <v>0.10743454884216129</v>
      </c>
      <c r="FP26" s="20">
        <f>'RIMS II Type II Employment'!FP26*VLOOKUP('Equation 4 Type II FTE'!$B26,'Equation 3 FTE Conversion'!$B$10:$E$32,4,FALSE)</f>
        <v>9.769214799041788E-2</v>
      </c>
      <c r="FQ26" s="20">
        <f>'RIMS II Type II Employment'!FQ26*VLOOKUP('Equation 4 Type II FTE'!$B26,'Equation 3 FTE Conversion'!$B$10:$E$32,4,FALSE)</f>
        <v>9.4295714665956876E-2</v>
      </c>
      <c r="FR26" s="20">
        <f>'RIMS II Type II Employment'!FR26*VLOOKUP('Equation 4 Type II FTE'!$B26,'Equation 3 FTE Conversion'!$B$10:$E$32,4,FALSE)</f>
        <v>9.6440830449826986E-2</v>
      </c>
      <c r="FS26" s="20">
        <f>'RIMS II Type II Employment'!FS26*VLOOKUP('Equation 4 Type II FTE'!$B26,'Equation 3 FTE Conversion'!$B$10:$E$32,4,FALSE)</f>
        <v>0.16535267500665424</v>
      </c>
      <c r="FT26" s="20">
        <f>'RIMS II Type II Employment'!FT26*VLOOKUP('Equation 4 Type II FTE'!$B26,'Equation 3 FTE Conversion'!$B$10:$E$32,4,FALSE)</f>
        <v>8.0441841895129082E-2</v>
      </c>
      <c r="FU26" s="20">
        <f>'RIMS II Type II Employment'!FU26*VLOOKUP('Equation 4 Type II FTE'!$B26,'Equation 3 FTE Conversion'!$B$10:$E$32,4,FALSE)</f>
        <v>0.10609385147724247</v>
      </c>
      <c r="FV26" s="20">
        <f>'RIMS II Type II Employment'!FV26*VLOOKUP('Equation 4 Type II FTE'!$B26,'Equation 3 FTE Conversion'!$B$10:$E$32,4,FALSE)</f>
        <v>0.12209284003194038</v>
      </c>
      <c r="FW26" s="20">
        <f>'RIMS II Type II Employment'!FW26*VLOOKUP('Equation 4 Type II FTE'!$B26,'Equation 3 FTE Conversion'!$B$10:$E$32,4,FALSE)</f>
        <v>8.9111684854937437E-2</v>
      </c>
      <c r="FX26" s="20">
        <f>'RIMS II Type II Employment'!FX26*VLOOKUP('Equation 4 Type II FTE'!$B26,'Equation 3 FTE Conversion'!$B$10:$E$32,4,FALSE)</f>
        <v>0.12414857599148256</v>
      </c>
      <c r="FY26" s="20">
        <f>'RIMS II Type II Employment'!FY26*VLOOKUP('Equation 4 Type II FTE'!$B26,'Equation 3 FTE Conversion'!$B$10:$E$32,4,FALSE)</f>
        <v>0.10627261112589832</v>
      </c>
      <c r="FZ26" s="20">
        <f>'RIMS II Type II Employment'!FZ26*VLOOKUP('Equation 4 Type II FTE'!$B26,'Equation 3 FTE Conversion'!$B$10:$E$32,4,FALSE)</f>
        <v>7.4900292786797967E-2</v>
      </c>
      <c r="GA26" s="20">
        <f>'RIMS II Type II Employment'!GA26*VLOOKUP('Equation 4 Type II FTE'!$B26,'Equation 3 FTE Conversion'!$B$10:$E$32,4,FALSE)</f>
        <v>7.5525951557093421E-2</v>
      </c>
      <c r="GB26" s="20">
        <f>'RIMS II Type II Employment'!GB26*VLOOKUP('Equation 4 Type II FTE'!$B26,'Equation 3 FTE Conversion'!$B$10:$E$32,4,FALSE)</f>
        <v>6.6677348948629228E-2</v>
      </c>
      <c r="GC26" s="20">
        <f>'RIMS II Type II Employment'!GC26*VLOOKUP('Equation 4 Type II FTE'!$B26,'Equation 3 FTE Conversion'!$B$10:$E$32,4,FALSE)</f>
        <v>6.712424807026883E-2</v>
      </c>
      <c r="GD26" s="20">
        <f>'RIMS II Type II Employment'!GD26*VLOOKUP('Equation 4 Type II FTE'!$B26,'Equation 3 FTE Conversion'!$B$10:$E$32,4,FALSE)</f>
        <v>8.3033856800638794E-2</v>
      </c>
      <c r="GE26" s="20">
        <f>'RIMS II Type II Employment'!GE26*VLOOKUP('Equation 4 Type II FTE'!$B26,'Equation 3 FTE Conversion'!$B$10:$E$32,4,FALSE)</f>
        <v>6.4710992813414955E-2</v>
      </c>
      <c r="GF26" s="20">
        <f>'RIMS II Type II Employment'!GF26*VLOOKUP('Equation 4 Type II FTE'!$B26,'Equation 3 FTE Conversion'!$B$10:$E$32,4,FALSE)</f>
        <v>8.0888741016768698E-2</v>
      </c>
      <c r="GG26" s="20">
        <f>'RIMS II Type II Employment'!GG26*VLOOKUP('Equation 4 Type II FTE'!$B26,'Equation 3 FTE Conversion'!$B$10:$E$32,4,FALSE)</f>
        <v>9.5189512909236079E-2</v>
      </c>
      <c r="GH26" s="20">
        <f>'RIMS II Type II Employment'!GH26*VLOOKUP('Equation 4 Type II FTE'!$B26,'Equation 3 FTE Conversion'!$B$10:$E$32,4,FALSE)</f>
        <v>8.8932925206281613E-2</v>
      </c>
      <c r="GI26" s="20">
        <f>'RIMS II Type II Employment'!GI26*VLOOKUP('Equation 4 Type II FTE'!$B26,'Equation 3 FTE Conversion'!$B$10:$E$32,4,FALSE)</f>
        <v>9.8585946233697083E-2</v>
      </c>
      <c r="GJ26" s="20">
        <f>'RIMS II Type II Employment'!GJ26*VLOOKUP('Equation 4 Type II FTE'!$B26,'Equation 3 FTE Conversion'!$B$10:$E$32,4,FALSE)</f>
        <v>0.13576795315411233</v>
      </c>
      <c r="GK26" s="20">
        <f>'RIMS II Type II Employment'!GK26*VLOOKUP('Equation 4 Type II FTE'!$B26,'Equation 3 FTE Conversion'!$B$10:$E$32,4,FALSE)</f>
        <v>0.10940090497737555</v>
      </c>
      <c r="GL26" s="20">
        <f>'RIMS II Type II Employment'!GL26*VLOOKUP('Equation 4 Type II FTE'!$B26,'Equation 3 FTE Conversion'!$B$10:$E$32,4,FALSE)</f>
        <v>0.12137780143731701</v>
      </c>
      <c r="GM26" s="20">
        <f>'RIMS II Type II Employment'!GM26*VLOOKUP('Equation 4 Type II FTE'!$B26,'Equation 3 FTE Conversion'!$B$10:$E$32,4,FALSE)</f>
        <v>0.10671951024753792</v>
      </c>
      <c r="GN26" s="20">
        <f>'RIMS II Type II Employment'!GN26*VLOOKUP('Equation 4 Type II FTE'!$B26,'Equation 3 FTE Conversion'!$B$10:$E$32,4,FALSE)</f>
        <v>7.7671067340963532E-2</v>
      </c>
      <c r="GO26" s="20">
        <f>'RIMS II Type II Employment'!GO26*VLOOKUP('Equation 4 Type II FTE'!$B26,'Equation 3 FTE Conversion'!$B$10:$E$32,4,FALSE)</f>
        <v>7.3112696300239546E-2</v>
      </c>
      <c r="GP26" s="20">
        <f>'RIMS II Type II Employment'!GP26*VLOOKUP('Equation 4 Type II FTE'!$B26,'Equation 3 FTE Conversion'!$B$10:$E$32,4,FALSE)</f>
        <v>7.3470215597551236E-2</v>
      </c>
      <c r="GQ26" s="20">
        <f>'RIMS II Type II Employment'!GQ26*VLOOKUP('Equation 4 Type II FTE'!$B26,'Equation 3 FTE Conversion'!$B$10:$E$32,4,FALSE)</f>
        <v>0.11932206547777482</v>
      </c>
      <c r="GR26" s="20">
        <f>'RIMS II Type II Employment'!GR26*VLOOKUP('Equation 4 Type II FTE'!$B26,'Equation 3 FTE Conversion'!$B$10:$E$32,4,FALSE)</f>
        <v>9.3044397125365982E-2</v>
      </c>
      <c r="GS26" s="20">
        <f>'RIMS II Type II Employment'!GS26*VLOOKUP('Equation 4 Type II FTE'!$B26,'Equation 3 FTE Conversion'!$B$10:$E$32,4,FALSE)</f>
        <v>9.1882459409103001E-2</v>
      </c>
      <c r="GT26" s="20">
        <f>'RIMS II Type II Employment'!GT26*VLOOKUP('Equation 4 Type II FTE'!$B26,'Equation 3 FTE Conversion'!$B$10:$E$32,4,FALSE)</f>
        <v>7.9369284003194041E-2</v>
      </c>
      <c r="GU26" s="20">
        <f>'RIMS II Type II Employment'!GU26*VLOOKUP('Equation 4 Type II FTE'!$B26,'Equation 3 FTE Conversion'!$B$10:$E$32,4,FALSE)</f>
        <v>8.6430290125099798E-2</v>
      </c>
      <c r="GV26" s="20">
        <f>'RIMS II Type II Employment'!GV26*VLOOKUP('Equation 4 Type II FTE'!$B26,'Equation 3 FTE Conversion'!$B$10:$E$32,4,FALSE)</f>
        <v>9.6887729571466588E-2</v>
      </c>
      <c r="GW26" s="20">
        <f>'RIMS II Type II Employment'!GW26*VLOOKUP('Equation 4 Type II FTE'!$B26,'Equation 3 FTE Conversion'!$B$10:$E$32,4,FALSE)</f>
        <v>9.3044397125365982E-2</v>
      </c>
      <c r="GX26" s="20">
        <f>'RIMS II Type II Employment'!GX26*VLOOKUP('Equation 4 Type II FTE'!$B26,'Equation 3 FTE Conversion'!$B$10:$E$32,4,FALSE)</f>
        <v>8.9201064679265363E-2</v>
      </c>
      <c r="GY26" s="20">
        <f>'RIMS II Type II Employment'!GY26*VLOOKUP('Equation 4 Type II FTE'!$B26,'Equation 3 FTE Conversion'!$B$10:$E$32,4,FALSE)</f>
        <v>7.5794091030077185E-2</v>
      </c>
      <c r="GZ26" s="20">
        <f>'RIMS II Type II Employment'!GZ26*VLOOKUP('Equation 4 Type II FTE'!$B26,'Equation 3 FTE Conversion'!$B$10:$E$32,4,FALSE)</f>
        <v>9.9032845355336699E-2</v>
      </c>
      <c r="HA26" s="20">
        <f>'RIMS II Type II Employment'!HA26*VLOOKUP('Equation 4 Type II FTE'!$B26,'Equation 3 FTE Conversion'!$B$10:$E$32,4,FALSE)</f>
        <v>7.2397657705616181E-2</v>
      </c>
      <c r="HB26" s="20">
        <f>'RIMS II Type II Employment'!HB26*VLOOKUP('Equation 4 Type II FTE'!$B26,'Equation 3 FTE Conversion'!$B$10:$E$32,4,FALSE)</f>
        <v>6.0420761245674734E-2</v>
      </c>
      <c r="HC26" s="20">
        <f>'RIMS II Type II Employment'!HC26*VLOOKUP('Equation 4 Type II FTE'!$B26,'Equation 3 FTE Conversion'!$B$10:$E$32,4,FALSE)</f>
        <v>7.1146340165025287E-2</v>
      </c>
      <c r="HD26" s="20">
        <f>'RIMS II Type II Employment'!HD26*VLOOKUP('Equation 4 Type II FTE'!$B26,'Equation 3 FTE Conversion'!$B$10:$E$32,4,FALSE)</f>
        <v>8.070998136811286E-2</v>
      </c>
      <c r="HE26" s="20">
        <f>'RIMS II Type II Employment'!HE26*VLOOKUP('Equation 4 Type II FTE'!$B26,'Equation 3 FTE Conversion'!$B$10:$E$32,4,FALSE)</f>
        <v>0.10394873569337236</v>
      </c>
      <c r="HF26" s="20">
        <f>'RIMS II Type II Employment'!HF26*VLOOKUP('Equation 4 Type II FTE'!$B26,'Equation 3 FTE Conversion'!$B$10:$E$32,4,FALSE)</f>
        <v>7.3202076124567472E-2</v>
      </c>
      <c r="HG26" s="20">
        <f>'RIMS II Type II Employment'!HG26*VLOOKUP('Equation 4 Type II FTE'!$B26,'Equation 3 FTE Conversion'!$B$10:$E$32,4,FALSE)</f>
        <v>9.6530210274154898E-2</v>
      </c>
      <c r="HH26" s="20">
        <f>'RIMS II Type II Employment'!HH26*VLOOKUP('Equation 4 Type II FTE'!$B26,'Equation 3 FTE Conversion'!$B$10:$E$32,4,FALSE)</f>
        <v>0.1201264838967261</v>
      </c>
      <c r="HI26" s="20">
        <f>'RIMS II Type II Employment'!HI26*VLOOKUP('Equation 4 Type II FTE'!$B26,'Equation 3 FTE Conversion'!$B$10:$E$32,4,FALSE)</f>
        <v>0.1685703486824594</v>
      </c>
      <c r="HJ26" s="20">
        <f>'RIMS II Type II Employment'!HJ26*VLOOKUP('Equation 4 Type II FTE'!$B26,'Equation 3 FTE Conversion'!$B$10:$E$32,4,FALSE)</f>
        <v>0.10627261112589832</v>
      </c>
      <c r="HK26" s="20">
        <f>'RIMS II Type II Employment'!HK26*VLOOKUP('Equation 4 Type II FTE'!$B26,'Equation 3 FTE Conversion'!$B$10:$E$32,4,FALSE)</f>
        <v>0</v>
      </c>
      <c r="HL26" s="20">
        <f>'RIMS II Type II Employment'!HL26*VLOOKUP('Equation 4 Type II FTE'!$B26,'Equation 3 FTE Conversion'!$B$10:$E$32,4,FALSE)</f>
        <v>7.8743625232898587E-2</v>
      </c>
      <c r="HM26" s="20">
        <f>'RIMS II Type II Employment'!HM26*VLOOKUP('Equation 4 Type II FTE'!$B26,'Equation 3 FTE Conversion'!$B$10:$E$32,4,FALSE)</f>
        <v>8.4910833111525155E-2</v>
      </c>
      <c r="HN26" s="20">
        <f>'RIMS II Type II Employment'!HN26*VLOOKUP('Equation 4 Type II FTE'!$B26,'Equation 3 FTE Conversion'!$B$10:$E$32,4,FALSE)</f>
        <v>7.8475485759914823E-2</v>
      </c>
      <c r="HO26" s="20">
        <f>'RIMS II Type II Employment'!HO26*VLOOKUP('Equation 4 Type II FTE'!$B26,'Equation 3 FTE Conversion'!$B$10:$E$32,4,FALSE)</f>
        <v>7.9279904178866115E-2</v>
      </c>
      <c r="HP26" s="20">
        <f>'RIMS II Type II Employment'!HP26*VLOOKUP('Equation 4 Type II FTE'!$B26,'Equation 3 FTE Conversion'!$B$10:$E$32,4,FALSE)</f>
        <v>8.3033856800638794E-2</v>
      </c>
      <c r="HQ26" s="20">
        <f>'RIMS II Type II Employment'!HQ26*VLOOKUP('Equation 4 Type II FTE'!$B26,'Equation 3 FTE Conversion'!$B$10:$E$32,4,FALSE)</f>
        <v>7.6687889273356402E-2</v>
      </c>
      <c r="HR26" s="20">
        <f>'RIMS II Type II Employment'!HR26*VLOOKUP('Equation 4 Type II FTE'!$B26,'Equation 3 FTE Conversion'!$B$10:$E$32,4,FALSE)</f>
        <v>8.6787809422411502E-2</v>
      </c>
      <c r="HS26" s="20">
        <f>'RIMS II Type II Employment'!HS26*VLOOKUP('Equation 4 Type II FTE'!$B26,'Equation 3 FTE Conversion'!$B$10:$E$32,4,FALSE)</f>
        <v>0.12942198562682991</v>
      </c>
      <c r="HT26" s="20">
        <f>'RIMS II Type II Employment'!HT26*VLOOKUP('Equation 4 Type II FTE'!$B26,'Equation 3 FTE Conversion'!$B$10:$E$32,4,FALSE)</f>
        <v>0.14595725312749533</v>
      </c>
      <c r="HU26" s="20">
        <f>'RIMS II Type II Employment'!HU26*VLOOKUP('Equation 4 Type II FTE'!$B26,'Equation 3 FTE Conversion'!$B$10:$E$32,4,FALSE)</f>
        <v>6.1493319137609789E-2</v>
      </c>
      <c r="HV26" s="20">
        <f>'RIMS II Type II Employment'!HV26*VLOOKUP('Equation 4 Type II FTE'!$B26,'Equation 3 FTE Conversion'!$B$10:$E$32,4,FALSE)</f>
        <v>9.1435560287463399E-2</v>
      </c>
      <c r="HW26" s="20">
        <f>'RIMS II Type II Employment'!HW26*VLOOKUP('Equation 4 Type II FTE'!$B26,'Equation 3 FTE Conversion'!$B$10:$E$32,4,FALSE)</f>
        <v>9.0988661165823798E-2</v>
      </c>
      <c r="HX26" s="20">
        <f>'RIMS II Type II Employment'!HX26*VLOOKUP('Equation 4 Type II FTE'!$B26,'Equation 3 FTE Conversion'!$B$10:$E$32,4,FALSE)</f>
        <v>7.5257812084109657E-2</v>
      </c>
      <c r="HY26" s="20">
        <f>'RIMS II Type II Employment'!HY26*VLOOKUP('Equation 4 Type II FTE'!$B26,'Equation 3 FTE Conversion'!$B$10:$E$32,4,FALSE)</f>
        <v>6.4621612989087043E-2</v>
      </c>
      <c r="HZ26" s="20">
        <f>'RIMS II Type II Employment'!HZ26*VLOOKUP('Equation 4 Type II FTE'!$B26,'Equation 3 FTE Conversion'!$B$10:$E$32,4,FALSE)</f>
        <v>0.11869640670747937</v>
      </c>
      <c r="IA26" s="20">
        <f>'RIMS II Type II Employment'!IA26*VLOOKUP('Equation 4 Type II FTE'!$B26,'Equation 3 FTE Conversion'!$B$10:$E$32,4,FALSE)</f>
        <v>7.6240990151716787E-2</v>
      </c>
      <c r="IB26" s="20">
        <f>'RIMS II Type II Employment'!IB26*VLOOKUP('Equation 4 Type II FTE'!$B26,'Equation 3 FTE Conversion'!$B$10:$E$32,4,FALSE)</f>
        <v>7.8296726111258971E-2</v>
      </c>
      <c r="IC26" s="20">
        <f>'RIMS II Type II Employment'!IC26*VLOOKUP('Equation 4 Type II FTE'!$B26,'Equation 3 FTE Conversion'!$B$10:$E$32,4,FALSE)</f>
        <v>7.5615331381421333E-2</v>
      </c>
      <c r="ID26" s="20">
        <f>'RIMS II Type II Employment'!ID26*VLOOKUP('Equation 4 Type II FTE'!$B26,'Equation 3 FTE Conversion'!$B$10:$E$32,4,FALSE)</f>
        <v>7.3470215597551236E-2</v>
      </c>
      <c r="IE26" s="20">
        <f>'RIMS II Type II Employment'!IE26*VLOOKUP('Equation 4 Type II FTE'!$B26,'Equation 3 FTE Conversion'!$B$10:$E$32,4,FALSE)</f>
        <v>7.5436571732765509E-2</v>
      </c>
      <c r="IF26" s="20">
        <f>'RIMS II Type II Employment'!IF26*VLOOKUP('Equation 4 Type II FTE'!$B26,'Equation 3 FTE Conversion'!$B$10:$E$32,4,FALSE)</f>
        <v>9.0541762044184182E-2</v>
      </c>
      <c r="IG26" s="20">
        <f>'RIMS II Type II Employment'!IG26*VLOOKUP('Equation 4 Type II FTE'!$B26,'Equation 3 FTE Conversion'!$B$10:$E$32,4,FALSE)</f>
        <v>8.6430290125099798E-2</v>
      </c>
      <c r="IH26" s="20">
        <f>'RIMS II Type II Employment'!IH26*VLOOKUP('Equation 4 Type II FTE'!$B26,'Equation 3 FTE Conversion'!$B$10:$E$32,4,FALSE)</f>
        <v>8.660904977375565E-2</v>
      </c>
      <c r="II26" s="20">
        <f>'RIMS II Type II Employment'!II26*VLOOKUP('Equation 4 Type II FTE'!$B26,'Equation 3 FTE Conversion'!$B$10:$E$32,4,FALSE)</f>
        <v>6.3280915624168224E-2</v>
      </c>
      <c r="IJ26" s="20">
        <f>'RIMS II Type II Employment'!IJ26*VLOOKUP('Equation 4 Type II FTE'!$B26,'Equation 3 FTE Conversion'!$B$10:$E$32,4,FALSE)</f>
        <v>8.1067500665424536E-2</v>
      </c>
      <c r="IK26" s="20">
        <f>'RIMS II Type II Employment'!IK26*VLOOKUP('Equation 4 Type II FTE'!$B26,'Equation 3 FTE Conversion'!$B$10:$E$32,4,FALSE)</f>
        <v>7.0520681394729834E-2</v>
      </c>
      <c r="IL26" s="20">
        <f>'RIMS II Type II Employment'!IL26*VLOOKUP('Equation 4 Type II FTE'!$B26,'Equation 3 FTE Conversion'!$B$10:$E$32,4,FALSE)</f>
        <v>7.0341921746073996E-2</v>
      </c>
      <c r="IM26" s="20">
        <f>'RIMS II Type II Employment'!IM26*VLOOKUP('Equation 4 Type II FTE'!$B26,'Equation 3 FTE Conversion'!$B$10:$E$32,4,FALSE)</f>
        <v>7.6598509449028476E-2</v>
      </c>
      <c r="IN26" s="20">
        <f>'RIMS II Type II Employment'!IN26*VLOOKUP('Equation 4 Type II FTE'!$B26,'Equation 3 FTE Conversion'!$B$10:$E$32,4,FALSE)</f>
        <v>7.4989672611125893E-2</v>
      </c>
      <c r="IO26" s="20">
        <f>'RIMS II Type II Employment'!IO26*VLOOKUP('Equation 4 Type II FTE'!$B26,'Equation 3 FTE Conversion'!$B$10:$E$32,4,FALSE)</f>
        <v>7.7402927867979768E-2</v>
      </c>
      <c r="IP26" s="20">
        <f>'RIMS II Type II Employment'!IP26*VLOOKUP('Equation 4 Type II FTE'!$B26,'Equation 3 FTE Conversion'!$B$10:$E$32,4,FALSE)</f>
        <v>7.9190524354538189E-2</v>
      </c>
      <c r="IQ26" s="20">
        <f>'RIMS II Type II Employment'!IQ26*VLOOKUP('Equation 4 Type II FTE'!$B26,'Equation 3 FTE Conversion'!$B$10:$E$32,4,FALSE)</f>
        <v>7.7045408570668078E-2</v>
      </c>
      <c r="IR26" s="20">
        <f>'RIMS II Type II Employment'!IR26*VLOOKUP('Equation 4 Type II FTE'!$B26,'Equation 3 FTE Conversion'!$B$10:$E$32,4,FALSE)</f>
        <v>7.6151610327388874E-2</v>
      </c>
      <c r="IS26" s="20">
        <f>'RIMS II Type II Employment'!IS26*VLOOKUP('Equation 4 Type II FTE'!$B26,'Equation 3 FTE Conversion'!$B$10:$E$32,4,FALSE)</f>
        <v>7.5525951557093421E-2</v>
      </c>
      <c r="IT26" s="20">
        <f>'RIMS II Type II Employment'!IT26*VLOOKUP('Equation 4 Type II FTE'!$B26,'Equation 3 FTE Conversion'!$B$10:$E$32,4,FALSE)</f>
        <v>8.7770987490018618E-2</v>
      </c>
      <c r="IU26" s="20">
        <f>'RIMS II Type II Employment'!IU26*VLOOKUP('Equation 4 Type II FTE'!$B26,'Equation 3 FTE Conversion'!$B$10:$E$32,4,FALSE)</f>
        <v>9.7781527814745806E-2</v>
      </c>
      <c r="IV26" s="20">
        <f>'RIMS II Type II Employment'!IV26*VLOOKUP('Equation 4 Type II FTE'!$B26,'Equation 3 FTE Conversion'!$B$10:$E$32,4,FALSE)</f>
        <v>8.1067500665424536E-2</v>
      </c>
      <c r="IW26" s="20">
        <f>'RIMS II Type II Employment'!IW26*VLOOKUP('Equation 4 Type II FTE'!$B26,'Equation 3 FTE Conversion'!$B$10:$E$32,4,FALSE)</f>
        <v>7.1325099813681125E-2</v>
      </c>
      <c r="IX26" s="20">
        <f>'RIMS II Type II Employment'!IX26*VLOOKUP('Equation 4 Type II FTE'!$B26,'Equation 3 FTE Conversion'!$B$10:$E$32,4,FALSE)</f>
        <v>8.2586957678999193E-2</v>
      </c>
      <c r="IY26" s="20">
        <f>'RIMS II Type II Employment'!IY26*VLOOKUP('Equation 4 Type II FTE'!$B26,'Equation 3 FTE Conversion'!$B$10:$E$32,4,FALSE)</f>
        <v>7.6062230503060949E-2</v>
      </c>
      <c r="IZ26" s="20">
        <f>'RIMS II Type II Employment'!IZ26*VLOOKUP('Equation 4 Type II FTE'!$B26,'Equation 3 FTE Conversion'!$B$10:$E$32,4,FALSE)</f>
        <v>9.7870907639073718E-2</v>
      </c>
      <c r="JA26" s="20">
        <f>'RIMS II Type II Employment'!JA26*VLOOKUP('Equation 4 Type II FTE'!$B26,'Equation 3 FTE Conversion'!$B$10:$E$32,4,FALSE)</f>
        <v>7.9548043651849878E-2</v>
      </c>
      <c r="JB26" s="20">
        <f>'RIMS II Type II Employment'!JB26*VLOOKUP('Equation 4 Type II FTE'!$B26,'Equation 3 FTE Conversion'!$B$10:$E$32,4,FALSE)</f>
        <v>0.13103082246473249</v>
      </c>
      <c r="JC26" s="20">
        <f>'RIMS II Type II Employment'!JC26*VLOOKUP('Equation 4 Type II FTE'!$B26,'Equation 3 FTE Conversion'!$B$10:$E$32,4,FALSE)</f>
        <v>0.14524221453287198</v>
      </c>
      <c r="JD26" s="20">
        <f>'RIMS II Type II Employment'!JD26*VLOOKUP('Equation 4 Type II FTE'!$B26,'Equation 3 FTE Conversion'!$B$10:$E$32,4,FALSE)</f>
        <v>0.18242422145328718</v>
      </c>
      <c r="JE26" s="20">
        <f>'RIMS II Type II Employment'!JE26*VLOOKUP('Equation 4 Type II FTE'!$B26,'Equation 3 FTE Conversion'!$B$10:$E$32,4,FALSE)</f>
        <v>0.13523167420814478</v>
      </c>
      <c r="JF26" s="20">
        <f>'RIMS II Type II Employment'!JF26*VLOOKUP('Equation 4 Type II FTE'!$B26,'Equation 3 FTE Conversion'!$B$10:$E$32,4,FALSE)</f>
        <v>0.18233484162895924</v>
      </c>
      <c r="JG26" s="20">
        <f>'RIMS II Type II Employment'!JG26*VLOOKUP('Equation 4 Type II FTE'!$B26,'Equation 3 FTE Conversion'!$B$10:$E$32,4,FALSE)</f>
        <v>0.16517391535799839</v>
      </c>
      <c r="JH26" s="20">
        <f>'RIMS II Type II Employment'!JH26*VLOOKUP('Equation 4 Type II FTE'!$B26,'Equation 3 FTE Conversion'!$B$10:$E$32,4,FALSE)</f>
        <v>0.2364096353473516</v>
      </c>
      <c r="JI26" s="20">
        <f>'RIMS II Type II Employment'!JI26*VLOOKUP('Equation 4 Type II FTE'!$B26,'Equation 3 FTE Conversion'!$B$10:$E$32,4,FALSE)</f>
        <v>0.12790252861325527</v>
      </c>
      <c r="JJ26" s="20">
        <f>'RIMS II Type II Employment'!JJ26*VLOOKUP('Equation 4 Type II FTE'!$B26,'Equation 3 FTE Conversion'!$B$10:$E$32,4,FALSE)</f>
        <v>0.15230322065477775</v>
      </c>
      <c r="JK26" s="20">
        <f>'RIMS II Type II Employment'!JK26*VLOOKUP('Equation 4 Type II FTE'!$B26,'Equation 3 FTE Conversion'!$B$10:$E$32,4,FALSE)</f>
        <v>0.17750833111525152</v>
      </c>
      <c r="JL26" s="20">
        <f>'RIMS II Type II Employment'!JL26*VLOOKUP('Equation 4 Type II FTE'!$B26,'Equation 3 FTE Conversion'!$B$10:$E$32,4,FALSE)</f>
        <v>0.13362283737024219</v>
      </c>
      <c r="JM26" s="20">
        <f>'RIMS II Type II Employment'!JM26*VLOOKUP('Equation 4 Type II FTE'!$B26,'Equation 3 FTE Conversion'!$B$10:$E$32,4,FALSE)</f>
        <v>0.1137805163694437</v>
      </c>
      <c r="JN26" s="20">
        <f>'RIMS II Type II Employment'!JN26*VLOOKUP('Equation 4 Type II FTE'!$B26,'Equation 3 FTE Conversion'!$B$10:$E$32,4,FALSE)</f>
        <v>0.11404865584242746</v>
      </c>
      <c r="JO26" s="20">
        <f>'RIMS II Type II Employment'!JO26*VLOOKUP('Equation 4 Type II FTE'!$B26,'Equation 3 FTE Conversion'!$B$10:$E$32,4,FALSE)</f>
        <v>0.15033686451956346</v>
      </c>
      <c r="JP26" s="20">
        <f>'RIMS II Type II Employment'!JP26*VLOOKUP('Equation 4 Type II FTE'!$B26,'Equation 3 FTE Conversion'!$B$10:$E$32,4,FALSE)</f>
        <v>0.15176694170881022</v>
      </c>
      <c r="JQ26" s="20">
        <f>'RIMS II Type II Employment'!JQ26*VLOOKUP('Equation 4 Type II FTE'!$B26,'Equation 3 FTE Conversion'!$B$10:$E$32,4,FALSE)</f>
        <v>0.19216662230503059</v>
      </c>
      <c r="JR26" s="20">
        <f>'RIMS II Type II Employment'!JR26*VLOOKUP('Equation 4 Type II FTE'!$B26,'Equation 3 FTE Conversion'!$B$10:$E$32,4,FALSE)</f>
        <v>0.17688267234495605</v>
      </c>
      <c r="JS26" s="20">
        <f>'RIMS II Type II Employment'!JS26*VLOOKUP('Equation 4 Type II FTE'!$B26,'Equation 3 FTE Conversion'!$B$10:$E$32,4,FALSE)</f>
        <v>0.13451663561352142</v>
      </c>
      <c r="JT26" s="20">
        <f>'RIMS II Type II Employment'!JT26*VLOOKUP('Equation 4 Type II FTE'!$B26,'Equation 3 FTE Conversion'!$B$10:$E$32,4,FALSE)</f>
        <v>0.13103082246473249</v>
      </c>
      <c r="JU26" s="20">
        <f>'RIMS II Type II Employment'!JU26*VLOOKUP('Equation 4 Type II FTE'!$B26,'Equation 3 FTE Conversion'!$B$10:$E$32,4,FALSE)</f>
        <v>0.12110966196433325</v>
      </c>
      <c r="JV26" s="20">
        <f>'RIMS II Type II Employment'!JV26*VLOOKUP('Equation 4 Type II FTE'!$B26,'Equation 3 FTE Conversion'!$B$10:$E$32,4,FALSE)</f>
        <v>0.11083098216662229</v>
      </c>
      <c r="JW26" s="20">
        <f>'RIMS II Type II Employment'!JW26*VLOOKUP('Equation 4 Type II FTE'!$B26,'Equation 3 FTE Conversion'!$B$10:$E$32,4,FALSE)</f>
        <v>0.10546819270694702</v>
      </c>
      <c r="JX26" s="20">
        <f>'RIMS II Type II Employment'!JX26*VLOOKUP('Equation 4 Type II FTE'!$B26,'Equation 3 FTE Conversion'!$B$10:$E$32,4,FALSE)</f>
        <v>9.2239978706414691E-2</v>
      </c>
      <c r="JY26" s="20">
        <f>'RIMS II Type II Employment'!JY26*VLOOKUP('Equation 4 Type II FTE'!$B26,'Equation 3 FTE Conversion'!$B$10:$E$32,4,FALSE)</f>
        <v>0.12960074527548573</v>
      </c>
      <c r="JZ26" s="20">
        <f>'RIMS II Type II Employment'!JZ26*VLOOKUP('Equation 4 Type II FTE'!$B26,'Equation 3 FTE Conversion'!$B$10:$E$32,4,FALSE)</f>
        <v>0.12182470055895661</v>
      </c>
      <c r="KA26" s="20">
        <f>'RIMS II Type II Employment'!KA26*VLOOKUP('Equation 4 Type II FTE'!$B26,'Equation 3 FTE Conversion'!$B$10:$E$32,4,FALSE)</f>
        <v>6.399595421879159E-2</v>
      </c>
      <c r="KB26" s="20">
        <f>'RIMS II Type II Employment'!KB26*VLOOKUP('Equation 4 Type II FTE'!$B26,'Equation 3 FTE Conversion'!$B$10:$E$32,4,FALSE)</f>
        <v>0.24633079584775086</v>
      </c>
      <c r="KC26" s="20">
        <f>'RIMS II Type II Employment'!KC26*VLOOKUP('Equation 4 Type II FTE'!$B26,'Equation 3 FTE Conversion'!$B$10:$E$32,4,FALSE)</f>
        <v>0.16678275219590097</v>
      </c>
      <c r="KD26" s="20">
        <f>'RIMS II Type II Employment'!KD26*VLOOKUP('Equation 4 Type II FTE'!$B26,'Equation 3 FTE Conversion'!$B$10:$E$32,4,FALSE)</f>
        <v>9.733462869310619E-2</v>
      </c>
      <c r="KE26" s="20">
        <f>'RIMS II Type II Employment'!KE26*VLOOKUP('Equation 4 Type II FTE'!$B26,'Equation 3 FTE Conversion'!$B$10:$E$32,4,FALSE)</f>
        <v>0.11181416023422942</v>
      </c>
      <c r="KF26" s="20">
        <f>'RIMS II Type II Employment'!KF26*VLOOKUP('Equation 4 Type II FTE'!$B26,'Equation 3 FTE Conversion'!$B$10:$E$32,4,FALSE)</f>
        <v>0.1205733830183657</v>
      </c>
      <c r="KG26" s="20">
        <f>'RIMS II Type II Employment'!KG26*VLOOKUP('Equation 4 Type II FTE'!$B26,'Equation 3 FTE Conversion'!$B$10:$E$32,4,FALSE)</f>
        <v>0.1500687250465797</v>
      </c>
      <c r="KH26" s="20">
        <f>'RIMS II Type II Employment'!KH26*VLOOKUP('Equation 4 Type II FTE'!$B26,'Equation 3 FTE Conversion'!$B$10:$E$32,4,FALSE)</f>
        <v>0.11431679531541124</v>
      </c>
      <c r="KI26" s="20">
        <f>'RIMS II Type II Employment'!KI26*VLOOKUP('Equation 4 Type II FTE'!$B26,'Equation 3 FTE Conversion'!$B$10:$E$32,4,FALSE)</f>
        <v>0.12754500931594356</v>
      </c>
      <c r="KJ26" s="20">
        <f>'RIMS II Type II Employment'!KJ26*VLOOKUP('Equation 4 Type II FTE'!$B26,'Equation 3 FTE Conversion'!$B$10:$E$32,4,FALSE)</f>
        <v>0.15051562416821931</v>
      </c>
      <c r="KK26" s="20">
        <f>'RIMS II Type II Employment'!KK26*VLOOKUP('Equation 4 Type II FTE'!$B26,'Equation 3 FTE Conversion'!$B$10:$E$32,4,FALSE)</f>
        <v>0.10645137077455416</v>
      </c>
      <c r="KL26" s="20">
        <f>'RIMS II Type II Employment'!KL26*VLOOKUP('Equation 4 Type II FTE'!$B26,'Equation 3 FTE Conversion'!$B$10:$E$32,4,FALSE)</f>
        <v>0.18885956880489752</v>
      </c>
      <c r="KM26" s="20">
        <f>'RIMS II Type II Employment'!KM26*VLOOKUP('Equation 4 Type II FTE'!$B26,'Equation 3 FTE Conversion'!$B$10:$E$32,4,FALSE)</f>
        <v>0.17902778812882619</v>
      </c>
      <c r="KN26" s="20">
        <f>'RIMS II Type II Employment'!KN26*VLOOKUP('Equation 4 Type II FTE'!$B26,'Equation 3 FTE Conversion'!$B$10:$E$32,4,FALSE)</f>
        <v>0.11529997338301837</v>
      </c>
      <c r="KO26" s="20">
        <f>'RIMS II Type II Employment'!KO26*VLOOKUP('Equation 4 Type II FTE'!$B26,'Equation 3 FTE Conversion'!$B$10:$E$32,4,FALSE)</f>
        <v>0.10671951024753792</v>
      </c>
      <c r="KP26" s="20">
        <f>'RIMS II Type II Employment'!KP26*VLOOKUP('Equation 4 Type II FTE'!$B26,'Equation 3 FTE Conversion'!$B$10:$E$32,4,FALSE)</f>
        <v>0.12602555230236889</v>
      </c>
      <c r="KQ26" s="20">
        <f>'RIMS II Type II Employment'!KQ26*VLOOKUP('Equation 4 Type II FTE'!$B26,'Equation 3 FTE Conversion'!$B$10:$E$32,4,FALSE)</f>
        <v>0.17107298376364119</v>
      </c>
      <c r="KR26" s="20">
        <f>'RIMS II Type II Employment'!KR26*VLOOKUP('Equation 4 Type II FTE'!$B26,'Equation 3 FTE Conversion'!$B$10:$E$32,4,FALSE)</f>
        <v>7.4810912962470055E-2</v>
      </c>
      <c r="KS26" s="20">
        <f>'RIMS II Type II Employment'!KS26*VLOOKUP('Equation 4 Type II FTE'!$B26,'Equation 3 FTE Conversion'!$B$10:$E$32,4,FALSE)</f>
        <v>0.12325477774820334</v>
      </c>
      <c r="KT26" s="20">
        <f>'RIMS II Type II Employment'!KT26*VLOOKUP('Equation 4 Type II FTE'!$B26,'Equation 3 FTE Conversion'!$B$10:$E$32,4,FALSE)</f>
        <v>0.12754500931594356</v>
      </c>
      <c r="KU26" s="20">
        <f>'RIMS II Type II Employment'!KU26*VLOOKUP('Equation 4 Type II FTE'!$B26,'Equation 3 FTE Conversion'!$B$10:$E$32,4,FALSE)</f>
        <v>0.1580235294117647</v>
      </c>
      <c r="KV26" s="20">
        <f>'RIMS II Type II Employment'!KV26*VLOOKUP('Equation 4 Type II FTE'!$B26,'Equation 3 FTE Conversion'!$B$10:$E$32,4,FALSE)</f>
        <v>8.973734362523289E-2</v>
      </c>
      <c r="KW26" s="20">
        <f>'RIMS II Type II Employment'!KW26*VLOOKUP('Equation 4 Type II FTE'!$B26,'Equation 3 FTE Conversion'!$B$10:$E$32,4,FALSE)</f>
        <v>0.19994266702155974</v>
      </c>
      <c r="KX26" s="20">
        <f>'RIMS II Type II Employment'!KX26*VLOOKUP('Equation 4 Type II FTE'!$B26,'Equation 3 FTE Conversion'!$B$10:$E$32,4,FALSE)</f>
        <v>0.19395421879158903</v>
      </c>
      <c r="KY26" s="20">
        <f>'RIMS II Type II Employment'!KY26*VLOOKUP('Equation 4 Type II FTE'!$B26,'Equation 3 FTE Conversion'!$B$10:$E$32,4,FALSE)</f>
        <v>0.18894894862922543</v>
      </c>
      <c r="KZ26" s="20">
        <f>'RIMS II Type II Employment'!KZ26*VLOOKUP('Equation 4 Type II FTE'!$B26,'Equation 3 FTE Conversion'!$B$10:$E$32,4,FALSE)</f>
        <v>0.19189848283204683</v>
      </c>
      <c r="LA26" s="20">
        <f>'RIMS II Type II Employment'!LA26*VLOOKUP('Equation 4 Type II FTE'!$B26,'Equation 3 FTE Conversion'!$B$10:$E$32,4,FALSE)</f>
        <v>0.19234538195368645</v>
      </c>
      <c r="LB26" s="20">
        <f>'RIMS II Type II Employment'!LB26*VLOOKUP('Equation 4 Type II FTE'!$B26,'Equation 3 FTE Conversion'!$B$10:$E$32,4,FALSE)</f>
        <v>0.18358615916955015</v>
      </c>
      <c r="LC26" s="20">
        <f>'RIMS II Type II Employment'!LC26*VLOOKUP('Equation 4 Type II FTE'!$B26,'Equation 3 FTE Conversion'!$B$10:$E$32,4,FALSE)</f>
        <v>0.19779755123768963</v>
      </c>
      <c r="LD26" s="20">
        <f>'RIMS II Type II Employment'!LD26*VLOOKUP('Equation 4 Type II FTE'!$B26,'Equation 3 FTE Conversion'!$B$10:$E$32,4,FALSE)</f>
        <v>0.2153159968059622</v>
      </c>
      <c r="LE26" s="20">
        <f>'RIMS II Type II Employment'!LE26*VLOOKUP('Equation 4 Type II FTE'!$B26,'Equation 3 FTE Conversion'!$B$10:$E$32,4,FALSE)</f>
        <v>0.17786585041256323</v>
      </c>
      <c r="LF26" s="20">
        <f>'RIMS II Type II Employment'!LF26*VLOOKUP('Equation 4 Type II FTE'!$B26,'Equation 3 FTE Conversion'!$B$10:$E$32,4,FALSE)</f>
        <v>0.1276343891402715</v>
      </c>
      <c r="LG26" s="20">
        <f>'RIMS II Type II Employment'!LG26*VLOOKUP('Equation 4 Type II FTE'!$B26,'Equation 3 FTE Conversion'!$B$10:$E$32,4,FALSE)</f>
        <v>0.18975336704817672</v>
      </c>
      <c r="LH26" s="20">
        <f>'RIMS II Type II Employment'!LH26*VLOOKUP('Equation 4 Type II FTE'!$B26,'Equation 3 FTE Conversion'!$B$10:$E$32,4,FALSE)</f>
        <v>0.19145158371040724</v>
      </c>
      <c r="LI26" s="20">
        <f>'RIMS II Type II Employment'!LI26*VLOOKUP('Equation 4 Type II FTE'!$B26,'Equation 3 FTE Conversion'!$B$10:$E$32,4,FALSE)</f>
        <v>0.19663561352142667</v>
      </c>
      <c r="LJ26" s="20">
        <f>'RIMS II Type II Employment'!LJ26*VLOOKUP('Equation 4 Type II FTE'!$B26,'Equation 3 FTE Conversion'!$B$10:$E$32,4,FALSE)</f>
        <v>0.14229268033005057</v>
      </c>
      <c r="LK26" s="20">
        <f>'RIMS II Type II Employment'!LK26*VLOOKUP('Equation 4 Type II FTE'!$B26,'Equation 3 FTE Conversion'!$B$10:$E$32,4,FALSE)</f>
        <v>0.17545259515570932</v>
      </c>
      <c r="LL26" s="20">
        <f>'RIMS II Type II Employment'!LL26*VLOOKUP('Equation 4 Type II FTE'!$B26,'Equation 3 FTE Conversion'!$B$10:$E$32,4,FALSE)</f>
        <v>0.2284548309821666</v>
      </c>
      <c r="LM26" s="20">
        <f>'RIMS II Type II Employment'!LM26*VLOOKUP('Equation 4 Type II FTE'!$B26,'Equation 3 FTE Conversion'!$B$10:$E$32,4,FALSE)</f>
        <v>0.18742949161565078</v>
      </c>
      <c r="LN26" s="20">
        <f>'RIMS II Type II Employment'!LN26*VLOOKUP('Equation 4 Type II FTE'!$B26,'Equation 3 FTE Conversion'!$B$10:$E$32,4,FALSE)</f>
        <v>0.21174080383284535</v>
      </c>
      <c r="LO26" s="20">
        <f>'RIMS II Type II Employment'!LO26*VLOOKUP('Equation 4 Type II FTE'!$B26,'Equation 3 FTE Conversion'!$B$10:$E$32,4,FALSE)</f>
        <v>0.13103082246473249</v>
      </c>
      <c r="LP26" s="20">
        <f>'RIMS II Type II Employment'!LP26*VLOOKUP('Equation 4 Type II FTE'!$B26,'Equation 3 FTE Conversion'!$B$10:$E$32,4,FALSE)</f>
        <v>0.22434335906308223</v>
      </c>
      <c r="LQ26" s="20">
        <f>'RIMS II Type II Employment'!LQ26*VLOOKUP('Equation 4 Type II FTE'!$B26,'Equation 3 FTE Conversion'!$B$10:$E$32,4,FALSE)</f>
        <v>0.16025802501996272</v>
      </c>
      <c r="LR26" s="20">
        <f>'RIMS II Type II Employment'!LR26*VLOOKUP('Equation 4 Type II FTE'!$B26,'Equation 3 FTE Conversion'!$B$10:$E$32,4,FALSE)</f>
        <v>0.20137274421080648</v>
      </c>
      <c r="LS26" s="20">
        <f>'RIMS II Type II Employment'!LS26*VLOOKUP('Equation 4 Type II FTE'!$B26,'Equation 3 FTE Conversion'!$B$10:$E$32,4,FALSE)</f>
        <v>0.22586281607665687</v>
      </c>
      <c r="LT26" s="20">
        <f>'RIMS II Type II Employment'!LT26*VLOOKUP('Equation 4 Type II FTE'!$B26,'Equation 3 FTE Conversion'!$B$10:$E$32,4,FALSE)</f>
        <v>0.12253973915357998</v>
      </c>
      <c r="LU26" s="20">
        <f>'RIMS II Type II Employment'!LU26*VLOOKUP('Equation 4 Type II FTE'!$B26,'Equation 3 FTE Conversion'!$B$10:$E$32,4,FALSE)</f>
        <v>15.191352462070801</v>
      </c>
      <c r="LV26" s="20">
        <f>'RIMS II Type II Employment'!LV26*VLOOKUP('Equation 4 Type II FTE'!$B26,'Equation 3 FTE Conversion'!$B$10:$E$32,4,FALSE)</f>
        <v>9.4466430130423209</v>
      </c>
      <c r="LW26" s="20">
        <f>'RIMS II Type II Employment'!LW26*VLOOKUP('Equation 4 Type II FTE'!$B26,'Equation 3 FTE Conversion'!$B$10:$E$32,4,FALSE)</f>
        <v>15.493724407772159</v>
      </c>
      <c r="LX26" s="20">
        <f>'RIMS II Type II Employment'!LX26*VLOOKUP('Equation 4 Type II FTE'!$B26,'Equation 3 FTE Conversion'!$B$10:$E$32,4,FALSE)</f>
        <v>0.20816561085972848</v>
      </c>
      <c r="LY26" s="20">
        <f>'RIMS II Type II Employment'!LY26*VLOOKUP('Equation 4 Type II FTE'!$B26,'Equation 3 FTE Conversion'!$B$10:$E$32,4,FALSE)</f>
        <v>0.18027910566941707</v>
      </c>
      <c r="LZ26" s="20">
        <f>'RIMS II Type II Employment'!LZ26*VLOOKUP('Equation 4 Type II FTE'!$B26,'Equation 3 FTE Conversion'!$B$10:$E$32,4,FALSE)</f>
        <v>0.15677221187117379</v>
      </c>
      <c r="MA26" s="20">
        <f>'RIMS II Type II Employment'!MA26*VLOOKUP('Equation 4 Type II FTE'!$B26,'Equation 3 FTE Conversion'!$B$10:$E$32,4,FALSE)</f>
        <v>0.14148826191109928</v>
      </c>
      <c r="MB26" s="20">
        <f>'RIMS II Type II Employment'!MB26*VLOOKUP('Equation 4 Type II FTE'!$B26,'Equation 3 FTE Conversion'!$B$10:$E$32,4,FALSE)</f>
        <v>0.15927484695235558</v>
      </c>
      <c r="MC26" s="20">
        <f>'RIMS II Type II Employment'!MC26*VLOOKUP('Equation 4 Type II FTE'!$B26,'Equation 3 FTE Conversion'!$B$10:$E$32,4,FALSE)</f>
        <v>0.20736119244077722</v>
      </c>
      <c r="MD26" s="20">
        <f>'RIMS II Type II Employment'!MD26*VLOOKUP('Equation 4 Type II FTE'!$B26,'Equation 3 FTE Conversion'!$B$10:$E$32,4,FALSE)</f>
        <v>0.17017918552036199</v>
      </c>
      <c r="ME26" s="20">
        <f>'RIMS II Type II Employment'!ME26*VLOOKUP('Equation 4 Type II FTE'!$B26,'Equation 3 FTE Conversion'!$B$10:$E$32,4,FALSE)</f>
        <v>0.16660399254724514</v>
      </c>
      <c r="MF26" s="20">
        <f>'RIMS II Type II Employment'!MF26*VLOOKUP('Equation 4 Type II FTE'!$B26,'Equation 3 FTE Conversion'!$B$10:$E$32,4,FALSE)</f>
        <v>0.19556305562949161</v>
      </c>
      <c r="MG26" s="20">
        <f>'RIMS II Type II Employment'!MG26*VLOOKUP('Equation 4 Type II FTE'!$B26,'Equation 3 FTE Conversion'!$B$10:$E$32,4,FALSE)</f>
        <v>0.17822336970987487</v>
      </c>
      <c r="MH26" s="20">
        <f>'RIMS II Type II Employment'!MH26*VLOOKUP('Equation 4 Type II FTE'!$B26,'Equation 3 FTE Conversion'!$B$10:$E$32,4,FALSE)</f>
        <v>0.18018972584508916</v>
      </c>
      <c r="MI26" s="20">
        <f>'RIMS II Type II Employment'!MI26*VLOOKUP('Equation 4 Type II FTE'!$B26,'Equation 3 FTE Conversion'!$B$10:$E$32,4,FALSE)</f>
        <v>0.16526329518232633</v>
      </c>
      <c r="MJ26" s="20">
        <f>'RIMS II Type II Employment'!MJ26*VLOOKUP('Equation 4 Type II FTE'!$B26,'Equation 3 FTE Conversion'!$B$10:$E$32,4,FALSE)</f>
        <v>0.14997934522225179</v>
      </c>
      <c r="MK26" s="20">
        <f>'RIMS II Type II Employment'!MK26*VLOOKUP('Equation 4 Type II FTE'!$B26,'Equation 3 FTE Conversion'!$B$10:$E$32,4,FALSE)</f>
        <v>0.29084194836305566</v>
      </c>
      <c r="ML26" s="20">
        <f>'RIMS II Type II Employment'!ML26*VLOOKUP('Equation 4 Type II FTE'!$B26,'Equation 3 FTE Conversion'!$B$10:$E$32,4,FALSE)</f>
        <v>0.28002698961937716</v>
      </c>
      <c r="MM26" s="20">
        <f>'RIMS II Type II Employment'!MM26*VLOOKUP('Equation 4 Type II FTE'!$B26,'Equation 3 FTE Conversion'!$B$10:$E$32,4,FALSE)</f>
        <v>0.1697322863987224</v>
      </c>
      <c r="MN26" s="20">
        <f>'RIMS II Type II Employment'!MN26*VLOOKUP('Equation 4 Type II FTE'!$B26,'Equation 3 FTE Conversion'!$B$10:$E$32,4,FALSE)</f>
        <v>0.5980404045781208</v>
      </c>
      <c r="MO26" s="20">
        <f>'RIMS II Type II Employment'!MO26*VLOOKUP('Equation 4 Type II FTE'!$B26,'Equation 3 FTE Conversion'!$B$10:$E$32,4,FALSE)</f>
        <v>0.16919600745275484</v>
      </c>
      <c r="MP26" s="20">
        <f>'RIMS II Type II Employment'!MP26*VLOOKUP('Equation 4 Type II FTE'!$B26,'Equation 3 FTE Conversion'!$B$10:$E$32,4,FALSE)</f>
        <v>0.12262911897790789</v>
      </c>
      <c r="MQ26" s="20">
        <f>'RIMS II Type II Employment'!MQ26*VLOOKUP('Equation 4 Type II FTE'!$B26,'Equation 3 FTE Conversion'!$B$10:$E$32,4,FALSE)</f>
        <v>0.12718749001863189</v>
      </c>
      <c r="MR26" s="20">
        <f>'RIMS II Type II Employment'!MR26*VLOOKUP('Equation 4 Type II FTE'!$B26,'Equation 3 FTE Conversion'!$B$10:$E$32,4,FALSE)</f>
        <v>0.1867144530210274</v>
      </c>
      <c r="MS26" s="20">
        <f>'RIMS II Type II Employment'!MS26*VLOOKUP('Equation 4 Type II FTE'!$B26,'Equation 3 FTE Conversion'!$B$10:$E$32,4,FALSE)</f>
        <v>0.14032632419483629</v>
      </c>
      <c r="MT26" s="20">
        <f>'RIMS II Type II Employment'!MT26*VLOOKUP('Equation 4 Type II FTE'!$B26,'Equation 3 FTE Conversion'!$B$10:$E$32,4,FALSE)</f>
        <v>0.14935368645195635</v>
      </c>
      <c r="MU26" s="20">
        <f>'RIMS II Type II Employment'!MU26*VLOOKUP('Equation 4 Type II FTE'!$B26,'Equation 3 FTE Conversion'!$B$10:$E$32,4,FALSE)</f>
        <v>0.12423795581581049</v>
      </c>
      <c r="MV26" s="20">
        <f>'RIMS II Type II Employment'!MV26*VLOOKUP('Equation 4 Type II FTE'!$B26,'Equation 3 FTE Conversion'!$B$10:$E$32,4,FALSE)</f>
        <v>0.17446941708810221</v>
      </c>
      <c r="MW26" s="20">
        <f>'RIMS II Type II Employment'!MW26*VLOOKUP('Equation 4 Type II FTE'!$B26,'Equation 3 FTE Conversion'!$B$10:$E$32,4,FALSE)</f>
        <v>0.1617774820335374</v>
      </c>
      <c r="MX26" s="20">
        <f>'RIMS II Type II Employment'!MX26*VLOOKUP('Equation 4 Type II FTE'!$B26,'Equation 3 FTE Conversion'!$B$10:$E$32,4,FALSE)</f>
        <v>0.17813398988554696</v>
      </c>
      <c r="MY26" s="20">
        <f>'RIMS II Type II Employment'!MY26*VLOOKUP('Equation 4 Type II FTE'!$B26,'Equation 3 FTE Conversion'!$B$10:$E$32,4,FALSE)</f>
        <v>0.16848096885813149</v>
      </c>
      <c r="MZ26" s="20">
        <f>'RIMS II Type II Employment'!MZ26*VLOOKUP('Equation 4 Type II FTE'!$B26,'Equation 3 FTE Conversion'!$B$10:$E$32,4,FALSE)</f>
        <v>0.12245035932925206</v>
      </c>
      <c r="NA26" s="20">
        <f>'RIMS II Type II Employment'!NA26*VLOOKUP('Equation 4 Type II FTE'!$B26,'Equation 3 FTE Conversion'!$B$10:$E$32,4,FALSE)</f>
        <v>0.21352840031940376</v>
      </c>
      <c r="NB26" s="20">
        <f>'RIMS II Type II Employment'!NB26*VLOOKUP('Equation 4 Type II FTE'!$B26,'Equation 3 FTE Conversion'!$B$10:$E$32,4,FALSE)</f>
        <v>0.14649353207346286</v>
      </c>
      <c r="NC26" s="20">
        <f>'RIMS II Type II Employment'!NC26*VLOOKUP('Equation 4 Type II FTE'!$B26,'Equation 3 FTE Conversion'!$B$10:$E$32,4,FALSE)</f>
        <v>0.16687213202022891</v>
      </c>
      <c r="ND26" s="20">
        <f>'RIMS II Type II Employment'!ND26*VLOOKUP('Equation 4 Type II FTE'!$B26,'Equation 3 FTE Conversion'!$B$10:$E$32,4,FALSE)</f>
        <v>0.18957460739952089</v>
      </c>
      <c r="NE26" s="20">
        <f>'RIMS II Type II Employment'!NE26*VLOOKUP('Equation 4 Type II FTE'!$B26,'Equation 3 FTE Conversion'!$B$10:$E$32,4,FALSE)</f>
        <v>0.22934862922544583</v>
      </c>
      <c r="NF26" s="20">
        <f>'RIMS II Type II Employment'!NF26*VLOOKUP('Equation 4 Type II FTE'!$B26,'Equation 3 FTE Conversion'!$B$10:$E$32,4,FALSE)</f>
        <v>0.46102113388341764</v>
      </c>
      <c r="NG26" s="198">
        <f>'RIMS II Type II Employment'!NG26*VLOOKUP('Equation 4 Type II FTE'!$B26,'Equation 3 FTE Conversion'!$B$10:$E$32,4,FALSE)</f>
        <v>0.41329230769230763</v>
      </c>
      <c r="NH26" s="219">
        <f>'RIMS II Type II Employment'!NH26*VLOOKUP('Equation 4 Type II FTE'!$B26,'Equation 3 FTE Conversion'!$B$10:$E$32,4,FALSE)</f>
        <v>0.19198786265637474</v>
      </c>
      <c r="NI26" s="198">
        <f>'RIMS II Type II Employment'!NI26*VLOOKUP('Equation 4 Type II FTE'!$B26,'Equation 3 FTE Conversion'!$B$10:$E$32,4,FALSE)</f>
        <v>0.12316539792387543</v>
      </c>
      <c r="NJ26" s="200">
        <f>'RIMS II Type II Employment'!NJ26*VLOOKUP('Equation 4 Type II FTE'!$B26,'Equation 3 FTE Conversion'!$B$10:$E$32,4,FALSE)</f>
        <v>0.27725621506521159</v>
      </c>
    </row>
    <row r="27" spans="2:374" x14ac:dyDescent="0.3">
      <c r="B27" s="59" t="s">
        <v>838</v>
      </c>
      <c r="C27" s="20">
        <f>'RIMS II Type II Employment'!C27*VLOOKUP('Equation 4 Type II FTE'!$B27,'Equation 3 FTE Conversion'!$B$10:$E$32,4,FALSE)</f>
        <v>0.40676948042426314</v>
      </c>
      <c r="D27" s="20">
        <f>'RIMS II Type II Employment'!D27*VLOOKUP('Equation 4 Type II FTE'!$B27,'Equation 3 FTE Conversion'!$B$10:$E$32,4,FALSE)</f>
        <v>0.48005717777017454</v>
      </c>
      <c r="E27" s="20">
        <f>'RIMS II Type II Employment'!E27*VLOOKUP('Equation 4 Type II FTE'!$B27,'Equation 3 FTE Conversion'!$B$10:$E$32,4,FALSE)</f>
        <v>0.48979852387702238</v>
      </c>
      <c r="F27" s="20">
        <f>'RIMS II Type II Employment'!F27*VLOOKUP('Equation 4 Type II FTE'!$B27,'Equation 3 FTE Conversion'!$B$10:$E$32,4,FALSE)</f>
        <v>0.6654158756537466</v>
      </c>
      <c r="G27" s="20">
        <f>'RIMS II Type II Employment'!G27*VLOOKUP('Equation 4 Type II FTE'!$B27,'Equation 3 FTE Conversion'!$B$10:$E$32,4,FALSE)</f>
        <v>0.47377537514052498</v>
      </c>
      <c r="H27" s="20">
        <f>'RIMS II Type II Employment'!H27*VLOOKUP('Equation 4 Type II FTE'!$B27,'Equation 3 FTE Conversion'!$B$10:$E$32,4,FALSE)</f>
        <v>0.3911104941590498</v>
      </c>
      <c r="I27" s="20">
        <f>'RIMS II Type II Employment'!I27*VLOOKUP('Equation 4 Type II FTE'!$B27,'Equation 3 FTE Conversion'!$B$10:$E$32,4,FALSE)</f>
        <v>0.32419564006060908</v>
      </c>
      <c r="J27" s="20">
        <f>'RIMS II Type II Employment'!J27*VLOOKUP('Equation 4 Type II FTE'!$B27,'Equation 3 FTE Conversion'!$B$10:$E$32,4,FALSE)</f>
        <v>0.38528389461850532</v>
      </c>
      <c r="K27" s="20">
        <f>'RIMS II Type II Employment'!K27*VLOOKUP('Equation 4 Type II FTE'!$B27,'Equation 3 FTE Conversion'!$B$10:$E$32,4,FALSE)</f>
        <v>0.33129680825064767</v>
      </c>
      <c r="L27" s="20">
        <f>'RIMS II Type II Employment'!L27*VLOOKUP('Equation 4 Type II FTE'!$B27,'Equation 3 FTE Conversion'!$B$10:$E$32,4,FALSE)</f>
        <v>0.67834364338432962</v>
      </c>
      <c r="M27" s="20">
        <f>'RIMS II Type II Employment'!M27*VLOOKUP('Equation 4 Type II FTE'!$B27,'Equation 3 FTE Conversion'!$B$10:$E$32,4,FALSE)</f>
        <v>0.39648189061048927</v>
      </c>
      <c r="N27" s="20">
        <f>'RIMS II Type II Employment'!N27*VLOOKUP('Equation 4 Type II FTE'!$B27,'Equation 3 FTE Conversion'!$B$10:$E$32,4,FALSE)</f>
        <v>0.78595365364876091</v>
      </c>
      <c r="O27" s="20">
        <f>'RIMS II Type II Employment'!O27*VLOOKUP('Equation 4 Type II FTE'!$B27,'Equation 3 FTE Conversion'!$B$10:$E$32,4,FALSE)</f>
        <v>0.40376514003616992</v>
      </c>
      <c r="P27" s="20">
        <f>'RIMS II Type II Employment'!P27*VLOOKUP('Equation 4 Type II FTE'!$B27,'Equation 3 FTE Conversion'!$B$10:$E$32,4,FALSE)</f>
        <v>0.29651929224302265</v>
      </c>
      <c r="Q27" s="20">
        <f>'RIMS II Type II Employment'!Q27*VLOOKUP('Equation 4 Type II FTE'!$B27,'Equation 3 FTE Conversion'!$B$10:$E$32,4,FALSE)</f>
        <v>0</v>
      </c>
      <c r="R27" s="20">
        <f>'RIMS II Type II Employment'!R27*VLOOKUP('Equation 4 Type II FTE'!$B27,'Equation 3 FTE Conversion'!$B$10:$E$32,4,FALSE)</f>
        <v>0.29488056112224453</v>
      </c>
      <c r="S27" s="20">
        <f>'RIMS II Type II Employment'!S27*VLOOKUP('Equation 4 Type II FTE'!$B27,'Equation 3 FTE Conversion'!$B$10:$E$32,4,FALSE)</f>
        <v>0.346773713280219</v>
      </c>
      <c r="T27" s="20">
        <f>'RIMS II Type II Employment'!T27*VLOOKUP('Equation 4 Type II FTE'!$B27,'Equation 3 FTE Conversion'!$B$10:$E$32,4,FALSE)</f>
        <v>0.35797170927220295</v>
      </c>
      <c r="U27" s="20">
        <f>'RIMS II Type II Employment'!U27*VLOOKUP('Equation 4 Type II FTE'!$B27,'Equation 3 FTE Conversion'!$B$10:$E$32,4,FALSE)</f>
        <v>0.44418717434869742</v>
      </c>
      <c r="V27" s="20">
        <f>'RIMS II Type II Employment'!V27*VLOOKUP('Equation 4 Type II FTE'!$B27,'Equation 3 FTE Conversion'!$B$10:$E$32,4,FALSE)</f>
        <v>0.49990403245515425</v>
      </c>
      <c r="W27" s="20">
        <f>'RIMS II Type II Employment'!W27*VLOOKUP('Equation 4 Type II FTE'!$B27,'Equation 3 FTE Conversion'!$B$10:$E$32,4,FALSE)</f>
        <v>0.29269558629454034</v>
      </c>
      <c r="X27" s="20">
        <f>'RIMS II Type II Employment'!X27*VLOOKUP('Equation 4 Type II FTE'!$B27,'Equation 3 FTE Conversion'!$B$10:$E$32,4,FALSE)</f>
        <v>0.28832563663913191</v>
      </c>
      <c r="Y27" s="20">
        <f>'RIMS II Type II Employment'!Y27*VLOOKUP('Equation 4 Type II FTE'!$B27,'Equation 3 FTE Conversion'!$B$10:$E$32,4,FALSE)</f>
        <v>0.31035746615181581</v>
      </c>
      <c r="Z27" s="20">
        <f>'RIMS II Type II Employment'!Z27*VLOOKUP('Equation 4 Type II FTE'!$B27,'Equation 3 FTE Conversion'!$B$10:$E$32,4,FALSE)</f>
        <v>0.73824836991055276</v>
      </c>
      <c r="AA27" s="20">
        <f>'RIMS II Type II Employment'!AA27*VLOOKUP('Equation 4 Type II FTE'!$B27,'Equation 3 FTE Conversion'!$B$10:$E$32,4,FALSE)</f>
        <v>0.49680865144923991</v>
      </c>
      <c r="AB27" s="20">
        <f>'RIMS II Type II Employment'!AB27*VLOOKUP('Equation 4 Type II FTE'!$B27,'Equation 3 FTE Conversion'!$B$10:$E$32,4,FALSE)</f>
        <v>0.69655176694853127</v>
      </c>
      <c r="AC27" s="20">
        <f>'RIMS II Type II Employment'!AC27*VLOOKUP('Equation 4 Type II FTE'!$B27,'Equation 3 FTE Conversion'!$B$10:$E$32,4,FALSE)</f>
        <v>0.48388088371865684</v>
      </c>
      <c r="AD27" s="20">
        <f>'RIMS II Type II Employment'!AD27*VLOOKUP('Equation 4 Type II FTE'!$B27,'Equation 3 FTE Conversion'!$B$10:$E$32,4,FALSE)</f>
        <v>0.35715234371181387</v>
      </c>
      <c r="AE27" s="20">
        <f>'RIMS II Type II Employment'!AE27*VLOOKUP('Equation 4 Type II FTE'!$B27,'Equation 3 FTE Conversion'!$B$10:$E$32,4,FALSE)</f>
        <v>0.35278239405640555</v>
      </c>
      <c r="AF27" s="20">
        <f>'RIMS II Type II Employment'!AF27*VLOOKUP('Equation 4 Type II FTE'!$B27,'Equation 3 FTE Conversion'!$B$10:$E$32,4,FALSE)</f>
        <v>0.39375067207585907</v>
      </c>
      <c r="AG27" s="20">
        <f>'RIMS II Type II Employment'!AG27*VLOOKUP('Equation 4 Type II FTE'!$B27,'Equation 3 FTE Conversion'!$B$10:$E$32,4,FALSE)</f>
        <v>0.38218851361259104</v>
      </c>
      <c r="AH27" s="20">
        <f>'RIMS II Type II Employment'!AH27*VLOOKUP('Equation 4 Type II FTE'!$B27,'Equation 3 FTE Conversion'!$B$10:$E$32,4,FALSE)</f>
        <v>0.44100075272496214</v>
      </c>
      <c r="AI27" s="20">
        <f>'RIMS II Type II Employment'!AI27*VLOOKUP('Equation 4 Type II FTE'!$B27,'Equation 3 FTE Conversion'!$B$10:$E$32,4,FALSE)</f>
        <v>0.3859211789432524</v>
      </c>
      <c r="AJ27" s="20">
        <f>'RIMS II Type II Employment'!AJ27*VLOOKUP('Equation 4 Type II FTE'!$B27,'Equation 3 FTE Conversion'!$B$10:$E$32,4,FALSE)</f>
        <v>0.33384594554963593</v>
      </c>
      <c r="AK27" s="20">
        <f>'RIMS II Type II Employment'!AK27*VLOOKUP('Equation 4 Type II FTE'!$B27,'Equation 3 FTE Conversion'!$B$10:$E$32,4,FALSE)</f>
        <v>0.41997037000830933</v>
      </c>
      <c r="AL27" s="20">
        <f>'RIMS II Type II Employment'!AL27*VLOOKUP('Equation 4 Type II FTE'!$B27,'Equation 3 FTE Conversion'!$B$10:$E$32,4,FALSE)</f>
        <v>0.41632874529546898</v>
      </c>
      <c r="AM27" s="20">
        <f>'RIMS II Type II Employment'!AM27*VLOOKUP('Equation 4 Type II FTE'!$B27,'Equation 3 FTE Conversion'!$B$10:$E$32,4,FALSE)</f>
        <v>0.45893575443570067</v>
      </c>
      <c r="AN27" s="20">
        <f>'RIMS II Type II Employment'!AN27*VLOOKUP('Equation 4 Type II FTE'!$B27,'Equation 3 FTE Conversion'!$B$10:$E$32,4,FALSE)</f>
        <v>0.29551784544699156</v>
      </c>
      <c r="AO27" s="20">
        <f>'RIMS II Type II Employment'!AO27*VLOOKUP('Equation 4 Type II FTE'!$B27,'Equation 3 FTE Conversion'!$B$10:$E$32,4,FALSE)</f>
        <v>0.25919263893640943</v>
      </c>
      <c r="AP27" s="20">
        <f>'RIMS II Type II Employment'!AP27*VLOOKUP('Equation 4 Type II FTE'!$B27,'Equation 3 FTE Conversion'!$B$10:$E$32,4,FALSE)</f>
        <v>0.45365539860208226</v>
      </c>
      <c r="AQ27" s="20">
        <f>'RIMS II Type II Employment'!AQ27*VLOOKUP('Equation 4 Type II FTE'!$B27,'Equation 3 FTE Conversion'!$B$10:$E$32,4,FALSE)</f>
        <v>0.32073609658341073</v>
      </c>
      <c r="AR27" s="20">
        <f>'RIMS II Type II Employment'!AR27*VLOOKUP('Equation 4 Type II FTE'!$B27,'Equation 3 FTE Conversion'!$B$10:$E$32,4,FALSE)</f>
        <v>0.35778962803656095</v>
      </c>
      <c r="AS27" s="20">
        <f>'RIMS II Type II Employment'!AS27*VLOOKUP('Equation 4 Type II FTE'!$B27,'Equation 3 FTE Conversion'!$B$10:$E$32,4,FALSE)</f>
        <v>0.33666820470208714</v>
      </c>
      <c r="AT27" s="20">
        <f>'RIMS II Type II Employment'!AT27*VLOOKUP('Equation 4 Type II FTE'!$B27,'Equation 3 FTE Conversion'!$B$10:$E$32,4,FALSE)</f>
        <v>0.31581990322107628</v>
      </c>
      <c r="AU27" s="20">
        <f>'RIMS II Type II Employment'!AU27*VLOOKUP('Equation 4 Type II FTE'!$B27,'Equation 3 FTE Conversion'!$B$10:$E$32,4,FALSE)</f>
        <v>0.289145002199521</v>
      </c>
      <c r="AV27" s="20">
        <f>'RIMS II Type II Employment'!AV27*VLOOKUP('Equation 4 Type II FTE'!$B27,'Equation 3 FTE Conversion'!$B$10:$E$32,4,FALSE)</f>
        <v>0.35341967838115257</v>
      </c>
      <c r="AW27" s="20">
        <f>'RIMS II Type II Employment'!AW27*VLOOKUP('Equation 4 Type II FTE'!$B27,'Equation 3 FTE Conversion'!$B$10:$E$32,4,FALSE)</f>
        <v>0.3112678723300259</v>
      </c>
      <c r="AX27" s="20">
        <f>'RIMS II Type II Employment'!AX27*VLOOKUP('Equation 4 Type II FTE'!$B27,'Equation 3 FTE Conversion'!$B$10:$E$32,4,FALSE)</f>
        <v>0.31308868468644607</v>
      </c>
      <c r="AY27" s="20">
        <f>'RIMS II Type II Employment'!AY27*VLOOKUP('Equation 4 Type II FTE'!$B27,'Equation 3 FTE Conversion'!$B$10:$E$32,4,FALSE)</f>
        <v>0.25491372989882205</v>
      </c>
      <c r="AZ27" s="20">
        <f>'RIMS II Type II Employment'!AZ27*VLOOKUP('Equation 4 Type II FTE'!$B27,'Equation 3 FTE Conversion'!$B$10:$E$32,4,FALSE)</f>
        <v>0.27612619385111692</v>
      </c>
      <c r="BA27" s="20">
        <f>'RIMS II Type II Employment'!BA27*VLOOKUP('Equation 4 Type II FTE'!$B27,'Equation 3 FTE Conversion'!$B$10:$E$32,4,FALSE)</f>
        <v>0.29041957084901515</v>
      </c>
      <c r="BB27" s="20">
        <f>'RIMS II Type II Employment'!BB27*VLOOKUP('Equation 4 Type II FTE'!$B27,'Equation 3 FTE Conversion'!$B$10:$E$32,4,FALSE)</f>
        <v>0.38018562002052891</v>
      </c>
      <c r="BC27" s="20">
        <f>'RIMS II Type II Employment'!BC27*VLOOKUP('Equation 4 Type II FTE'!$B27,'Equation 3 FTE Conversion'!$B$10:$E$32,4,FALSE)</f>
        <v>0.40886341463414638</v>
      </c>
      <c r="BD27" s="20">
        <f>'RIMS II Type II Employment'!BD27*VLOOKUP('Equation 4 Type II FTE'!$B27,'Equation 3 FTE Conversion'!$B$10:$E$32,4,FALSE)</f>
        <v>0.29142101764504619</v>
      </c>
      <c r="BE27" s="20">
        <f>'RIMS II Type II Employment'!BE27*VLOOKUP('Equation 4 Type II FTE'!$B27,'Equation 3 FTE Conversion'!$B$10:$E$32,4,FALSE)</f>
        <v>0.37235612688792219</v>
      </c>
      <c r="BF27" s="20">
        <f>'RIMS II Type II Employment'!BF27*VLOOKUP('Equation 4 Type II FTE'!$B27,'Equation 3 FTE Conversion'!$B$10:$E$32,4,FALSE)</f>
        <v>0.36616536487609369</v>
      </c>
      <c r="BG27" s="20">
        <f>'RIMS II Type II Employment'!BG27*VLOOKUP('Equation 4 Type II FTE'!$B27,'Equation 3 FTE Conversion'!$B$10:$E$32,4,FALSE)</f>
        <v>0.45374643921990326</v>
      </c>
      <c r="BH27" s="20">
        <f>'RIMS II Type II Employment'!BH27*VLOOKUP('Equation 4 Type II FTE'!$B27,'Equation 3 FTE Conversion'!$B$10:$E$32,4,FALSE)</f>
        <v>0.39830270296690945</v>
      </c>
      <c r="BI27" s="20">
        <f>'RIMS II Type II Employment'!BI27*VLOOKUP('Equation 4 Type II FTE'!$B27,'Equation 3 FTE Conversion'!$B$10:$E$32,4,FALSE)</f>
        <v>0.4548389266337553</v>
      </c>
      <c r="BJ27" s="20">
        <f>'RIMS II Type II Employment'!BJ27*VLOOKUP('Equation 4 Type II FTE'!$B27,'Equation 3 FTE Conversion'!$B$10:$E$32,4,FALSE)</f>
        <v>0.39948623099858255</v>
      </c>
      <c r="BK27" s="20">
        <f>'RIMS II Type II Employment'!BK27*VLOOKUP('Equation 4 Type II FTE'!$B27,'Equation 3 FTE Conversion'!$B$10:$E$32,4,FALSE)</f>
        <v>0.35651505938706685</v>
      </c>
      <c r="BL27" s="20">
        <f>'RIMS II Type II Employment'!BL27*VLOOKUP('Equation 4 Type II FTE'!$B27,'Equation 3 FTE Conversion'!$B$10:$E$32,4,FALSE)</f>
        <v>0.30189068869446212</v>
      </c>
      <c r="BM27" s="20">
        <f>'RIMS II Type II Employment'!BM27*VLOOKUP('Equation 4 Type II FTE'!$B27,'Equation 3 FTE Conversion'!$B$10:$E$32,4,FALSE)</f>
        <v>0.36097604966029623</v>
      </c>
      <c r="BN27" s="20">
        <f>'RIMS II Type II Employment'!BN27*VLOOKUP('Equation 4 Type II FTE'!$B27,'Equation 3 FTE Conversion'!$B$10:$E$32,4,FALSE)</f>
        <v>0.40513074930348503</v>
      </c>
      <c r="BO27" s="20">
        <f>'RIMS II Type II Employment'!BO27*VLOOKUP('Equation 4 Type II FTE'!$B27,'Equation 3 FTE Conversion'!$B$10:$E$32,4,FALSE)</f>
        <v>0.57947353243071509</v>
      </c>
      <c r="BP27" s="20">
        <f>'RIMS II Type II Employment'!BP27*VLOOKUP('Equation 4 Type II FTE'!$B27,'Equation 3 FTE Conversion'!$B$10:$E$32,4,FALSE)</f>
        <v>0.32028089349430572</v>
      </c>
      <c r="BQ27" s="20">
        <f>'RIMS II Type II Employment'!BQ27*VLOOKUP('Equation 4 Type II FTE'!$B27,'Equation 3 FTE Conversion'!$B$10:$E$32,4,FALSE)</f>
        <v>0.393386509604575</v>
      </c>
      <c r="BR27" s="20">
        <f>'RIMS II Type II Employment'!BR27*VLOOKUP('Equation 4 Type II FTE'!$B27,'Equation 3 FTE Conversion'!$B$10:$E$32,4,FALSE)</f>
        <v>0.31572886260325528</v>
      </c>
      <c r="BS27" s="20">
        <f>'RIMS II Type II Employment'!BS27*VLOOKUP('Equation 4 Type II FTE'!$B27,'Equation 3 FTE Conversion'!$B$10:$E$32,4,FALSE)</f>
        <v>0.37108155823842809</v>
      </c>
      <c r="BT27" s="20">
        <f>'RIMS II Type II Employment'!BT27*VLOOKUP('Equation 4 Type II FTE'!$B27,'Equation 3 FTE Conversion'!$B$10:$E$32,4,FALSE)</f>
        <v>0.41204983625788166</v>
      </c>
      <c r="BU27" s="20">
        <f>'RIMS II Type II Employment'!BU27*VLOOKUP('Equation 4 Type II FTE'!$B27,'Equation 3 FTE Conversion'!$B$10:$E$32,4,FALSE)</f>
        <v>0.36625640549391469</v>
      </c>
      <c r="BV27" s="20">
        <f>'RIMS II Type II Employment'!BV27*VLOOKUP('Equation 4 Type II FTE'!$B27,'Equation 3 FTE Conversion'!$B$10:$E$32,4,FALSE)</f>
        <v>0.37208300503445918</v>
      </c>
      <c r="BW27" s="20">
        <f>'RIMS II Type II Employment'!BW27*VLOOKUP('Equation 4 Type II FTE'!$B27,'Equation 3 FTE Conversion'!$B$10:$E$32,4,FALSE)</f>
        <v>0.41505417664597494</v>
      </c>
      <c r="BX27" s="20">
        <f>'RIMS II Type II Employment'!BX27*VLOOKUP('Equation 4 Type II FTE'!$B27,'Equation 3 FTE Conversion'!$B$10:$E$32,4,FALSE)</f>
        <v>0.30771728823500666</v>
      </c>
      <c r="BY27" s="20">
        <f>'RIMS II Type II Employment'!BY27*VLOOKUP('Equation 4 Type II FTE'!$B27,'Equation 3 FTE Conversion'!$B$10:$E$32,4,FALSE)</f>
        <v>0.29788490151033775</v>
      </c>
      <c r="BZ27" s="20">
        <f>'RIMS II Type II Employment'!BZ27*VLOOKUP('Equation 4 Type II FTE'!$B27,'Equation 3 FTE Conversion'!$B$10:$E$32,4,FALSE)</f>
        <v>0.29305974876582436</v>
      </c>
      <c r="CA27" s="20">
        <f>'RIMS II Type II Employment'!CA27*VLOOKUP('Equation 4 Type II FTE'!$B27,'Equation 3 FTE Conversion'!$B$10:$E$32,4,FALSE)</f>
        <v>0.42707153819834798</v>
      </c>
      <c r="CB27" s="20">
        <f>'RIMS II Type II Employment'!CB27*VLOOKUP('Equation 4 Type II FTE'!$B27,'Equation 3 FTE Conversion'!$B$10:$E$32,4,FALSE)</f>
        <v>0.40786196783811529</v>
      </c>
      <c r="CC27" s="20">
        <f>'RIMS II Type II Employment'!CC27*VLOOKUP('Equation 4 Type II FTE'!$B27,'Equation 3 FTE Conversion'!$B$10:$E$32,4,FALSE)</f>
        <v>0.38546597585414732</v>
      </c>
      <c r="CD27" s="20">
        <f>'RIMS II Type II Employment'!CD27*VLOOKUP('Equation 4 Type II FTE'!$B27,'Equation 3 FTE Conversion'!$B$10:$E$32,4,FALSE)</f>
        <v>0.63464414683024595</v>
      </c>
      <c r="CE27" s="20">
        <f>'RIMS II Type II Employment'!CE27*VLOOKUP('Equation 4 Type II FTE'!$B27,'Equation 3 FTE Conversion'!$B$10:$E$32,4,FALSE)</f>
        <v>0.46840397868908545</v>
      </c>
      <c r="CF27" s="20">
        <f>'RIMS II Type II Employment'!CF27*VLOOKUP('Equation 4 Type II FTE'!$B27,'Equation 3 FTE Conversion'!$B$10:$E$32,4,FALSE)</f>
        <v>0.38674054450364148</v>
      </c>
      <c r="CG27" s="20">
        <f>'RIMS II Type II Employment'!CG27*VLOOKUP('Equation 4 Type II FTE'!$B27,'Equation 3 FTE Conversion'!$B$10:$E$32,4,FALSE)</f>
        <v>0.36124917151375924</v>
      </c>
      <c r="CH27" s="20">
        <f>'RIMS II Type II Employment'!CH27*VLOOKUP('Equation 4 Type II FTE'!$B27,'Equation 3 FTE Conversion'!$B$10:$E$32,4,FALSE)</f>
        <v>0.30016091695586294</v>
      </c>
      <c r="CI27" s="20">
        <f>'RIMS II Type II Employment'!CI27*VLOOKUP('Equation 4 Type II FTE'!$B27,'Equation 3 FTE Conversion'!$B$10:$E$32,4,FALSE)</f>
        <v>0.37526942665819446</v>
      </c>
      <c r="CJ27" s="20">
        <f>'RIMS II Type II Employment'!CJ27*VLOOKUP('Equation 4 Type II FTE'!$B27,'Equation 3 FTE Conversion'!$B$10:$E$32,4,FALSE)</f>
        <v>0.54715411310425732</v>
      </c>
      <c r="CK27" s="20">
        <f>'RIMS II Type II Employment'!CK27*VLOOKUP('Equation 4 Type II FTE'!$B27,'Equation 3 FTE Conversion'!$B$10:$E$32,4,FALSE)</f>
        <v>0.64966584877071221</v>
      </c>
      <c r="CL27" s="20">
        <f>'RIMS II Type II Employment'!CL27*VLOOKUP('Equation 4 Type II FTE'!$B27,'Equation 3 FTE Conversion'!$B$10:$E$32,4,FALSE)</f>
        <v>0.43499207194877565</v>
      </c>
      <c r="CM27" s="20">
        <f>'RIMS II Type II Employment'!CM27*VLOOKUP('Equation 4 Type II FTE'!$B27,'Equation 3 FTE Conversion'!$B$10:$E$32,4,FALSE)</f>
        <v>0.45447476416247129</v>
      </c>
      <c r="CN27" s="20">
        <f>'RIMS II Type II Employment'!CN27*VLOOKUP('Equation 4 Type II FTE'!$B27,'Equation 3 FTE Conversion'!$B$10:$E$32,4,FALSE)</f>
        <v>0.32829246786255439</v>
      </c>
      <c r="CO27" s="20">
        <f>'RIMS II Type II Employment'!CO27*VLOOKUP('Equation 4 Type II FTE'!$B27,'Equation 3 FTE Conversion'!$B$10:$E$32,4,FALSE)</f>
        <v>0.35751650618309794</v>
      </c>
      <c r="CP27" s="20">
        <f>'RIMS II Type II Employment'!CP27*VLOOKUP('Equation 4 Type II FTE'!$B27,'Equation 3 FTE Conversion'!$B$10:$E$32,4,FALSE)</f>
        <v>0.35596881568014083</v>
      </c>
      <c r="CQ27" s="20">
        <f>'RIMS II Type II Employment'!CQ27*VLOOKUP('Equation 4 Type II FTE'!$B27,'Equation 3 FTE Conversion'!$B$10:$E$32,4,FALSE)</f>
        <v>0.31846008113788554</v>
      </c>
      <c r="CR27" s="20">
        <f>'RIMS II Type II Employment'!CR27*VLOOKUP('Equation 4 Type II FTE'!$B27,'Equation 3 FTE Conversion'!$B$10:$E$32,4,FALSE)</f>
        <v>0.31290660345080407</v>
      </c>
      <c r="CS27" s="20">
        <f>'RIMS II Type II Employment'!CS27*VLOOKUP('Equation 4 Type II FTE'!$B27,'Equation 3 FTE Conversion'!$B$10:$E$32,4,FALSE)</f>
        <v>0.31581990322107628</v>
      </c>
      <c r="CT27" s="20">
        <f>'RIMS II Type II Employment'!CT27*VLOOKUP('Equation 4 Type II FTE'!$B27,'Equation 3 FTE Conversion'!$B$10:$E$32,4,FALSE)</f>
        <v>0.30680688205679657</v>
      </c>
      <c r="CU27" s="20">
        <f>'RIMS II Type II Employment'!CU27*VLOOKUP('Equation 4 Type II FTE'!$B27,'Equation 3 FTE Conversion'!$B$10:$E$32,4,FALSE)</f>
        <v>0.29178518011633026</v>
      </c>
      <c r="CV27" s="20">
        <f>'RIMS II Type II Employment'!CV27*VLOOKUP('Equation 4 Type II FTE'!$B27,'Equation 3 FTE Conversion'!$B$10:$E$32,4,FALSE)</f>
        <v>0.42861922870130509</v>
      </c>
      <c r="CW27" s="20">
        <f>'RIMS II Type II Employment'!CW27*VLOOKUP('Equation 4 Type II FTE'!$B27,'Equation 3 FTE Conversion'!$B$10:$E$32,4,FALSE)</f>
        <v>0.43553831565570167</v>
      </c>
      <c r="CX27" s="20">
        <f>'RIMS II Type II Employment'!CX27*VLOOKUP('Equation 4 Type II FTE'!$B27,'Equation 3 FTE Conversion'!$B$10:$E$32,4,FALSE)</f>
        <v>0.3417664793000636</v>
      </c>
      <c r="CY27" s="20">
        <f>'RIMS II Type II Employment'!CY27*VLOOKUP('Equation 4 Type II FTE'!$B27,'Equation 3 FTE Conversion'!$B$10:$E$32,4,FALSE)</f>
        <v>0.42215534483601352</v>
      </c>
      <c r="CZ27" s="20">
        <f>'RIMS II Type II Employment'!CZ27*VLOOKUP('Equation 4 Type II FTE'!$B27,'Equation 3 FTE Conversion'!$B$10:$E$32,4,FALSE)</f>
        <v>0.6801644557407498</v>
      </c>
      <c r="DA27" s="20">
        <f>'RIMS II Type II Employment'!DA27*VLOOKUP('Equation 4 Type II FTE'!$B27,'Equation 3 FTE Conversion'!$B$10:$E$32,4,FALSE)</f>
        <v>0.63956034019258035</v>
      </c>
      <c r="DB27" s="20">
        <f>'RIMS II Type II Employment'!DB27*VLOOKUP('Equation 4 Type II FTE'!$B27,'Equation 3 FTE Conversion'!$B$10:$E$32,4,FALSE)</f>
        <v>0.4130512830539127</v>
      </c>
      <c r="DC27" s="20">
        <f>'RIMS II Type II Employment'!DC27*VLOOKUP('Equation 4 Type II FTE'!$B27,'Equation 3 FTE Conversion'!$B$10:$E$32,4,FALSE)</f>
        <v>0.50855289114814994</v>
      </c>
      <c r="DD27" s="20">
        <f>'RIMS II Type II Employment'!DD27*VLOOKUP('Equation 4 Type II FTE'!$B27,'Equation 3 FTE Conversion'!$B$10:$E$32,4,FALSE)</f>
        <v>0.38082290434527594</v>
      </c>
      <c r="DE27" s="20">
        <f>'RIMS II Type II Employment'!DE27*VLOOKUP('Equation 4 Type II FTE'!$B27,'Equation 3 FTE Conversion'!$B$10:$E$32,4,FALSE)</f>
        <v>0.67552138423187846</v>
      </c>
      <c r="DF27" s="20">
        <f>'RIMS II Type II Employment'!DF27*VLOOKUP('Equation 4 Type II FTE'!$B27,'Equation 3 FTE Conversion'!$B$10:$E$32,4,FALSE)</f>
        <v>0.48643002101764504</v>
      </c>
      <c r="DG27" s="20">
        <f>'RIMS II Type II Employment'!DG27*VLOOKUP('Equation 4 Type II FTE'!$B27,'Equation 3 FTE Conversion'!$B$10:$E$32,4,FALSE)</f>
        <v>0.45802534825749058</v>
      </c>
      <c r="DH27" s="20">
        <f>'RIMS II Type II Employment'!DH27*VLOOKUP('Equation 4 Type II FTE'!$B27,'Equation 3 FTE Conversion'!$B$10:$E$32,4,FALSE)</f>
        <v>0.64766295517865002</v>
      </c>
      <c r="DI27" s="20">
        <f>'RIMS II Type II Employment'!DI27*VLOOKUP('Equation 4 Type II FTE'!$B27,'Equation 3 FTE Conversion'!$B$10:$E$32,4,FALSE)</f>
        <v>0.31299764406862507</v>
      </c>
      <c r="DJ27" s="20">
        <f>'RIMS II Type II Employment'!DJ27*VLOOKUP('Equation 4 Type II FTE'!$B27,'Equation 3 FTE Conversion'!$B$10:$E$32,4,FALSE)</f>
        <v>0.45001377388924196</v>
      </c>
      <c r="DK27" s="20">
        <f>'RIMS II Type II Employment'!DK27*VLOOKUP('Equation 4 Type II FTE'!$B27,'Equation 3 FTE Conversion'!$B$10:$E$32,4,FALSE)</f>
        <v>0.70920641282565133</v>
      </c>
      <c r="DL27" s="20">
        <f>'RIMS II Type II Employment'!DL27*VLOOKUP('Equation 4 Type II FTE'!$B27,'Equation 3 FTE Conversion'!$B$10:$E$32,4,FALSE)</f>
        <v>0.75345215308666114</v>
      </c>
      <c r="DM27" s="20">
        <f>'RIMS II Type II Employment'!DM27*VLOOKUP('Equation 4 Type II FTE'!$B27,'Equation 3 FTE Conversion'!$B$10:$E$32,4,FALSE)</f>
        <v>0.23916370301578768</v>
      </c>
      <c r="DN27" s="20">
        <f>'RIMS II Type II Employment'!DN27*VLOOKUP('Equation 4 Type II FTE'!$B27,'Equation 3 FTE Conversion'!$B$10:$E$32,4,FALSE)</f>
        <v>0.54633474754386824</v>
      </c>
      <c r="DO27" s="20">
        <f>'RIMS II Type II Employment'!DO27*VLOOKUP('Equation 4 Type II FTE'!$B27,'Equation 3 FTE Conversion'!$B$10:$E$32,4,FALSE)</f>
        <v>0.36425351190185251</v>
      </c>
      <c r="DP27" s="20">
        <f>'RIMS II Type II Employment'!DP27*VLOOKUP('Equation 4 Type II FTE'!$B27,'Equation 3 FTE Conversion'!$B$10:$E$32,4,FALSE)</f>
        <v>0.42925651302605211</v>
      </c>
      <c r="DQ27" s="20">
        <f>'RIMS II Type II Employment'!DQ27*VLOOKUP('Equation 4 Type II FTE'!$B27,'Equation 3 FTE Conversion'!$B$10:$E$32,4,FALSE)</f>
        <v>0.38464661029375824</v>
      </c>
      <c r="DR27" s="20">
        <f>'RIMS II Type II Employment'!DR27*VLOOKUP('Equation 4 Type II FTE'!$B27,'Equation 3 FTE Conversion'!$B$10:$E$32,4,FALSE)</f>
        <v>0.58739406618114276</v>
      </c>
      <c r="DS27" s="20">
        <f>'RIMS II Type II Employment'!DS27*VLOOKUP('Equation 4 Type II FTE'!$B27,'Equation 3 FTE Conversion'!$B$10:$E$32,4,FALSE)</f>
        <v>0.41660186714893205</v>
      </c>
      <c r="DT27" s="20">
        <f>'RIMS II Type II Employment'!DT27*VLOOKUP('Equation 4 Type II FTE'!$B27,'Equation 3 FTE Conversion'!$B$10:$E$32,4,FALSE)</f>
        <v>0.47468578131873501</v>
      </c>
      <c r="DU27" s="20">
        <f>'RIMS II Type II Employment'!DU27*VLOOKUP('Equation 4 Type II FTE'!$B27,'Equation 3 FTE Conversion'!$B$10:$E$32,4,FALSE)</f>
        <v>0.38255267608387511</v>
      </c>
      <c r="DV27" s="20">
        <f>'RIMS II Type II Employment'!DV27*VLOOKUP('Equation 4 Type II FTE'!$B27,'Equation 3 FTE Conversion'!$B$10:$E$32,4,FALSE)</f>
        <v>0.36015668409990714</v>
      </c>
      <c r="DW27" s="20">
        <f>'RIMS II Type II Employment'!DW27*VLOOKUP('Equation 4 Type II FTE'!$B27,'Equation 3 FTE Conversion'!$B$10:$E$32,4,FALSE)</f>
        <v>0.28741523046092182</v>
      </c>
      <c r="DX27" s="20">
        <f>'RIMS II Type II Employment'!DX27*VLOOKUP('Equation 4 Type II FTE'!$B27,'Equation 3 FTE Conversion'!$B$10:$E$32,4,FALSE)</f>
        <v>0.38755991006403057</v>
      </c>
      <c r="DY27" s="20">
        <f>'RIMS II Type II Employment'!DY27*VLOOKUP('Equation 4 Type II FTE'!$B27,'Equation 3 FTE Conversion'!$B$10:$E$32,4,FALSE)</f>
        <v>0.33739652964465516</v>
      </c>
      <c r="DZ27" s="20">
        <f>'RIMS II Type II Employment'!DZ27*VLOOKUP('Equation 4 Type II FTE'!$B27,'Equation 3 FTE Conversion'!$B$10:$E$32,4,FALSE)</f>
        <v>0.37308445183049027</v>
      </c>
      <c r="EA27" s="20">
        <f>'RIMS II Type II Employment'!EA27*VLOOKUP('Equation 4 Type II FTE'!$B27,'Equation 3 FTE Conversion'!$B$10:$E$32,4,FALSE)</f>
        <v>0.49516992032846185</v>
      </c>
      <c r="EB27" s="20">
        <f>'RIMS II Type II Employment'!EB27*VLOOKUP('Equation 4 Type II FTE'!$B27,'Equation 3 FTE Conversion'!$B$10:$E$32,4,FALSE)</f>
        <v>0.26656692897991108</v>
      </c>
      <c r="EC27" s="20">
        <f>'RIMS II Type II Employment'!EC27*VLOOKUP('Equation 4 Type II FTE'!$B27,'Equation 3 FTE Conversion'!$B$10:$E$32,4,FALSE)</f>
        <v>0.34659163204457694</v>
      </c>
      <c r="ED27" s="20">
        <f>'RIMS II Type II Employment'!ED27*VLOOKUP('Equation 4 Type II FTE'!$B27,'Equation 3 FTE Conversion'!$B$10:$E$32,4,FALSE)</f>
        <v>0.2881435554034899</v>
      </c>
      <c r="EE27" s="20">
        <f>'RIMS II Type II Employment'!EE27*VLOOKUP('Equation 4 Type II FTE'!$B27,'Equation 3 FTE Conversion'!$B$10:$E$32,4,FALSE)</f>
        <v>0.33430114863874094</v>
      </c>
      <c r="EF27" s="20">
        <f>'RIMS II Type II Employment'!EF27*VLOOKUP('Equation 4 Type II FTE'!$B27,'Equation 3 FTE Conversion'!$B$10:$E$32,4,FALSE)</f>
        <v>0.30207276993010412</v>
      </c>
      <c r="EG27" s="20">
        <f>'RIMS II Type II Employment'!EG27*VLOOKUP('Equation 4 Type II FTE'!$B27,'Equation 3 FTE Conversion'!$B$10:$E$32,4,FALSE)</f>
        <v>0.42488656337064373</v>
      </c>
      <c r="EH27" s="20">
        <f>'RIMS II Type II Employment'!EH27*VLOOKUP('Equation 4 Type II FTE'!$B27,'Equation 3 FTE Conversion'!$B$10:$E$32,4,FALSE)</f>
        <v>0.26010304511461951</v>
      </c>
      <c r="EI27" s="20">
        <f>'RIMS II Type II Employment'!EI27*VLOOKUP('Equation 4 Type II FTE'!$B27,'Equation 3 FTE Conversion'!$B$10:$E$32,4,FALSE)</f>
        <v>0.26565652280170099</v>
      </c>
      <c r="EJ27" s="20">
        <f>'RIMS II Type II Employment'!EJ27*VLOOKUP('Equation 4 Type II FTE'!$B27,'Equation 3 FTE Conversion'!$B$10:$E$32,4,FALSE)</f>
        <v>0.27585307199765385</v>
      </c>
      <c r="EK27" s="20">
        <f>'RIMS II Type II Employment'!EK27*VLOOKUP('Equation 4 Type II FTE'!$B27,'Equation 3 FTE Conversion'!$B$10:$E$32,4,FALSE)</f>
        <v>0.40640531795297918</v>
      </c>
      <c r="EL27" s="20">
        <f>'RIMS II Type II Employment'!EL27*VLOOKUP('Equation 4 Type II FTE'!$B27,'Equation 3 FTE Conversion'!$B$10:$E$32,4,FALSE)</f>
        <v>0.34222168238916861</v>
      </c>
      <c r="EM27" s="20">
        <f>'RIMS II Type II Employment'!EM27*VLOOKUP('Equation 4 Type II FTE'!$B27,'Equation 3 FTE Conversion'!$B$10:$E$32,4,FALSE)</f>
        <v>0.33284449875360478</v>
      </c>
      <c r="EN27" s="20">
        <f>'RIMS II Type II Employment'!EN27*VLOOKUP('Equation 4 Type II FTE'!$B27,'Equation 3 FTE Conversion'!$B$10:$E$32,4,FALSE)</f>
        <v>0.31144995356566796</v>
      </c>
      <c r="EO27" s="20">
        <f>'RIMS II Type II Employment'!EO27*VLOOKUP('Equation 4 Type II FTE'!$B27,'Equation 3 FTE Conversion'!$B$10:$E$32,4,FALSE)</f>
        <v>0.34367833227430472</v>
      </c>
      <c r="EP27" s="20">
        <f>'RIMS II Type II Employment'!EP27*VLOOKUP('Equation 4 Type II FTE'!$B27,'Equation 3 FTE Conversion'!$B$10:$E$32,4,FALSE)</f>
        <v>0.35769858741873994</v>
      </c>
      <c r="EQ27" s="20">
        <f>'RIMS II Type II Employment'!EQ27*VLOOKUP('Equation 4 Type II FTE'!$B27,'Equation 3 FTE Conversion'!$B$10:$E$32,4,FALSE)</f>
        <v>0.34622746957329298</v>
      </c>
      <c r="ER27" s="20">
        <f>'RIMS II Type II Employment'!ER27*VLOOKUP('Equation 4 Type II FTE'!$B27,'Equation 3 FTE Conversion'!$B$10:$E$32,4,FALSE)</f>
        <v>0.33348178307835186</v>
      </c>
      <c r="ES27" s="20">
        <f>'RIMS II Type II Employment'!ES27*VLOOKUP('Equation 4 Type II FTE'!$B27,'Equation 3 FTE Conversion'!$B$10:$E$32,4,FALSE)</f>
        <v>0.30853665379539569</v>
      </c>
      <c r="ET27" s="20">
        <f>'RIMS II Type II Employment'!ET27*VLOOKUP('Equation 4 Type II FTE'!$B27,'Equation 3 FTE Conversion'!$B$10:$E$32,4,FALSE)</f>
        <v>0.33293553937142584</v>
      </c>
      <c r="EU27" s="20">
        <f>'RIMS II Type II Employment'!EU27*VLOOKUP('Equation 4 Type II FTE'!$B27,'Equation 3 FTE Conversion'!$B$10:$E$32,4,FALSE)</f>
        <v>0.3481393225475341</v>
      </c>
      <c r="EV27" s="20">
        <f>'RIMS II Type II Employment'!EV27*VLOOKUP('Equation 4 Type II FTE'!$B27,'Equation 3 FTE Conversion'!$B$10:$E$32,4,FALSE)</f>
        <v>0.32510604623881911</v>
      </c>
      <c r="EW27" s="20">
        <f>'RIMS II Type II Employment'!EW27*VLOOKUP('Equation 4 Type II FTE'!$B27,'Equation 3 FTE Conversion'!$B$10:$E$32,4,FALSE)</f>
        <v>0.28787043355002689</v>
      </c>
      <c r="EX27" s="20">
        <f>'RIMS II Type II Employment'!EX27*VLOOKUP('Equation 4 Type II FTE'!$B27,'Equation 3 FTE Conversion'!$B$10:$E$32,4,FALSE)</f>
        <v>0.39629980937484732</v>
      </c>
      <c r="EY27" s="20">
        <f>'RIMS II Type II Employment'!EY27*VLOOKUP('Equation 4 Type II FTE'!$B27,'Equation 3 FTE Conversion'!$B$10:$E$32,4,FALSE)</f>
        <v>0.67970925265164484</v>
      </c>
      <c r="EZ27" s="20">
        <f>'RIMS II Type II Employment'!EZ27*VLOOKUP('Equation 4 Type II FTE'!$B27,'Equation 3 FTE Conversion'!$B$10:$E$32,4,FALSE)</f>
        <v>0.52129857764309107</v>
      </c>
      <c r="FA27" s="20">
        <f>'RIMS II Type II Employment'!FA27*VLOOKUP('Equation 4 Type II FTE'!$B27,'Equation 3 FTE Conversion'!$B$10:$E$32,4,FALSE)</f>
        <v>0.323467315118041</v>
      </c>
      <c r="FB27" s="20">
        <f>'RIMS II Type II Employment'!FB27*VLOOKUP('Equation 4 Type II FTE'!$B27,'Equation 3 FTE Conversion'!$B$10:$E$32,4,FALSE)</f>
        <v>0.55498360623686405</v>
      </c>
      <c r="FC27" s="20">
        <f>'RIMS II Type II Employment'!FC27*VLOOKUP('Equation 4 Type II FTE'!$B27,'Equation 3 FTE Conversion'!$B$10:$E$32,4,FALSE)</f>
        <v>0.39994143408768762</v>
      </c>
      <c r="FD27" s="20">
        <f>'RIMS II Type II Employment'!FD27*VLOOKUP('Equation 4 Type II FTE'!$B27,'Equation 3 FTE Conversion'!$B$10:$E$32,4,FALSE)</f>
        <v>0.31172307541913097</v>
      </c>
      <c r="FE27" s="20">
        <f>'RIMS II Type II Employment'!FE27*VLOOKUP('Equation 4 Type II FTE'!$B27,'Equation 3 FTE Conversion'!$B$10:$E$32,4,FALSE)</f>
        <v>0.29906842954201091</v>
      </c>
      <c r="FF27" s="20">
        <f>'RIMS II Type II Employment'!FF27*VLOOKUP('Equation 4 Type II FTE'!$B27,'Equation 3 FTE Conversion'!$B$10:$E$32,4,FALSE)</f>
        <v>0.28595858057578571</v>
      </c>
      <c r="FG27" s="20">
        <f>'RIMS II Type II Employment'!FG27*VLOOKUP('Equation 4 Type II FTE'!$B27,'Equation 3 FTE Conversion'!$B$10:$E$32,4,FALSE)</f>
        <v>0.54952116916760352</v>
      </c>
      <c r="FH27" s="20">
        <f>'RIMS II Type II Employment'!FH27*VLOOKUP('Equation 4 Type II FTE'!$B27,'Equation 3 FTE Conversion'!$B$10:$E$32,4,FALSE)</f>
        <v>0.34977805366831222</v>
      </c>
      <c r="FI27" s="20">
        <f>'RIMS II Type II Employment'!FI27*VLOOKUP('Equation 4 Type II FTE'!$B27,'Equation 3 FTE Conversion'!$B$10:$E$32,4,FALSE)</f>
        <v>0.45920887628916368</v>
      </c>
      <c r="FJ27" s="20">
        <f>'RIMS II Type II Employment'!FJ27*VLOOKUP('Equation 4 Type II FTE'!$B27,'Equation 3 FTE Conversion'!$B$10:$E$32,4,FALSE)</f>
        <v>0.41377960799648078</v>
      </c>
      <c r="FK27" s="20">
        <f>'RIMS II Type II Employment'!FK27*VLOOKUP('Equation 4 Type II FTE'!$B27,'Equation 3 FTE Conversion'!$B$10:$E$32,4,FALSE)</f>
        <v>0.35706130309399287</v>
      </c>
      <c r="FL27" s="20">
        <f>'RIMS II Type II Employment'!FL27*VLOOKUP('Equation 4 Type II FTE'!$B27,'Equation 3 FTE Conversion'!$B$10:$E$32,4,FALSE)</f>
        <v>0.45429268292682928</v>
      </c>
      <c r="FM27" s="20">
        <f>'RIMS II Type II Employment'!FM27*VLOOKUP('Equation 4 Type II FTE'!$B27,'Equation 3 FTE Conversion'!$B$10:$E$32,4,FALSE)</f>
        <v>0.37900209198885576</v>
      </c>
      <c r="FN27" s="20">
        <f>'RIMS II Type II Employment'!FN27*VLOOKUP('Equation 4 Type II FTE'!$B27,'Equation 3 FTE Conversion'!$B$10:$E$32,4,FALSE)</f>
        <v>0.39265818466200697</v>
      </c>
      <c r="FO27" s="20">
        <f>'RIMS II Type II Employment'!FO27*VLOOKUP('Equation 4 Type II FTE'!$B27,'Equation 3 FTE Conversion'!$B$10:$E$32,4,FALSE)</f>
        <v>0.42625217263795889</v>
      </c>
      <c r="FP27" s="20">
        <f>'RIMS II Type II Employment'!FP27*VLOOKUP('Equation 4 Type II FTE'!$B27,'Equation 3 FTE Conversion'!$B$10:$E$32,4,FALSE)</f>
        <v>0.36989803020675499</v>
      </c>
      <c r="FQ27" s="20">
        <f>'RIMS II Type II Employment'!FQ27*VLOOKUP('Equation 4 Type II FTE'!$B27,'Equation 3 FTE Conversion'!$B$10:$E$32,4,FALSE)</f>
        <v>0.37299341121266927</v>
      </c>
      <c r="FR27" s="20">
        <f>'RIMS II Type II Employment'!FR27*VLOOKUP('Equation 4 Type II FTE'!$B27,'Equation 3 FTE Conversion'!$B$10:$E$32,4,FALSE)</f>
        <v>0.37900209198885576</v>
      </c>
      <c r="FS27" s="20">
        <f>'RIMS II Type II Employment'!FS27*VLOOKUP('Equation 4 Type II FTE'!$B27,'Equation 3 FTE Conversion'!$B$10:$E$32,4,FALSE)</f>
        <v>0.6583147074637079</v>
      </c>
      <c r="FT27" s="20">
        <f>'RIMS II Type II Employment'!FT27*VLOOKUP('Equation 4 Type II FTE'!$B27,'Equation 3 FTE Conversion'!$B$10:$E$32,4,FALSE)</f>
        <v>0.31254244097952005</v>
      </c>
      <c r="FU27" s="20">
        <f>'RIMS II Type II Employment'!FU27*VLOOKUP('Equation 4 Type II FTE'!$B27,'Equation 3 FTE Conversion'!$B$10:$E$32,4,FALSE)</f>
        <v>0.40194432767974975</v>
      </c>
      <c r="FV27" s="20">
        <f>'RIMS II Type II Employment'!FV27*VLOOKUP('Equation 4 Type II FTE'!$B27,'Equation 3 FTE Conversion'!$B$10:$E$32,4,FALSE)</f>
        <v>0.48797771152060221</v>
      </c>
      <c r="FW27" s="20">
        <f>'RIMS II Type II Employment'!FW27*VLOOKUP('Equation 4 Type II FTE'!$B27,'Equation 3 FTE Conversion'!$B$10:$E$32,4,FALSE)</f>
        <v>0.34895868810792313</v>
      </c>
      <c r="FX27" s="20">
        <f>'RIMS II Type II Employment'!FX27*VLOOKUP('Equation 4 Type II FTE'!$B27,'Equation 3 FTE Conversion'!$B$10:$E$32,4,FALSE)</f>
        <v>0.49444159538589377</v>
      </c>
      <c r="FY27" s="20">
        <f>'RIMS II Type II Employment'!FY27*VLOOKUP('Equation 4 Type II FTE'!$B27,'Equation 3 FTE Conversion'!$B$10:$E$32,4,FALSE)</f>
        <v>0.41587354220636397</v>
      </c>
      <c r="FZ27" s="20">
        <f>'RIMS II Type II Employment'!FZ27*VLOOKUP('Equation 4 Type II FTE'!$B27,'Equation 3 FTE Conversion'!$B$10:$E$32,4,FALSE)</f>
        <v>0.29815802336380082</v>
      </c>
      <c r="GA27" s="20">
        <f>'RIMS II Type II Employment'!GA27*VLOOKUP('Equation 4 Type II FTE'!$B27,'Equation 3 FTE Conversion'!$B$10:$E$32,4,FALSE)</f>
        <v>0.29997883572022094</v>
      </c>
      <c r="GB27" s="20">
        <f>'RIMS II Type II Employment'!GB27*VLOOKUP('Equation 4 Type II FTE'!$B27,'Equation 3 FTE Conversion'!$B$10:$E$32,4,FALSE)</f>
        <v>0.26556548218387999</v>
      </c>
      <c r="GC27" s="20">
        <f>'RIMS II Type II Employment'!GC27*VLOOKUP('Equation 4 Type II FTE'!$B27,'Equation 3 FTE Conversion'!$B$10:$E$32,4,FALSE)</f>
        <v>0.26693109145119509</v>
      </c>
      <c r="GD27" s="20">
        <f>'RIMS II Type II Employment'!GD27*VLOOKUP('Equation 4 Type II FTE'!$B27,'Equation 3 FTE Conversion'!$B$10:$E$32,4,FALSE)</f>
        <v>0.33147888948628967</v>
      </c>
      <c r="GE27" s="20">
        <f>'RIMS II Type II Employment'!GE27*VLOOKUP('Equation 4 Type II FTE'!$B27,'Equation 3 FTE Conversion'!$B$10:$E$32,4,FALSE)</f>
        <v>0.26174177623539763</v>
      </c>
      <c r="GF27" s="20">
        <f>'RIMS II Type II Employment'!GF27*VLOOKUP('Equation 4 Type II FTE'!$B27,'Equation 3 FTE Conversion'!$B$10:$E$32,4,FALSE)</f>
        <v>0.32273899017547292</v>
      </c>
      <c r="GG27" s="20">
        <f>'RIMS II Type II Employment'!GG27*VLOOKUP('Equation 4 Type II FTE'!$B27,'Equation 3 FTE Conversion'!$B$10:$E$32,4,FALSE)</f>
        <v>0.37526942665819446</v>
      </c>
      <c r="GH27" s="20">
        <f>'RIMS II Type II Employment'!GH27*VLOOKUP('Equation 4 Type II FTE'!$B27,'Equation 3 FTE Conversion'!$B$10:$E$32,4,FALSE)</f>
        <v>0.35533153135539369</v>
      </c>
      <c r="GI27" s="20">
        <f>'RIMS II Type II Employment'!GI27*VLOOKUP('Equation 4 Type II FTE'!$B27,'Equation 3 FTE Conversion'!$B$10:$E$32,4,FALSE)</f>
        <v>0.3910194535412288</v>
      </c>
      <c r="GJ27" s="20">
        <f>'RIMS II Type II Employment'!GJ27*VLOOKUP('Equation 4 Type II FTE'!$B27,'Equation 3 FTE Conversion'!$B$10:$E$32,4,FALSE)</f>
        <v>0.53877837626472458</v>
      </c>
      <c r="GK27" s="20">
        <f>'RIMS II Type II Employment'!GK27*VLOOKUP('Equation 4 Type II FTE'!$B27,'Equation 3 FTE Conversion'!$B$10:$E$32,4,FALSE)</f>
        <v>0.43326230021017648</v>
      </c>
      <c r="GL27" s="20">
        <f>'RIMS II Type II Employment'!GL27*VLOOKUP('Equation 4 Type II FTE'!$B27,'Equation 3 FTE Conversion'!$B$10:$E$32,4,FALSE)</f>
        <v>0.47641555305733418</v>
      </c>
      <c r="GM27" s="20">
        <f>'RIMS II Type II Employment'!GM27*VLOOKUP('Equation 4 Type II FTE'!$B27,'Equation 3 FTE Conversion'!$B$10:$E$32,4,FALSE)</f>
        <v>0.42261054792511854</v>
      </c>
      <c r="GN27" s="20">
        <f>'RIMS II Type II Employment'!GN27*VLOOKUP('Equation 4 Type II FTE'!$B27,'Equation 3 FTE Conversion'!$B$10:$E$32,4,FALSE)</f>
        <v>0.30826353194193268</v>
      </c>
      <c r="GO27" s="20">
        <f>'RIMS II Type II Employment'!GO27*VLOOKUP('Equation 4 Type II FTE'!$B27,'Equation 3 FTE Conversion'!$B$10:$E$32,4,FALSE)</f>
        <v>0.29233142382325628</v>
      </c>
      <c r="GP27" s="20">
        <f>'RIMS II Type II Employment'!GP27*VLOOKUP('Equation 4 Type II FTE'!$B27,'Equation 3 FTE Conversion'!$B$10:$E$32,4,FALSE)</f>
        <v>0.28996436775991008</v>
      </c>
      <c r="GQ27" s="20">
        <f>'RIMS II Type II Employment'!GQ27*VLOOKUP('Equation 4 Type II FTE'!$B27,'Equation 3 FTE Conversion'!$B$10:$E$32,4,FALSE)</f>
        <v>0.4631236228554671</v>
      </c>
      <c r="GR27" s="20">
        <f>'RIMS II Type II Employment'!GR27*VLOOKUP('Equation 4 Type II FTE'!$B27,'Equation 3 FTE Conversion'!$B$10:$E$32,4,FALSE)</f>
        <v>0.36306998387017941</v>
      </c>
      <c r="GS27" s="20">
        <f>'RIMS II Type II Employment'!GS27*VLOOKUP('Equation 4 Type II FTE'!$B27,'Equation 3 FTE Conversion'!$B$10:$E$32,4,FALSE)</f>
        <v>0.36543703993352561</v>
      </c>
      <c r="GT27" s="20">
        <f>'RIMS II Type II Employment'!GT27*VLOOKUP('Equation 4 Type II FTE'!$B27,'Equation 3 FTE Conversion'!$B$10:$E$32,4,FALSE)</f>
        <v>0.31190515665477297</v>
      </c>
      <c r="GU27" s="20">
        <f>'RIMS II Type II Employment'!GU27*VLOOKUP('Equation 4 Type II FTE'!$B27,'Equation 3 FTE Conversion'!$B$10:$E$32,4,FALSE)</f>
        <v>0.34021878879710643</v>
      </c>
      <c r="GV27" s="20">
        <f>'RIMS II Type II Employment'!GV27*VLOOKUP('Equation 4 Type II FTE'!$B27,'Equation 3 FTE Conversion'!$B$10:$E$32,4,FALSE)</f>
        <v>0.38064082310963393</v>
      </c>
      <c r="GW27" s="20">
        <f>'RIMS II Type II Employment'!GW27*VLOOKUP('Equation 4 Type II FTE'!$B27,'Equation 3 FTE Conversion'!$B$10:$E$32,4,FALSE)</f>
        <v>0.36407143066621045</v>
      </c>
      <c r="GX27" s="20">
        <f>'RIMS II Type II Employment'!GX27*VLOOKUP('Equation 4 Type II FTE'!$B27,'Equation 3 FTE Conversion'!$B$10:$E$32,4,FALSE)</f>
        <v>0.34768411945842909</v>
      </c>
      <c r="GY27" s="20">
        <f>'RIMS II Type II Employment'!GY27*VLOOKUP('Equation 4 Type II FTE'!$B27,'Equation 3 FTE Conversion'!$B$10:$E$32,4,FALSE)</f>
        <v>0.30034299819150501</v>
      </c>
      <c r="GZ27" s="20">
        <f>'RIMS II Type II Employment'!GZ27*VLOOKUP('Equation 4 Type II FTE'!$B27,'Equation 3 FTE Conversion'!$B$10:$E$32,4,FALSE)</f>
        <v>0.38983592550955576</v>
      </c>
      <c r="HA27" s="20">
        <f>'RIMS II Type II Employment'!HA27*VLOOKUP('Equation 4 Type II FTE'!$B27,'Equation 3 FTE Conversion'!$B$10:$E$32,4,FALSE)</f>
        <v>0.28878083972823698</v>
      </c>
      <c r="HB27" s="20">
        <f>'RIMS II Type II Employment'!HB27*VLOOKUP('Equation 4 Type II FTE'!$B27,'Equation 3 FTE Conversion'!$B$10:$E$32,4,FALSE)</f>
        <v>0.24171284031477591</v>
      </c>
      <c r="HC27" s="20">
        <f>'RIMS II Type II Employment'!HC27*VLOOKUP('Equation 4 Type II FTE'!$B27,'Equation 3 FTE Conversion'!$B$10:$E$32,4,FALSE)</f>
        <v>0.2843198494550076</v>
      </c>
      <c r="HD27" s="20">
        <f>'RIMS II Type II Employment'!HD27*VLOOKUP('Equation 4 Type II FTE'!$B27,'Equation 3 FTE Conversion'!$B$10:$E$32,4,FALSE)</f>
        <v>0.31991673102302165</v>
      </c>
      <c r="HE27" s="20">
        <f>'RIMS II Type II Employment'!HE27*VLOOKUP('Equation 4 Type II FTE'!$B27,'Equation 3 FTE Conversion'!$B$10:$E$32,4,FALSE)</f>
        <v>0.41141255193313458</v>
      </c>
      <c r="HF27" s="20">
        <f>'RIMS II Type II Employment'!HF27*VLOOKUP('Equation 4 Type II FTE'!$B27,'Equation 3 FTE Conversion'!$B$10:$E$32,4,FALSE)</f>
        <v>0.29142101764504619</v>
      </c>
      <c r="HG27" s="20">
        <f>'RIMS II Type II Employment'!HG27*VLOOKUP('Equation 4 Type II FTE'!$B27,'Equation 3 FTE Conversion'!$B$10:$E$32,4,FALSE)</f>
        <v>0.3848286915294003</v>
      </c>
      <c r="HH27" s="20">
        <f>'RIMS II Type II Employment'!HH27*VLOOKUP('Equation 4 Type II FTE'!$B27,'Equation 3 FTE Conversion'!$B$10:$E$32,4,FALSE)</f>
        <v>0.47377537514052498</v>
      </c>
      <c r="HI27" s="20">
        <f>'RIMS II Type II Employment'!HI27*VLOOKUP('Equation 4 Type II FTE'!$B27,'Equation 3 FTE Conversion'!$B$10:$E$32,4,FALSE)</f>
        <v>0.68098382130113888</v>
      </c>
      <c r="HJ27" s="20">
        <f>'RIMS II Type II Employment'!HJ27*VLOOKUP('Equation 4 Type II FTE'!$B27,'Equation 3 FTE Conversion'!$B$10:$E$32,4,FALSE)</f>
        <v>0.41678394838457405</v>
      </c>
      <c r="HK27" s="20">
        <f>'RIMS II Type II Employment'!HK27*VLOOKUP('Equation 4 Type II FTE'!$B27,'Equation 3 FTE Conversion'!$B$10:$E$32,4,FALSE)</f>
        <v>0</v>
      </c>
      <c r="HL27" s="20">
        <f>'RIMS II Type II Employment'!HL27*VLOOKUP('Equation 4 Type II FTE'!$B27,'Equation 3 FTE Conversion'!$B$10:$E$32,4,FALSE)</f>
        <v>0.30962914120924778</v>
      </c>
      <c r="HM27" s="20">
        <f>'RIMS II Type II Employment'!HM27*VLOOKUP('Equation 4 Type II FTE'!$B27,'Equation 3 FTE Conversion'!$B$10:$E$32,4,FALSE)</f>
        <v>0.33411906740309888</v>
      </c>
      <c r="HN27" s="20">
        <f>'RIMS II Type II Employment'!HN27*VLOOKUP('Equation 4 Type II FTE'!$B27,'Equation 3 FTE Conversion'!$B$10:$E$32,4,FALSE)</f>
        <v>0.30371150105088229</v>
      </c>
      <c r="HO27" s="20">
        <f>'RIMS II Type II Employment'!HO27*VLOOKUP('Equation 4 Type II FTE'!$B27,'Equation 3 FTE Conversion'!$B$10:$E$32,4,FALSE)</f>
        <v>0.31427221271811917</v>
      </c>
      <c r="HP27" s="20">
        <f>'RIMS II Type II Employment'!HP27*VLOOKUP('Equation 4 Type II FTE'!$B27,'Equation 3 FTE Conversion'!$B$10:$E$32,4,FALSE)</f>
        <v>0.32292107141111492</v>
      </c>
      <c r="HQ27" s="20">
        <f>'RIMS II Type II Employment'!HQ27*VLOOKUP('Equation 4 Type II FTE'!$B27,'Equation 3 FTE Conversion'!$B$10:$E$32,4,FALSE)</f>
        <v>0.30325629796177722</v>
      </c>
      <c r="HR27" s="20">
        <f>'RIMS II Type II Employment'!HR27*VLOOKUP('Equation 4 Type II FTE'!$B27,'Equation 3 FTE Conversion'!$B$10:$E$32,4,FALSE)</f>
        <v>0.33958150447235935</v>
      </c>
      <c r="HS27" s="20">
        <f>'RIMS II Type II Employment'!HS27*VLOOKUP('Equation 4 Type II FTE'!$B27,'Equation 3 FTE Conversion'!$B$10:$E$32,4,FALSE)</f>
        <v>0.45784326702184863</v>
      </c>
      <c r="HT27" s="20">
        <f>'RIMS II Type II Employment'!HT27*VLOOKUP('Equation 4 Type II FTE'!$B27,'Equation 3 FTE Conversion'!$B$10:$E$32,4,FALSE)</f>
        <v>0.56536223666845886</v>
      </c>
      <c r="HU27" s="20">
        <f>'RIMS II Type II Employment'!HU27*VLOOKUP('Equation 4 Type II FTE'!$B27,'Equation 3 FTE Conversion'!$B$10:$E$32,4,FALSE)</f>
        <v>0.2475394398553204</v>
      </c>
      <c r="HV27" s="20">
        <f>'RIMS II Type II Employment'!HV27*VLOOKUP('Equation 4 Type II FTE'!$B27,'Equation 3 FTE Conversion'!$B$10:$E$32,4,FALSE)</f>
        <v>0.36270582139889535</v>
      </c>
      <c r="HW27" s="20">
        <f>'RIMS II Type II Employment'!HW27*VLOOKUP('Equation 4 Type II FTE'!$B27,'Equation 3 FTE Conversion'!$B$10:$E$32,4,FALSE)</f>
        <v>0.36106709027811723</v>
      </c>
      <c r="HX27" s="20">
        <f>'RIMS II Type II Employment'!HX27*VLOOKUP('Equation 4 Type II FTE'!$B27,'Equation 3 FTE Conversion'!$B$10:$E$32,4,FALSE)</f>
        <v>0.29752073903905374</v>
      </c>
      <c r="HY27" s="20">
        <f>'RIMS II Type II Employment'!HY27*VLOOKUP('Equation 4 Type II FTE'!$B27,'Equation 3 FTE Conversion'!$B$10:$E$32,4,FALSE)</f>
        <v>0.26019408573244052</v>
      </c>
      <c r="HZ27" s="20">
        <f>'RIMS II Type II Employment'!HZ27*VLOOKUP('Equation 4 Type II FTE'!$B27,'Equation 3 FTE Conversion'!$B$10:$E$32,4,FALSE)</f>
        <v>0.4756872281147661</v>
      </c>
      <c r="IA27" s="20">
        <f>'RIMS II Type II Employment'!IA27*VLOOKUP('Equation 4 Type II FTE'!$B27,'Equation 3 FTE Conversion'!$B$10:$E$32,4,FALSE)</f>
        <v>0.30471294784691333</v>
      </c>
      <c r="IB27" s="20">
        <f>'RIMS II Type II Employment'!IB27*VLOOKUP('Equation 4 Type II FTE'!$B27,'Equation 3 FTE Conversion'!$B$10:$E$32,4,FALSE)</f>
        <v>0.30708000391025952</v>
      </c>
      <c r="IC27" s="20">
        <f>'RIMS II Type II Employment'!IC27*VLOOKUP('Equation 4 Type II FTE'!$B27,'Equation 3 FTE Conversion'!$B$10:$E$32,4,FALSE)</f>
        <v>0.29779386089251675</v>
      </c>
      <c r="ID27" s="20">
        <f>'RIMS II Type II Employment'!ID27*VLOOKUP('Equation 4 Type II FTE'!$B27,'Equation 3 FTE Conversion'!$B$10:$E$32,4,FALSE)</f>
        <v>0.29123893640940418</v>
      </c>
      <c r="IE27" s="20">
        <f>'RIMS II Type II Employment'!IE27*VLOOKUP('Equation 4 Type II FTE'!$B27,'Equation 3 FTE Conversion'!$B$10:$E$32,4,FALSE)</f>
        <v>0.29970571386675793</v>
      </c>
      <c r="IF27" s="20">
        <f>'RIMS II Type II Employment'!IF27*VLOOKUP('Equation 4 Type II FTE'!$B27,'Equation 3 FTE Conversion'!$B$10:$E$32,4,FALSE)</f>
        <v>0.36006564348208614</v>
      </c>
      <c r="IG27" s="20">
        <f>'RIMS II Type II Employment'!IG27*VLOOKUP('Equation 4 Type II FTE'!$B27,'Equation 3 FTE Conversion'!$B$10:$E$32,4,FALSE)</f>
        <v>0.34531706339508289</v>
      </c>
      <c r="IH27" s="20">
        <f>'RIMS II Type II Employment'!IH27*VLOOKUP('Equation 4 Type II FTE'!$B27,'Equation 3 FTE Conversion'!$B$10:$E$32,4,FALSE)</f>
        <v>0.34331416980302071</v>
      </c>
      <c r="II27" s="20">
        <f>'RIMS II Type II Employment'!II27*VLOOKUP('Equation 4 Type II FTE'!$B27,'Equation 3 FTE Conversion'!$B$10:$E$32,4,FALSE)</f>
        <v>0.25382124248496996</v>
      </c>
      <c r="IJ27" s="20">
        <f>'RIMS II Type II Employment'!IJ27*VLOOKUP('Equation 4 Type II FTE'!$B27,'Equation 3 FTE Conversion'!$B$10:$E$32,4,FALSE)</f>
        <v>0.31909736546263257</v>
      </c>
      <c r="IK27" s="20">
        <f>'RIMS II Type II Employment'!IK27*VLOOKUP('Equation 4 Type II FTE'!$B27,'Equation 3 FTE Conversion'!$B$10:$E$32,4,FALSE)</f>
        <v>0.28177071215601934</v>
      </c>
      <c r="IL27" s="20">
        <f>'RIMS II Type II Employment'!IL27*VLOOKUP('Equation 4 Type II FTE'!$B27,'Equation 3 FTE Conversion'!$B$10:$E$32,4,FALSE)</f>
        <v>0.27903949362138913</v>
      </c>
      <c r="IM27" s="20">
        <f>'RIMS II Type II Employment'!IM27*VLOOKUP('Equation 4 Type II FTE'!$B27,'Equation 3 FTE Conversion'!$B$10:$E$32,4,FALSE)</f>
        <v>0.30334733857959822</v>
      </c>
      <c r="IN27" s="20">
        <f>'RIMS II Type II Employment'!IN27*VLOOKUP('Equation 4 Type II FTE'!$B27,'Equation 3 FTE Conversion'!$B$10:$E$32,4,FALSE)</f>
        <v>0.29661033286084365</v>
      </c>
      <c r="IO27" s="20">
        <f>'RIMS II Type II Employment'!IO27*VLOOKUP('Equation 4 Type II FTE'!$B27,'Equation 3 FTE Conversion'!$B$10:$E$32,4,FALSE)</f>
        <v>0.30562335402512342</v>
      </c>
      <c r="IP27" s="20">
        <f>'RIMS II Type II Employment'!IP27*VLOOKUP('Equation 4 Type II FTE'!$B27,'Equation 3 FTE Conversion'!$B$10:$E$32,4,FALSE)</f>
        <v>0.31536470013197127</v>
      </c>
      <c r="IQ27" s="20">
        <f>'RIMS II Type II Employment'!IQ27*VLOOKUP('Equation 4 Type II FTE'!$B27,'Equation 3 FTE Conversion'!$B$10:$E$32,4,FALSE)</f>
        <v>0.30371150105088229</v>
      </c>
      <c r="IR27" s="20">
        <f>'RIMS II Type II Employment'!IR27*VLOOKUP('Equation 4 Type II FTE'!$B27,'Equation 3 FTE Conversion'!$B$10:$E$32,4,FALSE)</f>
        <v>0.29333287061928737</v>
      </c>
      <c r="IS27" s="20">
        <f>'RIMS II Type II Employment'!IS27*VLOOKUP('Equation 4 Type II FTE'!$B27,'Equation 3 FTE Conversion'!$B$10:$E$32,4,FALSE)</f>
        <v>0.3014354856053571</v>
      </c>
      <c r="IT27" s="20">
        <f>'RIMS II Type II Employment'!IT27*VLOOKUP('Equation 4 Type II FTE'!$B27,'Equation 3 FTE Conversion'!$B$10:$E$32,4,FALSE)</f>
        <v>0.35351071899897357</v>
      </c>
      <c r="IU27" s="20">
        <f>'RIMS II Type II Employment'!IU27*VLOOKUP('Equation 4 Type II FTE'!$B27,'Equation 3 FTE Conversion'!$B$10:$E$32,4,FALSE)</f>
        <v>0.31026642553399481</v>
      </c>
      <c r="IV27" s="20">
        <f>'RIMS II Type II Employment'!IV27*VLOOKUP('Equation 4 Type II FTE'!$B27,'Equation 3 FTE Conversion'!$B$10:$E$32,4,FALSE)</f>
        <v>0.31254244097952005</v>
      </c>
      <c r="IW27" s="20">
        <f>'RIMS II Type II Employment'!IW27*VLOOKUP('Equation 4 Type II FTE'!$B27,'Equation 3 FTE Conversion'!$B$10:$E$32,4,FALSE)</f>
        <v>0.2816796715381984</v>
      </c>
      <c r="IX27" s="20">
        <f>'RIMS II Type II Employment'!IX27*VLOOKUP('Equation 4 Type II FTE'!$B27,'Equation 3 FTE Conversion'!$B$10:$E$32,4,FALSE)</f>
        <v>0.31818695928442248</v>
      </c>
      <c r="IY27" s="20">
        <f>'RIMS II Type II Employment'!IY27*VLOOKUP('Equation 4 Type II FTE'!$B27,'Equation 3 FTE Conversion'!$B$10:$E$32,4,FALSE)</f>
        <v>0.29870426707072684</v>
      </c>
      <c r="IZ27" s="20">
        <f>'RIMS II Type II Employment'!IZ27*VLOOKUP('Equation 4 Type II FTE'!$B27,'Equation 3 FTE Conversion'!$B$10:$E$32,4,FALSE)</f>
        <v>0.38774199129967252</v>
      </c>
      <c r="JA27" s="20">
        <f>'RIMS II Type II Employment'!JA27*VLOOKUP('Equation 4 Type II FTE'!$B27,'Equation 3 FTE Conversion'!$B$10:$E$32,4,FALSE)</f>
        <v>0.31181411603695197</v>
      </c>
      <c r="JB27" s="20">
        <f>'RIMS II Type II Employment'!JB27*VLOOKUP('Equation 4 Type II FTE'!$B27,'Equation 3 FTE Conversion'!$B$10:$E$32,4,FALSE)</f>
        <v>0.4756872281147661</v>
      </c>
      <c r="JC27" s="20">
        <f>'RIMS II Type II Employment'!JC27*VLOOKUP('Equation 4 Type II FTE'!$B27,'Equation 3 FTE Conversion'!$B$10:$E$32,4,FALSE)</f>
        <v>0.57592294833569591</v>
      </c>
      <c r="JD27" s="20">
        <f>'RIMS II Type II Employment'!JD27*VLOOKUP('Equation 4 Type II FTE'!$B27,'Equation 3 FTE Conversion'!$B$10:$E$32,4,FALSE)</f>
        <v>0.57073363311989833</v>
      </c>
      <c r="JE27" s="20">
        <f>'RIMS II Type II Employment'!JE27*VLOOKUP('Equation 4 Type II FTE'!$B27,'Equation 3 FTE Conversion'!$B$10:$E$32,4,FALSE)</f>
        <v>0.53768588885087254</v>
      </c>
      <c r="JF27" s="20">
        <f>'RIMS II Type II Employment'!JF27*VLOOKUP('Equation 4 Type II FTE'!$B27,'Equation 3 FTE Conversion'!$B$10:$E$32,4,FALSE)</f>
        <v>0.53022055818954994</v>
      </c>
      <c r="JG27" s="20">
        <f>'RIMS II Type II Employment'!JG27*VLOOKUP('Equation 4 Type II FTE'!$B27,'Equation 3 FTE Conversion'!$B$10:$E$32,4,FALSE)</f>
        <v>0.66332194144386336</v>
      </c>
      <c r="JH27" s="20">
        <f>'RIMS II Type II Employment'!JH27*VLOOKUP('Equation 4 Type II FTE'!$B27,'Equation 3 FTE Conversion'!$B$10:$E$32,4,FALSE)</f>
        <v>0.56081020577740848</v>
      </c>
      <c r="JI27" s="20">
        <f>'RIMS II Type II Employment'!JI27*VLOOKUP('Equation 4 Type II FTE'!$B27,'Equation 3 FTE Conversion'!$B$10:$E$32,4,FALSE)</f>
        <v>0.50527542890659372</v>
      </c>
      <c r="JJ27" s="20">
        <f>'RIMS II Type II Employment'!JJ27*VLOOKUP('Equation 4 Type II FTE'!$B27,'Equation 3 FTE Conversion'!$B$10:$E$32,4,FALSE)</f>
        <v>0.40795300845593629</v>
      </c>
      <c r="JK27" s="20">
        <f>'RIMS II Type II Employment'!JK27*VLOOKUP('Equation 4 Type II FTE'!$B27,'Equation 3 FTE Conversion'!$B$10:$E$32,4,FALSE)</f>
        <v>0.63600975609756105</v>
      </c>
      <c r="JL27" s="20">
        <f>'RIMS II Type II Employment'!JL27*VLOOKUP('Equation 4 Type II FTE'!$B27,'Equation 3 FTE Conversion'!$B$10:$E$32,4,FALSE)</f>
        <v>0.39411483454714308</v>
      </c>
      <c r="JM27" s="20">
        <f>'RIMS II Type II Employment'!JM27*VLOOKUP('Equation 4 Type II FTE'!$B27,'Equation 3 FTE Conversion'!$B$10:$E$32,4,FALSE)</f>
        <v>0.43590247812698568</v>
      </c>
      <c r="JN27" s="20">
        <f>'RIMS II Type II Employment'!JN27*VLOOKUP('Equation 4 Type II FTE'!$B27,'Equation 3 FTE Conversion'!$B$10:$E$32,4,FALSE)</f>
        <v>0.44382301187741335</v>
      </c>
      <c r="JO27" s="20">
        <f>'RIMS II Type II Employment'!JO27*VLOOKUP('Equation 4 Type II FTE'!$B27,'Equation 3 FTE Conversion'!$B$10:$E$32,4,FALSE)</f>
        <v>0.59831894031966371</v>
      </c>
      <c r="JP27" s="20">
        <f>'RIMS II Type II Employment'!JP27*VLOOKUP('Equation 4 Type II FTE'!$B27,'Equation 3 FTE Conversion'!$B$10:$E$32,4,FALSE)</f>
        <v>0.60678571777701751</v>
      </c>
      <c r="JQ27" s="20">
        <f>'RIMS II Type II Employment'!JQ27*VLOOKUP('Equation 4 Type II FTE'!$B27,'Equation 3 FTE Conversion'!$B$10:$E$32,4,FALSE)</f>
        <v>0.76947530182315849</v>
      </c>
      <c r="JR27" s="20">
        <f>'RIMS II Type II Employment'!JR27*VLOOKUP('Equation 4 Type II FTE'!$B27,'Equation 3 FTE Conversion'!$B$10:$E$32,4,FALSE)</f>
        <v>0.68007341512292885</v>
      </c>
      <c r="JS27" s="20">
        <f>'RIMS II Type II Employment'!JS27*VLOOKUP('Equation 4 Type II FTE'!$B27,'Equation 3 FTE Conversion'!$B$10:$E$32,4,FALSE)</f>
        <v>0.52057025270052304</v>
      </c>
      <c r="JT27" s="20">
        <f>'RIMS II Type II Employment'!JT27*VLOOKUP('Equation 4 Type II FTE'!$B27,'Equation 3 FTE Conversion'!$B$10:$E$32,4,FALSE)</f>
        <v>0.51346908451048434</v>
      </c>
      <c r="JU27" s="20">
        <f>'RIMS II Type II Employment'!JU27*VLOOKUP('Equation 4 Type II FTE'!$B27,'Equation 3 FTE Conversion'!$B$10:$E$32,4,FALSE)</f>
        <v>0.47623347182169218</v>
      </c>
      <c r="JV27" s="20">
        <f>'RIMS II Type II Employment'!JV27*VLOOKUP('Equation 4 Type II FTE'!$B27,'Equation 3 FTE Conversion'!$B$10:$E$32,4,FALSE)</f>
        <v>0.41441689232122786</v>
      </c>
      <c r="JW27" s="20">
        <f>'RIMS II Type II Employment'!JW27*VLOOKUP('Equation 4 Type II FTE'!$B27,'Equation 3 FTE Conversion'!$B$10:$E$32,4,FALSE)</f>
        <v>0.38473765091157924</v>
      </c>
      <c r="JX27" s="20">
        <f>'RIMS II Type II Employment'!JX27*VLOOKUP('Equation 4 Type II FTE'!$B27,'Equation 3 FTE Conversion'!$B$10:$E$32,4,FALSE)</f>
        <v>0.3430410479495577</v>
      </c>
      <c r="JY27" s="20">
        <f>'RIMS II Type II Employment'!JY27*VLOOKUP('Equation 4 Type II FTE'!$B27,'Equation 3 FTE Conversion'!$B$10:$E$32,4,FALSE)</f>
        <v>0.51328700327484234</v>
      </c>
      <c r="JZ27" s="20">
        <f>'RIMS II Type II Employment'!JZ27*VLOOKUP('Equation 4 Type II FTE'!$B27,'Equation 3 FTE Conversion'!$B$10:$E$32,4,FALSE)</f>
        <v>0.45438372354465029</v>
      </c>
      <c r="KA27" s="20">
        <f>'RIMS II Type II Employment'!KA27*VLOOKUP('Equation 4 Type II FTE'!$B27,'Equation 3 FTE Conversion'!$B$10:$E$32,4,FALSE)</f>
        <v>0.2397099467227137</v>
      </c>
      <c r="KB27" s="20">
        <f>'RIMS II Type II Employment'!KB27*VLOOKUP('Equation 4 Type II FTE'!$B27,'Equation 3 FTE Conversion'!$B$10:$E$32,4,FALSE)</f>
        <v>0.80953317366440203</v>
      </c>
      <c r="KC27" s="20">
        <f>'RIMS II Type II Employment'!KC27*VLOOKUP('Equation 4 Type II FTE'!$B27,'Equation 3 FTE Conversion'!$B$10:$E$32,4,FALSE)</f>
        <v>0.59130881274744607</v>
      </c>
      <c r="KD27" s="20">
        <f>'RIMS II Type II Employment'!KD27*VLOOKUP('Equation 4 Type II FTE'!$B27,'Equation 3 FTE Conversion'!$B$10:$E$32,4,FALSE)</f>
        <v>0.37108155823842809</v>
      </c>
      <c r="KE27" s="20">
        <f>'RIMS II Type II Employment'!KE27*VLOOKUP('Equation 4 Type II FTE'!$B27,'Equation 3 FTE Conversion'!$B$10:$E$32,4,FALSE)</f>
        <v>0.41459897355686987</v>
      </c>
      <c r="KF27" s="20">
        <f>'RIMS II Type II Employment'!KF27*VLOOKUP('Equation 4 Type II FTE'!$B27,'Equation 3 FTE Conversion'!$B$10:$E$32,4,FALSE)</f>
        <v>0.43927098098636297</v>
      </c>
      <c r="KG27" s="20">
        <f>'RIMS II Type II Employment'!KG27*VLOOKUP('Equation 4 Type II FTE'!$B27,'Equation 3 FTE Conversion'!$B$10:$E$32,4,FALSE)</f>
        <v>0.45656869837235442</v>
      </c>
      <c r="KH27" s="20">
        <f>'RIMS II Type II Employment'!KH27*VLOOKUP('Equation 4 Type II FTE'!$B27,'Equation 3 FTE Conversion'!$B$10:$E$32,4,FALSE)</f>
        <v>0.41814955765188916</v>
      </c>
      <c r="KI27" s="20">
        <f>'RIMS II Type II Employment'!KI27*VLOOKUP('Equation 4 Type II FTE'!$B27,'Equation 3 FTE Conversion'!$B$10:$E$32,4,FALSE)</f>
        <v>0.50090547925118534</v>
      </c>
      <c r="KJ27" s="20">
        <f>'RIMS II Type II Employment'!KJ27*VLOOKUP('Equation 4 Type II FTE'!$B27,'Equation 3 FTE Conversion'!$B$10:$E$32,4,FALSE)</f>
        <v>0.56117436824869249</v>
      </c>
      <c r="KK27" s="20">
        <f>'RIMS II Type II Employment'!KK27*VLOOKUP('Equation 4 Type II FTE'!$B27,'Equation 3 FTE Conversion'!$B$10:$E$32,4,FALSE)</f>
        <v>0.39538940319663723</v>
      </c>
      <c r="KL27" s="20">
        <f>'RIMS II Type II Employment'!KL27*VLOOKUP('Equation 4 Type II FTE'!$B27,'Equation 3 FTE Conversion'!$B$10:$E$32,4,FALSE)</f>
        <v>0.70693039738012609</v>
      </c>
      <c r="KM27" s="20">
        <f>'RIMS II Type II Employment'!KM27*VLOOKUP('Equation 4 Type II FTE'!$B27,'Equation 3 FTE Conversion'!$B$10:$E$32,4,FALSE)</f>
        <v>0.69718905127327835</v>
      </c>
      <c r="KN27" s="20">
        <f>'RIMS II Type II Employment'!KN27*VLOOKUP('Equation 4 Type II FTE'!$B27,'Equation 3 FTE Conversion'!$B$10:$E$32,4,FALSE)</f>
        <v>0.46048344493865784</v>
      </c>
      <c r="KO27" s="20">
        <f>'RIMS II Type II Employment'!KO27*VLOOKUP('Equation 4 Type II FTE'!$B27,'Equation 3 FTE Conversion'!$B$10:$E$32,4,FALSE)</f>
        <v>0.4239761571924337</v>
      </c>
      <c r="KP27" s="20">
        <f>'RIMS II Type II Employment'!KP27*VLOOKUP('Equation 4 Type II FTE'!$B27,'Equation 3 FTE Conversion'!$B$10:$E$32,4,FALSE)</f>
        <v>0.49480575785717779</v>
      </c>
      <c r="KQ27" s="20">
        <f>'RIMS II Type II Employment'!KQ27*VLOOKUP('Equation 4 Type II FTE'!$B27,'Equation 3 FTE Conversion'!$B$10:$E$32,4,FALSE)</f>
        <v>0.6457511022044089</v>
      </c>
      <c r="KR27" s="20">
        <f>'RIMS II Type II Employment'!KR27*VLOOKUP('Equation 4 Type II FTE'!$B27,'Equation 3 FTE Conversion'!$B$10:$E$32,4,FALSE)</f>
        <v>0.2830452808055135</v>
      </c>
      <c r="KS27" s="20">
        <f>'RIMS II Type II Employment'!KS27*VLOOKUP('Equation 4 Type II FTE'!$B27,'Equation 3 FTE Conversion'!$B$10:$E$32,4,FALSE)</f>
        <v>0.45611349528324946</v>
      </c>
      <c r="KT27" s="20">
        <f>'RIMS II Type II Employment'!KT27*VLOOKUP('Equation 4 Type II FTE'!$B27,'Equation 3 FTE Conversion'!$B$10:$E$32,4,FALSE)</f>
        <v>0.47805428417811235</v>
      </c>
      <c r="KU27" s="20">
        <f>'RIMS II Type II Employment'!KU27*VLOOKUP('Equation 4 Type II FTE'!$B27,'Equation 3 FTE Conversion'!$B$10:$E$32,4,FALSE)</f>
        <v>0.60387241800674518</v>
      </c>
      <c r="KV27" s="20">
        <f>'RIMS II Type II Employment'!KV27*VLOOKUP('Equation 4 Type II FTE'!$B27,'Equation 3 FTE Conversion'!$B$10:$E$32,4,FALSE)</f>
        <v>0.33275345813578378</v>
      </c>
      <c r="KW27" s="20">
        <f>'RIMS II Type II Employment'!KW27*VLOOKUP('Equation 4 Type II FTE'!$B27,'Equation 3 FTE Conversion'!$B$10:$E$32,4,FALSE)</f>
        <v>0.77466461703895595</v>
      </c>
      <c r="KX27" s="20">
        <f>'RIMS II Type II Employment'!KX27*VLOOKUP('Equation 4 Type II FTE'!$B27,'Equation 3 FTE Conversion'!$B$10:$E$32,4,FALSE)</f>
        <v>0.77111403294393666</v>
      </c>
      <c r="KY27" s="20">
        <f>'RIMS II Type II Employment'!KY27*VLOOKUP('Equation 4 Type II FTE'!$B27,'Equation 3 FTE Conversion'!$B$10:$E$32,4,FALSE)</f>
        <v>0.71831047460775221</v>
      </c>
      <c r="KZ27" s="20">
        <f>'RIMS II Type II Employment'!KZ27*VLOOKUP('Equation 4 Type II FTE'!$B27,'Equation 3 FTE Conversion'!$B$10:$E$32,4,FALSE)</f>
        <v>0.66969478469133392</v>
      </c>
      <c r="LA27" s="20">
        <f>'RIMS II Type II Employment'!LA27*VLOOKUP('Equation 4 Type II FTE'!$B27,'Equation 3 FTE Conversion'!$B$10:$E$32,4,FALSE)</f>
        <v>0.74826283787086367</v>
      </c>
      <c r="LB27" s="20">
        <f>'RIMS II Type II Employment'!LB27*VLOOKUP('Equation 4 Type II FTE'!$B27,'Equation 3 FTE Conversion'!$B$10:$E$32,4,FALSE)</f>
        <v>0.69764425436238331</v>
      </c>
      <c r="LC27" s="20">
        <f>'RIMS II Type II Employment'!LC27*VLOOKUP('Equation 4 Type II FTE'!$B27,'Equation 3 FTE Conversion'!$B$10:$E$32,4,FALSE)</f>
        <v>0.74034230412043611</v>
      </c>
      <c r="LD27" s="20">
        <f>'RIMS II Type II Employment'!LD27*VLOOKUP('Equation 4 Type II FTE'!$B27,'Equation 3 FTE Conversion'!$B$10:$E$32,4,FALSE)</f>
        <v>0.84349132411163796</v>
      </c>
      <c r="LE27" s="20">
        <f>'RIMS II Type II Employment'!LE27*VLOOKUP('Equation 4 Type II FTE'!$B27,'Equation 3 FTE Conversion'!$B$10:$E$32,4,FALSE)</f>
        <v>0.63054731902830052</v>
      </c>
      <c r="LF27" s="20">
        <f>'RIMS II Type II Employment'!LF27*VLOOKUP('Equation 4 Type II FTE'!$B27,'Equation 3 FTE Conversion'!$B$10:$E$32,4,FALSE)</f>
        <v>0.48105862456620557</v>
      </c>
      <c r="LG27" s="20">
        <f>'RIMS II Type II Employment'!LG27*VLOOKUP('Equation 4 Type II FTE'!$B27,'Equation 3 FTE Conversion'!$B$10:$E$32,4,FALSE)</f>
        <v>0.75682065594603853</v>
      </c>
      <c r="LH27" s="20">
        <f>'RIMS II Type II Employment'!LH27*VLOOKUP('Equation 4 Type II FTE'!$B27,'Equation 3 FTE Conversion'!$B$10:$E$32,4,FALSE)</f>
        <v>0.74890012219561075</v>
      </c>
      <c r="LI27" s="20">
        <f>'RIMS II Type II Employment'!LI27*VLOOKUP('Equation 4 Type II FTE'!$B27,'Equation 3 FTE Conversion'!$B$10:$E$32,4,FALSE)</f>
        <v>0.80452593968424657</v>
      </c>
      <c r="LJ27" s="20">
        <f>'RIMS II Type II Employment'!LJ27*VLOOKUP('Equation 4 Type II FTE'!$B27,'Equation 3 FTE Conversion'!$B$10:$E$32,4,FALSE)</f>
        <v>0.54715411310425732</v>
      </c>
      <c r="LK27" s="20">
        <f>'RIMS II Type II Employment'!LK27*VLOOKUP('Equation 4 Type II FTE'!$B27,'Equation 3 FTE Conversion'!$B$10:$E$32,4,FALSE)</f>
        <v>0.68599105528129434</v>
      </c>
      <c r="LL27" s="20">
        <f>'RIMS II Type II Employment'!LL27*VLOOKUP('Equation 4 Type II FTE'!$B27,'Equation 3 FTE Conversion'!$B$10:$E$32,4,FALSE)</f>
        <v>0.86825437215895207</v>
      </c>
      <c r="LM27" s="20">
        <f>'RIMS II Type II Employment'!LM27*VLOOKUP('Equation 4 Type II FTE'!$B27,'Equation 3 FTE Conversion'!$B$10:$E$32,4,FALSE)</f>
        <v>0.57683335451390594</v>
      </c>
      <c r="LN27" s="20">
        <f>'RIMS II Type II Employment'!LN27*VLOOKUP('Equation 4 Type II FTE'!$B27,'Equation 3 FTE Conversion'!$B$10:$E$32,4,FALSE)</f>
        <v>0.78067329781514261</v>
      </c>
      <c r="LO27" s="20">
        <f>'RIMS II Type II Employment'!LO27*VLOOKUP('Equation 4 Type II FTE'!$B27,'Equation 3 FTE Conversion'!$B$10:$E$32,4,FALSE)</f>
        <v>0.48825083337406522</v>
      </c>
      <c r="LP27" s="20">
        <f>'RIMS II Type II Employment'!LP27*VLOOKUP('Equation 4 Type II FTE'!$B27,'Equation 3 FTE Conversion'!$B$10:$E$32,4,FALSE)</f>
        <v>0.73943189794222597</v>
      </c>
      <c r="LQ27" s="20">
        <f>'RIMS II Type II Employment'!LQ27*VLOOKUP('Equation 4 Type II FTE'!$B27,'Equation 3 FTE Conversion'!$B$10:$E$32,4,FALSE)</f>
        <v>0.53049368004301289</v>
      </c>
      <c r="LR27" s="20">
        <f>'RIMS II Type II Employment'!LR27*VLOOKUP('Equation 4 Type II FTE'!$B27,'Equation 3 FTE Conversion'!$B$10:$E$32,4,FALSE)</f>
        <v>0.76656200205288627</v>
      </c>
      <c r="LS27" s="20">
        <f>'RIMS II Type II Employment'!LS27*VLOOKUP('Equation 4 Type II FTE'!$B27,'Equation 3 FTE Conversion'!$B$10:$E$32,4,FALSE)</f>
        <v>0.59886518402658984</v>
      </c>
      <c r="LT27" s="20">
        <f>'RIMS II Type II Employment'!LT27*VLOOKUP('Equation 4 Type II FTE'!$B27,'Equation 3 FTE Conversion'!$B$10:$E$32,4,FALSE)</f>
        <v>0.45957303876044775</v>
      </c>
      <c r="LU27" s="20">
        <f>'RIMS II Type II Employment'!LU27*VLOOKUP('Equation 4 Type II FTE'!$B27,'Equation 3 FTE Conversion'!$B$10:$E$32,4,FALSE)</f>
        <v>0.73324113593039741</v>
      </c>
      <c r="LV27" s="20">
        <f>'RIMS II Type II Employment'!LV27*VLOOKUP('Equation 4 Type II FTE'!$B27,'Equation 3 FTE Conversion'!$B$10:$E$32,4,FALSE)</f>
        <v>0.62517592257686105</v>
      </c>
      <c r="LW27" s="20">
        <f>'RIMS II Type II Employment'!LW27*VLOOKUP('Equation 4 Type II FTE'!$B27,'Equation 3 FTE Conversion'!$B$10:$E$32,4,FALSE)</f>
        <v>0.66814709418837681</v>
      </c>
      <c r="LX27" s="20">
        <f>'RIMS II Type II Employment'!LX27*VLOOKUP('Equation 4 Type II FTE'!$B27,'Equation 3 FTE Conversion'!$B$10:$E$32,4,FALSE)</f>
        <v>6.7057787868419769</v>
      </c>
      <c r="LY27" s="20">
        <f>'RIMS II Type II Employment'!LY27*VLOOKUP('Equation 4 Type II FTE'!$B27,'Equation 3 FTE Conversion'!$B$10:$E$32,4,FALSE)</f>
        <v>9.8510500513221562</v>
      </c>
      <c r="LZ27" s="20">
        <f>'RIMS II Type II Employment'!LZ27*VLOOKUP('Equation 4 Type II FTE'!$B27,'Equation 3 FTE Conversion'!$B$10:$E$32,4,FALSE)</f>
        <v>10.265831106114668</v>
      </c>
      <c r="MA27" s="20">
        <f>'RIMS II Type II Employment'!MA27*VLOOKUP('Equation 4 Type II FTE'!$B27,'Equation 3 FTE Conversion'!$B$10:$E$32,4,FALSE)</f>
        <v>3.6004743535852195</v>
      </c>
      <c r="MB27" s="20">
        <f>'RIMS II Type II Employment'!MB27*VLOOKUP('Equation 4 Type II FTE'!$B27,'Equation 3 FTE Conversion'!$B$10:$E$32,4,FALSE)</f>
        <v>5.8490865731462929</v>
      </c>
      <c r="MC27" s="20">
        <f>'RIMS II Type II Employment'!MC27*VLOOKUP('Equation 4 Type II FTE'!$B27,'Equation 3 FTE Conversion'!$B$10:$E$32,4,FALSE)</f>
        <v>15.027892702478127</v>
      </c>
      <c r="MD27" s="20">
        <f>'RIMS II Type II Employment'!MD27*VLOOKUP('Equation 4 Type II FTE'!$B27,'Equation 3 FTE Conversion'!$B$10:$E$32,4,FALSE)</f>
        <v>8.8918461019600183</v>
      </c>
      <c r="ME27" s="20">
        <f>'RIMS II Type II Employment'!ME27*VLOOKUP('Equation 4 Type II FTE'!$B27,'Equation 3 FTE Conversion'!$B$10:$E$32,4,FALSE)</f>
        <v>5.9157283053912701</v>
      </c>
      <c r="MF27" s="20">
        <f>'RIMS II Type II Employment'!MF27*VLOOKUP('Equation 4 Type II FTE'!$B27,'Equation 3 FTE Conversion'!$B$10:$E$32,4,FALSE)</f>
        <v>12.112590038613813</v>
      </c>
      <c r="MG27" s="20">
        <f>'RIMS II Type II Employment'!MG27*VLOOKUP('Equation 4 Type II FTE'!$B27,'Equation 3 FTE Conversion'!$B$10:$E$32,4,FALSE)</f>
        <v>12.481304540788896</v>
      </c>
      <c r="MH27" s="20">
        <f>'RIMS II Type II Employment'!MH27*VLOOKUP('Equation 4 Type II FTE'!$B27,'Equation 3 FTE Conversion'!$B$10:$E$32,4,FALSE)</f>
        <v>20.558974397575639</v>
      </c>
      <c r="MI27" s="20">
        <f>'RIMS II Type II Employment'!MI27*VLOOKUP('Equation 4 Type II FTE'!$B27,'Equation 3 FTE Conversion'!$B$10:$E$32,4,FALSE)</f>
        <v>17.975059582579796</v>
      </c>
      <c r="MJ27" s="20">
        <f>'RIMS II Type II Employment'!MJ27*VLOOKUP('Equation 4 Type II FTE'!$B27,'Equation 3 FTE Conversion'!$B$10:$E$32,4,FALSE)</f>
        <v>9.4713196343907331</v>
      </c>
      <c r="MK27" s="20">
        <f>'RIMS II Type II Employment'!MK27*VLOOKUP('Equation 4 Type II FTE'!$B27,'Equation 3 FTE Conversion'!$B$10:$E$32,4,FALSE)</f>
        <v>0.63619183733320306</v>
      </c>
      <c r="ML27" s="20">
        <f>'RIMS II Type II Employment'!ML27*VLOOKUP('Equation 4 Type II FTE'!$B27,'Equation 3 FTE Conversion'!$B$10:$E$32,4,FALSE)</f>
        <v>0.84667774573537324</v>
      </c>
      <c r="MM27" s="20">
        <f>'RIMS II Type II Employment'!MM27*VLOOKUP('Equation 4 Type II FTE'!$B27,'Equation 3 FTE Conversion'!$B$10:$E$32,4,FALSE)</f>
        <v>0.5881223911237109</v>
      </c>
      <c r="MN27" s="20">
        <f>'RIMS II Type II Employment'!MN27*VLOOKUP('Equation 4 Type II FTE'!$B27,'Equation 3 FTE Conversion'!$B$10:$E$32,4,FALSE)</f>
        <v>0.57164403929810848</v>
      </c>
      <c r="MO27" s="20">
        <f>'RIMS II Type II Employment'!MO27*VLOOKUP('Equation 4 Type II FTE'!$B27,'Equation 3 FTE Conversion'!$B$10:$E$32,4,FALSE)</f>
        <v>0.47586930935040822</v>
      </c>
      <c r="MP27" s="20">
        <f>'RIMS II Type II Employment'!MP27*VLOOKUP('Equation 4 Type II FTE'!$B27,'Equation 3 FTE Conversion'!$B$10:$E$32,4,FALSE)</f>
        <v>0.48014821838799548</v>
      </c>
      <c r="MQ27" s="20">
        <f>'RIMS II Type II Employment'!MQ27*VLOOKUP('Equation 4 Type II FTE'!$B27,'Equation 3 FTE Conversion'!$B$10:$E$32,4,FALSE)</f>
        <v>0.44555278361601253</v>
      </c>
      <c r="MR27" s="20">
        <f>'RIMS II Type II Employment'!MR27*VLOOKUP('Equation 4 Type II FTE'!$B27,'Equation 3 FTE Conversion'!$B$10:$E$32,4,FALSE)</f>
        <v>0.56800241458526812</v>
      </c>
      <c r="MS27" s="20">
        <f>'RIMS II Type II Employment'!MS27*VLOOKUP('Equation 4 Type II FTE'!$B27,'Equation 3 FTE Conversion'!$B$10:$E$32,4,FALSE)</f>
        <v>0.49862946380566009</v>
      </c>
      <c r="MT27" s="20">
        <f>'RIMS II Type II Employment'!MT27*VLOOKUP('Equation 4 Type II FTE'!$B27,'Equation 3 FTE Conversion'!$B$10:$E$32,4,FALSE)</f>
        <v>0.58775822865242677</v>
      </c>
      <c r="MU27" s="20">
        <f>'RIMS II Type II Employment'!MU27*VLOOKUP('Equation 4 Type II FTE'!$B27,'Equation 3 FTE Conversion'!$B$10:$E$32,4,FALSE)</f>
        <v>0.4680398162178015</v>
      </c>
      <c r="MV27" s="20">
        <f>'RIMS II Type II Employment'!MV27*VLOOKUP('Equation 4 Type II FTE'!$B27,'Equation 3 FTE Conversion'!$B$10:$E$32,4,FALSE)</f>
        <v>0.693547426560438</v>
      </c>
      <c r="MW27" s="20">
        <f>'RIMS II Type II Employment'!MW27*VLOOKUP('Equation 4 Type II FTE'!$B27,'Equation 3 FTE Conversion'!$B$10:$E$32,4,FALSE)</f>
        <v>0.65485516398650967</v>
      </c>
      <c r="MX27" s="20">
        <f>'RIMS II Type II Employment'!MX27*VLOOKUP('Equation 4 Type II FTE'!$B27,'Equation 3 FTE Conversion'!$B$10:$E$32,4,FALSE)</f>
        <v>0.72404603353047559</v>
      </c>
      <c r="MY27" s="20">
        <f>'RIMS II Type II Employment'!MY27*VLOOKUP('Equation 4 Type II FTE'!$B27,'Equation 3 FTE Conversion'!$B$10:$E$32,4,FALSE)</f>
        <v>0.67096935334082797</v>
      </c>
      <c r="MZ27" s="20">
        <f>'RIMS II Type II Employment'!MZ27*VLOOKUP('Equation 4 Type II FTE'!$B27,'Equation 3 FTE Conversion'!$B$10:$E$32,4,FALSE)</f>
        <v>0.49826530133437608</v>
      </c>
      <c r="NA27" s="20">
        <f>'RIMS II Type II Employment'!NA27*VLOOKUP('Equation 4 Type II FTE'!$B27,'Equation 3 FTE Conversion'!$B$10:$E$32,4,FALSE)</f>
        <v>0.82719505352167755</v>
      </c>
      <c r="NB27" s="20">
        <f>'RIMS II Type II Employment'!NB27*VLOOKUP('Equation 4 Type II FTE'!$B27,'Equation 3 FTE Conversion'!$B$10:$E$32,4,FALSE)</f>
        <v>0.60296201182853515</v>
      </c>
      <c r="NC27" s="20">
        <f>'RIMS II Type II Employment'!NC27*VLOOKUP('Equation 4 Type II FTE'!$B27,'Equation 3 FTE Conversion'!$B$10:$E$32,4,FALSE)</f>
        <v>0.67260808446160614</v>
      </c>
      <c r="ND27" s="20">
        <f>'RIMS II Type II Employment'!ND27*VLOOKUP('Equation 4 Type II FTE'!$B27,'Equation 3 FTE Conversion'!$B$10:$E$32,4,FALSE)</f>
        <v>0.75381631555794515</v>
      </c>
      <c r="NE27" s="20">
        <f>'RIMS II Type II Employment'!NE27*VLOOKUP('Equation 4 Type II FTE'!$B27,'Equation 3 FTE Conversion'!$B$10:$E$32,4,FALSE)</f>
        <v>0.485246492985972</v>
      </c>
      <c r="NF27" s="20">
        <f>'RIMS II Type II Employment'!NF27*VLOOKUP('Equation 4 Type II FTE'!$B27,'Equation 3 FTE Conversion'!$B$10:$E$32,4,FALSE)</f>
        <v>0.67397369372892124</v>
      </c>
      <c r="NG27" s="198">
        <f>'RIMS II Type II Employment'!NG27*VLOOKUP('Equation 4 Type II FTE'!$B27,'Equation 3 FTE Conversion'!$B$10:$E$32,4,FALSE)</f>
        <v>0.72559372403343281</v>
      </c>
      <c r="NH27" s="219">
        <f>'RIMS II Type II Employment'!NH27*VLOOKUP('Equation 4 Type II FTE'!$B27,'Equation 3 FTE Conversion'!$B$10:$E$32,4,FALSE)</f>
        <v>0.76729032699545441</v>
      </c>
      <c r="NI27" s="198">
        <f>'RIMS II Type II Employment'!NI27*VLOOKUP('Equation 4 Type II FTE'!$B27,'Equation 3 FTE Conversion'!$B$10:$E$32,4,FALSE)</f>
        <v>0.48124070580184758</v>
      </c>
      <c r="NJ27" s="200">
        <f>'RIMS II Type II Employment'!NJ27*VLOOKUP('Equation 4 Type II FTE'!$B27,'Equation 3 FTE Conversion'!$B$10:$E$32,4,FALSE)</f>
        <v>1.145564094041742</v>
      </c>
    </row>
    <row r="28" spans="2:374" x14ac:dyDescent="0.3">
      <c r="B28" s="59" t="s">
        <v>839</v>
      </c>
      <c r="C28" s="20">
        <f>'RIMS II Type II Employment'!C28*VLOOKUP('Equation 4 Type II FTE'!$B28,'Equation 3 FTE Conversion'!$B$10:$E$32,4,FALSE)</f>
        <v>7.9679975678962303E-2</v>
      </c>
      <c r="D28" s="20">
        <f>'RIMS II Type II Employment'!D28*VLOOKUP('Equation 4 Type II FTE'!$B28,'Equation 3 FTE Conversion'!$B$10:$E$32,4,FALSE)</f>
        <v>8.9588366436967978E-2</v>
      </c>
      <c r="E28" s="20">
        <f>'RIMS II Type II Employment'!E28*VLOOKUP('Equation 4 Type II FTE'!$B28,'Equation 3 FTE Conversion'!$B$10:$E$32,4,FALSE)</f>
        <v>8.793696797730037E-2</v>
      </c>
      <c r="F28" s="20">
        <f>'RIMS II Type II Employment'!F28*VLOOKUP('Equation 4 Type II FTE'!$B28,'Equation 3 FTE Conversion'!$B$10:$E$32,4,FALSE)</f>
        <v>0.12030437778678557</v>
      </c>
      <c r="G28" s="20">
        <f>'RIMS II Type II Employment'!G28*VLOOKUP('Equation 4 Type II FTE'!$B28,'Equation 3 FTE Conversion'!$B$10:$E$32,4,FALSE)</f>
        <v>8.7606688285366843E-2</v>
      </c>
      <c r="H28" s="20">
        <f>'RIMS II Type II Employment'!H28*VLOOKUP('Equation 4 Type II FTE'!$B28,'Equation 3 FTE Conversion'!$B$10:$E$32,4,FALSE)</f>
        <v>8.2652492906364006E-2</v>
      </c>
      <c r="I28" s="20">
        <f>'RIMS II Type II Employment'!I28*VLOOKUP('Equation 4 Type II FTE'!$B28,'Equation 3 FTE Conversion'!$B$10:$E$32,4,FALSE)</f>
        <v>6.1019173084718277E-2</v>
      </c>
      <c r="J28" s="20">
        <f>'RIMS II Type II Employment'!J28*VLOOKUP('Equation 4 Type II FTE'!$B28,'Equation 3 FTE Conversion'!$B$10:$E$32,4,FALSE)</f>
        <v>7.8689136603161736E-2</v>
      </c>
      <c r="K28" s="20">
        <f>'RIMS II Type II Employment'!K28*VLOOKUP('Equation 4 Type II FTE'!$B28,'Equation 3 FTE Conversion'!$B$10:$E$32,4,FALSE)</f>
        <v>6.1514592622618568E-2</v>
      </c>
      <c r="L28" s="20">
        <f>'RIMS II Type II Employment'!L28*VLOOKUP('Equation 4 Type II FTE'!$B28,'Equation 3 FTE Conversion'!$B$10:$E$32,4,FALSE)</f>
        <v>0.12046951763275233</v>
      </c>
      <c r="M28" s="20">
        <f>'RIMS II Type II Employment'!M28*VLOOKUP('Equation 4 Type II FTE'!$B28,'Equation 3 FTE Conversion'!$B$10:$E$32,4,FALSE)</f>
        <v>7.1010133765707334E-2</v>
      </c>
      <c r="N28" s="20">
        <f>'RIMS II Type II Employment'!N28*VLOOKUP('Equation 4 Type II FTE'!$B28,'Equation 3 FTE Conversion'!$B$10:$E$32,4,FALSE)</f>
        <v>0.13739635184434537</v>
      </c>
      <c r="O28" s="20">
        <f>'RIMS II Type II Employment'!O28*VLOOKUP('Equation 4 Type II FTE'!$B28,'Equation 3 FTE Conversion'!$B$10:$E$32,4,FALSE)</f>
        <v>7.6872598297527364E-2</v>
      </c>
      <c r="P28" s="20">
        <f>'RIMS II Type II Employment'!P28*VLOOKUP('Equation 4 Type II FTE'!$B28,'Equation 3 FTE Conversion'!$B$10:$E$32,4,FALSE)</f>
        <v>5.79640859343332E-2</v>
      </c>
      <c r="Q28" s="20">
        <f>'RIMS II Type II Employment'!Q28*VLOOKUP('Equation 4 Type II FTE'!$B28,'Equation 3 FTE Conversion'!$B$10:$E$32,4,FALSE)</f>
        <v>0</v>
      </c>
      <c r="R28" s="20">
        <f>'RIMS II Type II Employment'!R28*VLOOKUP('Equation 4 Type II FTE'!$B28,'Equation 3 FTE Conversion'!$B$10:$E$32,4,FALSE)</f>
        <v>5.7551236319416298E-2</v>
      </c>
      <c r="S28" s="20">
        <f>'RIMS II Type II Employment'!S28*VLOOKUP('Equation 4 Type II FTE'!$B28,'Equation 3 FTE Conversion'!$B$10:$E$32,4,FALSE)</f>
        <v>7.1010133765707334E-2</v>
      </c>
      <c r="T28" s="20">
        <f>'RIMS II Type II Employment'!T28*VLOOKUP('Equation 4 Type II FTE'!$B28,'Equation 3 FTE Conversion'!$B$10:$E$32,4,FALSE)</f>
        <v>7.0762423996757196E-2</v>
      </c>
      <c r="U28" s="20">
        <f>'RIMS II Type II Employment'!U28*VLOOKUP('Equation 4 Type II FTE'!$B28,'Equation 3 FTE Conversion'!$B$10:$E$32,4,FALSE)</f>
        <v>8.7028698824483178E-2</v>
      </c>
      <c r="V28" s="20">
        <f>'RIMS II Type II Employment'!V28*VLOOKUP('Equation 4 Type II FTE'!$B28,'Equation 3 FTE Conversion'!$B$10:$E$32,4,FALSE)</f>
        <v>0.10502894203486017</v>
      </c>
      <c r="W28" s="20">
        <f>'RIMS II Type II Employment'!W28*VLOOKUP('Equation 4 Type II FTE'!$B28,'Equation 3 FTE Conversion'!$B$10:$E$32,4,FALSE)</f>
        <v>6.0854033238751527E-2</v>
      </c>
      <c r="X28" s="20">
        <f>'RIMS II Type II Employment'!X28*VLOOKUP('Equation 4 Type II FTE'!$B28,'Equation 3 FTE Conversion'!$B$10:$E$32,4,FALSE)</f>
        <v>5.9532914471017433E-2</v>
      </c>
      <c r="Y28" s="20">
        <f>'RIMS II Type II Employment'!Y28*VLOOKUP('Equation 4 Type II FTE'!$B28,'Equation 3 FTE Conversion'!$B$10:$E$32,4,FALSE)</f>
        <v>7.0597284150790446E-2</v>
      </c>
      <c r="Z28" s="20">
        <f>'RIMS II Type II Employment'!Z28*VLOOKUP('Equation 4 Type II FTE'!$B28,'Equation 3 FTE Conversion'!$B$10:$E$32,4,FALSE)</f>
        <v>0.13450640453992704</v>
      </c>
      <c r="AA28" s="20">
        <f>'RIMS II Type II Employment'!AA28*VLOOKUP('Equation 4 Type II FTE'!$B28,'Equation 3 FTE Conversion'!$B$10:$E$32,4,FALSE)</f>
        <v>9.7597648966355907E-2</v>
      </c>
      <c r="AB28" s="20">
        <f>'RIMS II Type II Employment'!AB28*VLOOKUP('Equation 4 Type II FTE'!$B28,'Equation 3 FTE Conversion'!$B$10:$E$32,4,FALSE)</f>
        <v>0.12880907985407378</v>
      </c>
      <c r="AC28" s="20">
        <f>'RIMS II Type II Employment'!AC28*VLOOKUP('Equation 4 Type II FTE'!$B28,'Equation 3 FTE Conversion'!$B$10:$E$32,4,FALSE)</f>
        <v>9.0826915281718698E-2</v>
      </c>
      <c r="AD28" s="20">
        <f>'RIMS II Type II Employment'!AD28*VLOOKUP('Equation 4 Type II FTE'!$B28,'Equation 3 FTE Conversion'!$B$10:$E$32,4,FALSE)</f>
        <v>7.4643210376976077E-2</v>
      </c>
      <c r="AE28" s="20">
        <f>'RIMS II Type II Employment'!AE28*VLOOKUP('Equation 4 Type II FTE'!$B28,'Equation 3 FTE Conversion'!$B$10:$E$32,4,FALSE)</f>
        <v>7.0349574381840294E-2</v>
      </c>
      <c r="AF28" s="20">
        <f>'RIMS II Type II Employment'!AF28*VLOOKUP('Equation 4 Type II FTE'!$B28,'Equation 3 FTE Conversion'!$B$10:$E$32,4,FALSE)</f>
        <v>8.2982772598297533E-2</v>
      </c>
      <c r="AG28" s="20">
        <f>'RIMS II Type II Employment'!AG28*VLOOKUP('Equation 4 Type II FTE'!$B28,'Equation 3 FTE Conversion'!$B$10:$E$32,4,FALSE)</f>
        <v>8.1083664369679773E-2</v>
      </c>
      <c r="AH28" s="20">
        <f>'RIMS II Type II Employment'!AH28*VLOOKUP('Equation 4 Type II FTE'!$B28,'Equation 3 FTE Conversion'!$B$10:$E$32,4,FALSE)</f>
        <v>8.8267247669233884E-2</v>
      </c>
      <c r="AI28" s="20">
        <f>'RIMS II Type II Employment'!AI28*VLOOKUP('Equation 4 Type II FTE'!$B28,'Equation 3 FTE Conversion'!$B$10:$E$32,4,FALSE)</f>
        <v>7.9927685447912442E-2</v>
      </c>
      <c r="AJ28" s="20">
        <f>'RIMS II Type II Employment'!AJ28*VLOOKUP('Equation 4 Type II FTE'!$B28,'Equation 3 FTE Conversion'!$B$10:$E$32,4,FALSE)</f>
        <v>6.8698175922172686E-2</v>
      </c>
      <c r="AK28" s="20">
        <f>'RIMS II Type II Employment'!AK28*VLOOKUP('Equation 4 Type II FTE'!$B28,'Equation 3 FTE Conversion'!$B$10:$E$32,4,FALSE)</f>
        <v>9.1157194973652211E-2</v>
      </c>
      <c r="AL28" s="20">
        <f>'RIMS II Type II Employment'!AL28*VLOOKUP('Equation 4 Type II FTE'!$B28,'Equation 3 FTE Conversion'!$B$10:$E$32,4,FALSE)</f>
        <v>9.0248925820835019E-2</v>
      </c>
      <c r="AM28" s="20">
        <f>'RIMS II Type II Employment'!AM28*VLOOKUP('Equation 4 Type II FTE'!$B28,'Equation 3 FTE Conversion'!$B$10:$E$32,4,FALSE)</f>
        <v>9.8588488042156475E-2</v>
      </c>
      <c r="AN28" s="20">
        <f>'RIMS II Type II Employment'!AN28*VLOOKUP('Equation 4 Type II FTE'!$B28,'Equation 3 FTE Conversion'!$B$10:$E$32,4,FALSE)</f>
        <v>5.8542075395216872E-2</v>
      </c>
      <c r="AO28" s="20">
        <f>'RIMS II Type II Employment'!AO28*VLOOKUP('Equation 4 Type II FTE'!$B28,'Equation 3 FTE Conversion'!$B$10:$E$32,4,FALSE)</f>
        <v>5.3422740170247264E-2</v>
      </c>
      <c r="AP28" s="20">
        <f>'RIMS II Type II Employment'!AP28*VLOOKUP('Equation 4 Type II FTE'!$B28,'Equation 3 FTE Conversion'!$B$10:$E$32,4,FALSE)</f>
        <v>9.1404904742602364E-2</v>
      </c>
      <c r="AQ28" s="20">
        <f>'RIMS II Type II Employment'!AQ28*VLOOKUP('Equation 4 Type II FTE'!$B28,'Equation 3 FTE Conversion'!$B$10:$E$32,4,FALSE)</f>
        <v>6.6799067693554925E-2</v>
      </c>
      <c r="AR28" s="20">
        <f>'RIMS II Type II Employment'!AR28*VLOOKUP('Equation 4 Type II FTE'!$B28,'Equation 3 FTE Conversion'!$B$10:$E$32,4,FALSE)</f>
        <v>7.1257843534657486E-2</v>
      </c>
      <c r="AS28" s="20">
        <f>'RIMS II Type II Employment'!AS28*VLOOKUP('Equation 4 Type II FTE'!$B28,'Equation 3 FTE Conversion'!$B$10:$E$32,4,FALSE)</f>
        <v>7.1092703688690723E-2</v>
      </c>
      <c r="AT28" s="20">
        <f>'RIMS II Type II Employment'!AT28*VLOOKUP('Equation 4 Type II FTE'!$B28,'Equation 3 FTE Conversion'!$B$10:$E$32,4,FALSE)</f>
        <v>6.5395379002837456E-2</v>
      </c>
      <c r="AU28" s="20">
        <f>'RIMS II Type II Employment'!AU28*VLOOKUP('Equation 4 Type II FTE'!$B28,'Equation 3 FTE Conversion'!$B$10:$E$32,4,FALSE)</f>
        <v>5.862464531820024E-2</v>
      </c>
      <c r="AV28" s="20">
        <f>'RIMS II Type II Employment'!AV28*VLOOKUP('Equation 4 Type II FTE'!$B28,'Equation 3 FTE Conversion'!$B$10:$E$32,4,FALSE)</f>
        <v>7.3652371301175523E-2</v>
      </c>
      <c r="AW28" s="20">
        <f>'RIMS II Type II Employment'!AW28*VLOOKUP('Equation 4 Type II FTE'!$B28,'Equation 3 FTE Conversion'!$B$10:$E$32,4,FALSE)</f>
        <v>5.9285204702067294E-2</v>
      </c>
      <c r="AX28" s="20">
        <f>'RIMS II Type II Employment'!AX28*VLOOKUP('Equation 4 Type II FTE'!$B28,'Equation 3 FTE Conversion'!$B$10:$E$32,4,FALSE)</f>
        <v>6.2010012160518851E-2</v>
      </c>
      <c r="AY28" s="20">
        <f>'RIMS II Type II Employment'!AY28*VLOOKUP('Equation 4 Type II FTE'!$B28,'Equation 3 FTE Conversion'!$B$10:$E$32,4,FALSE)</f>
        <v>4.8138265099310906E-2</v>
      </c>
      <c r="AZ28" s="20">
        <f>'RIMS II Type II Employment'!AZ28*VLOOKUP('Equation 4 Type II FTE'!$B28,'Equation 3 FTE Conversion'!$B$10:$E$32,4,FALSE)</f>
        <v>5.400072963113093E-2</v>
      </c>
      <c r="BA28" s="20">
        <f>'RIMS II Type II Employment'!BA28*VLOOKUP('Equation 4 Type II FTE'!$B28,'Equation 3 FTE Conversion'!$B$10:$E$32,4,FALSE)</f>
        <v>5.7055816781516007E-2</v>
      </c>
      <c r="BB28" s="20">
        <f>'RIMS II Type II Employment'!BB28*VLOOKUP('Equation 4 Type II FTE'!$B28,'Equation 3 FTE Conversion'!$B$10:$E$32,4,FALSE)</f>
        <v>7.4230360762059175E-2</v>
      </c>
      <c r="BC28" s="20">
        <f>'RIMS II Type II Employment'!BC28*VLOOKUP('Equation 4 Type II FTE'!$B28,'Equation 3 FTE Conversion'!$B$10:$E$32,4,FALSE)</f>
        <v>8.6285569517632749E-2</v>
      </c>
      <c r="BD28" s="20">
        <f>'RIMS II Type II Employment'!BD28*VLOOKUP('Equation 4 Type II FTE'!$B28,'Equation 3 FTE Conversion'!$B$10:$E$32,4,FALSE)</f>
        <v>5.8211795703283338E-2</v>
      </c>
      <c r="BE28" s="20">
        <f>'RIMS II Type II Employment'!BE28*VLOOKUP('Equation 4 Type II FTE'!$B28,'Equation 3 FTE Conversion'!$B$10:$E$32,4,FALSE)</f>
        <v>7.555147952979327E-2</v>
      </c>
      <c r="BF28" s="20">
        <f>'RIMS II Type II Employment'!BF28*VLOOKUP('Equation 4 Type II FTE'!$B28,'Equation 3 FTE Conversion'!$B$10:$E$32,4,FALSE)</f>
        <v>7.555147952979327E-2</v>
      </c>
      <c r="BG28" s="20">
        <f>'RIMS II Type II Employment'!BG28*VLOOKUP('Equation 4 Type II FTE'!$B28,'Equation 3 FTE Conversion'!$B$10:$E$32,4,FALSE)</f>
        <v>9.7102229428455616E-2</v>
      </c>
      <c r="BH28" s="20">
        <f>'RIMS II Type II Employment'!BH28*VLOOKUP('Equation 4 Type II FTE'!$B28,'Equation 3 FTE Conversion'!$B$10:$E$32,4,FALSE)</f>
        <v>8.1496513984596675E-2</v>
      </c>
      <c r="BI28" s="20">
        <f>'RIMS II Type II Employment'!BI28*VLOOKUP('Equation 4 Type II FTE'!$B28,'Equation 3 FTE Conversion'!$B$10:$E$32,4,FALSE)</f>
        <v>9.4294852047020677E-2</v>
      </c>
      <c r="BJ28" s="20">
        <f>'RIMS II Type II Employment'!BJ28*VLOOKUP('Equation 4 Type II FTE'!$B28,'Equation 3 FTE Conversion'!$B$10:$E$32,4,FALSE)</f>
        <v>7.8111147142278084E-2</v>
      </c>
      <c r="BK28" s="20">
        <f>'RIMS II Type II Employment'!BK28*VLOOKUP('Equation 4 Type II FTE'!$B28,'Equation 3 FTE Conversion'!$B$10:$E$32,4,FALSE)</f>
        <v>7.4312930685042564E-2</v>
      </c>
      <c r="BL28" s="20">
        <f>'RIMS II Type II Employment'!BL28*VLOOKUP('Equation 4 Type II FTE'!$B28,'Equation 3 FTE Conversion'!$B$10:$E$32,4,FALSE)</f>
        <v>5.9285204702067294E-2</v>
      </c>
      <c r="BM28" s="20">
        <f>'RIMS II Type II Employment'!BM28*VLOOKUP('Equation 4 Type II FTE'!$B28,'Equation 3 FTE Conversion'!$B$10:$E$32,4,FALSE)</f>
        <v>8.2982772598297533E-2</v>
      </c>
      <c r="BN28" s="20">
        <f>'RIMS II Type II Employment'!BN28*VLOOKUP('Equation 4 Type II FTE'!$B28,'Equation 3 FTE Conversion'!$B$10:$E$32,4,FALSE)</f>
        <v>8.2735062829347381E-2</v>
      </c>
      <c r="BO28" s="20">
        <f>'RIMS II Type II Employment'!BO28*VLOOKUP('Equation 4 Type II FTE'!$B28,'Equation 3 FTE Conversion'!$B$10:$E$32,4,FALSE)</f>
        <v>0.11733186055938388</v>
      </c>
      <c r="BP28" s="20">
        <f>'RIMS II Type II Employment'!BP28*VLOOKUP('Equation 4 Type II FTE'!$B28,'Equation 3 FTE Conversion'!$B$10:$E$32,4,FALSE)</f>
        <v>7.0349574381840294E-2</v>
      </c>
      <c r="BQ28" s="20">
        <f>'RIMS II Type II Employment'!BQ28*VLOOKUP('Equation 4 Type II FTE'!$B28,'Equation 3 FTE Conversion'!$B$10:$E$32,4,FALSE)</f>
        <v>7.951483583299554E-2</v>
      </c>
      <c r="BR28" s="20">
        <f>'RIMS II Type II Employment'!BR28*VLOOKUP('Equation 4 Type II FTE'!$B28,'Equation 3 FTE Conversion'!$B$10:$E$32,4,FALSE)</f>
        <v>6.5147669233887318E-2</v>
      </c>
      <c r="BS28" s="20">
        <f>'RIMS II Type II Employment'!BS28*VLOOKUP('Equation 4 Type II FTE'!$B28,'Equation 3 FTE Conversion'!$B$10:$E$32,4,FALSE)</f>
        <v>7.5964329144710172E-2</v>
      </c>
      <c r="BT28" s="20">
        <f>'RIMS II Type II Employment'!BT28*VLOOKUP('Equation 4 Type II FTE'!$B28,'Equation 3 FTE Conversion'!$B$10:$E$32,4,FALSE)</f>
        <v>8.0670814754762871E-2</v>
      </c>
      <c r="BU28" s="20">
        <f>'RIMS II Type II Employment'!BU28*VLOOKUP('Equation 4 Type II FTE'!$B28,'Equation 3 FTE Conversion'!$B$10:$E$32,4,FALSE)</f>
        <v>7.3569801378192135E-2</v>
      </c>
      <c r="BV28" s="20">
        <f>'RIMS II Type II Employment'!BV28*VLOOKUP('Equation 4 Type II FTE'!$B28,'Equation 3 FTE Conversion'!$B$10:$E$32,4,FALSE)</f>
        <v>7.2744102148358331E-2</v>
      </c>
      <c r="BW28" s="20">
        <f>'RIMS II Type II Employment'!BW28*VLOOKUP('Equation 4 Type II FTE'!$B28,'Equation 3 FTE Conversion'!$B$10:$E$32,4,FALSE)</f>
        <v>8.5790149979732472E-2</v>
      </c>
      <c r="BX28" s="20">
        <f>'RIMS II Type II Employment'!BX28*VLOOKUP('Equation 4 Type II FTE'!$B28,'Equation 3 FTE Conversion'!$B$10:$E$32,4,FALSE)</f>
        <v>6.4074260235103375E-2</v>
      </c>
      <c r="BY28" s="20">
        <f>'RIMS II Type II Employment'!BY28*VLOOKUP('Equation 4 Type II FTE'!$B28,'Equation 3 FTE Conversion'!$B$10:$E$32,4,FALSE)</f>
        <v>5.9532914471017433E-2</v>
      </c>
      <c r="BZ28" s="20">
        <f>'RIMS II Type II Employment'!BZ28*VLOOKUP('Equation 4 Type II FTE'!$B28,'Equation 3 FTE Conversion'!$B$10:$E$32,4,FALSE)</f>
        <v>5.9532914471017433E-2</v>
      </c>
      <c r="CA28" s="20">
        <f>'RIMS II Type II Employment'!CA28*VLOOKUP('Equation 4 Type II FTE'!$B28,'Equation 3 FTE Conversion'!$B$10:$E$32,4,FALSE)</f>
        <v>8.7358978516416705E-2</v>
      </c>
      <c r="CB28" s="20">
        <f>'RIMS II Type II Employment'!CB28*VLOOKUP('Equation 4 Type II FTE'!$B28,'Equation 3 FTE Conversion'!$B$10:$E$32,4,FALSE)</f>
        <v>8.4303891366031614E-2</v>
      </c>
      <c r="CC28" s="20">
        <f>'RIMS II Type II Employment'!CC28*VLOOKUP('Equation 4 Type II FTE'!$B28,'Equation 3 FTE Conversion'!$B$10:$E$32,4,FALSE)</f>
        <v>8.3808471828131337E-2</v>
      </c>
      <c r="CD28" s="20">
        <f>'RIMS II Type II Employment'!CD28*VLOOKUP('Equation 4 Type II FTE'!$B28,'Equation 3 FTE Conversion'!$B$10:$E$32,4,FALSE)</f>
        <v>0.13219444669639238</v>
      </c>
      <c r="CE28" s="20">
        <f>'RIMS II Type II Employment'!CE28*VLOOKUP('Equation 4 Type II FTE'!$B28,'Equation 3 FTE Conversion'!$B$10:$E$32,4,FALSE)</f>
        <v>0.10139586542359141</v>
      </c>
      <c r="CF28" s="20">
        <f>'RIMS II Type II Employment'!CF28*VLOOKUP('Equation 4 Type II FTE'!$B28,'Equation 3 FTE Conversion'!$B$10:$E$32,4,FALSE)</f>
        <v>8.0505674908796121E-2</v>
      </c>
      <c r="CG28" s="20">
        <f>'RIMS II Type II Employment'!CG28*VLOOKUP('Equation 4 Type II FTE'!$B28,'Equation 3 FTE Conversion'!$B$10:$E$32,4,FALSE)</f>
        <v>8.001025537089583E-2</v>
      </c>
      <c r="CH28" s="20">
        <f>'RIMS II Type II Employment'!CH28*VLOOKUP('Equation 4 Type II FTE'!$B28,'Equation 3 FTE Conversion'!$B$10:$E$32,4,FALSE)</f>
        <v>6.1597162545601949E-2</v>
      </c>
      <c r="CI28" s="20">
        <f>'RIMS II Type II Employment'!CI28*VLOOKUP('Equation 4 Type II FTE'!$B28,'Equation 3 FTE Conversion'!$B$10:$E$32,4,FALSE)</f>
        <v>7.5303769760843131E-2</v>
      </c>
      <c r="CJ28" s="20">
        <f>'RIMS II Type II Employment'!CJ28*VLOOKUP('Equation 4 Type II FTE'!$B28,'Equation 3 FTE Conversion'!$B$10:$E$32,4,FALSE)</f>
        <v>0.10899229833806244</v>
      </c>
      <c r="CK28" s="20">
        <f>'RIMS II Type II Employment'!CK28*VLOOKUP('Equation 4 Type II FTE'!$B28,'Equation 3 FTE Conversion'!$B$10:$E$32,4,FALSE)</f>
        <v>0.12608427239562223</v>
      </c>
      <c r="CL28" s="20">
        <f>'RIMS II Type II Employment'!CL28*VLOOKUP('Equation 4 Type II FTE'!$B28,'Equation 3 FTE Conversion'!$B$10:$E$32,4,FALSE)</f>
        <v>9.190032428050264E-2</v>
      </c>
      <c r="CM28" s="20">
        <f>'RIMS II Type II Employment'!CM28*VLOOKUP('Equation 4 Type II FTE'!$B28,'Equation 3 FTE Conversion'!$B$10:$E$32,4,FALSE)</f>
        <v>9.2726023510336444E-2</v>
      </c>
      <c r="CN28" s="20">
        <f>'RIMS II Type II Employment'!CN28*VLOOKUP('Equation 4 Type II FTE'!$B28,'Equation 3 FTE Conversion'!$B$10:$E$32,4,FALSE)</f>
        <v>6.4569679773003652E-2</v>
      </c>
      <c r="CO28" s="20">
        <f>'RIMS II Type II Employment'!CO28*VLOOKUP('Equation 4 Type II FTE'!$B28,'Equation 3 FTE Conversion'!$B$10:$E$32,4,FALSE)</f>
        <v>7.1505553303607625E-2</v>
      </c>
      <c r="CP28" s="20">
        <f>'RIMS II Type II Employment'!CP28*VLOOKUP('Equation 4 Type II FTE'!$B28,'Equation 3 FTE Conversion'!$B$10:$E$32,4,FALSE)</f>
        <v>7.2578962302391581E-2</v>
      </c>
      <c r="CQ28" s="20">
        <f>'RIMS II Type II Employment'!CQ28*VLOOKUP('Equation 4 Type II FTE'!$B28,'Equation 3 FTE Conversion'!$B$10:$E$32,4,FALSE)</f>
        <v>6.5147669233887318E-2</v>
      </c>
      <c r="CR28" s="20">
        <f>'RIMS II Type II Employment'!CR28*VLOOKUP('Equation 4 Type II FTE'!$B28,'Equation 3 FTE Conversion'!$B$10:$E$32,4,FALSE)</f>
        <v>6.481738954195379E-2</v>
      </c>
      <c r="CS28" s="20">
        <f>'RIMS II Type II Employment'!CS28*VLOOKUP('Equation 4 Type II FTE'!$B28,'Equation 3 FTE Conversion'!$B$10:$E$32,4,FALSE)</f>
        <v>6.7294487231455216E-2</v>
      </c>
      <c r="CT28" s="20">
        <f>'RIMS II Type II Employment'!CT28*VLOOKUP('Equation 4 Type II FTE'!$B28,'Equation 3 FTE Conversion'!$B$10:$E$32,4,FALSE)</f>
        <v>6.2918281313336044E-2</v>
      </c>
      <c r="CU28" s="20">
        <f>'RIMS II Type II Employment'!CU28*VLOOKUP('Equation 4 Type II FTE'!$B28,'Equation 3 FTE Conversion'!$B$10:$E$32,4,FALSE)</f>
        <v>6.2505431698419142E-2</v>
      </c>
      <c r="CV28" s="20">
        <f>'RIMS II Type II Employment'!CV28*VLOOKUP('Equation 4 Type II FTE'!$B28,'Equation 3 FTE Conversion'!$B$10:$E$32,4,FALSE)</f>
        <v>9.1322334819618975E-2</v>
      </c>
      <c r="CW28" s="20">
        <f>'RIMS II Type II Employment'!CW28*VLOOKUP('Equation 4 Type II FTE'!$B28,'Equation 3 FTE Conversion'!$B$10:$E$32,4,FALSE)</f>
        <v>8.6698419132549651E-2</v>
      </c>
      <c r="CX28" s="20">
        <f>'RIMS II Type II Employment'!CX28*VLOOKUP('Equation 4 Type II FTE'!$B28,'Equation 3 FTE Conversion'!$B$10:$E$32,4,FALSE)</f>
        <v>7.2826672071341719E-2</v>
      </c>
      <c r="CY28" s="20">
        <f>'RIMS II Type II Employment'!CY28*VLOOKUP('Equation 4 Type II FTE'!$B28,'Equation 3 FTE Conversion'!$B$10:$E$32,4,FALSE)</f>
        <v>8.2239643291447104E-2</v>
      </c>
      <c r="CZ28" s="20">
        <f>'RIMS II Type II Employment'!CZ28*VLOOKUP('Equation 4 Type II FTE'!$B28,'Equation 3 FTE Conversion'!$B$10:$E$32,4,FALSE)</f>
        <v>0.12377231455208756</v>
      </c>
      <c r="DA28" s="20">
        <f>'RIMS II Type II Employment'!DA28*VLOOKUP('Equation 4 Type II FTE'!$B28,'Equation 3 FTE Conversion'!$B$10:$E$32,4,FALSE)</f>
        <v>0.13698350222942846</v>
      </c>
      <c r="DB28" s="20">
        <f>'RIMS II Type II Employment'!DB28*VLOOKUP('Equation 4 Type II FTE'!$B28,'Equation 3 FTE Conversion'!$B$10:$E$32,4,FALSE)</f>
        <v>7.6459748682610462E-2</v>
      </c>
      <c r="DC28" s="20">
        <f>'RIMS II Type II Employment'!DC28*VLOOKUP('Equation 4 Type II FTE'!$B28,'Equation 3 FTE Conversion'!$B$10:$E$32,4,FALSE)</f>
        <v>0.10271698419132549</v>
      </c>
      <c r="DD28" s="20">
        <f>'RIMS II Type II Employment'!DD28*VLOOKUP('Equation 4 Type II FTE'!$B28,'Equation 3 FTE Conversion'!$B$10:$E$32,4,FALSE)</f>
        <v>7.5303769760843131E-2</v>
      </c>
      <c r="DE28" s="20">
        <f>'RIMS II Type II Employment'!DE28*VLOOKUP('Equation 4 Type II FTE'!$B28,'Equation 3 FTE Conversion'!$B$10:$E$32,4,FALSE)</f>
        <v>0.13062561815970816</v>
      </c>
      <c r="DF28" s="20">
        <f>'RIMS II Type II Employment'!DF28*VLOOKUP('Equation 4 Type II FTE'!$B28,'Equation 3 FTE Conversion'!$B$10:$E$32,4,FALSE)</f>
        <v>9.4294852047020677E-2</v>
      </c>
      <c r="DG28" s="20">
        <f>'RIMS II Type II Employment'!DG28*VLOOKUP('Equation 4 Type II FTE'!$B28,'Equation 3 FTE Conversion'!$B$10:$E$32,4,FALSE)</f>
        <v>9.6028820429671674E-2</v>
      </c>
      <c r="DH28" s="20">
        <f>'RIMS II Type II Employment'!DH28*VLOOKUP('Equation 4 Type II FTE'!$B28,'Equation 3 FTE Conversion'!$B$10:$E$32,4,FALSE)</f>
        <v>0.12567142278070531</v>
      </c>
      <c r="DI28" s="20">
        <f>'RIMS II Type II Employment'!DI28*VLOOKUP('Equation 4 Type II FTE'!$B28,'Equation 3 FTE Conversion'!$B$10:$E$32,4,FALSE)</f>
        <v>6.225772192946899E-2</v>
      </c>
      <c r="DJ28" s="20">
        <f>'RIMS II Type II Employment'!DJ28*VLOOKUP('Equation 4 Type II FTE'!$B28,'Equation 3 FTE Conversion'!$B$10:$E$32,4,FALSE)</f>
        <v>8.7028698824483178E-2</v>
      </c>
      <c r="DK28" s="20">
        <f>'RIMS II Type II Employment'!DK28*VLOOKUP('Equation 4 Type II FTE'!$B28,'Equation 3 FTE Conversion'!$B$10:$E$32,4,FALSE)</f>
        <v>0.13607523307661129</v>
      </c>
      <c r="DL28" s="20">
        <f>'RIMS II Type II Employment'!DL28*VLOOKUP('Equation 4 Type II FTE'!$B28,'Equation 3 FTE Conversion'!$B$10:$E$32,4,FALSE)</f>
        <v>0.14358909606809891</v>
      </c>
      <c r="DM28" s="20">
        <f>'RIMS II Type II Employment'!DM28*VLOOKUP('Equation 4 Type II FTE'!$B28,'Equation 3 FTE Conversion'!$B$10:$E$32,4,FALSE)</f>
        <v>4.5661167409809487E-2</v>
      </c>
      <c r="DN28" s="20">
        <f>'RIMS II Type II Employment'!DN28*VLOOKUP('Equation 4 Type II FTE'!$B28,'Equation 3 FTE Conversion'!$B$10:$E$32,4,FALSE)</f>
        <v>0.13145131738954197</v>
      </c>
      <c r="DO28" s="20">
        <f>'RIMS II Type II Employment'!DO28*VLOOKUP('Equation 4 Type II FTE'!$B28,'Equation 3 FTE Conversion'!$B$10:$E$32,4,FALSE)</f>
        <v>7.4065220916092425E-2</v>
      </c>
      <c r="DP28" s="20">
        <f>'RIMS II Type II Employment'!DP28*VLOOKUP('Equation 4 Type II FTE'!$B28,'Equation 3 FTE Conversion'!$B$10:$E$32,4,FALSE)</f>
        <v>8.3808471828131337E-2</v>
      </c>
      <c r="DQ28" s="20">
        <f>'RIMS II Type II Employment'!DQ28*VLOOKUP('Equation 4 Type II FTE'!$B28,'Equation 3 FTE Conversion'!$B$10:$E$32,4,FALSE)</f>
        <v>7.538633968382652E-2</v>
      </c>
      <c r="DR28" s="20">
        <f>'RIMS II Type II Employment'!DR28*VLOOKUP('Equation 4 Type II FTE'!$B28,'Equation 3 FTE Conversion'!$B$10:$E$32,4,FALSE)</f>
        <v>0.1189006890960681</v>
      </c>
      <c r="DS28" s="20">
        <f>'RIMS II Type II Employment'!DS28*VLOOKUP('Equation 4 Type II FTE'!$B28,'Equation 3 FTE Conversion'!$B$10:$E$32,4,FALSE)</f>
        <v>8.6285569517632749E-2</v>
      </c>
      <c r="DT28" s="20">
        <f>'RIMS II Type II Employment'!DT28*VLOOKUP('Equation 4 Type II FTE'!$B28,'Equation 3 FTE Conversion'!$B$10:$E$32,4,FALSE)</f>
        <v>9.1074625050668823E-2</v>
      </c>
      <c r="DU28" s="20">
        <f>'RIMS II Type II Employment'!DU28*VLOOKUP('Equation 4 Type II FTE'!$B28,'Equation 3 FTE Conversion'!$B$10:$E$32,4,FALSE)</f>
        <v>7.8276286988244834E-2</v>
      </c>
      <c r="DV28" s="20">
        <f>'RIMS II Type II Employment'!DV28*VLOOKUP('Equation 4 Type II FTE'!$B28,'Equation 3 FTE Conversion'!$B$10:$E$32,4,FALSE)</f>
        <v>7.1340413457640861E-2</v>
      </c>
      <c r="DW28" s="20">
        <f>'RIMS II Type II Employment'!DW28*VLOOKUP('Equation 4 Type II FTE'!$B28,'Equation 3 FTE Conversion'!$B$10:$E$32,4,FALSE)</f>
        <v>5.4991568706931504E-2</v>
      </c>
      <c r="DX28" s="20">
        <f>'RIMS II Type II Employment'!DX28*VLOOKUP('Equation 4 Type II FTE'!$B28,'Equation 3 FTE Conversion'!$B$10:$E$32,4,FALSE)</f>
        <v>7.2661532225374942E-2</v>
      </c>
      <c r="DY28" s="20">
        <f>'RIMS II Type II Employment'!DY28*VLOOKUP('Equation 4 Type II FTE'!$B28,'Equation 3 FTE Conversion'!$B$10:$E$32,4,FALSE)</f>
        <v>6.3661410620186459E-2</v>
      </c>
      <c r="DZ28" s="20">
        <f>'RIMS II Type II Employment'!DZ28*VLOOKUP('Equation 4 Type II FTE'!$B28,'Equation 3 FTE Conversion'!$B$10:$E$32,4,FALSE)</f>
        <v>7.2413822456424817E-2</v>
      </c>
      <c r="EA28" s="20">
        <f>'RIMS II Type II Employment'!EA28*VLOOKUP('Equation 4 Type II FTE'!$B28,'Equation 3 FTE Conversion'!$B$10:$E$32,4,FALSE)</f>
        <v>9.1487474665585738E-2</v>
      </c>
      <c r="EB28" s="20">
        <f>'RIMS II Type II Employment'!EB28*VLOOKUP('Equation 4 Type II FTE'!$B28,'Equation 3 FTE Conversion'!$B$10:$E$32,4,FALSE)</f>
        <v>5.1110782326712609E-2</v>
      </c>
      <c r="EC28" s="20">
        <f>'RIMS II Type II Employment'!EC28*VLOOKUP('Equation 4 Type II FTE'!$B28,'Equation 3 FTE Conversion'!$B$10:$E$32,4,FALSE)</f>
        <v>6.3496270774219696E-2</v>
      </c>
      <c r="ED28" s="20">
        <f>'RIMS II Type II Employment'!ED28*VLOOKUP('Equation 4 Type II FTE'!$B28,'Equation 3 FTE Conversion'!$B$10:$E$32,4,FALSE)</f>
        <v>5.6725537089582487E-2</v>
      </c>
      <c r="EE28" s="20">
        <f>'RIMS II Type II Employment'!EE28*VLOOKUP('Equation 4 Type II FTE'!$B28,'Equation 3 FTE Conversion'!$B$10:$E$32,4,FALSE)</f>
        <v>6.4734819618970416E-2</v>
      </c>
      <c r="EF28" s="20">
        <f>'RIMS II Type II Employment'!EF28*VLOOKUP('Equation 4 Type II FTE'!$B28,'Equation 3 FTE Conversion'!$B$10:$E$32,4,FALSE)</f>
        <v>5.7881516011349818E-2</v>
      </c>
      <c r="EG28" s="20">
        <f>'RIMS II Type II Employment'!EG28*VLOOKUP('Equation 4 Type II FTE'!$B28,'Equation 3 FTE Conversion'!$B$10:$E$32,4,FALSE)</f>
        <v>9.0083785974868269E-2</v>
      </c>
      <c r="EH28" s="20">
        <f>'RIMS II Type II Employment'!EH28*VLOOKUP('Equation 4 Type II FTE'!$B28,'Equation 3 FTE Conversion'!$B$10:$E$32,4,FALSE)</f>
        <v>4.9789663558978521E-2</v>
      </c>
      <c r="EI28" s="20">
        <f>'RIMS II Type II Employment'!EI28*VLOOKUP('Equation 4 Type II FTE'!$B28,'Equation 3 FTE Conversion'!$B$10:$E$32,4,FALSE)</f>
        <v>5.0945642480745845E-2</v>
      </c>
      <c r="EJ28" s="20">
        <f>'RIMS II Type II Employment'!EJ28*VLOOKUP('Equation 4 Type II FTE'!$B28,'Equation 3 FTE Conversion'!$B$10:$E$32,4,FALSE)</f>
        <v>5.2927320632346987E-2</v>
      </c>
      <c r="EK28" s="20">
        <f>'RIMS II Type II Employment'!EK28*VLOOKUP('Equation 4 Type II FTE'!$B28,'Equation 3 FTE Conversion'!$B$10:$E$32,4,FALSE)</f>
        <v>8.0670814754762871E-2</v>
      </c>
      <c r="EL28" s="20">
        <f>'RIMS II Type II Employment'!EL28*VLOOKUP('Equation 4 Type II FTE'!$B28,'Equation 3 FTE Conversion'!$B$10:$E$32,4,FALSE)</f>
        <v>6.9936724766923392E-2</v>
      </c>
      <c r="EM28" s="20">
        <f>'RIMS II Type II Employment'!EM28*VLOOKUP('Equation 4 Type II FTE'!$B28,'Equation 3 FTE Conversion'!$B$10:$E$32,4,FALSE)</f>
        <v>6.4899959464937179E-2</v>
      </c>
      <c r="EN28" s="20">
        <f>'RIMS II Type II Employment'!EN28*VLOOKUP('Equation 4 Type II FTE'!$B28,'Equation 3 FTE Conversion'!$B$10:$E$32,4,FALSE)</f>
        <v>6.4239400081070125E-2</v>
      </c>
      <c r="EO28" s="20">
        <f>'RIMS II Type II Employment'!EO28*VLOOKUP('Equation 4 Type II FTE'!$B28,'Equation 3 FTE Conversion'!$B$10:$E$32,4,FALSE)</f>
        <v>6.952387515200649E-2</v>
      </c>
      <c r="EP28" s="20">
        <f>'RIMS II Type II Employment'!EP28*VLOOKUP('Equation 4 Type II FTE'!$B28,'Equation 3 FTE Conversion'!$B$10:$E$32,4,FALSE)</f>
        <v>7.2744102148358331E-2</v>
      </c>
      <c r="EQ28" s="20">
        <f>'RIMS II Type II Employment'!EQ28*VLOOKUP('Equation 4 Type II FTE'!$B28,'Equation 3 FTE Conversion'!$B$10:$E$32,4,FALSE)</f>
        <v>6.952387515200649E-2</v>
      </c>
      <c r="ER28" s="20">
        <f>'RIMS II Type II Employment'!ER28*VLOOKUP('Equation 4 Type II FTE'!$B28,'Equation 3 FTE Conversion'!$B$10:$E$32,4,FALSE)</f>
        <v>6.6881637616538314E-2</v>
      </c>
      <c r="ES28" s="20">
        <f>'RIMS II Type II Employment'!ES28*VLOOKUP('Equation 4 Type II FTE'!$B28,'Equation 3 FTE Conversion'!$B$10:$E$32,4,FALSE)</f>
        <v>6.556051884880422E-2</v>
      </c>
      <c r="ET28" s="20">
        <f>'RIMS II Type II Employment'!ET28*VLOOKUP('Equation 4 Type II FTE'!$B28,'Equation 3 FTE Conversion'!$B$10:$E$32,4,FALSE)</f>
        <v>6.9771584920956642E-2</v>
      </c>
      <c r="EU28" s="20">
        <f>'RIMS II Type II Employment'!EU28*VLOOKUP('Equation 4 Type II FTE'!$B28,'Equation 3 FTE Conversion'!$B$10:$E$32,4,FALSE)</f>
        <v>7.0597284150790446E-2</v>
      </c>
      <c r="EV28" s="20">
        <f>'RIMS II Type II Employment'!EV28*VLOOKUP('Equation 4 Type II FTE'!$B28,'Equation 3 FTE Conversion'!$B$10:$E$32,4,FALSE)</f>
        <v>6.4074260235103375E-2</v>
      </c>
      <c r="EW28" s="20">
        <f>'RIMS II Type II Employment'!EW28*VLOOKUP('Equation 4 Type II FTE'!$B28,'Equation 3 FTE Conversion'!$B$10:$E$32,4,FALSE)</f>
        <v>5.400072963113093E-2</v>
      </c>
      <c r="EX28" s="20">
        <f>'RIMS II Type II Employment'!EX28*VLOOKUP('Equation 4 Type II FTE'!$B28,'Equation 3 FTE Conversion'!$B$10:$E$32,4,FALSE)</f>
        <v>7.5881759221726797E-2</v>
      </c>
      <c r="EY28" s="20">
        <f>'RIMS II Type II Employment'!EY28*VLOOKUP('Equation 4 Type II FTE'!$B28,'Equation 3 FTE Conversion'!$B$10:$E$32,4,FALSE)</f>
        <v>0.12567142278070531</v>
      </c>
      <c r="EZ28" s="20">
        <f>'RIMS II Type II Employment'!EZ28*VLOOKUP('Equation 4 Type II FTE'!$B28,'Equation 3 FTE Conversion'!$B$10:$E$32,4,FALSE)</f>
        <v>0.10114815565464126</v>
      </c>
      <c r="FA28" s="20">
        <f>'RIMS II Type II Employment'!FA28*VLOOKUP('Equation 4 Type II FTE'!$B28,'Equation 3 FTE Conversion'!$B$10:$E$32,4,FALSE)</f>
        <v>6.6386218078638023E-2</v>
      </c>
      <c r="FB28" s="20">
        <f>'RIMS II Type II Employment'!FB28*VLOOKUP('Equation 4 Type II FTE'!$B28,'Equation 3 FTE Conversion'!$B$10:$E$32,4,FALSE)</f>
        <v>0.11270794487231457</v>
      </c>
      <c r="FC28" s="20">
        <f>'RIMS II Type II Employment'!FC28*VLOOKUP('Equation 4 Type II FTE'!$B28,'Equation 3 FTE Conversion'!$B$10:$E$32,4,FALSE)</f>
        <v>8.5790149979732472E-2</v>
      </c>
      <c r="FD28" s="20">
        <f>'RIMS II Type II Employment'!FD28*VLOOKUP('Equation 4 Type II FTE'!$B28,'Equation 3 FTE Conversion'!$B$10:$E$32,4,FALSE)</f>
        <v>6.1349452776651811E-2</v>
      </c>
      <c r="FE28" s="20">
        <f>'RIMS II Type II Employment'!FE28*VLOOKUP('Equation 4 Type II FTE'!$B28,'Equation 3 FTE Conversion'!$B$10:$E$32,4,FALSE)</f>
        <v>5.6147547628698828E-2</v>
      </c>
      <c r="FF28" s="20">
        <f>'RIMS II Type II Employment'!FF28*VLOOKUP('Equation 4 Type II FTE'!$B28,'Equation 3 FTE Conversion'!$B$10:$E$32,4,FALSE)</f>
        <v>5.6725537089582487E-2</v>
      </c>
      <c r="FG28" s="20">
        <f>'RIMS II Type II Employment'!FG28*VLOOKUP('Equation 4 Type II FTE'!$B28,'Equation 3 FTE Conversion'!$B$10:$E$32,4,FALSE)</f>
        <v>0.11072626672071342</v>
      </c>
      <c r="FH28" s="20">
        <f>'RIMS II Type II Employment'!FH28*VLOOKUP('Equation 4 Type II FTE'!$B28,'Equation 3 FTE Conversion'!$B$10:$E$32,4,FALSE)</f>
        <v>7.1092703688690723E-2</v>
      </c>
      <c r="FI28" s="20">
        <f>'RIMS II Type II Employment'!FI28*VLOOKUP('Equation 4 Type II FTE'!$B28,'Equation 3 FTE Conversion'!$B$10:$E$32,4,FALSE)</f>
        <v>9.3386582894203499E-2</v>
      </c>
      <c r="FJ28" s="20">
        <f>'RIMS II Type II Employment'!FJ28*VLOOKUP('Equation 4 Type II FTE'!$B28,'Equation 3 FTE Conversion'!$B$10:$E$32,4,FALSE)</f>
        <v>9.0248925820835019E-2</v>
      </c>
      <c r="FK28" s="20">
        <f>'RIMS II Type II Employment'!FK28*VLOOKUP('Equation 4 Type II FTE'!$B28,'Equation 3 FTE Conversion'!$B$10:$E$32,4,FALSE)</f>
        <v>8.1331374138629925E-2</v>
      </c>
      <c r="FL28" s="20">
        <f>'RIMS II Type II Employment'!FL28*VLOOKUP('Equation 4 Type II FTE'!$B28,'Equation 3 FTE Conversion'!$B$10:$E$32,4,FALSE)</f>
        <v>8.8597527361167425E-2</v>
      </c>
      <c r="FM28" s="20">
        <f>'RIMS II Type II Employment'!FM28*VLOOKUP('Equation 4 Type II FTE'!$B28,'Equation 3 FTE Conversion'!$B$10:$E$32,4,FALSE)</f>
        <v>8.0670814754762871E-2</v>
      </c>
      <c r="FN28" s="20">
        <f>'RIMS II Type II Employment'!FN28*VLOOKUP('Equation 4 Type II FTE'!$B28,'Equation 3 FTE Conversion'!$B$10:$E$32,4,FALSE)</f>
        <v>9.743250912038913E-2</v>
      </c>
      <c r="FO28" s="20">
        <f>'RIMS II Type II Employment'!FO28*VLOOKUP('Equation 4 Type II FTE'!$B28,'Equation 3 FTE Conversion'!$B$10:$E$32,4,FALSE)</f>
        <v>8.4634171057965141E-2</v>
      </c>
      <c r="FP28" s="20">
        <f>'RIMS II Type II Employment'!FP28*VLOOKUP('Equation 4 Type II FTE'!$B28,'Equation 3 FTE Conversion'!$B$10:$E$32,4,FALSE)</f>
        <v>8.1826793676530202E-2</v>
      </c>
      <c r="FQ28" s="20">
        <f>'RIMS II Type II Employment'!FQ28*VLOOKUP('Equation 4 Type II FTE'!$B28,'Equation 3 FTE Conversion'!$B$10:$E$32,4,FALSE)</f>
        <v>7.7368017835427655E-2</v>
      </c>
      <c r="FR28" s="20">
        <f>'RIMS II Type II Employment'!FR28*VLOOKUP('Equation 4 Type II FTE'!$B28,'Equation 3 FTE Conversion'!$B$10:$E$32,4,FALSE)</f>
        <v>8.3891041751114712E-2</v>
      </c>
      <c r="FS28" s="20">
        <f>'RIMS II Type II Employment'!FS28*VLOOKUP('Equation 4 Type II FTE'!$B28,'Equation 3 FTE Conversion'!$B$10:$E$32,4,FALSE)</f>
        <v>0.13293757600324282</v>
      </c>
      <c r="FT28" s="20">
        <f>'RIMS II Type II Employment'!FT28*VLOOKUP('Equation 4 Type II FTE'!$B28,'Equation 3 FTE Conversion'!$B$10:$E$32,4,FALSE)</f>
        <v>6.8863315768139449E-2</v>
      </c>
      <c r="FU28" s="20">
        <f>'RIMS II Type II Employment'!FU28*VLOOKUP('Equation 4 Type II FTE'!$B28,'Equation 3 FTE Conversion'!$B$10:$E$32,4,FALSE)</f>
        <v>0.10304726388325902</v>
      </c>
      <c r="FV28" s="20">
        <f>'RIMS II Type II Employment'!FV28*VLOOKUP('Equation 4 Type II FTE'!$B28,'Equation 3 FTE Conversion'!$B$10:$E$32,4,FALSE)</f>
        <v>0.10544179164977707</v>
      </c>
      <c r="FW28" s="20">
        <f>'RIMS II Type II Employment'!FW28*VLOOKUP('Equation 4 Type II FTE'!$B28,'Equation 3 FTE Conversion'!$B$10:$E$32,4,FALSE)</f>
        <v>8.6368139440616137E-2</v>
      </c>
      <c r="FX28" s="20">
        <f>'RIMS II Type II Employment'!FX28*VLOOKUP('Equation 4 Type II FTE'!$B28,'Equation 3 FTE Conversion'!$B$10:$E$32,4,FALSE)</f>
        <v>0.10131329550060804</v>
      </c>
      <c r="FY28" s="20">
        <f>'RIMS II Type II Employment'!FY28*VLOOKUP('Equation 4 Type II FTE'!$B28,'Equation 3 FTE Conversion'!$B$10:$E$32,4,FALSE)</f>
        <v>9.12397648966356E-2</v>
      </c>
      <c r="FZ28" s="20">
        <f>'RIMS II Type II Employment'!FZ28*VLOOKUP('Equation 4 Type II FTE'!$B28,'Equation 3 FTE Conversion'!$B$10:$E$32,4,FALSE)</f>
        <v>6.0110903931901098E-2</v>
      </c>
      <c r="GA28" s="20">
        <f>'RIMS II Type II Employment'!GA28*VLOOKUP('Equation 4 Type II FTE'!$B28,'Equation 3 FTE Conversion'!$B$10:$E$32,4,FALSE)</f>
        <v>5.8954925010133774E-2</v>
      </c>
      <c r="GB28" s="20">
        <f>'RIMS II Type II Employment'!GB28*VLOOKUP('Equation 4 Type II FTE'!$B28,'Equation 3 FTE Conversion'!$B$10:$E$32,4,FALSE)</f>
        <v>5.3340170247263889E-2</v>
      </c>
      <c r="GC28" s="20">
        <f>'RIMS II Type II Employment'!GC28*VLOOKUP('Equation 4 Type II FTE'!$B28,'Equation 3 FTE Conversion'!$B$10:$E$32,4,FALSE)</f>
        <v>5.086307255776247E-2</v>
      </c>
      <c r="GD28" s="20">
        <f>'RIMS II Type II Employment'!GD28*VLOOKUP('Equation 4 Type II FTE'!$B28,'Equation 3 FTE Conversion'!$B$10:$E$32,4,FALSE)</f>
        <v>6.415683015808675E-2</v>
      </c>
      <c r="GE28" s="20">
        <f>'RIMS II Type II Employment'!GE28*VLOOKUP('Equation 4 Type II FTE'!$B28,'Equation 3 FTE Conversion'!$B$10:$E$32,4,FALSE)</f>
        <v>4.8055695176327524E-2</v>
      </c>
      <c r="GF28" s="20">
        <f>'RIMS II Type II Employment'!GF28*VLOOKUP('Equation 4 Type II FTE'!$B28,'Equation 3 FTE Conversion'!$B$10:$E$32,4,FALSE)</f>
        <v>6.622107823267126E-2</v>
      </c>
      <c r="GG28" s="20">
        <f>'RIMS II Type II Employment'!GG28*VLOOKUP('Equation 4 Type II FTE'!$B28,'Equation 3 FTE Conversion'!$B$10:$E$32,4,FALSE)</f>
        <v>8.2982772598297533E-2</v>
      </c>
      <c r="GH28" s="20">
        <f>'RIMS II Type II Employment'!GH28*VLOOKUP('Equation 4 Type II FTE'!$B28,'Equation 3 FTE Conversion'!$B$10:$E$32,4,FALSE)</f>
        <v>6.9854154843940003E-2</v>
      </c>
      <c r="GI28" s="20">
        <f>'RIMS II Type II Employment'!GI28*VLOOKUP('Equation 4 Type II FTE'!$B28,'Equation 3 FTE Conversion'!$B$10:$E$32,4,FALSE)</f>
        <v>7.9679975678962303E-2</v>
      </c>
      <c r="GJ28" s="20">
        <f>'RIMS II Type II Employment'!GJ28*VLOOKUP('Equation 4 Type II FTE'!$B28,'Equation 3 FTE Conversion'!$B$10:$E$32,4,FALSE)</f>
        <v>0.10791888933927848</v>
      </c>
      <c r="GK28" s="20">
        <f>'RIMS II Type II Employment'!GK28*VLOOKUP('Equation 4 Type II FTE'!$B28,'Equation 3 FTE Conversion'!$B$10:$E$32,4,FALSE)</f>
        <v>8.9092946899067688E-2</v>
      </c>
      <c r="GL28" s="20">
        <f>'RIMS II Type II Employment'!GL28*VLOOKUP('Equation 4 Type II FTE'!$B28,'Equation 3 FTE Conversion'!$B$10:$E$32,4,FALSE)</f>
        <v>9.9001337657073377E-2</v>
      </c>
      <c r="GM28" s="20">
        <f>'RIMS II Type II Employment'!GM28*VLOOKUP('Equation 4 Type II FTE'!$B28,'Equation 3 FTE Conversion'!$B$10:$E$32,4,FALSE)</f>
        <v>8.8762667207134174E-2</v>
      </c>
      <c r="GN28" s="20">
        <f>'RIMS II Type II Employment'!GN28*VLOOKUP('Equation 4 Type II FTE'!$B28,'Equation 3 FTE Conversion'!$B$10:$E$32,4,FALSE)</f>
        <v>6.2175152006485615E-2</v>
      </c>
      <c r="GO28" s="20">
        <f>'RIMS II Type II Employment'!GO28*VLOOKUP('Equation 4 Type II FTE'!$B28,'Equation 3 FTE Conversion'!$B$10:$E$32,4,FALSE)</f>
        <v>5.6147547628698828E-2</v>
      </c>
      <c r="GP28" s="20">
        <f>'RIMS II Type II Employment'!GP28*VLOOKUP('Equation 4 Type II FTE'!$B28,'Equation 3 FTE Conversion'!$B$10:$E$32,4,FALSE)</f>
        <v>6.0688893392784757E-2</v>
      </c>
      <c r="GQ28" s="20">
        <f>'RIMS II Type II Employment'!GQ28*VLOOKUP('Equation 4 Type II FTE'!$B28,'Equation 3 FTE Conversion'!$B$10:$E$32,4,FALSE)</f>
        <v>0.10131329550060804</v>
      </c>
      <c r="GR28" s="20">
        <f>'RIMS II Type II Employment'!GR28*VLOOKUP('Equation 4 Type II FTE'!$B28,'Equation 3 FTE Conversion'!$B$10:$E$32,4,FALSE)</f>
        <v>7.7780867450344557E-2</v>
      </c>
      <c r="GS28" s="20">
        <f>'RIMS II Type II Employment'!GS28*VLOOKUP('Equation 4 Type II FTE'!$B28,'Equation 3 FTE Conversion'!$B$10:$E$32,4,FALSE)</f>
        <v>7.4395500608025952E-2</v>
      </c>
      <c r="GT28" s="20">
        <f>'RIMS II Type II Employment'!GT28*VLOOKUP('Equation 4 Type II FTE'!$B28,'Equation 3 FTE Conversion'!$B$10:$E$32,4,FALSE)</f>
        <v>6.4982529387920554E-2</v>
      </c>
      <c r="GU28" s="20">
        <f>'RIMS II Type II Employment'!GU28*VLOOKUP('Equation 4 Type II FTE'!$B28,'Equation 3 FTE Conversion'!$B$10:$E$32,4,FALSE)</f>
        <v>6.6799067693554925E-2</v>
      </c>
      <c r="GV28" s="20">
        <f>'RIMS II Type II Employment'!GV28*VLOOKUP('Equation 4 Type II FTE'!$B28,'Equation 3 FTE Conversion'!$B$10:$E$32,4,FALSE)</f>
        <v>8.1166234292663161E-2</v>
      </c>
      <c r="GW28" s="20">
        <f>'RIMS II Type II Employment'!GW28*VLOOKUP('Equation 4 Type II FTE'!$B28,'Equation 3 FTE Conversion'!$B$10:$E$32,4,FALSE)</f>
        <v>7.604689906769356E-2</v>
      </c>
      <c r="GX28" s="20">
        <f>'RIMS II Type II Employment'!GX28*VLOOKUP('Equation 4 Type II FTE'!$B28,'Equation 3 FTE Conversion'!$B$10:$E$32,4,FALSE)</f>
        <v>7.1257843534657486E-2</v>
      </c>
      <c r="GY28" s="20">
        <f>'RIMS II Type II Employment'!GY28*VLOOKUP('Equation 4 Type II FTE'!$B28,'Equation 3 FTE Conversion'!$B$10:$E$32,4,FALSE)</f>
        <v>6.0606323469801389E-2</v>
      </c>
      <c r="GZ28" s="20">
        <f>'RIMS II Type II Employment'!GZ28*VLOOKUP('Equation 4 Type II FTE'!$B28,'Equation 3 FTE Conversion'!$B$10:$E$32,4,FALSE)</f>
        <v>8.0588244831779496E-2</v>
      </c>
      <c r="HA28" s="20">
        <f>'RIMS II Type II Employment'!HA28*VLOOKUP('Equation 4 Type II FTE'!$B28,'Equation 3 FTE Conversion'!$B$10:$E$32,4,FALSE)</f>
        <v>5.8707215241183622E-2</v>
      </c>
      <c r="HB28" s="20">
        <f>'RIMS II Type II Employment'!HB28*VLOOKUP('Equation 4 Type II FTE'!$B28,'Equation 3 FTE Conversion'!$B$10:$E$32,4,FALSE)</f>
        <v>4.5248317794892585E-2</v>
      </c>
      <c r="HC28" s="20">
        <f>'RIMS II Type II Employment'!HC28*VLOOKUP('Equation 4 Type II FTE'!$B28,'Equation 3 FTE Conversion'!$B$10:$E$32,4,FALSE)</f>
        <v>5.449614916903122E-2</v>
      </c>
      <c r="HD28" s="20">
        <f>'RIMS II Type II Employment'!HD28*VLOOKUP('Equation 4 Type II FTE'!$B28,'Equation 3 FTE Conversion'!$B$10:$E$32,4,FALSE)</f>
        <v>6.3578840697203085E-2</v>
      </c>
      <c r="HE28" s="20">
        <f>'RIMS II Type II Employment'!HE28*VLOOKUP('Equation 4 Type II FTE'!$B28,'Equation 3 FTE Conversion'!$B$10:$E$32,4,FALSE)</f>
        <v>8.5459870287798945E-2</v>
      </c>
      <c r="HF28" s="20">
        <f>'RIMS II Type II Employment'!HF28*VLOOKUP('Equation 4 Type II FTE'!$B28,'Equation 3 FTE Conversion'!$B$10:$E$32,4,FALSE)</f>
        <v>5.6725537089582487E-2</v>
      </c>
      <c r="HG28" s="20">
        <f>'RIMS II Type II Employment'!HG28*VLOOKUP('Equation 4 Type II FTE'!$B28,'Equation 3 FTE Conversion'!$B$10:$E$32,4,FALSE)</f>
        <v>8.2157073368463729E-2</v>
      </c>
      <c r="HH28" s="20">
        <f>'RIMS II Type II Employment'!HH28*VLOOKUP('Equation 4 Type II FTE'!$B28,'Equation 3 FTE Conversion'!$B$10:$E$32,4,FALSE)</f>
        <v>9.7680218889339282E-2</v>
      </c>
      <c r="HI28" s="20">
        <f>'RIMS II Type II Employment'!HI28*VLOOKUP('Equation 4 Type II FTE'!$B28,'Equation 3 FTE Conversion'!$B$10:$E$32,4,FALSE)</f>
        <v>0.12872650993109042</v>
      </c>
      <c r="HJ28" s="20">
        <f>'RIMS II Type II Employment'!HJ28*VLOOKUP('Equation 4 Type II FTE'!$B28,'Equation 3 FTE Conversion'!$B$10:$E$32,4,FALSE)</f>
        <v>8.8267247669233884E-2</v>
      </c>
      <c r="HK28" s="20">
        <f>'RIMS II Type II Employment'!HK28*VLOOKUP('Equation 4 Type II FTE'!$B28,'Equation 3 FTE Conversion'!$B$10:$E$32,4,FALSE)</f>
        <v>0</v>
      </c>
      <c r="HL28" s="20">
        <f>'RIMS II Type II Employment'!HL28*VLOOKUP('Equation 4 Type II FTE'!$B28,'Equation 3 FTE Conversion'!$B$10:$E$32,4,FALSE)</f>
        <v>6.2918281313336044E-2</v>
      </c>
      <c r="HM28" s="20">
        <f>'RIMS II Type II Employment'!HM28*VLOOKUP('Equation 4 Type II FTE'!$B28,'Equation 3 FTE Conversion'!$B$10:$E$32,4,FALSE)</f>
        <v>6.7294487231455216E-2</v>
      </c>
      <c r="HN28" s="20">
        <f>'RIMS II Type II Employment'!HN28*VLOOKUP('Equation 4 Type II FTE'!$B28,'Equation 3 FTE Conversion'!$B$10:$E$32,4,FALSE)</f>
        <v>6.3496270774219696E-2</v>
      </c>
      <c r="HO28" s="20">
        <f>'RIMS II Type II Employment'!HO28*VLOOKUP('Equation 4 Type II FTE'!$B28,'Equation 3 FTE Conversion'!$B$10:$E$32,4,FALSE)</f>
        <v>6.2753141467369281E-2</v>
      </c>
      <c r="HP28" s="20">
        <f>'RIMS II Type II Employment'!HP28*VLOOKUP('Equation 4 Type II FTE'!$B28,'Equation 3 FTE Conversion'!$B$10:$E$32,4,FALSE)</f>
        <v>6.9193595460072962E-2</v>
      </c>
      <c r="HQ28" s="20">
        <f>'RIMS II Type II Employment'!HQ28*VLOOKUP('Equation 4 Type II FTE'!$B28,'Equation 3 FTE Conversion'!$B$10:$E$32,4,FALSE)</f>
        <v>6.2588001621402517E-2</v>
      </c>
      <c r="HR28" s="20">
        <f>'RIMS II Type II Employment'!HR28*VLOOKUP('Equation 4 Type II FTE'!$B28,'Equation 3 FTE Conversion'!$B$10:$E$32,4,FALSE)</f>
        <v>7.2909241994325094E-2</v>
      </c>
      <c r="HS28" s="20">
        <f>'RIMS II Type II Employment'!HS28*VLOOKUP('Equation 4 Type II FTE'!$B28,'Equation 3 FTE Conversion'!$B$10:$E$32,4,FALSE)</f>
        <v>9.792792865828942E-2</v>
      </c>
      <c r="HT28" s="20">
        <f>'RIMS II Type II Employment'!HT28*VLOOKUP('Equation 4 Type II FTE'!$B28,'Equation 3 FTE Conversion'!$B$10:$E$32,4,FALSE)</f>
        <v>0.10882715849209566</v>
      </c>
      <c r="HU28" s="20">
        <f>'RIMS II Type II Employment'!HU28*VLOOKUP('Equation 4 Type II FTE'!$B28,'Equation 3 FTE Conversion'!$B$10:$E$32,4,FALSE)</f>
        <v>4.5496027563842731E-2</v>
      </c>
      <c r="HV28" s="20">
        <f>'RIMS II Type II Employment'!HV28*VLOOKUP('Equation 4 Type II FTE'!$B28,'Equation 3 FTE Conversion'!$B$10:$E$32,4,FALSE)</f>
        <v>7.1175273611674097E-2</v>
      </c>
      <c r="HW28" s="20">
        <f>'RIMS II Type II Employment'!HW28*VLOOKUP('Equation 4 Type II FTE'!$B28,'Equation 3 FTE Conversion'!$B$10:$E$32,4,FALSE)</f>
        <v>7.2166112687474679E-2</v>
      </c>
      <c r="HX28" s="20">
        <f>'RIMS II Type II Employment'!HX28*VLOOKUP('Equation 4 Type II FTE'!$B28,'Equation 3 FTE Conversion'!$B$10:$E$32,4,FALSE)</f>
        <v>5.6312687474665585E-2</v>
      </c>
      <c r="HY28" s="20">
        <f>'RIMS II Type II Employment'!HY28*VLOOKUP('Equation 4 Type II FTE'!$B28,'Equation 3 FTE Conversion'!$B$10:$E$32,4,FALSE)</f>
        <v>4.7560275638427241E-2</v>
      </c>
      <c r="HZ28" s="20">
        <f>'RIMS II Type II Employment'!HZ28*VLOOKUP('Equation 4 Type II FTE'!$B28,'Equation 3 FTE Conversion'!$B$10:$E$32,4,FALSE)</f>
        <v>8.8680097284150786E-2</v>
      </c>
      <c r="IA28" s="20">
        <f>'RIMS II Type II Employment'!IA28*VLOOKUP('Equation 4 Type II FTE'!$B28,'Equation 3 FTE Conversion'!$B$10:$E$32,4,FALSE)</f>
        <v>5.8872355087150392E-2</v>
      </c>
      <c r="IB28" s="20">
        <f>'RIMS II Type II Employment'!IB28*VLOOKUP('Equation 4 Type II FTE'!$B28,'Equation 3 FTE Conversion'!$B$10:$E$32,4,FALSE)</f>
        <v>6.2010012160518851E-2</v>
      </c>
      <c r="IC28" s="20">
        <f>'RIMS II Type II Employment'!IC28*VLOOKUP('Equation 4 Type II FTE'!$B28,'Equation 3 FTE Conversion'!$B$10:$E$32,4,FALSE)</f>
        <v>5.829436562626672E-2</v>
      </c>
      <c r="ID28" s="20">
        <f>'RIMS II Type II Employment'!ID28*VLOOKUP('Equation 4 Type II FTE'!$B28,'Equation 3 FTE Conversion'!$B$10:$E$32,4,FALSE)</f>
        <v>5.7386096473449541E-2</v>
      </c>
      <c r="IE28" s="20">
        <f>'RIMS II Type II Employment'!IE28*VLOOKUP('Equation 4 Type II FTE'!$B28,'Equation 3 FTE Conversion'!$B$10:$E$32,4,FALSE)</f>
        <v>5.9615484394000814E-2</v>
      </c>
      <c r="IF28" s="20">
        <f>'RIMS II Type II Employment'!IF28*VLOOKUP('Equation 4 Type II FTE'!$B28,'Equation 3 FTE Conversion'!$B$10:$E$32,4,FALSE)</f>
        <v>8.0505674908796121E-2</v>
      </c>
      <c r="IG28" s="20">
        <f>'RIMS II Type II Employment'!IG28*VLOOKUP('Equation 4 Type II FTE'!$B28,'Equation 3 FTE Conversion'!$B$10:$E$32,4,FALSE)</f>
        <v>7.5138629914876368E-2</v>
      </c>
      <c r="IH28" s="20">
        <f>'RIMS II Type II Employment'!IH28*VLOOKUP('Equation 4 Type II FTE'!$B28,'Equation 3 FTE Conversion'!$B$10:$E$32,4,FALSE)</f>
        <v>7.2166112687474679E-2</v>
      </c>
      <c r="II28" s="20">
        <f>'RIMS II Type II Employment'!II28*VLOOKUP('Equation 4 Type II FTE'!$B28,'Equation 3 FTE Conversion'!$B$10:$E$32,4,FALSE)</f>
        <v>4.896396432914471E-2</v>
      </c>
      <c r="IJ28" s="20">
        <f>'RIMS II Type II Employment'!IJ28*VLOOKUP('Equation 4 Type II FTE'!$B28,'Equation 3 FTE Conversion'!$B$10:$E$32,4,FALSE)</f>
        <v>6.2835711390352655E-2</v>
      </c>
      <c r="IK28" s="20">
        <f>'RIMS II Type II Employment'!IK28*VLOOKUP('Equation 4 Type II FTE'!$B28,'Equation 3 FTE Conversion'!$B$10:$E$32,4,FALSE)</f>
        <v>5.6477827320632348E-2</v>
      </c>
      <c r="IL28" s="20">
        <f>'RIMS II Type II Employment'!IL28*VLOOKUP('Equation 4 Type II FTE'!$B28,'Equation 3 FTE Conversion'!$B$10:$E$32,4,FALSE)</f>
        <v>5.6642967166599105E-2</v>
      </c>
      <c r="IM28" s="20">
        <f>'RIMS II Type II Employment'!IM28*VLOOKUP('Equation 4 Type II FTE'!$B28,'Equation 3 FTE Conversion'!$B$10:$E$32,4,FALSE)</f>
        <v>6.2010012160518851E-2</v>
      </c>
      <c r="IN28" s="20">
        <f>'RIMS II Type II Employment'!IN28*VLOOKUP('Equation 4 Type II FTE'!$B28,'Equation 3 FTE Conversion'!$B$10:$E$32,4,FALSE)</f>
        <v>5.8459505472233483E-2</v>
      </c>
      <c r="IO28" s="20">
        <f>'RIMS II Type II Employment'!IO28*VLOOKUP('Equation 4 Type II FTE'!$B28,'Equation 3 FTE Conversion'!$B$10:$E$32,4,FALSE)</f>
        <v>6.8863315768139449E-2</v>
      </c>
      <c r="IP28" s="20">
        <f>'RIMS II Type II Employment'!IP28*VLOOKUP('Equation 4 Type II FTE'!$B28,'Equation 3 FTE Conversion'!$B$10:$E$32,4,FALSE)</f>
        <v>6.4074260235103375E-2</v>
      </c>
      <c r="IQ28" s="20">
        <f>'RIMS II Type II Employment'!IQ28*VLOOKUP('Equation 4 Type II FTE'!$B28,'Equation 3 FTE Conversion'!$B$10:$E$32,4,FALSE)</f>
        <v>6.192744223753547E-2</v>
      </c>
      <c r="IR28" s="20">
        <f>'RIMS II Type II Employment'!IR28*VLOOKUP('Equation 4 Type II FTE'!$B28,'Equation 3 FTE Conversion'!$B$10:$E$32,4,FALSE)</f>
        <v>6.1349452776651811E-2</v>
      </c>
      <c r="IS28" s="20">
        <f>'RIMS II Type II Employment'!IS28*VLOOKUP('Equation 4 Type II FTE'!$B28,'Equation 3 FTE Conversion'!$B$10:$E$32,4,FALSE)</f>
        <v>5.8459505472233483E-2</v>
      </c>
      <c r="IT28" s="20">
        <f>'RIMS II Type II Employment'!IT28*VLOOKUP('Equation 4 Type II FTE'!$B28,'Equation 3 FTE Conversion'!$B$10:$E$32,4,FALSE)</f>
        <v>6.6468788001621412E-2</v>
      </c>
      <c r="IU28" s="20">
        <f>'RIMS II Type II Employment'!IU28*VLOOKUP('Equation 4 Type II FTE'!$B28,'Equation 3 FTE Conversion'!$B$10:$E$32,4,FALSE)</f>
        <v>9.1074625050668823E-2</v>
      </c>
      <c r="IV28" s="20">
        <f>'RIMS II Type II Employment'!IV28*VLOOKUP('Equation 4 Type II FTE'!$B28,'Equation 3 FTE Conversion'!$B$10:$E$32,4,FALSE)</f>
        <v>6.6716497770571551E-2</v>
      </c>
      <c r="IW28" s="20">
        <f>'RIMS II Type II Employment'!IW28*VLOOKUP('Equation 4 Type II FTE'!$B28,'Equation 3 FTE Conversion'!$B$10:$E$32,4,FALSE)</f>
        <v>5.6147547628698828E-2</v>
      </c>
      <c r="IX28" s="20">
        <f>'RIMS II Type II Employment'!IX28*VLOOKUP('Equation 4 Type II FTE'!$B28,'Equation 3 FTE Conversion'!$B$10:$E$32,4,FALSE)</f>
        <v>6.9276165383056351E-2</v>
      </c>
      <c r="IY28" s="20">
        <f>'RIMS II Type II Employment'!IY28*VLOOKUP('Equation 4 Type II FTE'!$B28,'Equation 3 FTE Conversion'!$B$10:$E$32,4,FALSE)</f>
        <v>6.019347385488448E-2</v>
      </c>
      <c r="IZ28" s="20">
        <f>'RIMS II Type II Employment'!IZ28*VLOOKUP('Equation 4 Type II FTE'!$B28,'Equation 3 FTE Conversion'!$B$10:$E$32,4,FALSE)</f>
        <v>7.5964329144710172E-2</v>
      </c>
      <c r="JA28" s="20">
        <f>'RIMS II Type II Employment'!JA28*VLOOKUP('Equation 4 Type II FTE'!$B28,'Equation 3 FTE Conversion'!$B$10:$E$32,4,FALSE)</f>
        <v>6.3661410620186459E-2</v>
      </c>
      <c r="JB28" s="20">
        <f>'RIMS II Type II Employment'!JB28*VLOOKUP('Equation 4 Type II FTE'!$B28,'Equation 3 FTE Conversion'!$B$10:$E$32,4,FALSE)</f>
        <v>0.11873554925010135</v>
      </c>
      <c r="JC28" s="20">
        <f>'RIMS II Type II Employment'!JC28*VLOOKUP('Equation 4 Type II FTE'!$B28,'Equation 3 FTE Conversion'!$B$10:$E$32,4,FALSE)</f>
        <v>0.13962573976489664</v>
      </c>
      <c r="JD28" s="20">
        <f>'RIMS II Type II Employment'!JD28*VLOOKUP('Equation 4 Type II FTE'!$B28,'Equation 3 FTE Conversion'!$B$10:$E$32,4,FALSE)</f>
        <v>0.14515792460478316</v>
      </c>
      <c r="JE28" s="20">
        <f>'RIMS II Type II Employment'!JE28*VLOOKUP('Equation 4 Type II FTE'!$B28,'Equation 3 FTE Conversion'!$B$10:$E$32,4,FALSE)</f>
        <v>0.11824012971220105</v>
      </c>
      <c r="JF28" s="20">
        <f>'RIMS II Type II Employment'!JF28*VLOOKUP('Equation 4 Type II FTE'!$B28,'Equation 3 FTE Conversion'!$B$10:$E$32,4,FALSE)</f>
        <v>0.11584560194568302</v>
      </c>
      <c r="JG28" s="20">
        <f>'RIMS II Type II Employment'!JG28*VLOOKUP('Equation 4 Type II FTE'!$B28,'Equation 3 FTE Conversion'!$B$10:$E$32,4,FALSE)</f>
        <v>0.13780920145926226</v>
      </c>
      <c r="JH28" s="20">
        <f>'RIMS II Type II Employment'!JH28*VLOOKUP('Equation 4 Type II FTE'!$B28,'Equation 3 FTE Conversion'!$B$10:$E$32,4,FALSE)</f>
        <v>0.12220348601540332</v>
      </c>
      <c r="JI28" s="20">
        <f>'RIMS II Type II Employment'!JI28*VLOOKUP('Equation 4 Type II FTE'!$B28,'Equation 3 FTE Conversion'!$B$10:$E$32,4,FALSE)</f>
        <v>0.12179063640048642</v>
      </c>
      <c r="JJ28" s="20">
        <f>'RIMS II Type II Employment'!JJ28*VLOOKUP('Equation 4 Type II FTE'!$B28,'Equation 3 FTE Conversion'!$B$10:$E$32,4,FALSE)</f>
        <v>0.11369878394811511</v>
      </c>
      <c r="JK28" s="20">
        <f>'RIMS II Type II Employment'!JK28*VLOOKUP('Equation 4 Type II FTE'!$B28,'Equation 3 FTE Conversion'!$B$10:$E$32,4,FALSE)</f>
        <v>0.14680932306445077</v>
      </c>
      <c r="JL28" s="20">
        <f>'RIMS II Type II Employment'!JL28*VLOOKUP('Equation 4 Type II FTE'!$B28,'Equation 3 FTE Conversion'!$B$10:$E$32,4,FALSE)</f>
        <v>8.1248804215646536E-2</v>
      </c>
      <c r="JM28" s="20">
        <f>'RIMS II Type II Employment'!JM28*VLOOKUP('Equation 4 Type II FTE'!$B28,'Equation 3 FTE Conversion'!$B$10:$E$32,4,FALSE)</f>
        <v>0.13153388731252533</v>
      </c>
      <c r="JN28" s="20">
        <f>'RIMS II Type II Employment'!JN28*VLOOKUP('Equation 4 Type II FTE'!$B28,'Equation 3 FTE Conversion'!$B$10:$E$32,4,FALSE)</f>
        <v>0.10172614511552494</v>
      </c>
      <c r="JO28" s="20">
        <f>'RIMS II Type II Employment'!JO28*VLOOKUP('Equation 4 Type II FTE'!$B28,'Equation 3 FTE Conversion'!$B$10:$E$32,4,FALSE)</f>
        <v>0.11526761248479936</v>
      </c>
      <c r="JP28" s="20">
        <f>'RIMS II Type II Employment'!JP28*VLOOKUP('Equation 4 Type II FTE'!$B28,'Equation 3 FTE Conversion'!$B$10:$E$32,4,FALSE)</f>
        <v>0.11625845156059993</v>
      </c>
      <c r="JQ28" s="20">
        <f>'RIMS II Type II Employment'!JQ28*VLOOKUP('Equation 4 Type II FTE'!$B28,'Equation 3 FTE Conversion'!$B$10:$E$32,4,FALSE)</f>
        <v>0.14020372922578031</v>
      </c>
      <c r="JR28" s="20">
        <f>'RIMS II Type II Employment'!JR28*VLOOKUP('Equation 4 Type II FTE'!$B28,'Equation 3 FTE Conversion'!$B$10:$E$32,4,FALSE)</f>
        <v>0.15713056343737333</v>
      </c>
      <c r="JS28" s="20">
        <f>'RIMS II Type II Employment'!JS28*VLOOKUP('Equation 4 Type II FTE'!$B28,'Equation 3 FTE Conversion'!$B$10:$E$32,4,FALSE)</f>
        <v>9.9992176732873944E-2</v>
      </c>
      <c r="JT28" s="20">
        <f>'RIMS II Type II Employment'!JT28*VLOOKUP('Equation 4 Type II FTE'!$B28,'Equation 3 FTE Conversion'!$B$10:$E$32,4,FALSE)</f>
        <v>0.10709319010944468</v>
      </c>
      <c r="JU28" s="20">
        <f>'RIMS II Type II Employment'!JU28*VLOOKUP('Equation 4 Type II FTE'!$B28,'Equation 3 FTE Conversion'!$B$10:$E$32,4,FALSE)</f>
        <v>0.10585464126469397</v>
      </c>
      <c r="JV28" s="20">
        <f>'RIMS II Type II Employment'!JV28*VLOOKUP('Equation 4 Type II FTE'!$B28,'Equation 3 FTE Conversion'!$B$10:$E$32,4,FALSE)</f>
        <v>0.12046951763275233</v>
      </c>
      <c r="JW28" s="20">
        <f>'RIMS II Type II Employment'!JW28*VLOOKUP('Equation 4 Type II FTE'!$B28,'Equation 3 FTE Conversion'!$B$10:$E$32,4,FALSE)</f>
        <v>9.9661897040940417E-2</v>
      </c>
      <c r="JX28" s="20">
        <f>'RIMS II Type II Employment'!JX28*VLOOKUP('Equation 4 Type II FTE'!$B28,'Equation 3 FTE Conversion'!$B$10:$E$32,4,FALSE)</f>
        <v>9.1322334819618975E-2</v>
      </c>
      <c r="JY28" s="20">
        <f>'RIMS II Type II Employment'!JY28*VLOOKUP('Equation 4 Type II FTE'!$B28,'Equation 3 FTE Conversion'!$B$10:$E$32,4,FALSE)</f>
        <v>0.11997409809485206</v>
      </c>
      <c r="JZ28" s="20">
        <f>'RIMS II Type II Employment'!JZ28*VLOOKUP('Equation 4 Type II FTE'!$B28,'Equation 3 FTE Conversion'!$B$10:$E$32,4,FALSE)</f>
        <v>0.58401706526145125</v>
      </c>
      <c r="KA28" s="20">
        <f>'RIMS II Type II Employment'!KA28*VLOOKUP('Equation 4 Type II FTE'!$B28,'Equation 3 FTE Conversion'!$B$10:$E$32,4,FALSE)</f>
        <v>0.11807498986623428</v>
      </c>
      <c r="KB28" s="20">
        <f>'RIMS II Type II Employment'!KB28*VLOOKUP('Equation 4 Type II FTE'!$B28,'Equation 3 FTE Conversion'!$B$10:$E$32,4,FALSE)</f>
        <v>1.0786934738548846</v>
      </c>
      <c r="KC28" s="20">
        <f>'RIMS II Type II Employment'!KC28*VLOOKUP('Equation 4 Type II FTE'!$B28,'Equation 3 FTE Conversion'!$B$10:$E$32,4,FALSE)</f>
        <v>0.82404783137413862</v>
      </c>
      <c r="KD28" s="20">
        <f>'RIMS II Type II Employment'!KD28*VLOOKUP('Equation 4 Type II FTE'!$B28,'Equation 3 FTE Conversion'!$B$10:$E$32,4,FALSE)</f>
        <v>0.38337215241183625</v>
      </c>
      <c r="KE28" s="20">
        <f>'RIMS II Type II Employment'!KE28*VLOOKUP('Equation 4 Type II FTE'!$B28,'Equation 3 FTE Conversion'!$B$10:$E$32,4,FALSE)</f>
        <v>0.12030437778678557</v>
      </c>
      <c r="KF28" s="20">
        <f>'RIMS II Type II Employment'!KF28*VLOOKUP('Equation 4 Type II FTE'!$B28,'Equation 3 FTE Conversion'!$B$10:$E$32,4,FALSE)</f>
        <v>0.15060753952168626</v>
      </c>
      <c r="KG28" s="20">
        <f>'RIMS II Type II Employment'!KG28*VLOOKUP('Equation 4 Type II FTE'!$B28,'Equation 3 FTE Conversion'!$B$10:$E$32,4,FALSE)</f>
        <v>0.1462313336035671</v>
      </c>
      <c r="KH28" s="20">
        <f>'RIMS II Type II Employment'!KH28*VLOOKUP('Equation 4 Type II FTE'!$B28,'Equation 3 FTE Conversion'!$B$10:$E$32,4,FALSE)</f>
        <v>0.14086428860964736</v>
      </c>
      <c r="KI28" s="20">
        <f>'RIMS II Type II Employment'!KI28*VLOOKUP('Equation 4 Type II FTE'!$B28,'Equation 3 FTE Conversion'!$B$10:$E$32,4,FALSE)</f>
        <v>0.1155153222537495</v>
      </c>
      <c r="KJ28" s="20">
        <f>'RIMS II Type II Employment'!KJ28*VLOOKUP('Equation 4 Type II FTE'!$B28,'Equation 3 FTE Conversion'!$B$10:$E$32,4,FALSE)</f>
        <v>0.14268082691528172</v>
      </c>
      <c r="KK28" s="20">
        <f>'RIMS II Type II Employment'!KK28*VLOOKUP('Equation 4 Type II FTE'!$B28,'Equation 3 FTE Conversion'!$B$10:$E$32,4,FALSE)</f>
        <v>9.8918767734090002E-2</v>
      </c>
      <c r="KL28" s="20">
        <f>'RIMS II Type II Employment'!KL28*VLOOKUP('Equation 4 Type II FTE'!$B28,'Equation 3 FTE Conversion'!$B$10:$E$32,4,FALSE)</f>
        <v>0.15969023104985813</v>
      </c>
      <c r="KM28" s="20">
        <f>'RIMS II Type II Employment'!KM28*VLOOKUP('Equation 4 Type II FTE'!$B28,'Equation 3 FTE Conversion'!$B$10:$E$32,4,FALSE)</f>
        <v>0.15613972436157275</v>
      </c>
      <c r="KN28" s="20">
        <f>'RIMS II Type II Employment'!KN28*VLOOKUP('Equation 4 Type II FTE'!$B28,'Equation 3 FTE Conversion'!$B$10:$E$32,4,FALSE)</f>
        <v>8.7689258208350232E-2</v>
      </c>
      <c r="KO28" s="20">
        <f>'RIMS II Type II Employment'!KO28*VLOOKUP('Equation 4 Type II FTE'!$B28,'Equation 3 FTE Conversion'!$B$10:$E$32,4,FALSE)</f>
        <v>8.537730036481557E-2</v>
      </c>
      <c r="KP28" s="20">
        <f>'RIMS II Type II Employment'!KP28*VLOOKUP('Equation 4 Type II FTE'!$B28,'Equation 3 FTE Conversion'!$B$10:$E$32,4,FALSE)</f>
        <v>9.7184799351439005E-2</v>
      </c>
      <c r="KQ28" s="20">
        <f>'RIMS II Type II Employment'!KQ28*VLOOKUP('Equation 4 Type II FTE'!$B28,'Equation 3 FTE Conversion'!$B$10:$E$32,4,FALSE)</f>
        <v>0.1522589379813539</v>
      </c>
      <c r="KR28" s="20">
        <f>'RIMS II Type II Employment'!KR28*VLOOKUP('Equation 4 Type II FTE'!$B28,'Equation 3 FTE Conversion'!$B$10:$E$32,4,FALSE)</f>
        <v>6.9111025537089588E-2</v>
      </c>
      <c r="KS28" s="20">
        <f>'RIMS II Type II Employment'!KS28*VLOOKUP('Equation 4 Type II FTE'!$B28,'Equation 3 FTE Conversion'!$B$10:$E$32,4,FALSE)</f>
        <v>0.11749700040535065</v>
      </c>
      <c r="KT28" s="20">
        <f>'RIMS II Type II Employment'!KT28*VLOOKUP('Equation 4 Type II FTE'!$B28,'Equation 3 FTE Conversion'!$B$10:$E$32,4,FALSE)</f>
        <v>0.10841430887717876</v>
      </c>
      <c r="KU28" s="20">
        <f>'RIMS II Type II Employment'!KU28*VLOOKUP('Equation 4 Type II FTE'!$B28,'Equation 3 FTE Conversion'!$B$10:$E$32,4,FALSE)</f>
        <v>0.17331426834211594</v>
      </c>
      <c r="KV28" s="20">
        <f>'RIMS II Type II Employment'!KV28*VLOOKUP('Equation 4 Type II FTE'!$B28,'Equation 3 FTE Conversion'!$B$10:$E$32,4,FALSE)</f>
        <v>8.0505674908796121E-2</v>
      </c>
      <c r="KW28" s="20">
        <f>'RIMS II Type II Employment'!KW28*VLOOKUP('Equation 4 Type II FTE'!$B28,'Equation 3 FTE Conversion'!$B$10:$E$32,4,FALSE)</f>
        <v>0.17529594649371708</v>
      </c>
      <c r="KX28" s="20">
        <f>'RIMS II Type II Employment'!KX28*VLOOKUP('Equation 4 Type II FTE'!$B28,'Equation 3 FTE Conversion'!$B$10:$E$32,4,FALSE)</f>
        <v>0.15143323875152007</v>
      </c>
      <c r="KY28" s="20">
        <f>'RIMS II Type II Employment'!KY28*VLOOKUP('Equation 4 Type II FTE'!$B28,'Equation 3 FTE Conversion'!$B$10:$E$32,4,FALSE)</f>
        <v>0.14449736522091608</v>
      </c>
      <c r="KZ28" s="20">
        <f>'RIMS II Type II Employment'!KZ28*VLOOKUP('Equation 4 Type II FTE'!$B28,'Equation 3 FTE Conversion'!$B$10:$E$32,4,FALSE)</f>
        <v>0.18082813133360356</v>
      </c>
      <c r="LA28" s="20">
        <f>'RIMS II Type II Employment'!LA28*VLOOKUP('Equation 4 Type II FTE'!$B28,'Equation 3 FTE Conversion'!$B$10:$E$32,4,FALSE)</f>
        <v>0.1679472233481962</v>
      </c>
      <c r="LB28" s="20">
        <f>'RIMS II Type II Employment'!LB28*VLOOKUP('Equation 4 Type II FTE'!$B28,'Equation 3 FTE Conversion'!$B$10:$E$32,4,FALSE)</f>
        <v>0.1445799351438995</v>
      </c>
      <c r="LC28" s="20">
        <f>'RIMS II Type II Employment'!LC28*VLOOKUP('Equation 4 Type II FTE'!$B28,'Equation 3 FTE Conversion'!$B$10:$E$32,4,FALSE)</f>
        <v>0.16703895419537901</v>
      </c>
      <c r="LD28" s="20">
        <f>'RIMS II Type II Employment'!LD28*VLOOKUP('Equation 4 Type II FTE'!$B28,'Equation 3 FTE Conversion'!$B$10:$E$32,4,FALSE)</f>
        <v>0.18181897040940415</v>
      </c>
      <c r="LE28" s="20">
        <f>'RIMS II Type II Employment'!LE28*VLOOKUP('Equation 4 Type II FTE'!$B28,'Equation 3 FTE Conversion'!$B$10:$E$32,4,FALSE)</f>
        <v>0.1359926631536279</v>
      </c>
      <c r="LF28" s="20">
        <f>'RIMS II Type II Employment'!LF28*VLOOKUP('Equation 4 Type II FTE'!$B28,'Equation 3 FTE Conversion'!$B$10:$E$32,4,FALSE)</f>
        <v>0.27512298338062424</v>
      </c>
      <c r="LG28" s="20">
        <f>'RIMS II Type II Employment'!LG28*VLOOKUP('Equation 4 Type II FTE'!$B28,'Equation 3 FTE Conversion'!$B$10:$E$32,4,FALSE)</f>
        <v>0.14152484799351439</v>
      </c>
      <c r="LH28" s="20">
        <f>'RIMS II Type II Employment'!LH28*VLOOKUP('Equation 4 Type II FTE'!$B28,'Equation 3 FTE Conversion'!$B$10:$E$32,4,FALSE)</f>
        <v>0.15291949736522092</v>
      </c>
      <c r="LI28" s="20">
        <f>'RIMS II Type II Employment'!LI28*VLOOKUP('Equation 4 Type II FTE'!$B28,'Equation 3 FTE Conversion'!$B$10:$E$32,4,FALSE)</f>
        <v>0.1440019456830158</v>
      </c>
      <c r="LJ28" s="20">
        <f>'RIMS II Type II Employment'!LJ28*VLOOKUP('Equation 4 Type II FTE'!$B28,'Equation 3 FTE Conversion'!$B$10:$E$32,4,FALSE)</f>
        <v>0.12922192946899069</v>
      </c>
      <c r="LK28" s="20">
        <f>'RIMS II Type II Employment'!LK28*VLOOKUP('Equation 4 Type II FTE'!$B28,'Equation 3 FTE Conversion'!$B$10:$E$32,4,FALSE)</f>
        <v>0.21773688690717471</v>
      </c>
      <c r="LL28" s="20">
        <f>'RIMS II Type II Employment'!LL28*VLOOKUP('Equation 4 Type II FTE'!$B28,'Equation 3 FTE Conversion'!$B$10:$E$32,4,FALSE)</f>
        <v>0.17868131333603568</v>
      </c>
      <c r="LM28" s="20">
        <f>'RIMS II Type II Employment'!LM28*VLOOKUP('Equation 4 Type II FTE'!$B28,'Equation 3 FTE Conversion'!$B$10:$E$32,4,FALSE)</f>
        <v>0.12352460478313743</v>
      </c>
      <c r="LN28" s="20">
        <f>'RIMS II Type II Employment'!LN28*VLOOKUP('Equation 4 Type II FTE'!$B28,'Equation 3 FTE Conversion'!$B$10:$E$32,4,FALSE)</f>
        <v>0.22731499797324686</v>
      </c>
      <c r="LO28" s="20">
        <f>'RIMS II Type II Employment'!LO28*VLOOKUP('Equation 4 Type II FTE'!$B28,'Equation 3 FTE Conversion'!$B$10:$E$32,4,FALSE)</f>
        <v>0.10990056749087962</v>
      </c>
      <c r="LP28" s="20">
        <f>'RIMS II Type II Employment'!LP28*VLOOKUP('Equation 4 Type II FTE'!$B28,'Equation 3 FTE Conversion'!$B$10:$E$32,4,FALSE)</f>
        <v>0.16670867450344548</v>
      </c>
      <c r="LQ28" s="20">
        <f>'RIMS II Type II Employment'!LQ28*VLOOKUP('Equation 4 Type II FTE'!$B28,'Equation 3 FTE Conversion'!$B$10:$E$32,4,FALSE)</f>
        <v>0.22739756789623022</v>
      </c>
      <c r="LR28" s="20">
        <f>'RIMS II Type II Employment'!LR28*VLOOKUP('Equation 4 Type II FTE'!$B28,'Equation 3 FTE Conversion'!$B$10:$E$32,4,FALSE)</f>
        <v>0.16175447912444263</v>
      </c>
      <c r="LS28" s="20">
        <f>'RIMS II Type II Employment'!LS28*VLOOKUP('Equation 4 Type II FTE'!$B28,'Equation 3 FTE Conversion'!$B$10:$E$32,4,FALSE)</f>
        <v>0.20881933522496962</v>
      </c>
      <c r="LT28" s="20">
        <f>'RIMS II Type II Employment'!LT28*VLOOKUP('Equation 4 Type II FTE'!$B28,'Equation 3 FTE Conversion'!$B$10:$E$32,4,FALSE)</f>
        <v>0.10081787596270775</v>
      </c>
      <c r="LU28" s="20">
        <f>'RIMS II Type II Employment'!LU28*VLOOKUP('Equation 4 Type II FTE'!$B28,'Equation 3 FTE Conversion'!$B$10:$E$32,4,FALSE)</f>
        <v>0.18223182002432106</v>
      </c>
      <c r="LV28" s="20">
        <f>'RIMS II Type II Employment'!LV28*VLOOKUP('Equation 4 Type II FTE'!$B28,'Equation 3 FTE Conversion'!$B$10:$E$32,4,FALSE)</f>
        <v>0.15275435751925415</v>
      </c>
      <c r="LW28" s="20">
        <f>'RIMS II Type II Employment'!LW28*VLOOKUP('Equation 4 Type II FTE'!$B28,'Equation 3 FTE Conversion'!$B$10:$E$32,4,FALSE)</f>
        <v>0.1508552492906364</v>
      </c>
      <c r="LX28" s="20">
        <f>'RIMS II Type II Employment'!LX28*VLOOKUP('Equation 4 Type II FTE'!$B28,'Equation 3 FTE Conversion'!$B$10:$E$32,4,FALSE)</f>
        <v>0.16291045804620999</v>
      </c>
      <c r="LY28" s="20">
        <f>'RIMS II Type II Employment'!LY28*VLOOKUP('Equation 4 Type II FTE'!$B28,'Equation 3 FTE Conversion'!$B$10:$E$32,4,FALSE)</f>
        <v>0.14433222537494936</v>
      </c>
      <c r="LZ28" s="20">
        <f>'RIMS II Type II Employment'!LZ28*VLOOKUP('Equation 4 Type II FTE'!$B28,'Equation 3 FTE Conversion'!$B$10:$E$32,4,FALSE)</f>
        <v>0.11997409809485206</v>
      </c>
      <c r="MA28" s="20">
        <f>'RIMS II Type II Employment'!MA28*VLOOKUP('Equation 4 Type II FTE'!$B28,'Equation 3 FTE Conversion'!$B$10:$E$32,4,FALSE)</f>
        <v>9.5698540737738147E-2</v>
      </c>
      <c r="MB28" s="20">
        <f>'RIMS II Type II Employment'!MB28*VLOOKUP('Equation 4 Type II FTE'!$B28,'Equation 3 FTE Conversion'!$B$10:$E$32,4,FALSE)</f>
        <v>0.12311175516822052</v>
      </c>
      <c r="MC28" s="20">
        <f>'RIMS II Type II Employment'!MC28*VLOOKUP('Equation 4 Type II FTE'!$B28,'Equation 3 FTE Conversion'!$B$10:$E$32,4,FALSE)</f>
        <v>0.159442521280908</v>
      </c>
      <c r="MD28" s="20">
        <f>'RIMS II Type II Employment'!MD28*VLOOKUP('Equation 4 Type II FTE'!$B28,'Equation 3 FTE Conversion'!$B$10:$E$32,4,FALSE)</f>
        <v>0.13277243615727605</v>
      </c>
      <c r="ME28" s="20">
        <f>'RIMS II Type II Employment'!ME28*VLOOKUP('Equation 4 Type II FTE'!$B28,'Equation 3 FTE Conversion'!$B$10:$E$32,4,FALSE)</f>
        <v>0.13244215646534252</v>
      </c>
      <c r="MF28" s="20">
        <f>'RIMS II Type II Employment'!MF28*VLOOKUP('Equation 4 Type II FTE'!$B28,'Equation 3 FTE Conversion'!$B$10:$E$32,4,FALSE)</f>
        <v>0.14012115930279692</v>
      </c>
      <c r="MG28" s="20">
        <f>'RIMS II Type II Employment'!MG28*VLOOKUP('Equation 4 Type II FTE'!$B28,'Equation 3 FTE Conversion'!$B$10:$E$32,4,FALSE)</f>
        <v>0.14127713822456425</v>
      </c>
      <c r="MH28" s="20">
        <f>'RIMS II Type II Employment'!MH28*VLOOKUP('Equation 4 Type II FTE'!$B28,'Equation 3 FTE Conversion'!$B$10:$E$32,4,FALSE)</f>
        <v>0.14334138629914878</v>
      </c>
      <c r="MI28" s="20">
        <f>'RIMS II Type II Employment'!MI28*VLOOKUP('Equation 4 Type II FTE'!$B28,'Equation 3 FTE Conversion'!$B$10:$E$32,4,FALSE)</f>
        <v>0.1440019456830158</v>
      </c>
      <c r="MJ28" s="20">
        <f>'RIMS II Type II Employment'!MJ28*VLOOKUP('Equation 4 Type II FTE'!$B28,'Equation 3 FTE Conversion'!$B$10:$E$32,4,FALSE)</f>
        <v>0.12484572355087151</v>
      </c>
      <c r="MK28" s="20">
        <f>'RIMS II Type II Employment'!MK28*VLOOKUP('Equation 4 Type II FTE'!$B28,'Equation 3 FTE Conversion'!$B$10:$E$32,4,FALSE)</f>
        <v>16.86556732873936</v>
      </c>
      <c r="ML28" s="20">
        <f>'RIMS II Type II Employment'!ML28*VLOOKUP('Equation 4 Type II FTE'!$B28,'Equation 3 FTE Conversion'!$B$10:$E$32,4,FALSE)</f>
        <v>8.6695116335630313</v>
      </c>
      <c r="MM28" s="20">
        <f>'RIMS II Type II Employment'!MM28*VLOOKUP('Equation 4 Type II FTE'!$B28,'Equation 3 FTE Conversion'!$B$10:$E$32,4,FALSE)</f>
        <v>7.8223442237535465</v>
      </c>
      <c r="MN28" s="20">
        <f>'RIMS II Type II Employment'!MN28*VLOOKUP('Equation 4 Type II FTE'!$B28,'Equation 3 FTE Conversion'!$B$10:$E$32,4,FALSE)</f>
        <v>13.873481029590597</v>
      </c>
      <c r="MO28" s="20">
        <f>'RIMS II Type II Employment'!MO28*VLOOKUP('Equation 4 Type II FTE'!$B28,'Equation 3 FTE Conversion'!$B$10:$E$32,4,FALSE)</f>
        <v>6.4847114714227807</v>
      </c>
      <c r="MP28" s="20">
        <f>'RIMS II Type II Employment'!MP28*VLOOKUP('Equation 4 Type II FTE'!$B28,'Equation 3 FTE Conversion'!$B$10:$E$32,4,FALSE)</f>
        <v>8.8453029995946508</v>
      </c>
      <c r="MQ28" s="20">
        <f>'RIMS II Type II Employment'!MQ28*VLOOKUP('Equation 4 Type II FTE'!$B28,'Equation 3 FTE Conversion'!$B$10:$E$32,4,FALSE)</f>
        <v>4.2764614511552494</v>
      </c>
      <c r="MR28" s="20">
        <f>'RIMS II Type II Employment'!MR28*VLOOKUP('Equation 4 Type II FTE'!$B28,'Equation 3 FTE Conversion'!$B$10:$E$32,4,FALSE)</f>
        <v>10.430810660721525</v>
      </c>
      <c r="MS28" s="20">
        <f>'RIMS II Type II Employment'!MS28*VLOOKUP('Equation 4 Type II FTE'!$B28,'Equation 3 FTE Conversion'!$B$10:$E$32,4,FALSE)</f>
        <v>0.14367166599108228</v>
      </c>
      <c r="MT28" s="20">
        <f>'RIMS II Type II Employment'!MT28*VLOOKUP('Equation 4 Type II FTE'!$B28,'Equation 3 FTE Conversion'!$B$10:$E$32,4,FALSE)</f>
        <v>0.13979087961086342</v>
      </c>
      <c r="MU28" s="20">
        <f>'RIMS II Type II Employment'!MU28*VLOOKUP('Equation 4 Type II FTE'!$B28,'Equation 3 FTE Conversion'!$B$10:$E$32,4,FALSE)</f>
        <v>0.17620421564653427</v>
      </c>
      <c r="MV28" s="20">
        <f>'RIMS II Type II Employment'!MV28*VLOOKUP('Equation 4 Type II FTE'!$B28,'Equation 3 FTE Conversion'!$B$10:$E$32,4,FALSE)</f>
        <v>0.17389225780299961</v>
      </c>
      <c r="MW28" s="20">
        <f>'RIMS II Type II Employment'!MW28*VLOOKUP('Equation 4 Type II FTE'!$B28,'Equation 3 FTE Conversion'!$B$10:$E$32,4,FALSE)</f>
        <v>0.12368974462910418</v>
      </c>
      <c r="MX28" s="20">
        <f>'RIMS II Type II Employment'!MX28*VLOOKUP('Equation 4 Type II FTE'!$B28,'Equation 3 FTE Conversion'!$B$10:$E$32,4,FALSE)</f>
        <v>0.13392841507904338</v>
      </c>
      <c r="MY28" s="20">
        <f>'RIMS II Type II Employment'!MY28*VLOOKUP('Equation 4 Type II FTE'!$B28,'Equation 3 FTE Conversion'!$B$10:$E$32,4,FALSE)</f>
        <v>0.12757053100932306</v>
      </c>
      <c r="MZ28" s="20">
        <f>'RIMS II Type II Employment'!MZ28*VLOOKUP('Equation 4 Type II FTE'!$B28,'Equation 3 FTE Conversion'!$B$10:$E$32,4,FALSE)</f>
        <v>9.1652614511552502E-2</v>
      </c>
      <c r="NA28" s="20">
        <f>'RIMS II Type II Employment'!NA28*VLOOKUP('Equation 4 Type II FTE'!$B28,'Equation 3 FTE Conversion'!$B$10:$E$32,4,FALSE)</f>
        <v>0.15787369274422378</v>
      </c>
      <c r="NB28" s="20">
        <f>'RIMS II Type II Employment'!NB28*VLOOKUP('Equation 4 Type II FTE'!$B28,'Equation 3 FTE Conversion'!$B$10:$E$32,4,FALSE)</f>
        <v>0.10379039319010945</v>
      </c>
      <c r="NC28" s="20">
        <f>'RIMS II Type II Employment'!NC28*VLOOKUP('Equation 4 Type II FTE'!$B28,'Equation 3 FTE Conversion'!$B$10:$E$32,4,FALSE)</f>
        <v>0.12880907985407378</v>
      </c>
      <c r="ND28" s="20">
        <f>'RIMS II Type II Employment'!ND28*VLOOKUP('Equation 4 Type II FTE'!$B28,'Equation 3 FTE Conversion'!$B$10:$E$32,4,FALSE)</f>
        <v>0.24779233887312524</v>
      </c>
      <c r="NE28" s="20">
        <f>'RIMS II Type II Employment'!NE28*VLOOKUP('Equation 4 Type II FTE'!$B28,'Equation 3 FTE Conversion'!$B$10:$E$32,4,FALSE)</f>
        <v>0.20634223753546821</v>
      </c>
      <c r="NF28" s="20">
        <f>'RIMS II Type II Employment'!NF28*VLOOKUP('Equation 4 Type II FTE'!$B28,'Equation 3 FTE Conversion'!$B$10:$E$32,4,FALSE)</f>
        <v>0.14524049452776652</v>
      </c>
      <c r="NG28" s="198">
        <f>'RIMS II Type II Employment'!NG28*VLOOKUP('Equation 4 Type II FTE'!$B28,'Equation 3 FTE Conversion'!$B$10:$E$32,4,FALSE)</f>
        <v>0.24234272395622214</v>
      </c>
      <c r="NH28" s="219">
        <f>'RIMS II Type II Employment'!NH28*VLOOKUP('Equation 4 Type II FTE'!$B28,'Equation 3 FTE Conversion'!$B$10:$E$32,4,FALSE)</f>
        <v>0.15613972436157275</v>
      </c>
      <c r="NI28" s="198">
        <f>'RIMS II Type II Employment'!NI28*VLOOKUP('Equation 4 Type II FTE'!$B28,'Equation 3 FTE Conversion'!$B$10:$E$32,4,FALSE)</f>
        <v>9.7019659505472228E-2</v>
      </c>
      <c r="NJ28" s="200">
        <f>'RIMS II Type II Employment'!NJ28*VLOOKUP('Equation 4 Type II FTE'!$B28,'Equation 3 FTE Conversion'!$B$10:$E$32,4,FALSE)</f>
        <v>0.19403931901094446</v>
      </c>
    </row>
    <row r="29" spans="2:374" x14ac:dyDescent="0.3">
      <c r="B29" s="59" t="s">
        <v>796</v>
      </c>
      <c r="C29" s="20">
        <f>'RIMS II Type II Employment'!C29*VLOOKUP('Equation 4 Type II FTE'!$B29,'Equation 3 FTE Conversion'!$B$10:$E$32,4,FALSE)</f>
        <v>4.6242732558139536E-2</v>
      </c>
      <c r="D29" s="20">
        <f>'RIMS II Type II Employment'!D29*VLOOKUP('Equation 4 Type II FTE'!$B29,'Equation 3 FTE Conversion'!$B$10:$E$32,4,FALSE)</f>
        <v>5.2377906976744187E-2</v>
      </c>
      <c r="E29" s="20">
        <f>'RIMS II Type II Employment'!E29*VLOOKUP('Equation 4 Type II FTE'!$B29,'Equation 3 FTE Conversion'!$B$10:$E$32,4,FALSE)</f>
        <v>5.1370639534883716E-2</v>
      </c>
      <c r="F29" s="20">
        <f>'RIMS II Type II Employment'!F29*VLOOKUP('Equation 4 Type II FTE'!$B29,'Equation 3 FTE Conversion'!$B$10:$E$32,4,FALSE)</f>
        <v>6.9867732558139536E-2</v>
      </c>
      <c r="G29" s="20">
        <f>'RIMS II Type II Employment'!G29*VLOOKUP('Equation 4 Type II FTE'!$B29,'Equation 3 FTE Conversion'!$B$10:$E$32,4,FALSE)</f>
        <v>5.1370639534883716E-2</v>
      </c>
      <c r="H29" s="20">
        <f>'RIMS II Type II Employment'!H29*VLOOKUP('Equation 4 Type II FTE'!$B29,'Equation 3 FTE Conversion'!$B$10:$E$32,4,FALSE)</f>
        <v>4.5601744186046504E-2</v>
      </c>
      <c r="I29" s="20">
        <f>'RIMS II Type II Employment'!I29*VLOOKUP('Equation 4 Type II FTE'!$B29,'Equation 3 FTE Conversion'!$B$10:$E$32,4,FALSE)</f>
        <v>3.5620639534883716E-2</v>
      </c>
      <c r="J29" s="20">
        <f>'RIMS II Type II Employment'!J29*VLOOKUP('Equation 4 Type II FTE'!$B29,'Equation 3 FTE Conversion'!$B$10:$E$32,4,FALSE)</f>
        <v>4.4228197674418608E-2</v>
      </c>
      <c r="K29" s="20">
        <f>'RIMS II Type II Employment'!K29*VLOOKUP('Equation 4 Type II FTE'!$B29,'Equation 3 FTE Conversion'!$B$10:$E$32,4,FALSE)</f>
        <v>3.5071220930232558E-2</v>
      </c>
      <c r="L29" s="20">
        <f>'RIMS II Type II Employment'!L29*VLOOKUP('Equation 4 Type II FTE'!$B29,'Equation 3 FTE Conversion'!$B$10:$E$32,4,FALSE)</f>
        <v>7.0234011627906975E-2</v>
      </c>
      <c r="M29" s="20">
        <f>'RIMS II Type II Employment'!M29*VLOOKUP('Equation 4 Type II FTE'!$B29,'Equation 3 FTE Conversion'!$B$10:$E$32,4,FALSE)</f>
        <v>4.2122093023255813E-2</v>
      </c>
      <c r="N29" s="20">
        <f>'RIMS II Type II Employment'!N29*VLOOKUP('Equation 4 Type II FTE'!$B29,'Equation 3 FTE Conversion'!$B$10:$E$32,4,FALSE)</f>
        <v>8.0947674418604648E-2</v>
      </c>
      <c r="O29" s="20">
        <f>'RIMS II Type II Employment'!O29*VLOOKUP('Equation 4 Type II FTE'!$B29,'Equation 3 FTE Conversion'!$B$10:$E$32,4,FALSE)</f>
        <v>4.4045058139534882E-2</v>
      </c>
      <c r="P29" s="20">
        <f>'RIMS II Type II Employment'!P29*VLOOKUP('Equation 4 Type II FTE'!$B29,'Equation 3 FTE Conversion'!$B$10:$E$32,4,FALSE)</f>
        <v>3.3972383720930234E-2</v>
      </c>
      <c r="Q29" s="20">
        <f>'RIMS II Type II Employment'!Q29*VLOOKUP('Equation 4 Type II FTE'!$B29,'Equation 3 FTE Conversion'!$B$10:$E$32,4,FALSE)</f>
        <v>0</v>
      </c>
      <c r="R29" s="20">
        <f>'RIMS II Type II Employment'!R29*VLOOKUP('Equation 4 Type II FTE'!$B29,'Equation 3 FTE Conversion'!$B$10:$E$32,4,FALSE)</f>
        <v>3.4247093023255813E-2</v>
      </c>
      <c r="S29" s="20">
        <f>'RIMS II Type II Employment'!S29*VLOOKUP('Equation 4 Type II FTE'!$B29,'Equation 3 FTE Conversion'!$B$10:$E$32,4,FALSE)</f>
        <v>4.4777616279069767E-2</v>
      </c>
      <c r="T29" s="20">
        <f>'RIMS II Type II Employment'!T29*VLOOKUP('Equation 4 Type II FTE'!$B29,'Equation 3 FTE Conversion'!$B$10:$E$32,4,FALSE)</f>
        <v>4.2488372093023252E-2</v>
      </c>
      <c r="U29" s="20">
        <f>'RIMS II Type II Employment'!U29*VLOOKUP('Equation 4 Type II FTE'!$B29,'Equation 3 FTE Conversion'!$B$10:$E$32,4,FALSE)</f>
        <v>5.393459302325581E-2</v>
      </c>
      <c r="V29" s="20">
        <f>'RIMS II Type II Employment'!V29*VLOOKUP('Equation 4 Type II FTE'!$B29,'Equation 3 FTE Conversion'!$B$10:$E$32,4,FALSE)</f>
        <v>7.8658430232558141E-2</v>
      </c>
      <c r="W29" s="20">
        <f>'RIMS II Type II Employment'!W29*VLOOKUP('Equation 4 Type II FTE'!$B29,'Equation 3 FTE Conversion'!$B$10:$E$32,4,FALSE)</f>
        <v>4.2671511627906979E-2</v>
      </c>
      <c r="X29" s="20">
        <f>'RIMS II Type II Employment'!X29*VLOOKUP('Equation 4 Type II FTE'!$B29,'Equation 3 FTE Conversion'!$B$10:$E$32,4,FALSE)</f>
        <v>4.4136627906976741E-2</v>
      </c>
      <c r="Y29" s="20">
        <f>'RIMS II Type II Employment'!Y29*VLOOKUP('Equation 4 Type II FTE'!$B29,'Equation 3 FTE Conversion'!$B$10:$E$32,4,FALSE)</f>
        <v>3.8917151162790702E-2</v>
      </c>
      <c r="Z29" s="20">
        <f>'RIMS II Type II Employment'!Z29*VLOOKUP('Equation 4 Type II FTE'!$B29,'Equation 3 FTE Conversion'!$B$10:$E$32,4,FALSE)</f>
        <v>7.9665697674418598E-2</v>
      </c>
      <c r="AA29" s="20">
        <f>'RIMS II Type II Employment'!AA29*VLOOKUP('Equation 4 Type II FTE'!$B29,'Equation 3 FTE Conversion'!$B$10:$E$32,4,FALSE)</f>
        <v>6.2542151162790688E-2</v>
      </c>
      <c r="AB29" s="20">
        <f>'RIMS II Type II Employment'!AB29*VLOOKUP('Equation 4 Type II FTE'!$B29,'Equation 3 FTE Conversion'!$B$10:$E$32,4,FALSE)</f>
        <v>7.5178779069767443E-2</v>
      </c>
      <c r="AC29" s="20">
        <f>'RIMS II Type II Employment'!AC29*VLOOKUP('Equation 4 Type II FTE'!$B29,'Equation 3 FTE Conversion'!$B$10:$E$32,4,FALSE)</f>
        <v>5.384302325581395E-2</v>
      </c>
      <c r="AD29" s="20">
        <f>'RIMS II Type II Employment'!AD29*VLOOKUP('Equation 4 Type II FTE'!$B29,'Equation 3 FTE Conversion'!$B$10:$E$32,4,FALSE)</f>
        <v>4.5418604651162785E-2</v>
      </c>
      <c r="AE29" s="20">
        <f>'RIMS II Type II Employment'!AE29*VLOOKUP('Equation 4 Type II FTE'!$B29,'Equation 3 FTE Conversion'!$B$10:$E$32,4,FALSE)</f>
        <v>4.4777616279069767E-2</v>
      </c>
      <c r="AF29" s="20">
        <f>'RIMS II Type II Employment'!AF29*VLOOKUP('Equation 4 Type II FTE'!$B29,'Equation 3 FTE Conversion'!$B$10:$E$32,4,FALSE)</f>
        <v>5.521656976744186E-2</v>
      </c>
      <c r="AG29" s="20">
        <f>'RIMS II Type II Employment'!AG29*VLOOKUP('Equation 4 Type II FTE'!$B29,'Equation 3 FTE Conversion'!$B$10:$E$32,4,FALSE)</f>
        <v>5.5582848837209299E-2</v>
      </c>
      <c r="AH29" s="20">
        <f>'RIMS II Type II Employment'!AH29*VLOOKUP('Equation 4 Type II FTE'!$B29,'Equation 3 FTE Conversion'!$B$10:$E$32,4,FALSE)</f>
        <v>5.5949127906976745E-2</v>
      </c>
      <c r="AI29" s="20">
        <f>'RIMS II Type II Employment'!AI29*VLOOKUP('Equation 4 Type II FTE'!$B29,'Equation 3 FTE Conversion'!$B$10:$E$32,4,FALSE)</f>
        <v>5.246947674418604E-2</v>
      </c>
      <c r="AJ29" s="20">
        <f>'RIMS II Type II Employment'!AJ29*VLOOKUP('Equation 4 Type II FTE'!$B29,'Equation 3 FTE Conversion'!$B$10:$E$32,4,FALSE)</f>
        <v>4.5143895348837206E-2</v>
      </c>
      <c r="AK29" s="20">
        <f>'RIMS II Type II Employment'!AK29*VLOOKUP('Equation 4 Type II FTE'!$B29,'Equation 3 FTE Conversion'!$B$10:$E$32,4,FALSE)</f>
        <v>6.574709302325582E-2</v>
      </c>
      <c r="AL29" s="20">
        <f>'RIMS II Type II Employment'!AL29*VLOOKUP('Equation 4 Type II FTE'!$B29,'Equation 3 FTE Conversion'!$B$10:$E$32,4,FALSE)</f>
        <v>6.3457848837209299E-2</v>
      </c>
      <c r="AM29" s="20">
        <f>'RIMS II Type II Employment'!AM29*VLOOKUP('Equation 4 Type II FTE'!$B29,'Equation 3 FTE Conversion'!$B$10:$E$32,4,FALSE)</f>
        <v>7.0783430232558134E-2</v>
      </c>
      <c r="AN29" s="20">
        <f>'RIMS II Type II Employment'!AN29*VLOOKUP('Equation 4 Type II FTE'!$B29,'Equation 3 FTE Conversion'!$B$10:$E$32,4,FALSE)</f>
        <v>3.5986918604651162E-2</v>
      </c>
      <c r="AO29" s="20">
        <f>'RIMS II Type II Employment'!AO29*VLOOKUP('Equation 4 Type II FTE'!$B29,'Equation 3 FTE Conversion'!$B$10:$E$32,4,FALSE)</f>
        <v>3.5345930232558137E-2</v>
      </c>
      <c r="AP29" s="20">
        <f>'RIMS II Type II Employment'!AP29*VLOOKUP('Equation 4 Type II FTE'!$B29,'Equation 3 FTE Conversion'!$B$10:$E$32,4,FALSE)</f>
        <v>6.4556686046511616E-2</v>
      </c>
      <c r="AQ29" s="20">
        <f>'RIMS II Type II Employment'!AQ29*VLOOKUP('Equation 4 Type II FTE'!$B29,'Equation 3 FTE Conversion'!$B$10:$E$32,4,FALSE)</f>
        <v>4.8440406976744184E-2</v>
      </c>
      <c r="AR29" s="20">
        <f>'RIMS II Type II Employment'!AR29*VLOOKUP('Equation 4 Type II FTE'!$B29,'Equation 3 FTE Conversion'!$B$10:$E$32,4,FALSE)</f>
        <v>4.8531976744186044E-2</v>
      </c>
      <c r="AS29" s="20">
        <f>'RIMS II Type II Employment'!AS29*VLOOKUP('Equation 4 Type II FTE'!$B29,'Equation 3 FTE Conversion'!$B$10:$E$32,4,FALSE)</f>
        <v>5.0088662790697673E-2</v>
      </c>
      <c r="AT29" s="20">
        <f>'RIMS II Type II Employment'!AT29*VLOOKUP('Equation 4 Type II FTE'!$B29,'Equation 3 FTE Conversion'!$B$10:$E$32,4,FALSE)</f>
        <v>4.2488372093023252E-2</v>
      </c>
      <c r="AU29" s="20">
        <f>'RIMS II Type II Employment'!AU29*VLOOKUP('Equation 4 Type II FTE'!$B29,'Equation 3 FTE Conversion'!$B$10:$E$32,4,FALSE)</f>
        <v>3.7818313953488371E-2</v>
      </c>
      <c r="AV29" s="20">
        <f>'RIMS II Type II Employment'!AV29*VLOOKUP('Equation 4 Type II FTE'!$B29,'Equation 3 FTE Conversion'!$B$10:$E$32,4,FALSE)</f>
        <v>4.6700581395348835E-2</v>
      </c>
      <c r="AW29" s="20">
        <f>'RIMS II Type II Employment'!AW29*VLOOKUP('Equation 4 Type II FTE'!$B29,'Equation 3 FTE Conversion'!$B$10:$E$32,4,FALSE)</f>
        <v>3.7909883720930231E-2</v>
      </c>
      <c r="AX29" s="20">
        <f>'RIMS II Type II Employment'!AX29*VLOOKUP('Equation 4 Type II FTE'!$B29,'Equation 3 FTE Conversion'!$B$10:$E$32,4,FALSE)</f>
        <v>3.9283430232558141E-2</v>
      </c>
      <c r="AY29" s="20">
        <f>'RIMS II Type II Employment'!AY29*VLOOKUP('Equation 4 Type II FTE'!$B29,'Equation 3 FTE Conversion'!$B$10:$E$32,4,FALSE)</f>
        <v>2.9851744186046508E-2</v>
      </c>
      <c r="AZ29" s="20">
        <f>'RIMS II Type II Employment'!AZ29*VLOOKUP('Equation 4 Type II FTE'!$B29,'Equation 3 FTE Conversion'!$B$10:$E$32,4,FALSE)</f>
        <v>3.3514534883720928E-2</v>
      </c>
      <c r="BA29" s="20">
        <f>'RIMS II Type II Employment'!BA29*VLOOKUP('Equation 4 Type II FTE'!$B29,'Equation 3 FTE Conversion'!$B$10:$E$32,4,FALSE)</f>
        <v>3.4704941860465119E-2</v>
      </c>
      <c r="BB29" s="20">
        <f>'RIMS II Type II Employment'!BB29*VLOOKUP('Equation 4 Type II FTE'!$B29,'Equation 3 FTE Conversion'!$B$10:$E$32,4,FALSE)</f>
        <v>4.596802325581395E-2</v>
      </c>
      <c r="BC29" s="20">
        <f>'RIMS II Type II Employment'!BC29*VLOOKUP('Equation 4 Type II FTE'!$B29,'Equation 3 FTE Conversion'!$B$10:$E$32,4,FALSE)</f>
        <v>5.9245639534883709E-2</v>
      </c>
      <c r="BD29" s="20">
        <f>'RIMS II Type II Employment'!BD29*VLOOKUP('Equation 4 Type II FTE'!$B29,'Equation 3 FTE Conversion'!$B$10:$E$32,4,FALSE)</f>
        <v>3.9191860465116274E-2</v>
      </c>
      <c r="BE29" s="20">
        <f>'RIMS II Type II Employment'!BE29*VLOOKUP('Equation 4 Type II FTE'!$B29,'Equation 3 FTE Conversion'!$B$10:$E$32,4,FALSE)</f>
        <v>5.1370639534883716E-2</v>
      </c>
      <c r="BF29" s="20">
        <f>'RIMS II Type II Employment'!BF29*VLOOKUP('Equation 4 Type II FTE'!$B29,'Equation 3 FTE Conversion'!$B$10:$E$32,4,FALSE)</f>
        <v>4.9356104651162795E-2</v>
      </c>
      <c r="BG29" s="20">
        <f>'RIMS II Type II Employment'!BG29*VLOOKUP('Equation 4 Type II FTE'!$B29,'Equation 3 FTE Conversion'!$B$10:$E$32,4,FALSE)</f>
        <v>5.6223837209302324E-2</v>
      </c>
      <c r="BH29" s="20">
        <f>'RIMS II Type II Employment'!BH29*VLOOKUP('Equation 4 Type II FTE'!$B29,'Equation 3 FTE Conversion'!$B$10:$E$32,4,FALSE)</f>
        <v>5.4941860465116274E-2</v>
      </c>
      <c r="BI29" s="20">
        <f>'RIMS II Type II Employment'!BI29*VLOOKUP('Equation 4 Type II FTE'!$B29,'Equation 3 FTE Conversion'!$B$10:$E$32,4,FALSE)</f>
        <v>6.1992732558139529E-2</v>
      </c>
      <c r="BJ29" s="20">
        <f>'RIMS II Type II Employment'!BJ29*VLOOKUP('Equation 4 Type II FTE'!$B29,'Equation 3 FTE Conversion'!$B$10:$E$32,4,FALSE)</f>
        <v>4.8989825581395349E-2</v>
      </c>
      <c r="BK29" s="20">
        <f>'RIMS II Type II Employment'!BK29*VLOOKUP('Equation 4 Type II FTE'!$B29,'Equation 3 FTE Conversion'!$B$10:$E$32,4,FALSE)</f>
        <v>4.9539244186046515E-2</v>
      </c>
      <c r="BL29" s="20">
        <f>'RIMS II Type II Employment'!BL29*VLOOKUP('Equation 4 Type II FTE'!$B29,'Equation 3 FTE Conversion'!$B$10:$E$32,4,FALSE)</f>
        <v>3.6811046511627907E-2</v>
      </c>
      <c r="BM29" s="20">
        <f>'RIMS II Type II Employment'!BM29*VLOOKUP('Equation 4 Type II FTE'!$B29,'Equation 3 FTE Conversion'!$B$10:$E$32,4,FALSE)</f>
        <v>5.6681686046511623E-2</v>
      </c>
      <c r="BN29" s="20">
        <f>'RIMS II Type II Employment'!BN29*VLOOKUP('Equation 4 Type II FTE'!$B29,'Equation 3 FTE Conversion'!$B$10:$E$32,4,FALSE)</f>
        <v>5.3202034883720925E-2</v>
      </c>
      <c r="BO29" s="20">
        <f>'RIMS II Type II Employment'!BO29*VLOOKUP('Equation 4 Type II FTE'!$B29,'Equation 3 FTE Conversion'!$B$10:$E$32,4,FALSE)</f>
        <v>7.8566860465116281E-2</v>
      </c>
      <c r="BP29" s="20">
        <f>'RIMS II Type II Employment'!BP29*VLOOKUP('Equation 4 Type II FTE'!$B29,'Equation 3 FTE Conversion'!$B$10:$E$32,4,FALSE)</f>
        <v>4.8074127906976738E-2</v>
      </c>
      <c r="BQ29" s="20">
        <f>'RIMS II Type II Employment'!BQ29*VLOOKUP('Equation 4 Type II FTE'!$B29,'Equation 3 FTE Conversion'!$B$10:$E$32,4,FALSE)</f>
        <v>5.375145348837209E-2</v>
      </c>
      <c r="BR29" s="20">
        <f>'RIMS II Type II Employment'!BR29*VLOOKUP('Equation 4 Type II FTE'!$B29,'Equation 3 FTE Conversion'!$B$10:$E$32,4,FALSE)</f>
        <v>3.7726744186046511E-2</v>
      </c>
      <c r="BS29" s="20">
        <f>'RIMS II Type II Employment'!BS29*VLOOKUP('Equation 4 Type II FTE'!$B29,'Equation 3 FTE Conversion'!$B$10:$E$32,4,FALSE)</f>
        <v>4.7799418604651166E-2</v>
      </c>
      <c r="BT29" s="20">
        <f>'RIMS II Type II Employment'!BT29*VLOOKUP('Equation 4 Type II FTE'!$B29,'Equation 3 FTE Conversion'!$B$10:$E$32,4,FALSE)</f>
        <v>4.9081395348837209E-2</v>
      </c>
      <c r="BU29" s="20">
        <f>'RIMS II Type II Employment'!BU29*VLOOKUP('Equation 4 Type II FTE'!$B29,'Equation 3 FTE Conversion'!$B$10:$E$32,4,FALSE)</f>
        <v>4.8165697674418605E-2</v>
      </c>
      <c r="BV29" s="20">
        <f>'RIMS II Type II Employment'!BV29*VLOOKUP('Equation 4 Type II FTE'!$B29,'Equation 3 FTE Conversion'!$B$10:$E$32,4,FALSE)</f>
        <v>4.2671511627906979E-2</v>
      </c>
      <c r="BW29" s="20">
        <f>'RIMS II Type II Employment'!BW29*VLOOKUP('Equation 4 Type II FTE'!$B29,'Equation 3 FTE Conversion'!$B$10:$E$32,4,FALSE)</f>
        <v>5.3385174418604645E-2</v>
      </c>
      <c r="BX29" s="20">
        <f>'RIMS II Type II Employment'!BX29*VLOOKUP('Equation 4 Type II FTE'!$B29,'Equation 3 FTE Conversion'!$B$10:$E$32,4,FALSE)</f>
        <v>4.0015988372093025E-2</v>
      </c>
      <c r="BY29" s="20">
        <f>'RIMS II Type II Employment'!BY29*VLOOKUP('Equation 4 Type II FTE'!$B29,'Equation 3 FTE Conversion'!$B$10:$E$32,4,FALSE)</f>
        <v>3.5071220930232558E-2</v>
      </c>
      <c r="BZ29" s="20">
        <f>'RIMS II Type II Employment'!BZ29*VLOOKUP('Equation 4 Type II FTE'!$B29,'Equation 3 FTE Conversion'!$B$10:$E$32,4,FALSE)</f>
        <v>3.5712209302325583E-2</v>
      </c>
      <c r="CA29" s="20">
        <f>'RIMS II Type II Employment'!CA29*VLOOKUP('Equation 4 Type II FTE'!$B29,'Equation 3 FTE Conversion'!$B$10:$E$32,4,FALSE)</f>
        <v>6.4098837209302331E-2</v>
      </c>
      <c r="CB29" s="20">
        <f>'RIMS II Type II Employment'!CB29*VLOOKUP('Equation 4 Type II FTE'!$B29,'Equation 3 FTE Conversion'!$B$10:$E$32,4,FALSE)</f>
        <v>5.0088662790697673E-2</v>
      </c>
      <c r="CC29" s="20">
        <f>'RIMS II Type II Employment'!CC29*VLOOKUP('Equation 4 Type II FTE'!$B29,'Equation 3 FTE Conversion'!$B$10:$E$32,4,FALSE)</f>
        <v>5.1920058139534882E-2</v>
      </c>
      <c r="CD29" s="20">
        <f>'RIMS II Type II Employment'!CD29*VLOOKUP('Equation 4 Type II FTE'!$B29,'Equation 3 FTE Conversion'!$B$10:$E$32,4,FALSE)</f>
        <v>8.6533430232558134E-2</v>
      </c>
      <c r="CE29" s="20">
        <f>'RIMS II Type II Employment'!CE29*VLOOKUP('Equation 4 Type II FTE'!$B29,'Equation 3 FTE Conversion'!$B$10:$E$32,4,FALSE)</f>
        <v>5.402616279069767E-2</v>
      </c>
      <c r="CF29" s="20">
        <f>'RIMS II Type II Employment'!CF29*VLOOKUP('Equation 4 Type II FTE'!$B29,'Equation 3 FTE Conversion'!$B$10:$E$32,4,FALSE)</f>
        <v>5.0180232558139533E-2</v>
      </c>
      <c r="CG29" s="20">
        <f>'RIMS II Type II Employment'!CG29*VLOOKUP('Equation 4 Type II FTE'!$B29,'Equation 3 FTE Conversion'!$B$10:$E$32,4,FALSE)</f>
        <v>5.1736918604651162E-2</v>
      </c>
      <c r="CH29" s="20">
        <f>'RIMS II Type II Employment'!CH29*VLOOKUP('Equation 4 Type II FTE'!$B29,'Equation 3 FTE Conversion'!$B$10:$E$32,4,FALSE)</f>
        <v>3.6811046511627907E-2</v>
      </c>
      <c r="CI29" s="20">
        <f>'RIMS II Type II Employment'!CI29*VLOOKUP('Equation 4 Type II FTE'!$B29,'Equation 3 FTE Conversion'!$B$10:$E$32,4,FALSE)</f>
        <v>4.6975290697674414E-2</v>
      </c>
      <c r="CJ29" s="20">
        <f>'RIMS II Type II Employment'!CJ29*VLOOKUP('Equation 4 Type II FTE'!$B29,'Equation 3 FTE Conversion'!$B$10:$E$32,4,FALSE)</f>
        <v>6.5563953488372087E-2</v>
      </c>
      <c r="CK29" s="20">
        <f>'RIMS II Type II Employment'!CK29*VLOOKUP('Equation 4 Type II FTE'!$B29,'Equation 3 FTE Conversion'!$B$10:$E$32,4,FALSE)</f>
        <v>7.7284883720930231E-2</v>
      </c>
      <c r="CL29" s="20">
        <f>'RIMS II Type II Employment'!CL29*VLOOKUP('Equation 4 Type II FTE'!$B29,'Equation 3 FTE Conversion'!$B$10:$E$32,4,FALSE)</f>
        <v>5.9886627906976742E-2</v>
      </c>
      <c r="CM29" s="20">
        <f>'RIMS II Type II Employment'!CM29*VLOOKUP('Equation 4 Type II FTE'!$B29,'Equation 3 FTE Conversion'!$B$10:$E$32,4,FALSE)</f>
        <v>5.5124999999999993E-2</v>
      </c>
      <c r="CN29" s="20">
        <f>'RIMS II Type II Employment'!CN29*VLOOKUP('Equation 4 Type II FTE'!$B29,'Equation 3 FTE Conversion'!$B$10:$E$32,4,FALSE)</f>
        <v>3.7726744186046511E-2</v>
      </c>
      <c r="CO29" s="20">
        <f>'RIMS II Type II Employment'!CO29*VLOOKUP('Equation 4 Type II FTE'!$B29,'Equation 3 FTE Conversion'!$B$10:$E$32,4,FALSE)</f>
        <v>4.450290697674418E-2</v>
      </c>
      <c r="CP29" s="20">
        <f>'RIMS II Type II Employment'!CP29*VLOOKUP('Equation 4 Type II FTE'!$B29,'Equation 3 FTE Conversion'!$B$10:$E$32,4,FALSE)</f>
        <v>4.6609011627906975E-2</v>
      </c>
      <c r="CQ29" s="20">
        <f>'RIMS II Type II Employment'!CQ29*VLOOKUP('Equation 4 Type II FTE'!$B29,'Equation 3 FTE Conversion'!$B$10:$E$32,4,FALSE)</f>
        <v>4.1938953488372094E-2</v>
      </c>
      <c r="CR29" s="20">
        <f>'RIMS II Type II Employment'!CR29*VLOOKUP('Equation 4 Type II FTE'!$B29,'Equation 3 FTE Conversion'!$B$10:$E$32,4,FALSE)</f>
        <v>3.9741279069767439E-2</v>
      </c>
      <c r="CS29" s="20">
        <f>'RIMS II Type II Employment'!CS29*VLOOKUP('Equation 4 Type II FTE'!$B29,'Equation 3 FTE Conversion'!$B$10:$E$32,4,FALSE)</f>
        <v>4.0290697674418598E-2</v>
      </c>
      <c r="CT29" s="20">
        <f>'RIMS II Type II Employment'!CT29*VLOOKUP('Equation 4 Type II FTE'!$B29,'Equation 3 FTE Conversion'!$B$10:$E$32,4,FALSE)</f>
        <v>3.7726744186046511E-2</v>
      </c>
      <c r="CU29" s="20">
        <f>'RIMS II Type II Employment'!CU29*VLOOKUP('Equation 4 Type II FTE'!$B29,'Equation 3 FTE Conversion'!$B$10:$E$32,4,FALSE)</f>
        <v>3.3239825581395349E-2</v>
      </c>
      <c r="CV29" s="20">
        <f>'RIMS II Type II Employment'!CV29*VLOOKUP('Equation 4 Type II FTE'!$B29,'Equation 3 FTE Conversion'!$B$10:$E$32,4,FALSE)</f>
        <v>5.8238372093023259E-2</v>
      </c>
      <c r="CW29" s="20">
        <f>'RIMS II Type II Employment'!CW29*VLOOKUP('Equation 4 Type II FTE'!$B29,'Equation 3 FTE Conversion'!$B$10:$E$32,4,FALSE)</f>
        <v>5.3385174418604645E-2</v>
      </c>
      <c r="CX29" s="20">
        <f>'RIMS II Type II Employment'!CX29*VLOOKUP('Equation 4 Type II FTE'!$B29,'Equation 3 FTE Conversion'!$B$10:$E$32,4,FALSE)</f>
        <v>4.6792151162790695E-2</v>
      </c>
      <c r="CY29" s="20">
        <f>'RIMS II Type II Employment'!CY29*VLOOKUP('Equation 4 Type II FTE'!$B29,'Equation 3 FTE Conversion'!$B$10:$E$32,4,FALSE)</f>
        <v>5.0180232558139533E-2</v>
      </c>
      <c r="CZ29" s="20">
        <f>'RIMS II Type II Employment'!CZ29*VLOOKUP('Equation 4 Type II FTE'!$B29,'Equation 3 FTE Conversion'!$B$10:$E$32,4,FALSE)</f>
        <v>7.1058139534883727E-2</v>
      </c>
      <c r="DA29" s="20">
        <f>'RIMS II Type II Employment'!DA29*VLOOKUP('Equation 4 Type II FTE'!$B29,'Equation 3 FTE Conversion'!$B$10:$E$32,4,FALSE)</f>
        <v>7.0234011627906975E-2</v>
      </c>
      <c r="DB29" s="20">
        <f>'RIMS II Type II Employment'!DB29*VLOOKUP('Equation 4 Type II FTE'!$B29,'Equation 3 FTE Conversion'!$B$10:$E$32,4,FALSE)</f>
        <v>4.5143895348837206E-2</v>
      </c>
      <c r="DC29" s="20">
        <f>'RIMS II Type II Employment'!DC29*VLOOKUP('Equation 4 Type II FTE'!$B29,'Equation 3 FTE Conversion'!$B$10:$E$32,4,FALSE)</f>
        <v>5.6223837209302324E-2</v>
      </c>
      <c r="DD29" s="20">
        <f>'RIMS II Type II Employment'!DD29*VLOOKUP('Equation 4 Type II FTE'!$B29,'Equation 3 FTE Conversion'!$B$10:$E$32,4,FALSE)</f>
        <v>4.2946220930232551E-2</v>
      </c>
      <c r="DE29" s="20">
        <f>'RIMS II Type II Employment'!DE29*VLOOKUP('Equation 4 Type II FTE'!$B29,'Equation 3 FTE Conversion'!$B$10:$E$32,4,FALSE)</f>
        <v>7.3713662790697673E-2</v>
      </c>
      <c r="DF29" s="20">
        <f>'RIMS II Type II Employment'!DF29*VLOOKUP('Equation 4 Type II FTE'!$B29,'Equation 3 FTE Conversion'!$B$10:$E$32,4,FALSE)</f>
        <v>5.3110465116279072E-2</v>
      </c>
      <c r="DG29" s="20">
        <f>'RIMS II Type II Employment'!DG29*VLOOKUP('Equation 4 Type II FTE'!$B29,'Equation 3 FTE Conversion'!$B$10:$E$32,4,FALSE)</f>
        <v>5.1279069767441857E-2</v>
      </c>
      <c r="DH29" s="20">
        <f>'RIMS II Type II Employment'!DH29*VLOOKUP('Equation 4 Type II FTE'!$B29,'Equation 3 FTE Conversion'!$B$10:$E$32,4,FALSE)</f>
        <v>7.1149709302325587E-2</v>
      </c>
      <c r="DI29" s="20">
        <f>'RIMS II Type II Employment'!DI29*VLOOKUP('Equation 4 Type II FTE'!$B29,'Equation 3 FTE Conversion'!$B$10:$E$32,4,FALSE)</f>
        <v>3.5712209302325583E-2</v>
      </c>
      <c r="DJ29" s="20">
        <f>'RIMS II Type II Employment'!DJ29*VLOOKUP('Equation 4 Type II FTE'!$B29,'Equation 3 FTE Conversion'!$B$10:$E$32,4,FALSE)</f>
        <v>4.8623546511627903E-2</v>
      </c>
      <c r="DK29" s="20">
        <f>'RIMS II Type II Employment'!DK29*VLOOKUP('Equation 4 Type II FTE'!$B29,'Equation 3 FTE Conversion'!$B$10:$E$32,4,FALSE)</f>
        <v>7.5178779069767443E-2</v>
      </c>
      <c r="DL29" s="20">
        <f>'RIMS II Type II Employment'!DL29*VLOOKUP('Equation 4 Type II FTE'!$B29,'Equation 3 FTE Conversion'!$B$10:$E$32,4,FALSE)</f>
        <v>8.4427325581395346E-2</v>
      </c>
      <c r="DM29" s="20">
        <f>'RIMS II Type II Employment'!DM29*VLOOKUP('Equation 4 Type II FTE'!$B29,'Equation 3 FTE Conversion'!$B$10:$E$32,4,FALSE)</f>
        <v>2.6188953488372094E-2</v>
      </c>
      <c r="DN29" s="20">
        <f>'RIMS II Type II Employment'!DN29*VLOOKUP('Equation 4 Type II FTE'!$B29,'Equation 3 FTE Conversion'!$B$10:$E$32,4,FALSE)</f>
        <v>6.5014534883720929E-2</v>
      </c>
      <c r="DO29" s="20">
        <f>'RIMS II Type II Employment'!DO29*VLOOKUP('Equation 4 Type II FTE'!$B29,'Equation 3 FTE Conversion'!$B$10:$E$32,4,FALSE)</f>
        <v>4.2305232558139533E-2</v>
      </c>
      <c r="DP29" s="20">
        <f>'RIMS II Type II Employment'!DP29*VLOOKUP('Equation 4 Type II FTE'!$B29,'Equation 3 FTE Conversion'!$B$10:$E$32,4,FALSE)</f>
        <v>4.6975290697674414E-2</v>
      </c>
      <c r="DQ29" s="20">
        <f>'RIMS II Type II Employment'!DQ29*VLOOKUP('Equation 4 Type II FTE'!$B29,'Equation 3 FTE Conversion'!$B$10:$E$32,4,FALSE)</f>
        <v>4.3404069767441857E-2</v>
      </c>
      <c r="DR29" s="20">
        <f>'RIMS II Type II Employment'!DR29*VLOOKUP('Equation 4 Type II FTE'!$B29,'Equation 3 FTE Conversion'!$B$10:$E$32,4,FALSE)</f>
        <v>6.3824127906976738E-2</v>
      </c>
      <c r="DS29" s="20">
        <f>'RIMS II Type II Employment'!DS29*VLOOKUP('Equation 4 Type II FTE'!$B29,'Equation 3 FTE Conversion'!$B$10:$E$32,4,FALSE)</f>
        <v>4.615116279069767E-2</v>
      </c>
      <c r="DT29" s="20">
        <f>'RIMS II Type II Employment'!DT29*VLOOKUP('Equation 4 Type II FTE'!$B29,'Equation 3 FTE Conversion'!$B$10:$E$32,4,FALSE)</f>
        <v>5.4209302325581396E-2</v>
      </c>
      <c r="DU29" s="20">
        <f>'RIMS II Type II Employment'!DU29*VLOOKUP('Equation 4 Type II FTE'!$B29,'Equation 3 FTE Conversion'!$B$10:$E$32,4,FALSE)</f>
        <v>4.7616279069767439E-2</v>
      </c>
      <c r="DV29" s="20">
        <f>'RIMS II Type II Employment'!DV29*VLOOKUP('Equation 4 Type II FTE'!$B29,'Equation 3 FTE Conversion'!$B$10:$E$32,4,FALSE)</f>
        <v>4.3953488372093022E-2</v>
      </c>
      <c r="DW29" s="20">
        <f>'RIMS II Type II Employment'!DW29*VLOOKUP('Equation 4 Type II FTE'!$B29,'Equation 3 FTE Conversion'!$B$10:$E$32,4,FALSE)</f>
        <v>3.2140988372093018E-2</v>
      </c>
      <c r="DX29" s="20">
        <f>'RIMS II Type II Employment'!DX29*VLOOKUP('Equation 4 Type II FTE'!$B29,'Equation 3 FTE Conversion'!$B$10:$E$32,4,FALSE)</f>
        <v>4.3404069767441857E-2</v>
      </c>
      <c r="DY29" s="20">
        <f>'RIMS II Type II Employment'!DY29*VLOOKUP('Equation 4 Type II FTE'!$B29,'Equation 3 FTE Conversion'!$B$10:$E$32,4,FALSE)</f>
        <v>3.7360465116279072E-2</v>
      </c>
      <c r="DZ29" s="20">
        <f>'RIMS II Type II Employment'!DZ29*VLOOKUP('Equation 4 Type II FTE'!$B29,'Equation 3 FTE Conversion'!$B$10:$E$32,4,FALSE)</f>
        <v>4.4045058139534882E-2</v>
      </c>
      <c r="EA29" s="20">
        <f>'RIMS II Type II Employment'!EA29*VLOOKUP('Equation 4 Type II FTE'!$B29,'Equation 3 FTE Conversion'!$B$10:$E$32,4,FALSE)</f>
        <v>5.3018895348837206E-2</v>
      </c>
      <c r="EB29" s="20">
        <f>'RIMS II Type II Employment'!EB29*VLOOKUP('Equation 4 Type II FTE'!$B29,'Equation 3 FTE Conversion'!$B$10:$E$32,4,FALSE)</f>
        <v>3.0767441860465112E-2</v>
      </c>
      <c r="EC29" s="20">
        <f>'RIMS II Type II Employment'!EC29*VLOOKUP('Equation 4 Type II FTE'!$B29,'Equation 3 FTE Conversion'!$B$10:$E$32,4,FALSE)</f>
        <v>3.7360465116279072E-2</v>
      </c>
      <c r="ED29" s="20">
        <f>'RIMS II Type II Employment'!ED29*VLOOKUP('Equation 4 Type II FTE'!$B29,'Equation 3 FTE Conversion'!$B$10:$E$32,4,FALSE)</f>
        <v>3.4888081395348838E-2</v>
      </c>
      <c r="EE29" s="20">
        <f>'RIMS II Type II Employment'!EE29*VLOOKUP('Equation 4 Type II FTE'!$B29,'Equation 3 FTE Conversion'!$B$10:$E$32,4,FALSE)</f>
        <v>3.9283430232558141E-2</v>
      </c>
      <c r="EF29" s="20">
        <f>'RIMS II Type II Employment'!EF29*VLOOKUP('Equation 4 Type II FTE'!$B29,'Equation 3 FTE Conversion'!$B$10:$E$32,4,FALSE)</f>
        <v>3.4796511627906972E-2</v>
      </c>
      <c r="EG29" s="20">
        <f>'RIMS II Type II Employment'!EG29*VLOOKUP('Equation 4 Type II FTE'!$B29,'Equation 3 FTE Conversion'!$B$10:$E$32,4,FALSE)</f>
        <v>5.7047965116279069E-2</v>
      </c>
      <c r="EH29" s="20">
        <f>'RIMS II Type II Employment'!EH29*VLOOKUP('Equation 4 Type II FTE'!$B29,'Equation 3 FTE Conversion'!$B$10:$E$32,4,FALSE)</f>
        <v>2.9851744186046508E-2</v>
      </c>
      <c r="EI29" s="20">
        <f>'RIMS II Type II Employment'!EI29*VLOOKUP('Equation 4 Type II FTE'!$B29,'Equation 3 FTE Conversion'!$B$10:$E$32,4,FALSE)</f>
        <v>2.9393895348837205E-2</v>
      </c>
      <c r="EJ29" s="20">
        <f>'RIMS II Type II Employment'!EJ29*VLOOKUP('Equation 4 Type II FTE'!$B29,'Equation 3 FTE Conversion'!$B$10:$E$32,4,FALSE)</f>
        <v>3.1225290697674414E-2</v>
      </c>
      <c r="EK29" s="20">
        <f>'RIMS II Type II Employment'!EK29*VLOOKUP('Equation 4 Type II FTE'!$B29,'Equation 3 FTE Conversion'!$B$10:$E$32,4,FALSE)</f>
        <v>4.9172965116279069E-2</v>
      </c>
      <c r="EL29" s="20">
        <f>'RIMS II Type II Employment'!EL29*VLOOKUP('Equation 4 Type II FTE'!$B29,'Equation 3 FTE Conversion'!$B$10:$E$32,4,FALSE)</f>
        <v>4.2122093023255813E-2</v>
      </c>
      <c r="EM29" s="20">
        <f>'RIMS II Type II Employment'!EM29*VLOOKUP('Equation 4 Type II FTE'!$B29,'Equation 3 FTE Conversion'!$B$10:$E$32,4,FALSE)</f>
        <v>3.6353197674418601E-2</v>
      </c>
      <c r="EN29" s="20">
        <f>'RIMS II Type II Employment'!EN29*VLOOKUP('Equation 4 Type II FTE'!$B29,'Equation 3 FTE Conversion'!$B$10:$E$32,4,FALSE)</f>
        <v>4.0656976744186044E-2</v>
      </c>
      <c r="EO29" s="20">
        <f>'RIMS II Type II Employment'!EO29*VLOOKUP('Equation 4 Type II FTE'!$B29,'Equation 3 FTE Conversion'!$B$10:$E$32,4,FALSE)</f>
        <v>4.2579941860465112E-2</v>
      </c>
      <c r="EP29" s="20">
        <f>'RIMS II Type II Employment'!EP29*VLOOKUP('Equation 4 Type II FTE'!$B29,'Equation 3 FTE Conversion'!$B$10:$E$32,4,FALSE)</f>
        <v>4.3587209302325583E-2</v>
      </c>
      <c r="EQ29" s="20">
        <f>'RIMS II Type II Employment'!EQ29*VLOOKUP('Equation 4 Type II FTE'!$B29,'Equation 3 FTE Conversion'!$B$10:$E$32,4,FALSE)</f>
        <v>4.2213662790697673E-2</v>
      </c>
      <c r="ER29" s="20">
        <f>'RIMS II Type II Employment'!ER29*VLOOKUP('Equation 4 Type II FTE'!$B29,'Equation 3 FTE Conversion'!$B$10:$E$32,4,FALSE)</f>
        <v>4.0290697674418598E-2</v>
      </c>
      <c r="ES29" s="20">
        <f>'RIMS II Type II Employment'!ES29*VLOOKUP('Equation 4 Type II FTE'!$B29,'Equation 3 FTE Conversion'!$B$10:$E$32,4,FALSE)</f>
        <v>4.743313953488372E-2</v>
      </c>
      <c r="ET29" s="20">
        <f>'RIMS II Type II Employment'!ET29*VLOOKUP('Equation 4 Type II FTE'!$B29,'Equation 3 FTE Conversion'!$B$10:$E$32,4,FALSE)</f>
        <v>4.5327034883720932E-2</v>
      </c>
      <c r="EU29" s="20">
        <f>'RIMS II Type II Employment'!EU29*VLOOKUP('Equation 4 Type II FTE'!$B29,'Equation 3 FTE Conversion'!$B$10:$E$32,4,FALSE)</f>
        <v>4.3678779069767443E-2</v>
      </c>
      <c r="EV29" s="20">
        <f>'RIMS II Type II Employment'!EV29*VLOOKUP('Equation 4 Type II FTE'!$B29,'Equation 3 FTE Conversion'!$B$10:$E$32,4,FALSE)</f>
        <v>3.8550872093023256E-2</v>
      </c>
      <c r="EW29" s="20">
        <f>'RIMS II Type II Employment'!EW29*VLOOKUP('Equation 4 Type II FTE'!$B29,'Equation 3 FTE Conversion'!$B$10:$E$32,4,FALSE)</f>
        <v>3.3148255813953489E-2</v>
      </c>
      <c r="EX29" s="20">
        <f>'RIMS II Type II Employment'!EX29*VLOOKUP('Equation 4 Type II FTE'!$B29,'Equation 3 FTE Conversion'!$B$10:$E$32,4,FALSE)</f>
        <v>4.6792151162790695E-2</v>
      </c>
      <c r="EY29" s="20">
        <f>'RIMS II Type II Employment'!EY29*VLOOKUP('Equation 4 Type II FTE'!$B29,'Equation 3 FTE Conversion'!$B$10:$E$32,4,FALSE)</f>
        <v>7.4079941860465112E-2</v>
      </c>
      <c r="EZ29" s="20">
        <f>'RIMS II Type II Employment'!EZ29*VLOOKUP('Equation 4 Type II FTE'!$B29,'Equation 3 FTE Conversion'!$B$10:$E$32,4,FALSE)</f>
        <v>6.0436046511627907E-2</v>
      </c>
      <c r="FA29" s="20">
        <f>'RIMS II Type II Employment'!FA29*VLOOKUP('Equation 4 Type II FTE'!$B29,'Equation 3 FTE Conversion'!$B$10:$E$32,4,FALSE)</f>
        <v>4.3770348837209302E-2</v>
      </c>
      <c r="FB29" s="20">
        <f>'RIMS II Type II Employment'!FB29*VLOOKUP('Equation 4 Type II FTE'!$B29,'Equation 3 FTE Conversion'!$B$10:$E$32,4,FALSE)</f>
        <v>7.902470930232558E-2</v>
      </c>
      <c r="FC29" s="20">
        <f>'RIMS II Type II Employment'!FC29*VLOOKUP('Equation 4 Type II FTE'!$B29,'Equation 3 FTE Conversion'!$B$10:$E$32,4,FALSE)</f>
        <v>4.9905523255813954E-2</v>
      </c>
      <c r="FD29" s="20">
        <f>'RIMS II Type II Employment'!FD29*VLOOKUP('Equation 4 Type II FTE'!$B29,'Equation 3 FTE Conversion'!$B$10:$E$32,4,FALSE)</f>
        <v>3.800145348837209E-2</v>
      </c>
      <c r="FE29" s="20">
        <f>'RIMS II Type II Employment'!FE29*VLOOKUP('Equation 4 Type II FTE'!$B29,'Equation 3 FTE Conversion'!$B$10:$E$32,4,FALSE)</f>
        <v>3.2965116279069763E-2</v>
      </c>
      <c r="FF29" s="20">
        <f>'RIMS II Type II Employment'!FF29*VLOOKUP('Equation 4 Type II FTE'!$B29,'Equation 3 FTE Conversion'!$B$10:$E$32,4,FALSE)</f>
        <v>3.2324127906976738E-2</v>
      </c>
      <c r="FG29" s="20">
        <f>'RIMS II Type II Employment'!FG29*VLOOKUP('Equation 4 Type II FTE'!$B29,'Equation 3 FTE Conversion'!$B$10:$E$32,4,FALSE)</f>
        <v>7.884156976744186E-2</v>
      </c>
      <c r="FH29" s="20">
        <f>'RIMS II Type II Employment'!FH29*VLOOKUP('Equation 4 Type II FTE'!$B29,'Equation 3 FTE Conversion'!$B$10:$E$32,4,FALSE)</f>
        <v>4.2763081395348831E-2</v>
      </c>
      <c r="FI29" s="20">
        <f>'RIMS II Type II Employment'!FI29*VLOOKUP('Equation 4 Type II FTE'!$B29,'Equation 3 FTE Conversion'!$B$10:$E$32,4,FALSE)</f>
        <v>5.787209302325582E-2</v>
      </c>
      <c r="FJ29" s="20">
        <f>'RIMS II Type II Employment'!FJ29*VLOOKUP('Equation 4 Type II FTE'!$B29,'Equation 3 FTE Conversion'!$B$10:$E$32,4,FALSE)</f>
        <v>7.0783430232558134E-2</v>
      </c>
      <c r="FK29" s="20">
        <f>'RIMS II Type II Employment'!FK29*VLOOKUP('Equation 4 Type II FTE'!$B29,'Equation 3 FTE Conversion'!$B$10:$E$32,4,FALSE)</f>
        <v>5.7688953488372094E-2</v>
      </c>
      <c r="FL29" s="20">
        <f>'RIMS II Type II Employment'!FL29*VLOOKUP('Equation 4 Type II FTE'!$B29,'Equation 3 FTE Conversion'!$B$10:$E$32,4,FALSE)</f>
        <v>5.6132267441860464E-2</v>
      </c>
      <c r="FM29" s="20">
        <f>'RIMS II Type II Employment'!FM29*VLOOKUP('Equation 4 Type II FTE'!$B29,'Equation 3 FTE Conversion'!$B$10:$E$32,4,FALSE)</f>
        <v>5.4758720930232554E-2</v>
      </c>
      <c r="FN29" s="20">
        <f>'RIMS II Type II Employment'!FN29*VLOOKUP('Equation 4 Type II FTE'!$B29,'Equation 3 FTE Conversion'!$B$10:$E$32,4,FALSE)</f>
        <v>6.327470930232558E-2</v>
      </c>
      <c r="FO29" s="20">
        <f>'RIMS II Type II Employment'!FO29*VLOOKUP('Equation 4 Type II FTE'!$B29,'Equation 3 FTE Conversion'!$B$10:$E$32,4,FALSE)</f>
        <v>5.2744186046511626E-2</v>
      </c>
      <c r="FP29" s="20">
        <f>'RIMS II Type II Employment'!FP29*VLOOKUP('Equation 4 Type II FTE'!$B29,'Equation 3 FTE Conversion'!$B$10:$E$32,4,FALSE)</f>
        <v>6.2359011627906968E-2</v>
      </c>
      <c r="FQ29" s="20">
        <f>'RIMS II Type II Employment'!FQ29*VLOOKUP('Equation 4 Type II FTE'!$B29,'Equation 3 FTE Conversion'!$B$10:$E$32,4,FALSE)</f>
        <v>4.7890988372093019E-2</v>
      </c>
      <c r="FR29" s="20">
        <f>'RIMS II Type II Employment'!FR29*VLOOKUP('Equation 4 Type II FTE'!$B29,'Equation 3 FTE Conversion'!$B$10:$E$32,4,FALSE)</f>
        <v>4.4228197674418608E-2</v>
      </c>
      <c r="FS29" s="20">
        <f>'RIMS II Type II Employment'!FS29*VLOOKUP('Equation 4 Type II FTE'!$B29,'Equation 3 FTE Conversion'!$B$10:$E$32,4,FALSE)</f>
        <v>8.1130813953488368E-2</v>
      </c>
      <c r="FT29" s="20">
        <f>'RIMS II Type II Employment'!FT29*VLOOKUP('Equation 4 Type II FTE'!$B29,'Equation 3 FTE Conversion'!$B$10:$E$32,4,FALSE)</f>
        <v>4.1938953488372094E-2</v>
      </c>
      <c r="FU29" s="20">
        <f>'RIMS II Type II Employment'!FU29*VLOOKUP('Equation 4 Type II FTE'!$B29,'Equation 3 FTE Conversion'!$B$10:$E$32,4,FALSE)</f>
        <v>6.5014534883720929E-2</v>
      </c>
      <c r="FV29" s="20">
        <f>'RIMS II Type II Employment'!FV29*VLOOKUP('Equation 4 Type II FTE'!$B29,'Equation 3 FTE Conversion'!$B$10:$E$32,4,FALSE)</f>
        <v>5.7414244186046515E-2</v>
      </c>
      <c r="FW29" s="20">
        <f>'RIMS II Type II Employment'!FW29*VLOOKUP('Equation 4 Type II FTE'!$B29,'Equation 3 FTE Conversion'!$B$10:$E$32,4,FALSE)</f>
        <v>4.5601744186046504E-2</v>
      </c>
      <c r="FX29" s="20">
        <f>'RIMS II Type II Employment'!FX29*VLOOKUP('Equation 4 Type II FTE'!$B29,'Equation 3 FTE Conversion'!$B$10:$E$32,4,FALSE)</f>
        <v>6.0436046511627907E-2</v>
      </c>
      <c r="FY29" s="20">
        <f>'RIMS II Type II Employment'!FY29*VLOOKUP('Equation 4 Type II FTE'!$B29,'Equation 3 FTE Conversion'!$B$10:$E$32,4,FALSE)</f>
        <v>5.6040697674418598E-2</v>
      </c>
      <c r="FZ29" s="20">
        <f>'RIMS II Type II Employment'!FZ29*VLOOKUP('Equation 4 Type II FTE'!$B29,'Equation 3 FTE Conversion'!$B$10:$E$32,4,FALSE)</f>
        <v>3.5162790697674411E-2</v>
      </c>
      <c r="GA29" s="20">
        <f>'RIMS II Type II Employment'!GA29*VLOOKUP('Equation 4 Type II FTE'!$B29,'Equation 3 FTE Conversion'!$B$10:$E$32,4,FALSE)</f>
        <v>3.5986918604651162E-2</v>
      </c>
      <c r="GB29" s="20">
        <f>'RIMS II Type II Employment'!GB29*VLOOKUP('Equation 4 Type II FTE'!$B29,'Equation 3 FTE Conversion'!$B$10:$E$32,4,FALSE)</f>
        <v>3.168313953488372E-2</v>
      </c>
      <c r="GC29" s="20">
        <f>'RIMS II Type II Employment'!GC29*VLOOKUP('Equation 4 Type II FTE'!$B29,'Equation 3 FTE Conversion'!$B$10:$E$32,4,FALSE)</f>
        <v>3.2232558139534885E-2</v>
      </c>
      <c r="GD29" s="20">
        <f>'RIMS II Type II Employment'!GD29*VLOOKUP('Equation 4 Type II FTE'!$B29,'Equation 3 FTE Conversion'!$B$10:$E$32,4,FALSE)</f>
        <v>3.6811046511627907E-2</v>
      </c>
      <c r="GE29" s="20">
        <f>'RIMS II Type II Employment'!GE29*VLOOKUP('Equation 4 Type II FTE'!$B29,'Equation 3 FTE Conversion'!$B$10:$E$32,4,FALSE)</f>
        <v>2.8111918604651162E-2</v>
      </c>
      <c r="GF29" s="20">
        <f>'RIMS II Type II Employment'!GF29*VLOOKUP('Equation 4 Type II FTE'!$B29,'Equation 3 FTE Conversion'!$B$10:$E$32,4,FALSE)</f>
        <v>3.6902616279069766E-2</v>
      </c>
      <c r="GG29" s="20">
        <f>'RIMS II Type II Employment'!GG29*VLOOKUP('Equation 4 Type II FTE'!$B29,'Equation 3 FTE Conversion'!$B$10:$E$32,4,FALSE)</f>
        <v>4.5693313953488371E-2</v>
      </c>
      <c r="GH29" s="20">
        <f>'RIMS II Type II Employment'!GH29*VLOOKUP('Equation 4 Type II FTE'!$B29,'Equation 3 FTE Conversion'!$B$10:$E$32,4,FALSE)</f>
        <v>4.0107558139534878E-2</v>
      </c>
      <c r="GI29" s="20">
        <f>'RIMS II Type II Employment'!GI29*VLOOKUP('Equation 4 Type II FTE'!$B29,'Equation 3 FTE Conversion'!$B$10:$E$32,4,FALSE)</f>
        <v>4.6425872093023256E-2</v>
      </c>
      <c r="GJ29" s="20">
        <f>'RIMS II Type II Employment'!GJ29*VLOOKUP('Equation 4 Type II FTE'!$B29,'Equation 3 FTE Conversion'!$B$10:$E$32,4,FALSE)</f>
        <v>6.1809593023255817E-2</v>
      </c>
      <c r="GK29" s="20">
        <f>'RIMS II Type II Employment'!GK29*VLOOKUP('Equation 4 Type II FTE'!$B29,'Equation 3 FTE Conversion'!$B$10:$E$32,4,FALSE)</f>
        <v>5.0363372093023252E-2</v>
      </c>
      <c r="GL29" s="20">
        <f>'RIMS II Type II Employment'!GL29*VLOOKUP('Equation 4 Type II FTE'!$B29,'Equation 3 FTE Conversion'!$B$10:$E$32,4,FALSE)</f>
        <v>5.9062499999999997E-2</v>
      </c>
      <c r="GM29" s="20">
        <f>'RIMS II Type II Employment'!GM29*VLOOKUP('Equation 4 Type II FTE'!$B29,'Equation 3 FTE Conversion'!$B$10:$E$32,4,FALSE)</f>
        <v>4.9905523255813954E-2</v>
      </c>
      <c r="GN29" s="20">
        <f>'RIMS II Type II Employment'!GN29*VLOOKUP('Equation 4 Type II FTE'!$B29,'Equation 3 FTE Conversion'!$B$10:$E$32,4,FALSE)</f>
        <v>3.7268895348837205E-2</v>
      </c>
      <c r="GO29" s="20">
        <f>'RIMS II Type II Employment'!GO29*VLOOKUP('Equation 4 Type II FTE'!$B29,'Equation 3 FTE Conversion'!$B$10:$E$32,4,FALSE)</f>
        <v>3.4063953488372087E-2</v>
      </c>
      <c r="GP29" s="20">
        <f>'RIMS II Type II Employment'!GP29*VLOOKUP('Equation 4 Type II FTE'!$B29,'Equation 3 FTE Conversion'!$B$10:$E$32,4,FALSE)</f>
        <v>3.6170058139534882E-2</v>
      </c>
      <c r="GQ29" s="20">
        <f>'RIMS II Type II Employment'!GQ29*VLOOKUP('Equation 4 Type II FTE'!$B29,'Equation 3 FTE Conversion'!$B$10:$E$32,4,FALSE)</f>
        <v>6.6479651162790698E-2</v>
      </c>
      <c r="GR29" s="20">
        <f>'RIMS II Type II Employment'!GR29*VLOOKUP('Equation 4 Type II FTE'!$B29,'Equation 3 FTE Conversion'!$B$10:$E$32,4,FALSE)</f>
        <v>4.8348837209302324E-2</v>
      </c>
      <c r="GS29" s="20">
        <f>'RIMS II Type II Employment'!GS29*VLOOKUP('Equation 4 Type II FTE'!$B29,'Equation 3 FTE Conversion'!$B$10:$E$32,4,FALSE)</f>
        <v>4.2488372093023252E-2</v>
      </c>
      <c r="GT29" s="20">
        <f>'RIMS II Type II Employment'!GT29*VLOOKUP('Equation 4 Type II FTE'!$B29,'Equation 3 FTE Conversion'!$B$10:$E$32,4,FALSE)</f>
        <v>3.8459302325581396E-2</v>
      </c>
      <c r="GU29" s="20">
        <f>'RIMS II Type II Employment'!GU29*VLOOKUP('Equation 4 Type II FTE'!$B29,'Equation 3 FTE Conversion'!$B$10:$E$32,4,FALSE)</f>
        <v>4.5510174418604651E-2</v>
      </c>
      <c r="GV29" s="20">
        <f>'RIMS II Type II Employment'!GV29*VLOOKUP('Equation 4 Type II FTE'!$B29,'Equation 3 FTE Conversion'!$B$10:$E$32,4,FALSE)</f>
        <v>4.8531976744186044E-2</v>
      </c>
      <c r="GW29" s="20">
        <f>'RIMS II Type II Employment'!GW29*VLOOKUP('Equation 4 Type II FTE'!$B29,'Equation 3 FTE Conversion'!$B$10:$E$32,4,FALSE)</f>
        <v>4.615116279069767E-2</v>
      </c>
      <c r="GX29" s="20">
        <f>'RIMS II Type II Employment'!GX29*VLOOKUP('Equation 4 Type II FTE'!$B29,'Equation 3 FTE Conversion'!$B$10:$E$32,4,FALSE)</f>
        <v>4.5510174418604651E-2</v>
      </c>
      <c r="GY29" s="20">
        <f>'RIMS II Type II Employment'!GY29*VLOOKUP('Equation 4 Type II FTE'!$B29,'Equation 3 FTE Conversion'!$B$10:$E$32,4,FALSE)</f>
        <v>3.7177325581395346E-2</v>
      </c>
      <c r="GZ29" s="20">
        <f>'RIMS II Type II Employment'!GZ29*VLOOKUP('Equation 4 Type II FTE'!$B29,'Equation 3 FTE Conversion'!$B$10:$E$32,4,FALSE)</f>
        <v>4.9264534883720928E-2</v>
      </c>
      <c r="HA29" s="20">
        <f>'RIMS II Type II Employment'!HA29*VLOOKUP('Equation 4 Type II FTE'!$B29,'Equation 3 FTE Conversion'!$B$10:$E$32,4,FALSE)</f>
        <v>3.2415697674418605E-2</v>
      </c>
      <c r="HB29" s="20">
        <f>'RIMS II Type II Employment'!HB29*VLOOKUP('Equation 4 Type II FTE'!$B29,'Equation 3 FTE Conversion'!$B$10:$E$32,4,FALSE)</f>
        <v>2.8111918604651162E-2</v>
      </c>
      <c r="HC29" s="20">
        <f>'RIMS II Type II Employment'!HC29*VLOOKUP('Equation 4 Type II FTE'!$B29,'Equation 3 FTE Conversion'!$B$10:$E$32,4,FALSE)</f>
        <v>3.2781976744186044E-2</v>
      </c>
      <c r="HD29" s="20">
        <f>'RIMS II Type II Employment'!HD29*VLOOKUP('Equation 4 Type II FTE'!$B29,'Equation 3 FTE Conversion'!$B$10:$E$32,4,FALSE)</f>
        <v>3.9374999999999993E-2</v>
      </c>
      <c r="HE29" s="20">
        <f>'RIMS II Type II Employment'!HE29*VLOOKUP('Equation 4 Type II FTE'!$B29,'Equation 3 FTE Conversion'!$B$10:$E$32,4,FALSE)</f>
        <v>5.1279069767441857E-2</v>
      </c>
      <c r="HF29" s="20">
        <f>'RIMS II Type II Employment'!HF29*VLOOKUP('Equation 4 Type II FTE'!$B29,'Equation 3 FTE Conversion'!$B$10:$E$32,4,FALSE)</f>
        <v>3.3422965116279069E-2</v>
      </c>
      <c r="HG29" s="20">
        <f>'RIMS II Type II Employment'!HG29*VLOOKUP('Equation 4 Type II FTE'!$B29,'Equation 3 FTE Conversion'!$B$10:$E$32,4,FALSE)</f>
        <v>4.5418604651162785E-2</v>
      </c>
      <c r="HH29" s="20">
        <f>'RIMS II Type II Employment'!HH29*VLOOKUP('Equation 4 Type II FTE'!$B29,'Equation 3 FTE Conversion'!$B$10:$E$32,4,FALSE)</f>
        <v>6.0802325581395346E-2</v>
      </c>
      <c r="HI29" s="20">
        <f>'RIMS II Type II Employment'!HI29*VLOOKUP('Equation 4 Type II FTE'!$B29,'Equation 3 FTE Conversion'!$B$10:$E$32,4,FALSE)</f>
        <v>7.5270348837209289E-2</v>
      </c>
      <c r="HJ29" s="20">
        <f>'RIMS II Type II Employment'!HJ29*VLOOKUP('Equation 4 Type II FTE'!$B29,'Equation 3 FTE Conversion'!$B$10:$E$32,4,FALSE)</f>
        <v>5.384302325581395E-2</v>
      </c>
      <c r="HK29" s="20">
        <f>'RIMS II Type II Employment'!HK29*VLOOKUP('Equation 4 Type II FTE'!$B29,'Equation 3 FTE Conversion'!$B$10:$E$32,4,FALSE)</f>
        <v>0</v>
      </c>
      <c r="HL29" s="20">
        <f>'RIMS II Type II Employment'!HL29*VLOOKUP('Equation 4 Type II FTE'!$B29,'Equation 3 FTE Conversion'!$B$10:$E$32,4,FALSE)</f>
        <v>3.8550872093023256E-2</v>
      </c>
      <c r="HM29" s="20">
        <f>'RIMS II Type II Employment'!HM29*VLOOKUP('Equation 4 Type II FTE'!$B29,'Equation 3 FTE Conversion'!$B$10:$E$32,4,FALSE)</f>
        <v>4.0382267441860464E-2</v>
      </c>
      <c r="HN29" s="20">
        <f>'RIMS II Type II Employment'!HN29*VLOOKUP('Equation 4 Type II FTE'!$B29,'Equation 3 FTE Conversion'!$B$10:$E$32,4,FALSE)</f>
        <v>4.3037790697674418E-2</v>
      </c>
      <c r="HO29" s="20">
        <f>'RIMS II Type II Employment'!HO29*VLOOKUP('Equation 4 Type II FTE'!$B29,'Equation 3 FTE Conversion'!$B$10:$E$32,4,FALSE)</f>
        <v>3.827616279069767E-2</v>
      </c>
      <c r="HP29" s="20">
        <f>'RIMS II Type II Employment'!HP29*VLOOKUP('Equation 4 Type II FTE'!$B29,'Equation 3 FTE Conversion'!$B$10:$E$32,4,FALSE)</f>
        <v>4.4411337209302328E-2</v>
      </c>
      <c r="HQ29" s="20">
        <f>'RIMS II Type II Employment'!HQ29*VLOOKUP('Equation 4 Type II FTE'!$B29,'Equation 3 FTE Conversion'!$B$10:$E$32,4,FALSE)</f>
        <v>3.7452034883720925E-2</v>
      </c>
      <c r="HR29" s="20">
        <f>'RIMS II Type II Employment'!HR29*VLOOKUP('Equation 4 Type II FTE'!$B29,'Equation 3 FTE Conversion'!$B$10:$E$32,4,FALSE)</f>
        <v>4.5235465116279065E-2</v>
      </c>
      <c r="HS29" s="20">
        <f>'RIMS II Type II Employment'!HS29*VLOOKUP('Equation 4 Type II FTE'!$B29,'Equation 3 FTE Conversion'!$B$10:$E$32,4,FALSE)</f>
        <v>7.6002906976744181E-2</v>
      </c>
      <c r="HT29" s="20">
        <f>'RIMS II Type II Employment'!HT29*VLOOKUP('Equation 4 Type II FTE'!$B29,'Equation 3 FTE Conversion'!$B$10:$E$32,4,FALSE)</f>
        <v>7.1515988372093026E-2</v>
      </c>
      <c r="HU29" s="20">
        <f>'RIMS II Type II Employment'!HU29*VLOOKUP('Equation 4 Type II FTE'!$B29,'Equation 3 FTE Conversion'!$B$10:$E$32,4,FALSE)</f>
        <v>2.7196220930232558E-2</v>
      </c>
      <c r="HV29" s="20">
        <f>'RIMS II Type II Employment'!HV29*VLOOKUP('Equation 4 Type II FTE'!$B29,'Equation 3 FTE Conversion'!$B$10:$E$32,4,FALSE)</f>
        <v>4.3770348837209302E-2</v>
      </c>
      <c r="HW29" s="20">
        <f>'RIMS II Type II Employment'!HW29*VLOOKUP('Equation 4 Type II FTE'!$B29,'Equation 3 FTE Conversion'!$B$10:$E$32,4,FALSE)</f>
        <v>4.4228197674418608E-2</v>
      </c>
      <c r="HX29" s="20">
        <f>'RIMS II Type II Employment'!HX29*VLOOKUP('Equation 4 Type II FTE'!$B29,'Equation 3 FTE Conversion'!$B$10:$E$32,4,FALSE)</f>
        <v>3.3422965116279069E-2</v>
      </c>
      <c r="HY29" s="20">
        <f>'RIMS II Type II Employment'!HY29*VLOOKUP('Equation 4 Type II FTE'!$B29,'Equation 3 FTE Conversion'!$B$10:$E$32,4,FALSE)</f>
        <v>2.7928779069767439E-2</v>
      </c>
      <c r="HZ29" s="20">
        <f>'RIMS II Type II Employment'!HZ29*VLOOKUP('Equation 4 Type II FTE'!$B29,'Equation 3 FTE Conversion'!$B$10:$E$32,4,FALSE)</f>
        <v>5.3568313953488371E-2</v>
      </c>
      <c r="IA29" s="20">
        <f>'RIMS II Type II Employment'!IA29*VLOOKUP('Equation 4 Type II FTE'!$B29,'Equation 3 FTE Conversion'!$B$10:$E$32,4,FALSE)</f>
        <v>3.4979651162790691E-2</v>
      </c>
      <c r="IB29" s="20">
        <f>'RIMS II Type II Employment'!IB29*VLOOKUP('Equation 4 Type II FTE'!$B29,'Equation 3 FTE Conversion'!$B$10:$E$32,4,FALSE)</f>
        <v>3.9374999999999993E-2</v>
      </c>
      <c r="IC29" s="20">
        <f>'RIMS II Type II Employment'!IC29*VLOOKUP('Equation 4 Type II FTE'!$B29,'Equation 3 FTE Conversion'!$B$10:$E$32,4,FALSE)</f>
        <v>3.7635174418604644E-2</v>
      </c>
      <c r="ID29" s="20">
        <f>'RIMS II Type II Employment'!ID29*VLOOKUP('Equation 4 Type II FTE'!$B29,'Equation 3 FTE Conversion'!$B$10:$E$32,4,FALSE)</f>
        <v>3.4888081395348838E-2</v>
      </c>
      <c r="IE29" s="20">
        <f>'RIMS II Type II Employment'!IE29*VLOOKUP('Equation 4 Type II FTE'!$B29,'Equation 3 FTE Conversion'!$B$10:$E$32,4,FALSE)</f>
        <v>3.5803779069767443E-2</v>
      </c>
      <c r="IF29" s="20">
        <f>'RIMS II Type II Employment'!IF29*VLOOKUP('Equation 4 Type II FTE'!$B29,'Equation 3 FTE Conversion'!$B$10:$E$32,4,FALSE)</f>
        <v>4.1297965116279069E-2</v>
      </c>
      <c r="IG29" s="20">
        <f>'RIMS II Type II Employment'!IG29*VLOOKUP('Equation 4 Type II FTE'!$B29,'Equation 3 FTE Conversion'!$B$10:$E$32,4,FALSE)</f>
        <v>3.9741279069767439E-2</v>
      </c>
      <c r="IH29" s="20">
        <f>'RIMS II Type II Employment'!IH29*VLOOKUP('Equation 4 Type II FTE'!$B29,'Equation 3 FTE Conversion'!$B$10:$E$32,4,FALSE)</f>
        <v>4.2122093023255813E-2</v>
      </c>
      <c r="II29" s="20">
        <f>'RIMS II Type II Employment'!II29*VLOOKUP('Equation 4 Type II FTE'!$B29,'Equation 3 FTE Conversion'!$B$10:$E$32,4,FALSE)</f>
        <v>2.8386627906976741E-2</v>
      </c>
      <c r="IJ29" s="20">
        <f>'RIMS II Type II Employment'!IJ29*VLOOKUP('Equation 4 Type II FTE'!$B29,'Equation 3 FTE Conversion'!$B$10:$E$32,4,FALSE)</f>
        <v>3.7909883720930231E-2</v>
      </c>
      <c r="IK29" s="20">
        <f>'RIMS II Type II Employment'!IK29*VLOOKUP('Equation 4 Type II FTE'!$B29,'Equation 3 FTE Conversion'!$B$10:$E$32,4,FALSE)</f>
        <v>3.2324127906976738E-2</v>
      </c>
      <c r="IL29" s="20">
        <f>'RIMS II Type II Employment'!IL29*VLOOKUP('Equation 4 Type II FTE'!$B29,'Equation 3 FTE Conversion'!$B$10:$E$32,4,FALSE)</f>
        <v>3.4247093023255813E-2</v>
      </c>
      <c r="IM29" s="20">
        <f>'RIMS II Type II Employment'!IM29*VLOOKUP('Equation 4 Type II FTE'!$B29,'Equation 3 FTE Conversion'!$B$10:$E$32,4,FALSE)</f>
        <v>3.7085755813953486E-2</v>
      </c>
      <c r="IN29" s="20">
        <f>'RIMS II Type II Employment'!IN29*VLOOKUP('Equation 4 Type II FTE'!$B29,'Equation 3 FTE Conversion'!$B$10:$E$32,4,FALSE)</f>
        <v>3.4796511627906972E-2</v>
      </c>
      <c r="IO29" s="20">
        <f>'RIMS II Type II Employment'!IO29*VLOOKUP('Equation 4 Type II FTE'!$B29,'Equation 3 FTE Conversion'!$B$10:$E$32,4,FALSE)</f>
        <v>3.5345930232558137E-2</v>
      </c>
      <c r="IP29" s="20">
        <f>'RIMS II Type II Employment'!IP29*VLOOKUP('Equation 4 Type II FTE'!$B29,'Equation 3 FTE Conversion'!$B$10:$E$32,4,FALSE)</f>
        <v>3.7452034883720925E-2</v>
      </c>
      <c r="IQ29" s="20">
        <f>'RIMS II Type II Employment'!IQ29*VLOOKUP('Equation 4 Type II FTE'!$B29,'Equation 3 FTE Conversion'!$B$10:$E$32,4,FALSE)</f>
        <v>3.6811046511627907E-2</v>
      </c>
      <c r="IR29" s="20">
        <f>'RIMS II Type II Employment'!IR29*VLOOKUP('Equation 4 Type II FTE'!$B29,'Equation 3 FTE Conversion'!$B$10:$E$32,4,FALSE)</f>
        <v>4.3037790697674418E-2</v>
      </c>
      <c r="IS29" s="20">
        <f>'RIMS II Type II Employment'!IS29*VLOOKUP('Equation 4 Type II FTE'!$B29,'Equation 3 FTE Conversion'!$B$10:$E$32,4,FALSE)</f>
        <v>3.5071220930232558E-2</v>
      </c>
      <c r="IT29" s="20">
        <f>'RIMS II Type II Employment'!IT29*VLOOKUP('Equation 4 Type II FTE'!$B29,'Equation 3 FTE Conversion'!$B$10:$E$32,4,FALSE)</f>
        <v>3.8917151162790702E-2</v>
      </c>
      <c r="IU29" s="20">
        <f>'RIMS II Type II Employment'!IU29*VLOOKUP('Equation 4 Type II FTE'!$B29,'Equation 3 FTE Conversion'!$B$10:$E$32,4,FALSE)</f>
        <v>0.10539680232558138</v>
      </c>
      <c r="IV29" s="20">
        <f>'RIMS II Type II Employment'!IV29*VLOOKUP('Equation 4 Type II FTE'!$B29,'Equation 3 FTE Conversion'!$B$10:$E$32,4,FALSE)</f>
        <v>4.5052325581395346E-2</v>
      </c>
      <c r="IW29" s="20">
        <f>'RIMS II Type II Employment'!IW29*VLOOKUP('Equation 4 Type II FTE'!$B29,'Equation 3 FTE Conversion'!$B$10:$E$32,4,FALSE)</f>
        <v>3.5071220930232558E-2</v>
      </c>
      <c r="IX29" s="20">
        <f>'RIMS II Type II Employment'!IX29*VLOOKUP('Equation 4 Type II FTE'!$B29,'Equation 3 FTE Conversion'!$B$10:$E$32,4,FALSE)</f>
        <v>4.6425872093023256E-2</v>
      </c>
      <c r="IY29" s="20">
        <f>'RIMS II Type II Employment'!IY29*VLOOKUP('Equation 4 Type II FTE'!$B29,'Equation 3 FTE Conversion'!$B$10:$E$32,4,FALSE)</f>
        <v>3.800145348837209E-2</v>
      </c>
      <c r="IZ29" s="20">
        <f>'RIMS II Type II Employment'!IZ29*VLOOKUP('Equation 4 Type II FTE'!$B29,'Equation 3 FTE Conversion'!$B$10:$E$32,4,FALSE)</f>
        <v>4.8531976744186044E-2</v>
      </c>
      <c r="JA29" s="20">
        <f>'RIMS II Type II Employment'!JA29*VLOOKUP('Equation 4 Type II FTE'!$B29,'Equation 3 FTE Conversion'!$B$10:$E$32,4,FALSE)</f>
        <v>4.0290697674418598E-2</v>
      </c>
      <c r="JB29" s="20">
        <f>'RIMS II Type II Employment'!JB29*VLOOKUP('Equation 4 Type II FTE'!$B29,'Equation 3 FTE Conversion'!$B$10:$E$32,4,FALSE)</f>
        <v>6.3E-2</v>
      </c>
      <c r="JC29" s="20">
        <f>'RIMS II Type II Employment'!JC29*VLOOKUP('Equation 4 Type II FTE'!$B29,'Equation 3 FTE Conversion'!$B$10:$E$32,4,FALSE)</f>
        <v>6.5197674418604648E-2</v>
      </c>
      <c r="JD29" s="20">
        <f>'RIMS II Type II Employment'!JD29*VLOOKUP('Equation 4 Type II FTE'!$B29,'Equation 3 FTE Conversion'!$B$10:$E$32,4,FALSE)</f>
        <v>6.8952034883720939E-2</v>
      </c>
      <c r="JE29" s="20">
        <f>'RIMS II Type II Employment'!JE29*VLOOKUP('Equation 4 Type II FTE'!$B29,'Equation 3 FTE Conversion'!$B$10:$E$32,4,FALSE)</f>
        <v>6.4739825581395349E-2</v>
      </c>
      <c r="JF29" s="20">
        <f>'RIMS II Type II Employment'!JF29*VLOOKUP('Equation 4 Type II FTE'!$B29,'Equation 3 FTE Conversion'!$B$10:$E$32,4,FALSE)</f>
        <v>6.309156976744186E-2</v>
      </c>
      <c r="JG29" s="20">
        <f>'RIMS II Type II Employment'!JG29*VLOOKUP('Equation 4 Type II FTE'!$B29,'Equation 3 FTE Conversion'!$B$10:$E$32,4,FALSE)</f>
        <v>7.6552325581395339E-2</v>
      </c>
      <c r="JH29" s="20">
        <f>'RIMS II Type II Employment'!JH29*VLOOKUP('Equation 4 Type II FTE'!$B29,'Equation 3 FTE Conversion'!$B$10:$E$32,4,FALSE)</f>
        <v>7.3988372093023252E-2</v>
      </c>
      <c r="JI29" s="20">
        <f>'RIMS II Type II Employment'!JI29*VLOOKUP('Equation 4 Type II FTE'!$B29,'Equation 3 FTE Conversion'!$B$10:$E$32,4,FALSE)</f>
        <v>6.1992732558139529E-2</v>
      </c>
      <c r="JJ29" s="20">
        <f>'RIMS II Type II Employment'!JJ29*VLOOKUP('Equation 4 Type II FTE'!$B29,'Equation 3 FTE Conversion'!$B$10:$E$32,4,FALSE)</f>
        <v>5.1736918604651162E-2</v>
      </c>
      <c r="JK29" s="20">
        <f>'RIMS II Type II Employment'!JK29*VLOOKUP('Equation 4 Type II FTE'!$B29,'Equation 3 FTE Conversion'!$B$10:$E$32,4,FALSE)</f>
        <v>7.4263081395348846E-2</v>
      </c>
      <c r="JL29" s="20">
        <f>'RIMS II Type II Employment'!JL29*VLOOKUP('Equation 4 Type II FTE'!$B29,'Equation 3 FTE Conversion'!$B$10:$E$32,4,FALSE)</f>
        <v>0.10741133720930232</v>
      </c>
      <c r="JM29" s="20">
        <f>'RIMS II Type II Employment'!JM29*VLOOKUP('Equation 4 Type II FTE'!$B29,'Equation 3 FTE Conversion'!$B$10:$E$32,4,FALSE)</f>
        <v>5.4941860465116274E-2</v>
      </c>
      <c r="JN29" s="20">
        <f>'RIMS II Type II Employment'!JN29*VLOOKUP('Equation 4 Type II FTE'!$B29,'Equation 3 FTE Conversion'!$B$10:$E$32,4,FALSE)</f>
        <v>5.8329941860465119E-2</v>
      </c>
      <c r="JO29" s="20">
        <f>'RIMS II Type II Employment'!JO29*VLOOKUP('Equation 4 Type II FTE'!$B29,'Equation 3 FTE Conversion'!$B$10:$E$32,4,FALSE)</f>
        <v>6.9318313953488378E-2</v>
      </c>
      <c r="JP29" s="20">
        <f>'RIMS II Type II Employment'!JP29*VLOOKUP('Equation 4 Type II FTE'!$B29,'Equation 3 FTE Conversion'!$B$10:$E$32,4,FALSE)</f>
        <v>6.9043604651162785E-2</v>
      </c>
      <c r="JQ29" s="20">
        <f>'RIMS II Type II Employment'!JQ29*VLOOKUP('Equation 4 Type II FTE'!$B29,'Equation 3 FTE Conversion'!$B$10:$E$32,4,FALSE)</f>
        <v>8.4152616279069753E-2</v>
      </c>
      <c r="JR29" s="20">
        <f>'RIMS II Type II Employment'!JR29*VLOOKUP('Equation 4 Type II FTE'!$B29,'Equation 3 FTE Conversion'!$B$10:$E$32,4,FALSE)</f>
        <v>0.10136773255813954</v>
      </c>
      <c r="JS29" s="20">
        <f>'RIMS II Type II Employment'!JS29*VLOOKUP('Equation 4 Type II FTE'!$B29,'Equation 3 FTE Conversion'!$B$10:$E$32,4,FALSE)</f>
        <v>7.5178779069767443E-2</v>
      </c>
      <c r="JT29" s="20">
        <f>'RIMS II Type II Employment'!JT29*VLOOKUP('Equation 4 Type II FTE'!$B29,'Equation 3 FTE Conversion'!$B$10:$E$32,4,FALSE)</f>
        <v>6.8952034883720939E-2</v>
      </c>
      <c r="JU29" s="20">
        <f>'RIMS II Type II Employment'!JU29*VLOOKUP('Equation 4 Type II FTE'!$B29,'Equation 3 FTE Conversion'!$B$10:$E$32,4,FALSE)</f>
        <v>6.0893895348837213E-2</v>
      </c>
      <c r="JV29" s="20">
        <f>'RIMS II Type II Employment'!JV29*VLOOKUP('Equation 4 Type II FTE'!$B29,'Equation 3 FTE Conversion'!$B$10:$E$32,4,FALSE)</f>
        <v>6.7670058139534875E-2</v>
      </c>
      <c r="JW29" s="20">
        <f>'RIMS II Type II Employment'!JW29*VLOOKUP('Equation 4 Type II FTE'!$B29,'Equation 3 FTE Conversion'!$B$10:$E$32,4,FALSE)</f>
        <v>6.4739825581395349E-2</v>
      </c>
      <c r="JX29" s="20">
        <f>'RIMS II Type II Employment'!JX29*VLOOKUP('Equation 4 Type II FTE'!$B29,'Equation 3 FTE Conversion'!$B$10:$E$32,4,FALSE)</f>
        <v>6.0344476744186047E-2</v>
      </c>
      <c r="JY29" s="20">
        <f>'RIMS II Type II Employment'!JY29*VLOOKUP('Equation 4 Type II FTE'!$B29,'Equation 3 FTE Conversion'!$B$10:$E$32,4,FALSE)</f>
        <v>6.5563953488372087E-2</v>
      </c>
      <c r="JZ29" s="20">
        <f>'RIMS II Type II Employment'!JZ29*VLOOKUP('Equation 4 Type II FTE'!$B29,'Equation 3 FTE Conversion'!$B$10:$E$32,4,FALSE)</f>
        <v>6.171802325581395E-2</v>
      </c>
      <c r="KA29" s="20">
        <f>'RIMS II Type II Employment'!KA29*VLOOKUP('Equation 4 Type II FTE'!$B29,'Equation 3 FTE Conversion'!$B$10:$E$32,4,FALSE)</f>
        <v>3.7177325581395346E-2</v>
      </c>
      <c r="KB29" s="20">
        <f>'RIMS II Type II Employment'!KB29*VLOOKUP('Equation 4 Type II FTE'!$B29,'Equation 3 FTE Conversion'!$B$10:$E$32,4,FALSE)</f>
        <v>8.7357558139534885E-2</v>
      </c>
      <c r="KC29" s="20">
        <f>'RIMS II Type II Employment'!KC29*VLOOKUP('Equation 4 Type II FTE'!$B29,'Equation 3 FTE Conversion'!$B$10:$E$32,4,FALSE)</f>
        <v>6.583866279069768E-2</v>
      </c>
      <c r="KD29" s="20">
        <f>'RIMS II Type II Employment'!KD29*VLOOKUP('Equation 4 Type II FTE'!$B29,'Equation 3 FTE Conversion'!$B$10:$E$32,4,FALSE)</f>
        <v>4.8623546511627903E-2</v>
      </c>
      <c r="KE29" s="20">
        <f>'RIMS II Type II Employment'!KE29*VLOOKUP('Equation 4 Type II FTE'!$B29,'Equation 3 FTE Conversion'!$B$10:$E$32,4,FALSE)</f>
        <v>7.1607558139534885E-2</v>
      </c>
      <c r="KF29" s="20">
        <f>'RIMS II Type II Employment'!KF29*VLOOKUP('Equation 4 Type II FTE'!$B29,'Equation 3 FTE Conversion'!$B$10:$E$32,4,FALSE)</f>
        <v>8.9555232558139533E-2</v>
      </c>
      <c r="KG29" s="20">
        <f>'RIMS II Type II Employment'!KG29*VLOOKUP('Equation 4 Type II FTE'!$B29,'Equation 3 FTE Conversion'!$B$10:$E$32,4,FALSE)</f>
        <v>0.13946075581395348</v>
      </c>
      <c r="KH29" s="20">
        <f>'RIMS II Type II Employment'!KH29*VLOOKUP('Equation 4 Type II FTE'!$B29,'Equation 3 FTE Conversion'!$B$10:$E$32,4,FALSE)</f>
        <v>7.774273255813953E-2</v>
      </c>
      <c r="KI29" s="20">
        <f>'RIMS II Type II Employment'!KI29*VLOOKUP('Equation 4 Type II FTE'!$B29,'Equation 3 FTE Conversion'!$B$10:$E$32,4,FALSE)</f>
        <v>6.5655523255813947E-2</v>
      </c>
      <c r="KJ29" s="20">
        <f>'RIMS II Type II Employment'!KJ29*VLOOKUP('Equation 4 Type II FTE'!$B29,'Equation 3 FTE Conversion'!$B$10:$E$32,4,FALSE)</f>
        <v>9.9353197674418595E-2</v>
      </c>
      <c r="KK29" s="20">
        <f>'RIMS II Type II Employment'!KK29*VLOOKUP('Equation 4 Type II FTE'!$B29,'Equation 3 FTE Conversion'!$B$10:$E$32,4,FALSE)</f>
        <v>7.2614825581395342E-2</v>
      </c>
      <c r="KL29" s="20">
        <f>'RIMS II Type II Employment'!KL29*VLOOKUP('Equation 4 Type II FTE'!$B29,'Equation 3 FTE Conversion'!$B$10:$E$32,4,FALSE)</f>
        <v>0.12682412790697675</v>
      </c>
      <c r="KM29" s="20">
        <f>'RIMS II Type II Employment'!KM29*VLOOKUP('Equation 4 Type II FTE'!$B29,'Equation 3 FTE Conversion'!$B$10:$E$32,4,FALSE)</f>
        <v>9.9994186046511627E-2</v>
      </c>
      <c r="KN29" s="20">
        <f>'RIMS II Type II Employment'!KN29*VLOOKUP('Equation 4 Type II FTE'!$B29,'Equation 3 FTE Conversion'!$B$10:$E$32,4,FALSE)</f>
        <v>5.1553779069767443E-2</v>
      </c>
      <c r="KO29" s="20">
        <f>'RIMS II Type II Employment'!KO29*VLOOKUP('Equation 4 Type II FTE'!$B29,'Equation 3 FTE Conversion'!$B$10:$E$32,4,FALSE)</f>
        <v>5.246947674418604E-2</v>
      </c>
      <c r="KP29" s="20">
        <f>'RIMS II Type II Employment'!KP29*VLOOKUP('Equation 4 Type II FTE'!$B29,'Equation 3 FTE Conversion'!$B$10:$E$32,4,FALSE)</f>
        <v>7.1241279069767433E-2</v>
      </c>
      <c r="KQ29" s="20">
        <f>'RIMS II Type II Employment'!KQ29*VLOOKUP('Equation 4 Type II FTE'!$B29,'Equation 3 FTE Conversion'!$B$10:$E$32,4,FALSE)</f>
        <v>0.11006686046511628</v>
      </c>
      <c r="KR29" s="20">
        <f>'RIMS II Type II Employment'!KR29*VLOOKUP('Equation 4 Type II FTE'!$B29,'Equation 3 FTE Conversion'!$B$10:$E$32,4,FALSE)</f>
        <v>4.3861918604651162E-2</v>
      </c>
      <c r="KS29" s="20">
        <f>'RIMS II Type II Employment'!KS29*VLOOKUP('Equation 4 Type II FTE'!$B29,'Equation 3 FTE Conversion'!$B$10:$E$32,4,FALSE)</f>
        <v>8.4793604651162785E-2</v>
      </c>
      <c r="KT29" s="20">
        <f>'RIMS II Type II Employment'!KT29*VLOOKUP('Equation 4 Type II FTE'!$B29,'Equation 3 FTE Conversion'!$B$10:$E$32,4,FALSE)</f>
        <v>8.4885174418604659E-2</v>
      </c>
      <c r="KU29" s="20">
        <f>'RIMS II Type II Employment'!KU29*VLOOKUP('Equation 4 Type II FTE'!$B29,'Equation 3 FTE Conversion'!$B$10:$E$32,4,FALSE)</f>
        <v>9.5324127906976738E-2</v>
      </c>
      <c r="KV29" s="20">
        <f>'RIMS II Type II Employment'!KV29*VLOOKUP('Equation 4 Type II FTE'!$B29,'Equation 3 FTE Conversion'!$B$10:$E$32,4,FALSE)</f>
        <v>5.4758720930232554E-2</v>
      </c>
      <c r="KW29" s="20">
        <f>'RIMS II Type II Employment'!KW29*VLOOKUP('Equation 4 Type II FTE'!$B29,'Equation 3 FTE Conversion'!$B$10:$E$32,4,FALSE)</f>
        <v>0.11574418604651164</v>
      </c>
      <c r="KX29" s="20">
        <f>'RIMS II Type II Employment'!KX29*VLOOKUP('Equation 4 Type II FTE'!$B29,'Equation 3 FTE Conversion'!$B$10:$E$32,4,FALSE)</f>
        <v>9.8803779069767436E-2</v>
      </c>
      <c r="KY29" s="20">
        <f>'RIMS II Type II Employment'!KY29*VLOOKUP('Equation 4 Type II FTE'!$B29,'Equation 3 FTE Conversion'!$B$10:$E$32,4,FALSE)</f>
        <v>0.11308866279069767</v>
      </c>
      <c r="KZ29" s="20">
        <f>'RIMS II Type II Employment'!KZ29*VLOOKUP('Equation 4 Type II FTE'!$B29,'Equation 3 FTE Conversion'!$B$10:$E$32,4,FALSE)</f>
        <v>0.16940406976744185</v>
      </c>
      <c r="LA29" s="20">
        <f>'RIMS II Type II Employment'!LA29*VLOOKUP('Equation 4 Type II FTE'!$B29,'Equation 3 FTE Conversion'!$B$10:$E$32,4,FALSE)</f>
        <v>0.10960901162790697</v>
      </c>
      <c r="LB29" s="20">
        <f>'RIMS II Type II Employment'!LB29*VLOOKUP('Equation 4 Type II FTE'!$B29,'Equation 3 FTE Conversion'!$B$10:$E$32,4,FALSE)</f>
        <v>0.10905959302325581</v>
      </c>
      <c r="LC29" s="20">
        <f>'RIMS II Type II Employment'!LC29*VLOOKUP('Equation 4 Type II FTE'!$B29,'Equation 3 FTE Conversion'!$B$10:$E$32,4,FALSE)</f>
        <v>0.13286773255813952</v>
      </c>
      <c r="LD29" s="20">
        <f>'RIMS II Type II Employment'!LD29*VLOOKUP('Equation 4 Type II FTE'!$B29,'Equation 3 FTE Conversion'!$B$10:$E$32,4,FALSE)</f>
        <v>0.11830813953488373</v>
      </c>
      <c r="LE29" s="20">
        <f>'RIMS II Type II Employment'!LE29*VLOOKUP('Equation 4 Type II FTE'!$B29,'Equation 3 FTE Conversion'!$B$10:$E$32,4,FALSE)</f>
        <v>9.211918604651162E-2</v>
      </c>
      <c r="LF29" s="20">
        <f>'RIMS II Type II Employment'!LF29*VLOOKUP('Equation 4 Type II FTE'!$B29,'Equation 3 FTE Conversion'!$B$10:$E$32,4,FALSE)</f>
        <v>7.8658430232558141E-2</v>
      </c>
      <c r="LG29" s="20">
        <f>'RIMS II Type II Employment'!LG29*VLOOKUP('Equation 4 Type II FTE'!$B29,'Equation 3 FTE Conversion'!$B$10:$E$32,4,FALSE)</f>
        <v>9.5690406976744177E-2</v>
      </c>
      <c r="LH29" s="20">
        <f>'RIMS II Type II Employment'!LH29*VLOOKUP('Equation 4 Type II FTE'!$B29,'Equation 3 FTE Conversion'!$B$10:$E$32,4,FALSE)</f>
        <v>0.1076860465116279</v>
      </c>
      <c r="LI29" s="20">
        <f>'RIMS II Type II Employment'!LI29*VLOOKUP('Equation 4 Type II FTE'!$B29,'Equation 3 FTE Conversion'!$B$10:$E$32,4,FALSE)</f>
        <v>8.8364825581395343E-2</v>
      </c>
      <c r="LJ29" s="20">
        <f>'RIMS II Type II Employment'!LJ29*VLOOKUP('Equation 4 Type II FTE'!$B29,'Equation 3 FTE Conversion'!$B$10:$E$32,4,FALSE)</f>
        <v>8.3236918604651156E-2</v>
      </c>
      <c r="LK29" s="20">
        <f>'RIMS II Type II Employment'!LK29*VLOOKUP('Equation 4 Type II FTE'!$B29,'Equation 3 FTE Conversion'!$B$10:$E$32,4,FALSE)</f>
        <v>8.9646802325581393E-2</v>
      </c>
      <c r="LL29" s="20">
        <f>'RIMS II Type II Employment'!LL29*VLOOKUP('Equation 4 Type II FTE'!$B29,'Equation 3 FTE Conversion'!$B$10:$E$32,4,FALSE)</f>
        <v>0.13030377906976745</v>
      </c>
      <c r="LM29" s="20">
        <f>'RIMS II Type II Employment'!LM29*VLOOKUP('Equation 4 Type II FTE'!$B29,'Equation 3 FTE Conversion'!$B$10:$E$32,4,FALSE)</f>
        <v>7.6460755813953493E-2</v>
      </c>
      <c r="LN29" s="20">
        <f>'RIMS II Type II Employment'!LN29*VLOOKUP('Equation 4 Type II FTE'!$B29,'Equation 3 FTE Conversion'!$B$10:$E$32,4,FALSE)</f>
        <v>0.14559593023255812</v>
      </c>
      <c r="LO29" s="20">
        <f>'RIMS II Type II Employment'!LO29*VLOOKUP('Equation 4 Type II FTE'!$B29,'Equation 3 FTE Conversion'!$B$10:$E$32,4,FALSE)</f>
        <v>8.5984011627906975E-2</v>
      </c>
      <c r="LP29" s="20">
        <f>'RIMS II Type II Employment'!LP29*VLOOKUP('Equation 4 Type II FTE'!$B29,'Equation 3 FTE Conversion'!$B$10:$E$32,4,FALSE)</f>
        <v>0.13057848837209302</v>
      </c>
      <c r="LQ29" s="20">
        <f>'RIMS II Type II Employment'!LQ29*VLOOKUP('Equation 4 Type II FTE'!$B29,'Equation 3 FTE Conversion'!$B$10:$E$32,4,FALSE)</f>
        <v>0.14696947674418603</v>
      </c>
      <c r="LR29" s="20">
        <f>'RIMS II Type II Employment'!LR29*VLOOKUP('Equation 4 Type II FTE'!$B29,'Equation 3 FTE Conversion'!$B$10:$E$32,4,FALSE)</f>
        <v>0.12755668604651163</v>
      </c>
      <c r="LS29" s="20">
        <f>'RIMS II Type II Employment'!LS29*VLOOKUP('Equation 4 Type II FTE'!$B29,'Equation 3 FTE Conversion'!$B$10:$E$32,4,FALSE)</f>
        <v>0.15282994186046511</v>
      </c>
      <c r="LT29" s="20">
        <f>'RIMS II Type II Employment'!LT29*VLOOKUP('Equation 4 Type II FTE'!$B29,'Equation 3 FTE Conversion'!$B$10:$E$32,4,FALSE)</f>
        <v>8.2687499999999997E-2</v>
      </c>
      <c r="LU29" s="20">
        <f>'RIMS II Type II Employment'!LU29*VLOOKUP('Equation 4 Type II FTE'!$B29,'Equation 3 FTE Conversion'!$B$10:$E$32,4,FALSE)</f>
        <v>9.2027616279069774E-2</v>
      </c>
      <c r="LV29" s="20">
        <f>'RIMS II Type II Employment'!LV29*VLOOKUP('Equation 4 Type II FTE'!$B29,'Equation 3 FTE Conversion'!$B$10:$E$32,4,FALSE)</f>
        <v>8.6075581395348835E-2</v>
      </c>
      <c r="LW29" s="20">
        <f>'RIMS II Type II Employment'!LW29*VLOOKUP('Equation 4 Type II FTE'!$B29,'Equation 3 FTE Conversion'!$B$10:$E$32,4,FALSE)</f>
        <v>8.6441860465116274E-2</v>
      </c>
      <c r="LX29" s="20">
        <f>'RIMS II Type II Employment'!LX29*VLOOKUP('Equation 4 Type II FTE'!$B29,'Equation 3 FTE Conversion'!$B$10:$E$32,4,FALSE)</f>
        <v>0.12151308139534885</v>
      </c>
      <c r="LY29" s="20">
        <f>'RIMS II Type II Employment'!LY29*VLOOKUP('Equation 4 Type II FTE'!$B29,'Equation 3 FTE Conversion'!$B$10:$E$32,4,FALSE)</f>
        <v>8.9829941860465112E-2</v>
      </c>
      <c r="LZ29" s="20">
        <f>'RIMS II Type II Employment'!LZ29*VLOOKUP('Equation 4 Type II FTE'!$B29,'Equation 3 FTE Conversion'!$B$10:$E$32,4,FALSE)</f>
        <v>8.4702034883720925E-2</v>
      </c>
      <c r="MA29" s="20">
        <f>'RIMS II Type II Employment'!MA29*VLOOKUP('Equation 4 Type II FTE'!$B29,'Equation 3 FTE Conversion'!$B$10:$E$32,4,FALSE)</f>
        <v>0.14477180232558137</v>
      </c>
      <c r="MB29" s="20">
        <f>'RIMS II Type II Employment'!MB29*VLOOKUP('Equation 4 Type II FTE'!$B29,'Equation 3 FTE Conversion'!$B$10:$E$32,4,FALSE)</f>
        <v>7.627761627906976E-2</v>
      </c>
      <c r="MC29" s="20">
        <f>'RIMS II Type II Employment'!MC29*VLOOKUP('Equation 4 Type II FTE'!$B29,'Equation 3 FTE Conversion'!$B$10:$E$32,4,FALSE)</f>
        <v>0.1007267441860465</v>
      </c>
      <c r="MD29" s="20">
        <f>'RIMS II Type II Employment'!MD29*VLOOKUP('Equation 4 Type II FTE'!$B29,'Equation 3 FTE Conversion'!$B$10:$E$32,4,FALSE)</f>
        <v>8.3053779069767436E-2</v>
      </c>
      <c r="ME29" s="20">
        <f>'RIMS II Type II Employment'!ME29*VLOOKUP('Equation 4 Type II FTE'!$B29,'Equation 3 FTE Conversion'!$B$10:$E$32,4,FALSE)</f>
        <v>7.9940406976744191E-2</v>
      </c>
      <c r="MF29" s="20">
        <f>'RIMS II Type II Employment'!MF29*VLOOKUP('Equation 4 Type II FTE'!$B29,'Equation 3 FTE Conversion'!$B$10:$E$32,4,FALSE)</f>
        <v>0.14532122093023256</v>
      </c>
      <c r="MG29" s="20">
        <f>'RIMS II Type II Employment'!MG29*VLOOKUP('Equation 4 Type II FTE'!$B29,'Equation 3 FTE Conversion'!$B$10:$E$32,4,FALSE)</f>
        <v>0.10036046511627907</v>
      </c>
      <c r="MH29" s="20">
        <f>'RIMS II Type II Employment'!MH29*VLOOKUP('Equation 4 Type II FTE'!$B29,'Equation 3 FTE Conversion'!$B$10:$E$32,4,FALSE)</f>
        <v>9.1752906976744181E-2</v>
      </c>
      <c r="MI29" s="20">
        <f>'RIMS II Type II Employment'!MI29*VLOOKUP('Equation 4 Type II FTE'!$B29,'Equation 3 FTE Conversion'!$B$10:$E$32,4,FALSE)</f>
        <v>8.3420058139534875E-2</v>
      </c>
      <c r="MJ29" s="20">
        <f>'RIMS II Type II Employment'!MJ29*VLOOKUP('Equation 4 Type II FTE'!$B29,'Equation 3 FTE Conversion'!$B$10:$E$32,4,FALSE)</f>
        <v>7.893313953488372E-2</v>
      </c>
      <c r="MK29" s="20">
        <f>'RIMS II Type II Employment'!MK29*VLOOKUP('Equation 4 Type II FTE'!$B29,'Equation 3 FTE Conversion'!$B$10:$E$32,4,FALSE)</f>
        <v>7.3622093023255814E-2</v>
      </c>
      <c r="ML29" s="20">
        <f>'RIMS II Type II Employment'!ML29*VLOOKUP('Equation 4 Type II FTE'!$B29,'Equation 3 FTE Conversion'!$B$10:$E$32,4,FALSE)</f>
        <v>0.10612936046511627</v>
      </c>
      <c r="MM29" s="20">
        <f>'RIMS II Type II Employment'!MM29*VLOOKUP('Equation 4 Type II FTE'!$B29,'Equation 3 FTE Conversion'!$B$10:$E$32,4,FALSE)</f>
        <v>6.162645348837209E-2</v>
      </c>
      <c r="MN29" s="20">
        <f>'RIMS II Type II Employment'!MN29*VLOOKUP('Equation 4 Type II FTE'!$B29,'Equation 3 FTE Conversion'!$B$10:$E$32,4,FALSE)</f>
        <v>7.4354651162790691E-2</v>
      </c>
      <c r="MO29" s="20">
        <f>'RIMS II Type II Employment'!MO29*VLOOKUP('Equation 4 Type II FTE'!$B29,'Equation 3 FTE Conversion'!$B$10:$E$32,4,FALSE)</f>
        <v>5.5857558139534878E-2</v>
      </c>
      <c r="MP29" s="20">
        <f>'RIMS II Type II Employment'!MP29*VLOOKUP('Equation 4 Type II FTE'!$B29,'Equation 3 FTE Conversion'!$B$10:$E$32,4,FALSE)</f>
        <v>6.327470930232558E-2</v>
      </c>
      <c r="MQ29" s="20">
        <f>'RIMS II Type II Employment'!MQ29*VLOOKUP('Equation 4 Type II FTE'!$B29,'Equation 3 FTE Conversion'!$B$10:$E$32,4,FALSE)</f>
        <v>9.5598837209302331E-2</v>
      </c>
      <c r="MR29" s="20">
        <f>'RIMS II Type II Employment'!MR29*VLOOKUP('Equation 4 Type II FTE'!$B29,'Equation 3 FTE Conversion'!$B$10:$E$32,4,FALSE)</f>
        <v>7.2523255813953497E-2</v>
      </c>
      <c r="MS29" s="20">
        <f>'RIMS II Type II Employment'!MS29*VLOOKUP('Equation 4 Type II FTE'!$B29,'Equation 3 FTE Conversion'!$B$10:$E$32,4,FALSE)</f>
        <v>6.3668459302325582</v>
      </c>
      <c r="MT29" s="20">
        <f>'RIMS II Type II Employment'!MT29*VLOOKUP('Equation 4 Type II FTE'!$B29,'Equation 3 FTE Conversion'!$B$10:$E$32,4,FALSE)</f>
        <v>7.6002906976744181E-2</v>
      </c>
      <c r="MU29" s="20">
        <f>'RIMS II Type II Employment'!MU29*VLOOKUP('Equation 4 Type II FTE'!$B29,'Equation 3 FTE Conversion'!$B$10:$E$32,4,FALSE)</f>
        <v>7.3347383720930234E-2</v>
      </c>
      <c r="MV29" s="20">
        <f>'RIMS II Type II Employment'!MV29*VLOOKUP('Equation 4 Type II FTE'!$B29,'Equation 3 FTE Conversion'!$B$10:$E$32,4,FALSE)</f>
        <v>8.6991279069767433E-2</v>
      </c>
      <c r="MW29" s="20">
        <f>'RIMS II Type II Employment'!MW29*VLOOKUP('Equation 4 Type II FTE'!$B29,'Equation 3 FTE Conversion'!$B$10:$E$32,4,FALSE)</f>
        <v>7.1790697674418605E-2</v>
      </c>
      <c r="MX29" s="20">
        <f>'RIMS II Type II Employment'!MX29*VLOOKUP('Equation 4 Type II FTE'!$B29,'Equation 3 FTE Conversion'!$B$10:$E$32,4,FALSE)</f>
        <v>7.9207848837209299E-2</v>
      </c>
      <c r="MY29" s="20">
        <f>'RIMS II Type II Employment'!MY29*VLOOKUP('Equation 4 Type II FTE'!$B29,'Equation 3 FTE Conversion'!$B$10:$E$32,4,FALSE)</f>
        <v>8.2504360465116278E-2</v>
      </c>
      <c r="MZ29" s="20">
        <f>'RIMS II Type II Employment'!MZ29*VLOOKUP('Equation 4 Type II FTE'!$B29,'Equation 3 FTE Conversion'!$B$10:$E$32,4,FALSE)</f>
        <v>5.2744186046511626E-2</v>
      </c>
      <c r="NA29" s="20">
        <f>'RIMS II Type II Employment'!NA29*VLOOKUP('Equation 4 Type II FTE'!$B29,'Equation 3 FTE Conversion'!$B$10:$E$32,4,FALSE)</f>
        <v>9.9078488372093029E-2</v>
      </c>
      <c r="NB29" s="20">
        <f>'RIMS II Type II Employment'!NB29*VLOOKUP('Equation 4 Type II FTE'!$B29,'Equation 3 FTE Conversion'!$B$10:$E$32,4,FALSE)</f>
        <v>6.1168604651162785E-2</v>
      </c>
      <c r="NC29" s="20">
        <f>'RIMS II Type II Employment'!NC29*VLOOKUP('Equation 4 Type II FTE'!$B29,'Equation 3 FTE Conversion'!$B$10:$E$32,4,FALSE)</f>
        <v>7.8658430232558141E-2</v>
      </c>
      <c r="ND29" s="20">
        <f>'RIMS II Type II Employment'!ND29*VLOOKUP('Equation 4 Type II FTE'!$B29,'Equation 3 FTE Conversion'!$B$10:$E$32,4,FALSE)</f>
        <v>9.2943313953488371E-2</v>
      </c>
      <c r="NE29" s="20">
        <f>'RIMS II Type II Employment'!NE29*VLOOKUP('Equation 4 Type II FTE'!$B29,'Equation 3 FTE Conversion'!$B$10:$E$32,4,FALSE)</f>
        <v>7.7284883720930231E-2</v>
      </c>
      <c r="NF29" s="20">
        <f>'RIMS II Type II Employment'!NF29*VLOOKUP('Equation 4 Type II FTE'!$B29,'Equation 3 FTE Conversion'!$B$10:$E$32,4,FALSE)</f>
        <v>0.10557994186046511</v>
      </c>
      <c r="NG29" s="198">
        <f>'RIMS II Type II Employment'!NG29*VLOOKUP('Equation 4 Type II FTE'!$B29,'Equation 3 FTE Conversion'!$B$10:$E$32,4,FALSE)</f>
        <v>9.2485465116279073E-2</v>
      </c>
      <c r="NH29" s="219">
        <f>'RIMS II Type II Employment'!NH29*VLOOKUP('Equation 4 Type II FTE'!$B29,'Equation 3 FTE Conversion'!$B$10:$E$32,4,FALSE)</f>
        <v>8.8547965116279062E-2</v>
      </c>
      <c r="NI29" s="198">
        <f>'RIMS II Type II Employment'!NI29*VLOOKUP('Equation 4 Type II FTE'!$B29,'Equation 3 FTE Conversion'!$B$10:$E$32,4,FALSE)</f>
        <v>6.4190406976744177E-2</v>
      </c>
      <c r="NJ29" s="200">
        <f>'RIMS II Type II Employment'!NJ29*VLOOKUP('Equation 4 Type II FTE'!$B29,'Equation 3 FTE Conversion'!$B$10:$E$32,4,FALSE)</f>
        <v>0.11427906976744186</v>
      </c>
    </row>
    <row r="30" spans="2:374" x14ac:dyDescent="0.3">
      <c r="B30" s="59" t="s">
        <v>840</v>
      </c>
      <c r="C30" s="20">
        <f>'RIMS II Type II Employment'!C30*VLOOKUP('Equation 4 Type II FTE'!$B30,'Equation 3 FTE Conversion'!$B$10:$E$32,4,FALSE)</f>
        <v>0.23598665006226649</v>
      </c>
      <c r="D30" s="20">
        <f>'RIMS II Type II Employment'!D30*VLOOKUP('Equation 4 Type II FTE'!$B30,'Equation 3 FTE Conversion'!$B$10:$E$32,4,FALSE)</f>
        <v>0.26373559153175596</v>
      </c>
      <c r="E30" s="20">
        <f>'RIMS II Type II Employment'!E30*VLOOKUP('Equation 4 Type II FTE'!$B30,'Equation 3 FTE Conversion'!$B$10:$E$32,4,FALSE)</f>
        <v>0.26027702781237028</v>
      </c>
      <c r="F30" s="20">
        <f>'RIMS II Type II Employment'!F30*VLOOKUP('Equation 4 Type II FTE'!$B30,'Equation 3 FTE Conversion'!$B$10:$E$32,4,FALSE)</f>
        <v>0.3541408385222084</v>
      </c>
      <c r="G30" s="20">
        <f>'RIMS II Type II Employment'!G30*VLOOKUP('Equation 4 Type II FTE'!$B30,'Equation 3 FTE Conversion'!$B$10:$E$32,4,FALSE)</f>
        <v>0.26011616438356167</v>
      </c>
      <c r="H30" s="20">
        <f>'RIMS II Type II Employment'!H30*VLOOKUP('Equation 4 Type II FTE'!$B30,'Equation 3 FTE Conversion'!$B$10:$E$32,4,FALSE)</f>
        <v>0.23461931091739313</v>
      </c>
      <c r="I30" s="20">
        <f>'RIMS II Type II Employment'!I30*VLOOKUP('Equation 4 Type II FTE'!$B30,'Equation 3 FTE Conversion'!$B$10:$E$32,4,FALSE)</f>
        <v>0.18684287256122872</v>
      </c>
      <c r="J30" s="20">
        <f>'RIMS II Type II Employment'!J30*VLOOKUP('Equation 4 Type II FTE'!$B30,'Equation 3 FTE Conversion'!$B$10:$E$32,4,FALSE)</f>
        <v>0.22569139061851393</v>
      </c>
      <c r="K30" s="20">
        <f>'RIMS II Type II Employment'!K30*VLOOKUP('Equation 4 Type II FTE'!$B30,'Equation 3 FTE Conversion'!$B$10:$E$32,4,FALSE)</f>
        <v>0.17694977168949771</v>
      </c>
      <c r="L30" s="20">
        <f>'RIMS II Type II Employment'!L30*VLOOKUP('Equation 4 Type II FTE'!$B30,'Equation 3 FTE Conversion'!$B$10:$E$32,4,FALSE)</f>
        <v>0.36491868825238688</v>
      </c>
      <c r="M30" s="20">
        <f>'RIMS II Type II Employment'!M30*VLOOKUP('Equation 4 Type II FTE'!$B30,'Equation 3 FTE Conversion'!$B$10:$E$32,4,FALSE)</f>
        <v>0.2116158405977584</v>
      </c>
      <c r="N30" s="20">
        <f>'RIMS II Type II Employment'!N30*VLOOKUP('Equation 4 Type II FTE'!$B30,'Equation 3 FTE Conversion'!$B$10:$E$32,4,FALSE)</f>
        <v>0.40006734744707351</v>
      </c>
      <c r="O30" s="20">
        <f>'RIMS II Type II Employment'!O30*VLOOKUP('Equation 4 Type II FTE'!$B30,'Equation 3 FTE Conversion'!$B$10:$E$32,4,FALSE)</f>
        <v>0.21330490660024906</v>
      </c>
      <c r="P30" s="20">
        <f>'RIMS II Type II Employment'!P30*VLOOKUP('Equation 4 Type II FTE'!$B30,'Equation 3 FTE Conversion'!$B$10:$E$32,4,FALSE)</f>
        <v>0.1598982482357825</v>
      </c>
      <c r="Q30" s="20">
        <f>'RIMS II Type II Employment'!Q30*VLOOKUP('Equation 4 Type II FTE'!$B30,'Equation 3 FTE Conversion'!$B$10:$E$32,4,FALSE)</f>
        <v>0</v>
      </c>
      <c r="R30" s="20">
        <f>'RIMS II Type II Employment'!R30*VLOOKUP('Equation 4 Type II FTE'!$B30,'Equation 3 FTE Conversion'!$B$10:$E$32,4,FALSE)</f>
        <v>0.16745882938978829</v>
      </c>
      <c r="S30" s="20">
        <f>'RIMS II Type II Employment'!S30*VLOOKUP('Equation 4 Type II FTE'!$B30,'Equation 3 FTE Conversion'!$B$10:$E$32,4,FALSE)</f>
        <v>0.19810331257783312</v>
      </c>
      <c r="T30" s="20">
        <f>'RIMS II Type II Employment'!T30*VLOOKUP('Equation 4 Type II FTE'!$B30,'Equation 3 FTE Conversion'!$B$10:$E$32,4,FALSE)</f>
        <v>0.20075755915317559</v>
      </c>
      <c r="U30" s="20">
        <f>'RIMS II Type II Employment'!U30*VLOOKUP('Equation 4 Type II FTE'!$B30,'Equation 3 FTE Conversion'!$B$10:$E$32,4,FALSE)</f>
        <v>0.24483413864674139</v>
      </c>
      <c r="V30" s="20">
        <f>'RIMS II Type II Employment'!V30*VLOOKUP('Equation 4 Type II FTE'!$B30,'Equation 3 FTE Conversion'!$B$10:$E$32,4,FALSE)</f>
        <v>0.33692845163968449</v>
      </c>
      <c r="W30" s="20">
        <f>'RIMS II Type II Employment'!W30*VLOOKUP('Equation 4 Type II FTE'!$B30,'Equation 3 FTE Conversion'!$B$10:$E$32,4,FALSE)</f>
        <v>0.20067712743877128</v>
      </c>
      <c r="X30" s="20">
        <f>'RIMS II Type II Employment'!X30*VLOOKUP('Equation 4 Type II FTE'!$B30,'Equation 3 FTE Conversion'!$B$10:$E$32,4,FALSE)</f>
        <v>0.18507337484433375</v>
      </c>
      <c r="Y30" s="20">
        <f>'RIMS II Type II Employment'!Y30*VLOOKUP('Equation 4 Type II FTE'!$B30,'Equation 3 FTE Conversion'!$B$10:$E$32,4,FALSE)</f>
        <v>0.17686933997509341</v>
      </c>
      <c r="Z30" s="20">
        <f>'RIMS II Type II Employment'!Z30*VLOOKUP('Equation 4 Type II FTE'!$B30,'Equation 3 FTE Conversion'!$B$10:$E$32,4,FALSE)</f>
        <v>0.38365927770859276</v>
      </c>
      <c r="AA30" s="20">
        <f>'RIMS II Type II Employment'!AA30*VLOOKUP('Equation 4 Type II FTE'!$B30,'Equation 3 FTE Conversion'!$B$10:$E$32,4,FALSE)</f>
        <v>0.27950020755500204</v>
      </c>
      <c r="AB30" s="20">
        <f>'RIMS II Type II Employment'!AB30*VLOOKUP('Equation 4 Type II FTE'!$B30,'Equation 3 FTE Conversion'!$B$10:$E$32,4,FALSE)</f>
        <v>0.36371221253632213</v>
      </c>
      <c r="AC30" s="20">
        <f>'RIMS II Type II Employment'!AC30*VLOOKUP('Equation 4 Type II FTE'!$B30,'Equation 3 FTE Conversion'!$B$10:$E$32,4,FALSE)</f>
        <v>0.25802493980904939</v>
      </c>
      <c r="AD30" s="20">
        <f>'RIMS II Type II Employment'!AD30*VLOOKUP('Equation 4 Type II FTE'!$B30,'Equation 3 FTE Conversion'!$B$10:$E$32,4,FALSE)</f>
        <v>0.21547656288916564</v>
      </c>
      <c r="AE30" s="20">
        <f>'RIMS II Type II Employment'!AE30*VLOOKUP('Equation 4 Type II FTE'!$B30,'Equation 3 FTE Conversion'!$B$10:$E$32,4,FALSE)</f>
        <v>0.20429655458696555</v>
      </c>
      <c r="AF30" s="20">
        <f>'RIMS II Type II Employment'!AF30*VLOOKUP('Equation 4 Type II FTE'!$B30,'Equation 3 FTE Conversion'!$B$10:$E$32,4,FALSE)</f>
        <v>0.23735398920713988</v>
      </c>
      <c r="AG30" s="20">
        <f>'RIMS II Type II Employment'!AG30*VLOOKUP('Equation 4 Type II FTE'!$B30,'Equation 3 FTE Conversion'!$B$10:$E$32,4,FALSE)</f>
        <v>0.23309110834371108</v>
      </c>
      <c r="AH30" s="20">
        <f>'RIMS II Type II Employment'!AH30*VLOOKUP('Equation 4 Type II FTE'!$B30,'Equation 3 FTE Conversion'!$B$10:$E$32,4,FALSE)</f>
        <v>0.25207299294312996</v>
      </c>
      <c r="AI30" s="20">
        <f>'RIMS II Type II Employment'!AI30*VLOOKUP('Equation 4 Type II FTE'!$B30,'Equation 3 FTE Conversion'!$B$10:$E$32,4,FALSE)</f>
        <v>0.23301067662930677</v>
      </c>
      <c r="AJ30" s="20">
        <f>'RIMS II Type II Employment'!AJ30*VLOOKUP('Equation 4 Type II FTE'!$B30,'Equation 3 FTE Conversion'!$B$10:$E$32,4,FALSE)</f>
        <v>0.20124014943960147</v>
      </c>
      <c r="AK30" s="20">
        <f>'RIMS II Type II Employment'!AK30*VLOOKUP('Equation 4 Type II FTE'!$B30,'Equation 3 FTE Conversion'!$B$10:$E$32,4,FALSE)</f>
        <v>0.26703329182233293</v>
      </c>
      <c r="AL30" s="20">
        <f>'RIMS II Type II Employment'!AL30*VLOOKUP('Equation 4 Type II FTE'!$B30,'Equation 3 FTE Conversion'!$B$10:$E$32,4,FALSE)</f>
        <v>0.25537069323370692</v>
      </c>
      <c r="AM30" s="20">
        <f>'RIMS II Type II Employment'!AM30*VLOOKUP('Equation 4 Type II FTE'!$B30,'Equation 3 FTE Conversion'!$B$10:$E$32,4,FALSE)</f>
        <v>0.28955417185554172</v>
      </c>
      <c r="AN30" s="20">
        <f>'RIMS II Type II Employment'!AN30*VLOOKUP('Equation 4 Type II FTE'!$B30,'Equation 3 FTE Conversion'!$B$10:$E$32,4,FALSE)</f>
        <v>0.1679414196762142</v>
      </c>
      <c r="AO30" s="20">
        <f>'RIMS II Type II Employment'!AO30*VLOOKUP('Equation 4 Type II FTE'!$B30,'Equation 3 FTE Conversion'!$B$10:$E$32,4,FALSE)</f>
        <v>0.1590939310917393</v>
      </c>
      <c r="AP30" s="20">
        <f>'RIMS II Type II Employment'!AP30*VLOOKUP('Equation 4 Type II FTE'!$B30,'Equation 3 FTE Conversion'!$B$10:$E$32,4,FALSE)</f>
        <v>0.26663113325031135</v>
      </c>
      <c r="AQ30" s="20">
        <f>'RIMS II Type II Employment'!AQ30*VLOOKUP('Equation 4 Type II FTE'!$B30,'Equation 3 FTE Conversion'!$B$10:$E$32,4,FALSE)</f>
        <v>0.20333137401411377</v>
      </c>
      <c r="AR30" s="20">
        <f>'RIMS II Type II Employment'!AR30*VLOOKUP('Equation 4 Type II FTE'!$B30,'Equation 3 FTE Conversion'!$B$10:$E$32,4,FALSE)</f>
        <v>0.21008763802407637</v>
      </c>
      <c r="AS30" s="20">
        <f>'RIMS II Type II Employment'!AS30*VLOOKUP('Equation 4 Type II FTE'!$B30,'Equation 3 FTE Conversion'!$B$10:$E$32,4,FALSE)</f>
        <v>0.20807684516396843</v>
      </c>
      <c r="AT30" s="20">
        <f>'RIMS II Type II Employment'!AT30*VLOOKUP('Equation 4 Type II FTE'!$B30,'Equation 3 FTE Conversion'!$B$10:$E$32,4,FALSE)</f>
        <v>0.20767468659194685</v>
      </c>
      <c r="AU30" s="20">
        <f>'RIMS II Type II Employment'!AU30*VLOOKUP('Equation 4 Type II FTE'!$B30,'Equation 3 FTE Conversion'!$B$10:$E$32,4,FALSE)</f>
        <v>0.17477811540058116</v>
      </c>
      <c r="AV30" s="20">
        <f>'RIMS II Type II Employment'!AV30*VLOOKUP('Equation 4 Type II FTE'!$B30,'Equation 3 FTE Conversion'!$B$10:$E$32,4,FALSE)</f>
        <v>0.21073109173931093</v>
      </c>
      <c r="AW30" s="20">
        <f>'RIMS II Type II Employment'!AW30*VLOOKUP('Equation 4 Type II FTE'!$B30,'Equation 3 FTE Conversion'!$B$10:$E$32,4,FALSE)</f>
        <v>0.17622588625985885</v>
      </c>
      <c r="AX30" s="20">
        <f>'RIMS II Type II Employment'!AX30*VLOOKUP('Equation 4 Type II FTE'!$B30,'Equation 3 FTE Conversion'!$B$10:$E$32,4,FALSE)</f>
        <v>0.18089092569530926</v>
      </c>
      <c r="AY30" s="20">
        <f>'RIMS II Type II Employment'!AY30*VLOOKUP('Equation 4 Type II FTE'!$B30,'Equation 3 FTE Conversion'!$B$10:$E$32,4,FALSE)</f>
        <v>0.14147938563719387</v>
      </c>
      <c r="AZ30" s="20">
        <f>'RIMS II Type II Employment'!AZ30*VLOOKUP('Equation 4 Type II FTE'!$B30,'Equation 3 FTE Conversion'!$B$10:$E$32,4,FALSE)</f>
        <v>0.15539407222914073</v>
      </c>
      <c r="BA30" s="20">
        <f>'RIMS II Type II Employment'!BA30*VLOOKUP('Equation 4 Type II FTE'!$B30,'Equation 3 FTE Conversion'!$B$10:$E$32,4,FALSE)</f>
        <v>0.1642415608136156</v>
      </c>
      <c r="BB30" s="20">
        <f>'RIMS II Type II Employment'!BB30*VLOOKUP('Equation 4 Type II FTE'!$B30,'Equation 3 FTE Conversion'!$B$10:$E$32,4,FALSE)</f>
        <v>0.2299542714819427</v>
      </c>
      <c r="BC30" s="20">
        <f>'RIMS II Type II Employment'!BC30*VLOOKUP('Equation 4 Type II FTE'!$B30,'Equation 3 FTE Conversion'!$B$10:$E$32,4,FALSE)</f>
        <v>0.25649673723536737</v>
      </c>
      <c r="BD30" s="20">
        <f>'RIMS II Type II Employment'!BD30*VLOOKUP('Equation 4 Type II FTE'!$B30,'Equation 3 FTE Conversion'!$B$10:$E$32,4,FALSE)</f>
        <v>0.16938919053549192</v>
      </c>
      <c r="BE30" s="20">
        <f>'RIMS II Type II Employment'!BE30*VLOOKUP('Equation 4 Type II FTE'!$B30,'Equation 3 FTE Conversion'!$B$10:$E$32,4,FALSE)</f>
        <v>0.22376102947281029</v>
      </c>
      <c r="BF30" s="20">
        <f>'RIMS II Type II Employment'!BF30*VLOOKUP('Equation 4 Type II FTE'!$B30,'Equation 3 FTE Conversion'!$B$10:$E$32,4,FALSE)</f>
        <v>0.2125810211706102</v>
      </c>
      <c r="BG30" s="20">
        <f>'RIMS II Type II Employment'!BG30*VLOOKUP('Equation 4 Type II FTE'!$B30,'Equation 3 FTE Conversion'!$B$10:$E$32,4,FALSE)</f>
        <v>0.25705975923619762</v>
      </c>
      <c r="BH30" s="20">
        <f>'RIMS II Type II Employment'!BH30*VLOOKUP('Equation 4 Type II FTE'!$B30,'Equation 3 FTE Conversion'!$B$10:$E$32,4,FALSE)</f>
        <v>0.23679096720630968</v>
      </c>
      <c r="BI30" s="20">
        <f>'RIMS II Type II Employment'!BI30*VLOOKUP('Equation 4 Type II FTE'!$B30,'Equation 3 FTE Conversion'!$B$10:$E$32,4,FALSE)</f>
        <v>0.27017012868410129</v>
      </c>
      <c r="BJ30" s="20">
        <f>'RIMS II Type II Employment'!BJ30*VLOOKUP('Equation 4 Type II FTE'!$B30,'Equation 3 FTE Conversion'!$B$10:$E$32,4,FALSE)</f>
        <v>0.22448491490244915</v>
      </c>
      <c r="BK30" s="20">
        <f>'RIMS II Type II Employment'!BK30*VLOOKUP('Equation 4 Type II FTE'!$B30,'Equation 3 FTE Conversion'!$B$10:$E$32,4,FALSE)</f>
        <v>0.21652217517642175</v>
      </c>
      <c r="BL30" s="20">
        <f>'RIMS II Type II Employment'!BL30*VLOOKUP('Equation 4 Type II FTE'!$B30,'Equation 3 FTE Conversion'!$B$10:$E$32,4,FALSE)</f>
        <v>0.16930875882108759</v>
      </c>
      <c r="BM30" s="20">
        <f>'RIMS II Type II Employment'!BM30*VLOOKUP('Equation 4 Type II FTE'!$B30,'Equation 3 FTE Conversion'!$B$10:$E$32,4,FALSE)</f>
        <v>0.23236722291407222</v>
      </c>
      <c r="BN30" s="20">
        <f>'RIMS II Type II Employment'!BN30*VLOOKUP('Equation 4 Type II FTE'!$B30,'Equation 3 FTE Conversion'!$B$10:$E$32,4,FALSE)</f>
        <v>0.23638880863428807</v>
      </c>
      <c r="BO30" s="20">
        <f>'RIMS II Type II Employment'!BO30*VLOOKUP('Equation 4 Type II FTE'!$B30,'Equation 3 FTE Conversion'!$B$10:$E$32,4,FALSE)</f>
        <v>0.33676758821087588</v>
      </c>
      <c r="BP30" s="20">
        <f>'RIMS II Type II Employment'!BP30*VLOOKUP('Equation 4 Type II FTE'!$B30,'Equation 3 FTE Conversion'!$B$10:$E$32,4,FALSE)</f>
        <v>0.20180317144043172</v>
      </c>
      <c r="BQ30" s="20">
        <f>'RIMS II Type II Employment'!BQ30*VLOOKUP('Equation 4 Type II FTE'!$B30,'Equation 3 FTE Conversion'!$B$10:$E$32,4,FALSE)</f>
        <v>0.2293108177667082</v>
      </c>
      <c r="BR30" s="20">
        <f>'RIMS II Type II Employment'!BR30*VLOOKUP('Equation 4 Type II FTE'!$B30,'Equation 3 FTE Conversion'!$B$10:$E$32,4,FALSE)</f>
        <v>0.17501941054379411</v>
      </c>
      <c r="BS30" s="20">
        <f>'RIMS II Type II Employment'!BS30*VLOOKUP('Equation 4 Type II FTE'!$B30,'Equation 3 FTE Conversion'!$B$10:$E$32,4,FALSE)</f>
        <v>0.21788951432129514</v>
      </c>
      <c r="BT30" s="20">
        <f>'RIMS II Type II Employment'!BT30*VLOOKUP('Equation 4 Type II FTE'!$B30,'Equation 3 FTE Conversion'!$B$10:$E$32,4,FALSE)</f>
        <v>0.22987383976753839</v>
      </c>
      <c r="BU30" s="20">
        <f>'RIMS II Type II Employment'!BU30*VLOOKUP('Equation 4 Type II FTE'!$B30,'Equation 3 FTE Conversion'!$B$10:$E$32,4,FALSE)</f>
        <v>0.21362663345786634</v>
      </c>
      <c r="BV30" s="20">
        <f>'RIMS II Type II Employment'!BV30*VLOOKUP('Equation 4 Type II FTE'!$B30,'Equation 3 FTE Conversion'!$B$10:$E$32,4,FALSE)</f>
        <v>0.20268792029887922</v>
      </c>
      <c r="BW30" s="20">
        <f>'RIMS II Type II Employment'!BW30*VLOOKUP('Equation 4 Type II FTE'!$B30,'Equation 3 FTE Conversion'!$B$10:$E$32,4,FALSE)</f>
        <v>0.24024953092569534</v>
      </c>
      <c r="BX30" s="20">
        <f>'RIMS II Type II Employment'!BX30*VLOOKUP('Equation 4 Type II FTE'!$B30,'Equation 3 FTE Conversion'!$B$10:$E$32,4,FALSE)</f>
        <v>0.18048876712328765</v>
      </c>
      <c r="BY30" s="20">
        <f>'RIMS II Type II Employment'!BY30*VLOOKUP('Equation 4 Type II FTE'!$B30,'Equation 3 FTE Conversion'!$B$10:$E$32,4,FALSE)</f>
        <v>0.16432199252801993</v>
      </c>
      <c r="BZ30" s="20">
        <f>'RIMS II Type II Employment'!BZ30*VLOOKUP('Equation 4 Type II FTE'!$B30,'Equation 3 FTE Conversion'!$B$10:$E$32,4,FALSE)</f>
        <v>0.16432199252801993</v>
      </c>
      <c r="CA30" s="20">
        <f>'RIMS II Type II Employment'!CA30*VLOOKUP('Equation 4 Type II FTE'!$B30,'Equation 3 FTE Conversion'!$B$10:$E$32,4,FALSE)</f>
        <v>0.26011616438356167</v>
      </c>
      <c r="CB30" s="20">
        <f>'RIMS II Type II Employment'!CB30*VLOOKUP('Equation 4 Type II FTE'!$B30,'Equation 3 FTE Conversion'!$B$10:$E$32,4,FALSE)</f>
        <v>0.2293912494811125</v>
      </c>
      <c r="CC30" s="20">
        <f>'RIMS II Type II Employment'!CC30*VLOOKUP('Equation 4 Type II FTE'!$B30,'Equation 3 FTE Conversion'!$B$10:$E$32,4,FALSE)</f>
        <v>0.23108031548360317</v>
      </c>
      <c r="CD30" s="20">
        <f>'RIMS II Type II Employment'!CD30*VLOOKUP('Equation 4 Type II FTE'!$B30,'Equation 3 FTE Conversion'!$B$10:$E$32,4,FALSE)</f>
        <v>0.36789466168534662</v>
      </c>
      <c r="CE30" s="20">
        <f>'RIMS II Type II Employment'!CE30*VLOOKUP('Equation 4 Type II FTE'!$B30,'Equation 3 FTE Conversion'!$B$10:$E$32,4,FALSE)</f>
        <v>0.27612207555002077</v>
      </c>
      <c r="CF30" s="20">
        <f>'RIMS II Type II Employment'!CF30*VLOOKUP('Equation 4 Type II FTE'!$B30,'Equation 3 FTE Conversion'!$B$10:$E$32,4,FALSE)</f>
        <v>0.22400232461602326</v>
      </c>
      <c r="CG30" s="20">
        <f>'RIMS II Type II Employment'!CG30*VLOOKUP('Equation 4 Type II FTE'!$B30,'Equation 3 FTE Conversion'!$B$10:$E$32,4,FALSE)</f>
        <v>0.21998073889580741</v>
      </c>
      <c r="CH30" s="20">
        <f>'RIMS II Type II Employment'!CH30*VLOOKUP('Equation 4 Type II FTE'!$B30,'Equation 3 FTE Conversion'!$B$10:$E$32,4,FALSE)</f>
        <v>0.16850444167704443</v>
      </c>
      <c r="CI30" s="20">
        <f>'RIMS II Type II Employment'!CI30*VLOOKUP('Equation 4 Type II FTE'!$B30,'Equation 3 FTE Conversion'!$B$10:$E$32,4,FALSE)</f>
        <v>0.21402879202988792</v>
      </c>
      <c r="CJ30" s="20">
        <f>'RIMS II Type II Employment'!CJ30*VLOOKUP('Equation 4 Type II FTE'!$B30,'Equation 3 FTE Conversion'!$B$10:$E$32,4,FALSE)</f>
        <v>0.30411231216272311</v>
      </c>
      <c r="CK30" s="20">
        <f>'RIMS II Type II Employment'!CK30*VLOOKUP('Equation 4 Type II FTE'!$B30,'Equation 3 FTE Conversion'!$B$10:$E$32,4,FALSE)</f>
        <v>0.35470386052303859</v>
      </c>
      <c r="CL30" s="20">
        <f>'RIMS II Type II Employment'!CL30*VLOOKUP('Equation 4 Type II FTE'!$B30,'Equation 3 FTE Conversion'!$B$10:$E$32,4,FALSE)</f>
        <v>0.26462034039020343</v>
      </c>
      <c r="CM30" s="20">
        <f>'RIMS II Type II Employment'!CM30*VLOOKUP('Equation 4 Type II FTE'!$B30,'Equation 3 FTE Conversion'!$B$10:$E$32,4,FALSE)</f>
        <v>0.25424464923204648</v>
      </c>
      <c r="CN30" s="20">
        <f>'RIMS II Type II Employment'!CN30*VLOOKUP('Equation 4 Type II FTE'!$B30,'Equation 3 FTE Conversion'!$B$10:$E$32,4,FALSE)</f>
        <v>0.18097135740971357</v>
      </c>
      <c r="CO30" s="20">
        <f>'RIMS II Type II Employment'!CO30*VLOOKUP('Equation 4 Type II FTE'!$B30,'Equation 3 FTE Conversion'!$B$10:$E$32,4,FALSE)</f>
        <v>0.2030096471564965</v>
      </c>
      <c r="CP30" s="20">
        <f>'RIMS II Type II Employment'!CP30*VLOOKUP('Equation 4 Type II FTE'!$B30,'Equation 3 FTE Conversion'!$B$10:$E$32,4,FALSE)</f>
        <v>0.20582475716064758</v>
      </c>
      <c r="CQ30" s="20">
        <f>'RIMS II Type II Employment'!CQ30*VLOOKUP('Equation 4 Type II FTE'!$B30,'Equation 3 FTE Conversion'!$B$10:$E$32,4,FALSE)</f>
        <v>0.18523423827314239</v>
      </c>
      <c r="CR30" s="20">
        <f>'RIMS II Type II Employment'!CR30*VLOOKUP('Equation 4 Type II FTE'!$B30,'Equation 3 FTE Conversion'!$B$10:$E$32,4,FALSE)</f>
        <v>0.18129308426733085</v>
      </c>
      <c r="CS30" s="20">
        <f>'RIMS II Type II Employment'!CS30*VLOOKUP('Equation 4 Type II FTE'!$B30,'Equation 3 FTE Conversion'!$B$10:$E$32,4,FALSE)</f>
        <v>0.18507337484433375</v>
      </c>
      <c r="CT30" s="20">
        <f>'RIMS II Type II Employment'!CT30*VLOOKUP('Equation 4 Type II FTE'!$B30,'Equation 3 FTE Conversion'!$B$10:$E$32,4,FALSE)</f>
        <v>0.1749389788293898</v>
      </c>
      <c r="CU30" s="20">
        <f>'RIMS II Type II Employment'!CU30*VLOOKUP('Equation 4 Type II FTE'!$B30,'Equation 3 FTE Conversion'!$B$10:$E$32,4,FALSE)</f>
        <v>0.18434948941469489</v>
      </c>
      <c r="CV30" s="20">
        <f>'RIMS II Type II Employment'!CV30*VLOOKUP('Equation 4 Type II FTE'!$B30,'Equation 3 FTE Conversion'!$B$10:$E$32,4,FALSE)</f>
        <v>0.25070565379825654</v>
      </c>
      <c r="CW30" s="20">
        <f>'RIMS II Type II Employment'!CW30*VLOOKUP('Equation 4 Type II FTE'!$B30,'Equation 3 FTE Conversion'!$B$10:$E$32,4,FALSE)</f>
        <v>0.24314507264425075</v>
      </c>
      <c r="CX30" s="20">
        <f>'RIMS II Type II Employment'!CX30*VLOOKUP('Equation 4 Type II FTE'!$B30,'Equation 3 FTE Conversion'!$B$10:$E$32,4,FALSE)</f>
        <v>0.20445741801577416</v>
      </c>
      <c r="CY30" s="20">
        <f>'RIMS II Type II Employment'!CY30*VLOOKUP('Equation 4 Type II FTE'!$B30,'Equation 3 FTE Conversion'!$B$10:$E$32,4,FALSE)</f>
        <v>0.23510190120381902</v>
      </c>
      <c r="CZ30" s="20">
        <f>'RIMS II Type II Employment'!CZ30*VLOOKUP('Equation 4 Type II FTE'!$B30,'Equation 3 FTE Conversion'!$B$10:$E$32,4,FALSE)</f>
        <v>0.35277349937733499</v>
      </c>
      <c r="DA30" s="20">
        <f>'RIMS II Type II Employment'!DA30*VLOOKUP('Equation 4 Type II FTE'!$B30,'Equation 3 FTE Conversion'!$B$10:$E$32,4,FALSE)</f>
        <v>0.35164745537567454</v>
      </c>
      <c r="DB30" s="20">
        <f>'RIMS II Type II Employment'!DB30*VLOOKUP('Equation 4 Type II FTE'!$B30,'Equation 3 FTE Conversion'!$B$10:$E$32,4,FALSE)</f>
        <v>0.21756778746367789</v>
      </c>
      <c r="DC30" s="20">
        <f>'RIMS II Type II Employment'!DC30*VLOOKUP('Equation 4 Type II FTE'!$B30,'Equation 3 FTE Conversion'!$B$10:$E$32,4,FALSE)</f>
        <v>0.27065271897052723</v>
      </c>
      <c r="DD30" s="20">
        <f>'RIMS II Type II Employment'!DD30*VLOOKUP('Equation 4 Type II FTE'!$B30,'Equation 3 FTE Conversion'!$B$10:$E$32,4,FALSE)</f>
        <v>0.20373353258613536</v>
      </c>
      <c r="DE30" s="20">
        <f>'RIMS II Type II Employment'!DE30*VLOOKUP('Equation 4 Type II FTE'!$B30,'Equation 3 FTE Conversion'!$B$10:$E$32,4,FALSE)</f>
        <v>0.35655378995433795</v>
      </c>
      <c r="DF30" s="20">
        <f>'RIMS II Type II Employment'!DF30*VLOOKUP('Equation 4 Type II FTE'!$B30,'Equation 3 FTE Conversion'!$B$10:$E$32,4,FALSE)</f>
        <v>0.25593371523453712</v>
      </c>
      <c r="DG30" s="20">
        <f>'RIMS II Type II Employment'!DG30*VLOOKUP('Equation 4 Type II FTE'!$B30,'Equation 3 FTE Conversion'!$B$10:$E$32,4,FALSE)</f>
        <v>0.24724709007887091</v>
      </c>
      <c r="DH30" s="20">
        <f>'RIMS II Type II Employment'!DH30*VLOOKUP('Equation 4 Type II FTE'!$B30,'Equation 3 FTE Conversion'!$B$10:$E$32,4,FALSE)</f>
        <v>0.34971709422997094</v>
      </c>
      <c r="DI30" s="20">
        <f>'RIMS II Type II Employment'!DI30*VLOOKUP('Equation 4 Type II FTE'!$B30,'Equation 3 FTE Conversion'!$B$10:$E$32,4,FALSE)</f>
        <v>0.16737839767538398</v>
      </c>
      <c r="DJ30" s="20">
        <f>'RIMS II Type II Employment'!DJ30*VLOOKUP('Equation 4 Type II FTE'!$B30,'Equation 3 FTE Conversion'!$B$10:$E$32,4,FALSE)</f>
        <v>0.23518233291822332</v>
      </c>
      <c r="DK30" s="20">
        <f>'RIMS II Type II Employment'!DK30*VLOOKUP('Equation 4 Type II FTE'!$B30,'Equation 3 FTE Conversion'!$B$10:$E$32,4,FALSE)</f>
        <v>0.37529437941054383</v>
      </c>
      <c r="DL30" s="20">
        <f>'RIMS II Type II Employment'!DL30*VLOOKUP('Equation 4 Type II FTE'!$B30,'Equation 3 FTE Conversion'!$B$10:$E$32,4,FALSE)</f>
        <v>0.39725223744292237</v>
      </c>
      <c r="DM30" s="20">
        <f>'RIMS II Type II Employment'!DM30*VLOOKUP('Equation 4 Type II FTE'!$B30,'Equation 3 FTE Conversion'!$B$10:$E$32,4,FALSE)</f>
        <v>0.12547347447073476</v>
      </c>
      <c r="DN30" s="20">
        <f>'RIMS II Type II Employment'!DN30*VLOOKUP('Equation 4 Type II FTE'!$B30,'Equation 3 FTE Conversion'!$B$10:$E$32,4,FALSE)</f>
        <v>0.30041245330012456</v>
      </c>
      <c r="DO30" s="20">
        <f>'RIMS II Type II Employment'!DO30*VLOOKUP('Equation 4 Type II FTE'!$B30,'Equation 3 FTE Conversion'!$B$10:$E$32,4,FALSE)</f>
        <v>0.19641424657534245</v>
      </c>
      <c r="DP30" s="20">
        <f>'RIMS II Type II Employment'!DP30*VLOOKUP('Equation 4 Type II FTE'!$B30,'Equation 3 FTE Conversion'!$B$10:$E$32,4,FALSE)</f>
        <v>0.22633484433374843</v>
      </c>
      <c r="DQ30" s="20">
        <f>'RIMS II Type II Employment'!DQ30*VLOOKUP('Equation 4 Type II FTE'!$B30,'Equation 3 FTE Conversion'!$B$10:$E$32,4,FALSE)</f>
        <v>0.20445741801577416</v>
      </c>
      <c r="DR30" s="20">
        <f>'RIMS II Type II Employment'!DR30*VLOOKUP('Equation 4 Type II FTE'!$B30,'Equation 3 FTE Conversion'!$B$10:$E$32,4,FALSE)</f>
        <v>0.32333549190535493</v>
      </c>
      <c r="DS30" s="20">
        <f>'RIMS II Type II Employment'!DS30*VLOOKUP('Equation 4 Type II FTE'!$B30,'Equation 3 FTE Conversion'!$B$10:$E$32,4,FALSE)</f>
        <v>0.2260131174761312</v>
      </c>
      <c r="DT30" s="20">
        <f>'RIMS II Type II Employment'!DT30*VLOOKUP('Equation 4 Type II FTE'!$B30,'Equation 3 FTE Conversion'!$B$10:$E$32,4,FALSE)</f>
        <v>0.25705975923619762</v>
      </c>
      <c r="DU30" s="20">
        <f>'RIMS II Type II Employment'!DU30*VLOOKUP('Equation 4 Type II FTE'!$B30,'Equation 3 FTE Conversion'!$B$10:$E$32,4,FALSE)</f>
        <v>0.21756778746367789</v>
      </c>
      <c r="DV30" s="20">
        <f>'RIMS II Type II Employment'!DV30*VLOOKUP('Equation 4 Type II FTE'!$B30,'Equation 3 FTE Conversion'!$B$10:$E$32,4,FALSE)</f>
        <v>0.19979237858032381</v>
      </c>
      <c r="DW30" s="20">
        <f>'RIMS II Type II Employment'!DW30*VLOOKUP('Equation 4 Type II FTE'!$B30,'Equation 3 FTE Conversion'!$B$10:$E$32,4,FALSE)</f>
        <v>0.16182860938148608</v>
      </c>
      <c r="DX30" s="20">
        <f>'RIMS II Type II Employment'!DX30*VLOOKUP('Equation 4 Type II FTE'!$B30,'Equation 3 FTE Conversion'!$B$10:$E$32,4,FALSE)</f>
        <v>0.20888116230801163</v>
      </c>
      <c r="DY30" s="20">
        <f>'RIMS II Type II Employment'!DY30*VLOOKUP('Equation 4 Type II FTE'!$B30,'Equation 3 FTE Conversion'!$B$10:$E$32,4,FALSE)</f>
        <v>0.1801670402656704</v>
      </c>
      <c r="DZ30" s="20">
        <f>'RIMS II Type II Employment'!DZ30*VLOOKUP('Equation 4 Type II FTE'!$B30,'Equation 3 FTE Conversion'!$B$10:$E$32,4,FALSE)</f>
        <v>0.20590518887505191</v>
      </c>
      <c r="EA30" s="20">
        <f>'RIMS II Type II Employment'!EA30*VLOOKUP('Equation 4 Type II FTE'!$B30,'Equation 3 FTE Conversion'!$B$10:$E$32,4,FALSE)</f>
        <v>0.25842709838107097</v>
      </c>
      <c r="EB30" s="20">
        <f>'RIMS II Type II Employment'!EB30*VLOOKUP('Equation 4 Type II FTE'!$B30,'Equation 3 FTE Conversion'!$B$10:$E$32,4,FALSE)</f>
        <v>0.14485751764217519</v>
      </c>
      <c r="EC30" s="20">
        <f>'RIMS II Type II Employment'!EC30*VLOOKUP('Equation 4 Type II FTE'!$B30,'Equation 3 FTE Conversion'!$B$10:$E$32,4,FALSE)</f>
        <v>0.19247309256953093</v>
      </c>
      <c r="ED30" s="20">
        <f>'RIMS II Type II Employment'!ED30*VLOOKUP('Equation 4 Type II FTE'!$B30,'Equation 3 FTE Conversion'!$B$10:$E$32,4,FALSE)</f>
        <v>0.16174817766708177</v>
      </c>
      <c r="EE30" s="20">
        <f>'RIMS II Type II Employment'!EE30*VLOOKUP('Equation 4 Type II FTE'!$B30,'Equation 3 FTE Conversion'!$B$10:$E$32,4,FALSE)</f>
        <v>0.18475164798671648</v>
      </c>
      <c r="EF30" s="20">
        <f>'RIMS II Type II Employment'!EF30*VLOOKUP('Equation 4 Type II FTE'!$B30,'Equation 3 FTE Conversion'!$B$10:$E$32,4,FALSE)</f>
        <v>0.16552846824408468</v>
      </c>
      <c r="EG30" s="20">
        <f>'RIMS II Type II Employment'!EG30*VLOOKUP('Equation 4 Type II FTE'!$B30,'Equation 3 FTE Conversion'!$B$10:$E$32,4,FALSE)</f>
        <v>0.25456637608966376</v>
      </c>
      <c r="EH30" s="20">
        <f>'RIMS II Type II Employment'!EH30*VLOOKUP('Equation 4 Type II FTE'!$B30,'Equation 3 FTE Conversion'!$B$10:$E$32,4,FALSE)</f>
        <v>0.14003161477791615</v>
      </c>
      <c r="EI30" s="20">
        <f>'RIMS II Type II Employment'!EI30*VLOOKUP('Equation 4 Type II FTE'!$B30,'Equation 3 FTE Conversion'!$B$10:$E$32,4,FALSE)</f>
        <v>0.14123809049398092</v>
      </c>
      <c r="EJ30" s="20">
        <f>'RIMS II Type II Employment'!EJ30*VLOOKUP('Equation 4 Type II FTE'!$B30,'Equation 3 FTE Conversion'!$B$10:$E$32,4,FALSE)</f>
        <v>0.14895953507679535</v>
      </c>
      <c r="EK30" s="20">
        <f>'RIMS II Type II Employment'!EK30*VLOOKUP('Equation 4 Type II FTE'!$B30,'Equation 3 FTE Conversion'!$B$10:$E$32,4,FALSE)</f>
        <v>0.22762175176421751</v>
      </c>
      <c r="EL30" s="20">
        <f>'RIMS II Type II Employment'!EL30*VLOOKUP('Equation 4 Type II FTE'!$B30,'Equation 3 FTE Conversion'!$B$10:$E$32,4,FALSE)</f>
        <v>0.20083799086757992</v>
      </c>
      <c r="EM30" s="20">
        <f>'RIMS II Type II Employment'!EM30*VLOOKUP('Equation 4 Type II FTE'!$B30,'Equation 3 FTE Conversion'!$B$10:$E$32,4,FALSE)</f>
        <v>0.17799538397675385</v>
      </c>
      <c r="EN30" s="20">
        <f>'RIMS II Type II Employment'!EN30*VLOOKUP('Equation 4 Type II FTE'!$B30,'Equation 3 FTE Conversion'!$B$10:$E$32,4,FALSE)</f>
        <v>0.18153437941054382</v>
      </c>
      <c r="EO30" s="20">
        <f>'RIMS II Type II Employment'!EO30*VLOOKUP('Equation 4 Type II FTE'!$B30,'Equation 3 FTE Conversion'!$B$10:$E$32,4,FALSE)</f>
        <v>0.19464474885844749</v>
      </c>
      <c r="EP30" s="20">
        <f>'RIMS II Type II Employment'!EP30*VLOOKUP('Equation 4 Type II FTE'!$B30,'Equation 3 FTE Conversion'!$B$10:$E$32,4,FALSE)</f>
        <v>0.20349223744292239</v>
      </c>
      <c r="EQ30" s="20">
        <f>'RIMS II Type II Employment'!EQ30*VLOOKUP('Equation 4 Type II FTE'!$B30,'Equation 3 FTE Conversion'!$B$10:$E$32,4,FALSE)</f>
        <v>0.19440345371523454</v>
      </c>
      <c r="ER30" s="20">
        <f>'RIMS II Type II Employment'!ER30*VLOOKUP('Equation 4 Type II FTE'!$B30,'Equation 3 FTE Conversion'!$B$10:$E$32,4,FALSE)</f>
        <v>0.18724503113325031</v>
      </c>
      <c r="ES30" s="20">
        <f>'RIMS II Type II Employment'!ES30*VLOOKUP('Equation 4 Type II FTE'!$B30,'Equation 3 FTE Conversion'!$B$10:$E$32,4,FALSE)</f>
        <v>0.19110575342465755</v>
      </c>
      <c r="ET30" s="20">
        <f>'RIMS II Type II Employment'!ET30*VLOOKUP('Equation 4 Type II FTE'!$B30,'Equation 3 FTE Conversion'!$B$10:$E$32,4,FALSE)</f>
        <v>0.19955108343711084</v>
      </c>
      <c r="EU30" s="20">
        <f>'RIMS II Type II Employment'!EU30*VLOOKUP('Equation 4 Type II FTE'!$B30,'Equation 3 FTE Conversion'!$B$10:$E$32,4,FALSE)</f>
        <v>0.19971194686591948</v>
      </c>
      <c r="EV30" s="20">
        <f>'RIMS II Type II Employment'!EV30*VLOOKUP('Equation 4 Type II FTE'!$B30,'Equation 3 FTE Conversion'!$B$10:$E$32,4,FALSE)</f>
        <v>0.18024747198007471</v>
      </c>
      <c r="EW30" s="20">
        <f>'RIMS II Type II Employment'!EW30*VLOOKUP('Equation 4 Type II FTE'!$B30,'Equation 3 FTE Conversion'!$B$10:$E$32,4,FALSE)</f>
        <v>0.15547450394354503</v>
      </c>
      <c r="EX30" s="20">
        <f>'RIMS II Type II Employment'!EX30*VLOOKUP('Equation 4 Type II FTE'!$B30,'Equation 3 FTE Conversion'!$B$10:$E$32,4,FALSE)</f>
        <v>0.21724606060606061</v>
      </c>
      <c r="EY30" s="20">
        <f>'RIMS II Type II Employment'!EY30*VLOOKUP('Equation 4 Type II FTE'!$B30,'Equation 3 FTE Conversion'!$B$10:$E$32,4,FALSE)</f>
        <v>0.35985149024491492</v>
      </c>
      <c r="EZ30" s="20">
        <f>'RIMS II Type II Employment'!EZ30*VLOOKUP('Equation 4 Type II FTE'!$B30,'Equation 3 FTE Conversion'!$B$10:$E$32,4,FALSE)</f>
        <v>0.29381705271897052</v>
      </c>
      <c r="FA30" s="20">
        <f>'RIMS II Type II Employment'!FA30*VLOOKUP('Equation 4 Type II FTE'!$B30,'Equation 3 FTE Conversion'!$B$10:$E$32,4,FALSE)</f>
        <v>0.19223179742631796</v>
      </c>
      <c r="FB30" s="20">
        <f>'RIMS II Type II Employment'!FB30*VLOOKUP('Equation 4 Type II FTE'!$B30,'Equation 3 FTE Conversion'!$B$10:$E$32,4,FALSE)</f>
        <v>0.33363075134910752</v>
      </c>
      <c r="FC30" s="20">
        <f>'RIMS II Type II Employment'!FC30*VLOOKUP('Equation 4 Type II FTE'!$B30,'Equation 3 FTE Conversion'!$B$10:$E$32,4,FALSE)</f>
        <v>0.22874779576587795</v>
      </c>
      <c r="FD30" s="20">
        <f>'RIMS II Type II Employment'!FD30*VLOOKUP('Equation 4 Type II FTE'!$B30,'Equation 3 FTE Conversion'!$B$10:$E$32,4,FALSE)</f>
        <v>0.17606502283105024</v>
      </c>
      <c r="FE30" s="20">
        <f>'RIMS II Type II Employment'!FE30*VLOOKUP('Equation 4 Type II FTE'!$B30,'Equation 3 FTE Conversion'!$B$10:$E$32,4,FALSE)</f>
        <v>0.16078299709422997</v>
      </c>
      <c r="FF30" s="20">
        <f>'RIMS II Type II Employment'!FF30*VLOOKUP('Equation 4 Type II FTE'!$B30,'Equation 3 FTE Conversion'!$B$10:$E$32,4,FALSE)</f>
        <v>0.15507234537152345</v>
      </c>
      <c r="FG30" s="20">
        <f>'RIMS II Type II Employment'!FG30*VLOOKUP('Equation 4 Type II FTE'!$B30,'Equation 3 FTE Conversion'!$B$10:$E$32,4,FALSE)</f>
        <v>0.32349635533416354</v>
      </c>
      <c r="FH30" s="20">
        <f>'RIMS II Type II Employment'!FH30*VLOOKUP('Equation 4 Type II FTE'!$B30,'Equation 3 FTE Conversion'!$B$10:$E$32,4,FALSE)</f>
        <v>0.19858590286425903</v>
      </c>
      <c r="FI30" s="20">
        <f>'RIMS II Type II Employment'!FI30*VLOOKUP('Equation 4 Type II FTE'!$B30,'Equation 3 FTE Conversion'!$B$10:$E$32,4,FALSE)</f>
        <v>0.26148350352843502</v>
      </c>
      <c r="FJ30" s="20">
        <f>'RIMS II Type II Employment'!FJ30*VLOOKUP('Equation 4 Type II FTE'!$B30,'Equation 3 FTE Conversion'!$B$10:$E$32,4,FALSE)</f>
        <v>0.27676552926525533</v>
      </c>
      <c r="FK30" s="20">
        <f>'RIMS II Type II Employment'!FK30*VLOOKUP('Equation 4 Type II FTE'!$B30,'Equation 3 FTE Conversion'!$B$10:$E$32,4,FALSE)</f>
        <v>0.23437801577418016</v>
      </c>
      <c r="FL30" s="20">
        <f>'RIMS II Type II Employment'!FL30*VLOOKUP('Equation 4 Type II FTE'!$B30,'Equation 3 FTE Conversion'!$B$10:$E$32,4,FALSE)</f>
        <v>0.25352076380240762</v>
      </c>
      <c r="FM30" s="20">
        <f>'RIMS II Type II Employment'!FM30*VLOOKUP('Equation 4 Type II FTE'!$B30,'Equation 3 FTE Conversion'!$B$10:$E$32,4,FALSE)</f>
        <v>0.23534319634703199</v>
      </c>
      <c r="FN30" s="20">
        <f>'RIMS II Type II Employment'!FN30*VLOOKUP('Equation 4 Type II FTE'!$B30,'Equation 3 FTE Conversion'!$B$10:$E$32,4,FALSE)</f>
        <v>0.24990133665421335</v>
      </c>
      <c r="FO30" s="20">
        <f>'RIMS II Type II Employment'!FO30*VLOOKUP('Equation 4 Type II FTE'!$B30,'Equation 3 FTE Conversion'!$B$10:$E$32,4,FALSE)</f>
        <v>0.24041039435450395</v>
      </c>
      <c r="FP30" s="20">
        <f>'RIMS II Type II Employment'!FP30*VLOOKUP('Equation 4 Type II FTE'!$B30,'Equation 3 FTE Conversion'!$B$10:$E$32,4,FALSE)</f>
        <v>0.23791701120797012</v>
      </c>
      <c r="FQ30" s="20">
        <f>'RIMS II Type II Employment'!FQ30*VLOOKUP('Equation 4 Type II FTE'!$B30,'Equation 3 FTE Conversion'!$B$10:$E$32,4,FALSE)</f>
        <v>0.21475267745952678</v>
      </c>
      <c r="FR30" s="20">
        <f>'RIMS II Type II Employment'!FR30*VLOOKUP('Equation 4 Type II FTE'!$B30,'Equation 3 FTE Conversion'!$B$10:$E$32,4,FALSE)</f>
        <v>0.20775511830635116</v>
      </c>
      <c r="FS30" s="20">
        <f>'RIMS II Type II Employment'!FS30*VLOOKUP('Equation 4 Type II FTE'!$B30,'Equation 3 FTE Conversion'!$B$10:$E$32,4,FALSE)</f>
        <v>0.36910113740141137</v>
      </c>
      <c r="FT30" s="20">
        <f>'RIMS II Type II Employment'!FT30*VLOOKUP('Equation 4 Type II FTE'!$B30,'Equation 3 FTE Conversion'!$B$10:$E$32,4,FALSE)</f>
        <v>0.1861994188459942</v>
      </c>
      <c r="FU30" s="20">
        <f>'RIMS II Type II Employment'!FU30*VLOOKUP('Equation 4 Type II FTE'!$B30,'Equation 3 FTE Conversion'!$B$10:$E$32,4,FALSE)</f>
        <v>0.25866839352428395</v>
      </c>
      <c r="FV30" s="20">
        <f>'RIMS II Type II Employment'!FV30*VLOOKUP('Equation 4 Type II FTE'!$B30,'Equation 3 FTE Conversion'!$B$10:$E$32,4,FALSE)</f>
        <v>0.26952667496886679</v>
      </c>
      <c r="FW30" s="20">
        <f>'RIMS II Type II Employment'!FW30*VLOOKUP('Equation 4 Type II FTE'!$B30,'Equation 3 FTE Conversion'!$B$10:$E$32,4,FALSE)</f>
        <v>0.20429655458696555</v>
      </c>
      <c r="FX30" s="20">
        <f>'RIMS II Type II Employment'!FX30*VLOOKUP('Equation 4 Type II FTE'!$B30,'Equation 3 FTE Conversion'!$B$10:$E$32,4,FALSE)</f>
        <v>0.27386998754669989</v>
      </c>
      <c r="FY30" s="20">
        <f>'RIMS II Type II Employment'!FY30*VLOOKUP('Equation 4 Type II FTE'!$B30,'Equation 3 FTE Conversion'!$B$10:$E$32,4,FALSE)</f>
        <v>0.24925788293897885</v>
      </c>
      <c r="FZ30" s="20">
        <f>'RIMS II Type II Employment'!FZ30*VLOOKUP('Equation 4 Type II FTE'!$B30,'Equation 3 FTE Conversion'!$B$10:$E$32,4,FALSE)</f>
        <v>0.16745882938978829</v>
      </c>
      <c r="GA30" s="20">
        <f>'RIMS II Type II Employment'!GA30*VLOOKUP('Equation 4 Type II FTE'!$B30,'Equation 3 FTE Conversion'!$B$10:$E$32,4,FALSE)</f>
        <v>0.16649364881693648</v>
      </c>
      <c r="GB30" s="20">
        <f>'RIMS II Type II Employment'!GB30*VLOOKUP('Equation 4 Type II FTE'!$B30,'Equation 3 FTE Conversion'!$B$10:$E$32,4,FALSE)</f>
        <v>0.15177464508094646</v>
      </c>
      <c r="GC30" s="20">
        <f>'RIMS II Type II Employment'!GC30*VLOOKUP('Equation 4 Type II FTE'!$B30,'Equation 3 FTE Conversion'!$B$10:$E$32,4,FALSE)</f>
        <v>0.14936169364881693</v>
      </c>
      <c r="GD30" s="20">
        <f>'RIMS II Type II Employment'!GD30*VLOOKUP('Equation 4 Type II FTE'!$B30,'Equation 3 FTE Conversion'!$B$10:$E$32,4,FALSE)</f>
        <v>0.17896056454960566</v>
      </c>
      <c r="GE30" s="20">
        <f>'RIMS II Type II Employment'!GE30*VLOOKUP('Equation 4 Type II FTE'!$B30,'Equation 3 FTE Conversion'!$B$10:$E$32,4,FALSE)</f>
        <v>0.1369752096305521</v>
      </c>
      <c r="GF30" s="20">
        <f>'RIMS II Type II Employment'!GF30*VLOOKUP('Equation 4 Type II FTE'!$B30,'Equation 3 FTE Conversion'!$B$10:$E$32,4,FALSE)</f>
        <v>0.17807581569115816</v>
      </c>
      <c r="GG30" s="20">
        <f>'RIMS II Type II Employment'!GG30*VLOOKUP('Equation 4 Type II FTE'!$B30,'Equation 3 FTE Conversion'!$B$10:$E$32,4,FALSE)</f>
        <v>0.22191110004151099</v>
      </c>
      <c r="GH30" s="20">
        <f>'RIMS II Type II Employment'!GH30*VLOOKUP('Equation 4 Type II FTE'!$B30,'Equation 3 FTE Conversion'!$B$10:$E$32,4,FALSE)</f>
        <v>0.19464474885844749</v>
      </c>
      <c r="GI30" s="20">
        <f>'RIMS II Type II Employment'!GI30*VLOOKUP('Equation 4 Type II FTE'!$B30,'Equation 3 FTE Conversion'!$B$10:$E$32,4,FALSE)</f>
        <v>0.21949814860938147</v>
      </c>
      <c r="GJ30" s="20">
        <f>'RIMS II Type II Employment'!GJ30*VLOOKUP('Equation 4 Type II FTE'!$B30,'Equation 3 FTE Conversion'!$B$10:$E$32,4,FALSE)</f>
        <v>0.30266454130344544</v>
      </c>
      <c r="GK30" s="20">
        <f>'RIMS II Type II Employment'!GK30*VLOOKUP('Equation 4 Type II FTE'!$B30,'Equation 3 FTE Conversion'!$B$10:$E$32,4,FALSE)</f>
        <v>0.24604061436280614</v>
      </c>
      <c r="GL30" s="20">
        <f>'RIMS II Type II Employment'!GL30*VLOOKUP('Equation 4 Type II FTE'!$B30,'Equation 3 FTE Conversion'!$B$10:$E$32,4,FALSE)</f>
        <v>0.27958063926940641</v>
      </c>
      <c r="GM30" s="20">
        <f>'RIMS II Type II Employment'!GM30*VLOOKUP('Equation 4 Type II FTE'!$B30,'Equation 3 FTE Conversion'!$B$10:$E$32,4,FALSE)</f>
        <v>0.23574535491905357</v>
      </c>
      <c r="GN30" s="20">
        <f>'RIMS II Type II Employment'!GN30*VLOOKUP('Equation 4 Type II FTE'!$B30,'Equation 3 FTE Conversion'!$B$10:$E$32,4,FALSE)</f>
        <v>0.17485854711498547</v>
      </c>
      <c r="GO30" s="20">
        <f>'RIMS II Type II Employment'!GO30*VLOOKUP('Equation 4 Type II FTE'!$B30,'Equation 3 FTE Conversion'!$B$10:$E$32,4,FALSE)</f>
        <v>0.16118515566625155</v>
      </c>
      <c r="GP30" s="20">
        <f>'RIMS II Type II Employment'!GP30*VLOOKUP('Equation 4 Type II FTE'!$B30,'Equation 3 FTE Conversion'!$B$10:$E$32,4,FALSE)</f>
        <v>0.1679414196762142</v>
      </c>
      <c r="GQ30" s="20">
        <f>'RIMS II Type II Employment'!GQ30*VLOOKUP('Equation 4 Type II FTE'!$B30,'Equation 3 FTE Conversion'!$B$10:$E$32,4,FALSE)</f>
        <v>0.28609560813615609</v>
      </c>
      <c r="GR30" s="20">
        <f>'RIMS II Type II Employment'!GR30*VLOOKUP('Equation 4 Type II FTE'!$B30,'Equation 3 FTE Conversion'!$B$10:$E$32,4,FALSE)</f>
        <v>0.21242015774180159</v>
      </c>
      <c r="GS30" s="20">
        <f>'RIMS II Type II Employment'!GS30*VLOOKUP('Equation 4 Type II FTE'!$B30,'Equation 3 FTE Conversion'!$B$10:$E$32,4,FALSE)</f>
        <v>0.20196403486924033</v>
      </c>
      <c r="GT30" s="20">
        <f>'RIMS II Type II Employment'!GT30*VLOOKUP('Equation 4 Type II FTE'!$B30,'Equation 3 FTE Conversion'!$B$10:$E$32,4,FALSE)</f>
        <v>0.1820169696969697</v>
      </c>
      <c r="GU30" s="20">
        <f>'RIMS II Type II Employment'!GU30*VLOOKUP('Equation 4 Type II FTE'!$B30,'Equation 3 FTE Conversion'!$B$10:$E$32,4,FALSE)</f>
        <v>0.19126661685346619</v>
      </c>
      <c r="GV30" s="20">
        <f>'RIMS II Type II Employment'!GV30*VLOOKUP('Equation 4 Type II FTE'!$B30,'Equation 3 FTE Conversion'!$B$10:$E$32,4,FALSE)</f>
        <v>0.22199153175591535</v>
      </c>
      <c r="GW30" s="20">
        <f>'RIMS II Type II Employment'!GW30*VLOOKUP('Equation 4 Type II FTE'!$B30,'Equation 3 FTE Conversion'!$B$10:$E$32,4,FALSE)</f>
        <v>0.21217886259858862</v>
      </c>
      <c r="GX30" s="20">
        <f>'RIMS II Type II Employment'!GX30*VLOOKUP('Equation 4 Type II FTE'!$B30,'Equation 3 FTE Conversion'!$B$10:$E$32,4,FALSE)</f>
        <v>0.20148144458281445</v>
      </c>
      <c r="GY30" s="20">
        <f>'RIMS II Type II Employment'!GY30*VLOOKUP('Equation 4 Type II FTE'!$B30,'Equation 3 FTE Conversion'!$B$10:$E$32,4,FALSE)</f>
        <v>0.17139998339559984</v>
      </c>
      <c r="GZ30" s="20">
        <f>'RIMS II Type II Employment'!GZ30*VLOOKUP('Equation 4 Type II FTE'!$B30,'Equation 3 FTE Conversion'!$B$10:$E$32,4,FALSE)</f>
        <v>0.22360016604400168</v>
      </c>
      <c r="HA30" s="20">
        <f>'RIMS II Type II Employment'!HA30*VLOOKUP('Equation 4 Type II FTE'!$B30,'Equation 3 FTE Conversion'!$B$10:$E$32,4,FALSE)</f>
        <v>0.16576976338729765</v>
      </c>
      <c r="HB30" s="20">
        <f>'RIMS II Type II Employment'!HB30*VLOOKUP('Equation 4 Type II FTE'!$B30,'Equation 3 FTE Conversion'!$B$10:$E$32,4,FALSE)</f>
        <v>0.13021894562058944</v>
      </c>
      <c r="HC30" s="20">
        <f>'RIMS II Type II Employment'!HC30*VLOOKUP('Equation 4 Type II FTE'!$B30,'Equation 3 FTE Conversion'!$B$10:$E$32,4,FALSE)</f>
        <v>0.15627882108758823</v>
      </c>
      <c r="HD30" s="20">
        <f>'RIMS II Type II Employment'!HD30*VLOOKUP('Equation 4 Type II FTE'!$B30,'Equation 3 FTE Conversion'!$B$10:$E$32,4,FALSE)</f>
        <v>0.18442992112909923</v>
      </c>
      <c r="HE30" s="20">
        <f>'RIMS II Type II Employment'!HE30*VLOOKUP('Equation 4 Type II FTE'!$B30,'Equation 3 FTE Conversion'!$B$10:$E$32,4,FALSE)</f>
        <v>0.23831916977999171</v>
      </c>
      <c r="HF30" s="20">
        <f>'RIMS II Type II Employment'!HF30*VLOOKUP('Equation 4 Type II FTE'!$B30,'Equation 3 FTE Conversion'!$B$10:$E$32,4,FALSE)</f>
        <v>0.16223076795350769</v>
      </c>
      <c r="HG30" s="20">
        <f>'RIMS II Type II Employment'!HG30*VLOOKUP('Equation 4 Type II FTE'!$B30,'Equation 3 FTE Conversion'!$B$10:$E$32,4,FALSE)</f>
        <v>0.21684390203403903</v>
      </c>
      <c r="HH30" s="20">
        <f>'RIMS II Type II Employment'!HH30*VLOOKUP('Equation 4 Type II FTE'!$B30,'Equation 3 FTE Conversion'!$B$10:$E$32,4,FALSE)</f>
        <v>0.27700682440846824</v>
      </c>
      <c r="HI30" s="20">
        <f>'RIMS II Type II Employment'!HI30*VLOOKUP('Equation 4 Type II FTE'!$B30,'Equation 3 FTE Conversion'!$B$10:$E$32,4,FALSE)</f>
        <v>0.3645969613947696</v>
      </c>
      <c r="HJ30" s="20">
        <f>'RIMS II Type II Employment'!HJ30*VLOOKUP('Equation 4 Type II FTE'!$B30,'Equation 3 FTE Conversion'!$B$10:$E$32,4,FALSE)</f>
        <v>0.2416168700705687</v>
      </c>
      <c r="HK30" s="20">
        <f>'RIMS II Type II Employment'!HK30*VLOOKUP('Equation 4 Type II FTE'!$B30,'Equation 3 FTE Conversion'!$B$10:$E$32,4,FALSE)</f>
        <v>0</v>
      </c>
      <c r="HL30" s="20">
        <f>'RIMS II Type II Employment'!HL30*VLOOKUP('Equation 4 Type II FTE'!$B30,'Equation 3 FTE Conversion'!$B$10:$E$32,4,FALSE)</f>
        <v>0.17791495226234952</v>
      </c>
      <c r="HM30" s="20">
        <f>'RIMS II Type II Employment'!HM30*VLOOKUP('Equation 4 Type II FTE'!$B30,'Equation 3 FTE Conversion'!$B$10:$E$32,4,FALSE)</f>
        <v>0.18869280199252803</v>
      </c>
      <c r="HN30" s="20">
        <f>'RIMS II Type II Employment'!HN30*VLOOKUP('Equation 4 Type II FTE'!$B30,'Equation 3 FTE Conversion'!$B$10:$E$32,4,FALSE)</f>
        <v>0.18475164798671648</v>
      </c>
      <c r="HO30" s="20">
        <f>'RIMS II Type II Employment'!HO30*VLOOKUP('Equation 4 Type II FTE'!$B30,'Equation 3 FTE Conversion'!$B$10:$E$32,4,FALSE)</f>
        <v>0.1782366791199668</v>
      </c>
      <c r="HP30" s="20">
        <f>'RIMS II Type II Employment'!HP30*VLOOKUP('Equation 4 Type II FTE'!$B30,'Equation 3 FTE Conversion'!$B$10:$E$32,4,FALSE)</f>
        <v>0.19271438771274388</v>
      </c>
      <c r="HQ30" s="20">
        <f>'RIMS II Type II Employment'!HQ30*VLOOKUP('Equation 4 Type II FTE'!$B30,'Equation 3 FTE Conversion'!$B$10:$E$32,4,FALSE)</f>
        <v>0.17896056454960566</v>
      </c>
      <c r="HR30" s="20">
        <f>'RIMS II Type II Employment'!HR30*VLOOKUP('Equation 4 Type II FTE'!$B30,'Equation 3 FTE Conversion'!$B$10:$E$32,4,FALSE)</f>
        <v>0.19794244914902451</v>
      </c>
      <c r="HS30" s="20">
        <f>'RIMS II Type II Employment'!HS30*VLOOKUP('Equation 4 Type II FTE'!$B30,'Equation 3 FTE Conversion'!$B$10:$E$32,4,FALSE)</f>
        <v>0.28585431299294312</v>
      </c>
      <c r="HT30" s="20">
        <f>'RIMS II Type II Employment'!HT30*VLOOKUP('Equation 4 Type II FTE'!$B30,'Equation 3 FTE Conversion'!$B$10:$E$32,4,FALSE)</f>
        <v>0.31593577418015772</v>
      </c>
      <c r="HU30" s="20">
        <f>'RIMS II Type II Employment'!HU30*VLOOKUP('Equation 4 Type II FTE'!$B30,'Equation 3 FTE Conversion'!$B$10:$E$32,4,FALSE)</f>
        <v>0.13158628476546286</v>
      </c>
      <c r="HV30" s="20">
        <f>'RIMS II Type II Employment'!HV30*VLOOKUP('Equation 4 Type II FTE'!$B30,'Equation 3 FTE Conversion'!$B$10:$E$32,4,FALSE)</f>
        <v>0.20437698630136986</v>
      </c>
      <c r="HW30" s="20">
        <f>'RIMS II Type II Employment'!HW30*VLOOKUP('Equation 4 Type II FTE'!$B30,'Equation 3 FTE Conversion'!$B$10:$E$32,4,FALSE)</f>
        <v>0.20735295973432957</v>
      </c>
      <c r="HX30" s="20">
        <f>'RIMS II Type II Employment'!HX30*VLOOKUP('Equation 4 Type II FTE'!$B30,'Equation 3 FTE Conversion'!$B$10:$E$32,4,FALSE)</f>
        <v>0.15925479452054794</v>
      </c>
      <c r="HY30" s="20">
        <f>'RIMS II Type II Employment'!HY30*VLOOKUP('Equation 4 Type II FTE'!$B30,'Equation 3 FTE Conversion'!$B$10:$E$32,4,FALSE)</f>
        <v>0.13544700705687007</v>
      </c>
      <c r="HZ30" s="20">
        <f>'RIMS II Type II Employment'!HZ30*VLOOKUP('Equation 4 Type II FTE'!$B30,'Equation 3 FTE Conversion'!$B$10:$E$32,4,FALSE)</f>
        <v>0.26011616438356167</v>
      </c>
      <c r="IA30" s="20">
        <f>'RIMS II Type II Employment'!IA30*VLOOKUP('Equation 4 Type II FTE'!$B30,'Equation 3 FTE Conversion'!$B$10:$E$32,4,FALSE)</f>
        <v>0.16504587795765877</v>
      </c>
      <c r="IB30" s="20">
        <f>'RIMS II Type II Employment'!IB30*VLOOKUP('Equation 4 Type II FTE'!$B30,'Equation 3 FTE Conversion'!$B$10:$E$32,4,FALSE)</f>
        <v>0.17791495226234952</v>
      </c>
      <c r="IC30" s="20">
        <f>'RIMS II Type II Employment'!IC30*VLOOKUP('Equation 4 Type II FTE'!$B30,'Equation 3 FTE Conversion'!$B$10:$E$32,4,FALSE)</f>
        <v>0.16721753424657534</v>
      </c>
      <c r="ID30" s="20">
        <f>'RIMS II Type II Employment'!ID30*VLOOKUP('Equation 4 Type II FTE'!$B30,'Equation 3 FTE Conversion'!$B$10:$E$32,4,FALSE)</f>
        <v>0.1608634288086343</v>
      </c>
      <c r="IE30" s="20">
        <f>'RIMS II Type II Employment'!IE30*VLOOKUP('Equation 4 Type II FTE'!$B30,'Equation 3 FTE Conversion'!$B$10:$E$32,4,FALSE)</f>
        <v>0.16665451224574512</v>
      </c>
      <c r="IF30" s="20">
        <f>'RIMS II Type II Employment'!IF30*VLOOKUP('Equation 4 Type II FTE'!$B30,'Equation 3 FTE Conversion'!$B$10:$E$32,4,FALSE)</f>
        <v>0.21467224574512248</v>
      </c>
      <c r="IG30" s="20">
        <f>'RIMS II Type II Employment'!IG30*VLOOKUP('Equation 4 Type II FTE'!$B30,'Equation 3 FTE Conversion'!$B$10:$E$32,4,FALSE)</f>
        <v>0.18925582399335825</v>
      </c>
      <c r="IH30" s="20">
        <f>'RIMS II Type II Employment'!IH30*VLOOKUP('Equation 4 Type II FTE'!$B30,'Equation 3 FTE Conversion'!$B$10:$E$32,4,FALSE)</f>
        <v>0.19754029057700292</v>
      </c>
      <c r="II30" s="20">
        <f>'RIMS II Type II Employment'!II30*VLOOKUP('Equation 4 Type II FTE'!$B30,'Equation 3 FTE Conversion'!$B$10:$E$32,4,FALSE)</f>
        <v>0.13633175591531757</v>
      </c>
      <c r="IJ30" s="20">
        <f>'RIMS II Type II Employment'!IJ30*VLOOKUP('Equation 4 Type II FTE'!$B30,'Equation 3 FTE Conversion'!$B$10:$E$32,4,FALSE)</f>
        <v>0.17751279369032794</v>
      </c>
      <c r="IK30" s="20">
        <f>'RIMS II Type II Employment'!IK30*VLOOKUP('Equation 4 Type II FTE'!$B30,'Equation 3 FTE Conversion'!$B$10:$E$32,4,FALSE)</f>
        <v>0.15169421336654212</v>
      </c>
      <c r="IL30" s="20">
        <f>'RIMS II Type II Employment'!IL30*VLOOKUP('Equation 4 Type II FTE'!$B30,'Equation 3 FTE Conversion'!$B$10:$E$32,4,FALSE)</f>
        <v>0.15595709422997092</v>
      </c>
      <c r="IM30" s="20">
        <f>'RIMS II Type II Employment'!IM30*VLOOKUP('Equation 4 Type II FTE'!$B30,'Equation 3 FTE Conversion'!$B$10:$E$32,4,FALSE)</f>
        <v>0.1703543711083437</v>
      </c>
      <c r="IN30" s="20">
        <f>'RIMS II Type II Employment'!IN30*VLOOKUP('Equation 4 Type II FTE'!$B30,'Equation 3 FTE Conversion'!$B$10:$E$32,4,FALSE)</f>
        <v>0.16190904109589041</v>
      </c>
      <c r="IO30" s="20">
        <f>'RIMS II Type II Employment'!IO30*VLOOKUP('Equation 4 Type II FTE'!$B30,'Equation 3 FTE Conversion'!$B$10:$E$32,4,FALSE)</f>
        <v>0.16689580738895807</v>
      </c>
      <c r="IP30" s="20">
        <f>'RIMS II Type II Employment'!IP30*VLOOKUP('Equation 4 Type II FTE'!$B30,'Equation 3 FTE Conversion'!$B$10:$E$32,4,FALSE)</f>
        <v>0.17485854711498547</v>
      </c>
      <c r="IQ30" s="20">
        <f>'RIMS II Type II Employment'!IQ30*VLOOKUP('Equation 4 Type II FTE'!$B30,'Equation 3 FTE Conversion'!$B$10:$E$32,4,FALSE)</f>
        <v>0.17003264425072645</v>
      </c>
      <c r="IR30" s="20">
        <f>'RIMS II Type II Employment'!IR30*VLOOKUP('Equation 4 Type II FTE'!$B30,'Equation 3 FTE Conversion'!$B$10:$E$32,4,FALSE)</f>
        <v>0.18064963055209629</v>
      </c>
      <c r="IS30" s="20">
        <f>'RIMS II Type II Employment'!IS30*VLOOKUP('Equation 4 Type II FTE'!$B30,'Equation 3 FTE Conversion'!$B$10:$E$32,4,FALSE)</f>
        <v>0.16753926110419262</v>
      </c>
      <c r="IT30" s="20">
        <f>'RIMS II Type II Employment'!IT30*VLOOKUP('Equation 4 Type II FTE'!$B30,'Equation 3 FTE Conversion'!$B$10:$E$32,4,FALSE)</f>
        <v>0.19078402656704027</v>
      </c>
      <c r="IU30" s="20">
        <f>'RIMS II Type II Employment'!IU30*VLOOKUP('Equation 4 Type II FTE'!$B30,'Equation 3 FTE Conversion'!$B$10:$E$32,4,FALSE)</f>
        <v>0.21636131174761314</v>
      </c>
      <c r="IV30" s="20">
        <f>'RIMS II Type II Employment'!IV30*VLOOKUP('Equation 4 Type II FTE'!$B30,'Equation 3 FTE Conversion'!$B$10:$E$32,4,FALSE)</f>
        <v>0.19544906600249065</v>
      </c>
      <c r="IW30" s="20">
        <f>'RIMS II Type II Employment'!IW30*VLOOKUP('Equation 4 Type II FTE'!$B30,'Equation 3 FTE Conversion'!$B$10:$E$32,4,FALSE)</f>
        <v>0.16263292652552927</v>
      </c>
      <c r="IX30" s="20">
        <f>'RIMS II Type II Employment'!IX30*VLOOKUP('Equation 4 Type II FTE'!$B30,'Equation 3 FTE Conversion'!$B$10:$E$32,4,FALSE)</f>
        <v>0.19906849315068492</v>
      </c>
      <c r="IY30" s="20">
        <f>'RIMS II Type II Employment'!IY30*VLOOKUP('Equation 4 Type II FTE'!$B30,'Equation 3 FTE Conversion'!$B$10:$E$32,4,FALSE)</f>
        <v>0.17115868825238686</v>
      </c>
      <c r="IZ30" s="20">
        <f>'RIMS II Type II Employment'!IZ30*VLOOKUP('Equation 4 Type II FTE'!$B30,'Equation 3 FTE Conversion'!$B$10:$E$32,4,FALSE)</f>
        <v>0.21998073889580741</v>
      </c>
      <c r="JA30" s="20">
        <f>'RIMS II Type II Employment'!JA30*VLOOKUP('Equation 4 Type II FTE'!$B30,'Equation 3 FTE Conversion'!$B$10:$E$32,4,FALSE)</f>
        <v>0.18274085512660856</v>
      </c>
      <c r="JB30" s="20">
        <f>'RIMS II Type II Employment'!JB30*VLOOKUP('Equation 4 Type II FTE'!$B30,'Equation 3 FTE Conversion'!$B$10:$E$32,4,FALSE)</f>
        <v>0.2923692818596928</v>
      </c>
      <c r="JC30" s="20">
        <f>'RIMS II Type II Employment'!JC30*VLOOKUP('Equation 4 Type II FTE'!$B30,'Equation 3 FTE Conversion'!$B$10:$E$32,4,FALSE)</f>
        <v>0.32502455790784557</v>
      </c>
      <c r="JD30" s="20">
        <f>'RIMS II Type II Employment'!JD30*VLOOKUP('Equation 4 Type II FTE'!$B30,'Equation 3 FTE Conversion'!$B$10:$E$32,4,FALSE)</f>
        <v>0.33950226650062265</v>
      </c>
      <c r="JE30" s="20">
        <f>'RIMS II Type II Employment'!JE30*VLOOKUP('Equation 4 Type II FTE'!$B30,'Equation 3 FTE Conversion'!$B$10:$E$32,4,FALSE)</f>
        <v>0.31505102532171025</v>
      </c>
      <c r="JF30" s="20">
        <f>'RIMS II Type II Employment'!JF30*VLOOKUP('Equation 4 Type II FTE'!$B30,'Equation 3 FTE Conversion'!$B$10:$E$32,4,FALSE)</f>
        <v>0.30435360730593608</v>
      </c>
      <c r="JG30" s="20">
        <f>'RIMS II Type II Employment'!JG30*VLOOKUP('Equation 4 Type II FTE'!$B30,'Equation 3 FTE Conversion'!$B$10:$E$32,4,FALSE)</f>
        <v>0.38108546284765465</v>
      </c>
      <c r="JH30" s="20">
        <f>'RIMS II Type II Employment'!JH30*VLOOKUP('Equation 4 Type II FTE'!$B30,'Equation 3 FTE Conversion'!$B$10:$E$32,4,FALSE)</f>
        <v>0.3547842922374429</v>
      </c>
      <c r="JI30" s="20">
        <f>'RIMS II Type II Employment'!JI30*VLOOKUP('Equation 4 Type II FTE'!$B30,'Equation 3 FTE Conversion'!$B$10:$E$32,4,FALSE)</f>
        <v>0.31022512245745121</v>
      </c>
      <c r="JJ30" s="20">
        <f>'RIMS II Type II Employment'!JJ30*VLOOKUP('Equation 4 Type II FTE'!$B30,'Equation 3 FTE Conversion'!$B$10:$E$32,4,FALSE)</f>
        <v>0.24684493150684933</v>
      </c>
      <c r="JK30" s="20">
        <f>'RIMS II Type II Employment'!JK30*VLOOKUP('Equation 4 Type II FTE'!$B30,'Equation 3 FTE Conversion'!$B$10:$E$32,4,FALSE)</f>
        <v>0.36572300539643005</v>
      </c>
      <c r="JL30" s="20">
        <f>'RIMS II Type II Employment'!JL30*VLOOKUP('Equation 4 Type II FTE'!$B30,'Equation 3 FTE Conversion'!$B$10:$E$32,4,FALSE)</f>
        <v>0.55457667081776674</v>
      </c>
      <c r="JM30" s="20">
        <f>'RIMS II Type II Employment'!JM30*VLOOKUP('Equation 4 Type II FTE'!$B30,'Equation 3 FTE Conversion'!$B$10:$E$32,4,FALSE)</f>
        <v>0.24226032378580326</v>
      </c>
      <c r="JN30" s="20">
        <f>'RIMS II Type II Employment'!JN30*VLOOKUP('Equation 4 Type II FTE'!$B30,'Equation 3 FTE Conversion'!$B$10:$E$32,4,FALSE)</f>
        <v>0.26864192611041926</v>
      </c>
      <c r="JO30" s="20">
        <f>'RIMS II Type II Employment'!JO30*VLOOKUP('Equation 4 Type II FTE'!$B30,'Equation 3 FTE Conversion'!$B$10:$E$32,4,FALSE)</f>
        <v>0.3302526193441262</v>
      </c>
      <c r="JP30" s="20">
        <f>'RIMS II Type II Employment'!JP30*VLOOKUP('Equation 4 Type II FTE'!$B30,'Equation 3 FTE Conversion'!$B$10:$E$32,4,FALSE)</f>
        <v>0.33330902449149025</v>
      </c>
      <c r="JQ30" s="20">
        <f>'RIMS II Type II Employment'!JQ30*VLOOKUP('Equation 4 Type II FTE'!$B30,'Equation 3 FTE Conversion'!$B$10:$E$32,4,FALSE)</f>
        <v>0.40891483603154832</v>
      </c>
      <c r="JR30" s="20">
        <f>'RIMS II Type II Employment'!JR30*VLOOKUP('Equation 4 Type II FTE'!$B30,'Equation 3 FTE Conversion'!$B$10:$E$32,4,FALSE)</f>
        <v>0.38800259028642592</v>
      </c>
      <c r="JS30" s="20">
        <f>'RIMS II Type II Employment'!JS30*VLOOKUP('Equation 4 Type II FTE'!$B30,'Equation 3 FTE Conversion'!$B$10:$E$32,4,FALSE)</f>
        <v>0.35985149024491492</v>
      </c>
      <c r="JT30" s="20">
        <f>'RIMS II Type II Employment'!JT30*VLOOKUP('Equation 4 Type II FTE'!$B30,'Equation 3 FTE Conversion'!$B$10:$E$32,4,FALSE)</f>
        <v>0.30025158987131589</v>
      </c>
      <c r="JU30" s="20">
        <f>'RIMS II Type II Employment'!JU30*VLOOKUP('Equation 4 Type II FTE'!$B30,'Equation 3 FTE Conversion'!$B$10:$E$32,4,FALSE)</f>
        <v>0.27033099211290995</v>
      </c>
      <c r="JV30" s="20">
        <f>'RIMS II Type II Employment'!JV30*VLOOKUP('Equation 4 Type II FTE'!$B30,'Equation 3 FTE Conversion'!$B$10:$E$32,4,FALSE)</f>
        <v>0.26478120381901205</v>
      </c>
      <c r="JW30" s="20">
        <f>'RIMS II Type II Employment'!JW30*VLOOKUP('Equation 4 Type II FTE'!$B30,'Equation 3 FTE Conversion'!$B$10:$E$32,4,FALSE)</f>
        <v>0.2563358738065587</v>
      </c>
      <c r="JX30" s="20">
        <f>'RIMS II Type II Employment'!JX30*VLOOKUP('Equation 4 Type II FTE'!$B30,'Equation 3 FTE Conversion'!$B$10:$E$32,4,FALSE)</f>
        <v>0.22882822748028225</v>
      </c>
      <c r="JY30" s="20">
        <f>'RIMS II Type II Employment'!JY30*VLOOKUP('Equation 4 Type II FTE'!$B30,'Equation 3 FTE Conversion'!$B$10:$E$32,4,FALSE)</f>
        <v>0.29011719385637197</v>
      </c>
      <c r="JZ30" s="20">
        <f>'RIMS II Type II Employment'!JZ30*VLOOKUP('Equation 4 Type II FTE'!$B30,'Equation 3 FTE Conversion'!$B$10:$E$32,4,FALSE)</f>
        <v>0.27330696554586964</v>
      </c>
      <c r="KA30" s="20">
        <f>'RIMS II Type II Employment'!KA30*VLOOKUP('Equation 4 Type II FTE'!$B30,'Equation 3 FTE Conversion'!$B$10:$E$32,4,FALSE)</f>
        <v>0.14075550020755501</v>
      </c>
      <c r="KB30" s="20">
        <f>'RIMS II Type II Employment'!KB30*VLOOKUP('Equation 4 Type II FTE'!$B30,'Equation 3 FTE Conversion'!$B$10:$E$32,4,FALSE)</f>
        <v>0.4208187297633873</v>
      </c>
      <c r="KC30" s="20">
        <f>'RIMS II Type II Employment'!KC30*VLOOKUP('Equation 4 Type II FTE'!$B30,'Equation 3 FTE Conversion'!$B$10:$E$32,4,FALSE)</f>
        <v>0.31271850560398506</v>
      </c>
      <c r="KD30" s="20">
        <f>'RIMS II Type II Employment'!KD30*VLOOKUP('Equation 4 Type II FTE'!$B30,'Equation 3 FTE Conversion'!$B$10:$E$32,4,FALSE)</f>
        <v>0.21330490660024906</v>
      </c>
      <c r="KE30" s="20">
        <f>'RIMS II Type II Employment'!KE30*VLOOKUP('Equation 4 Type II FTE'!$B30,'Equation 3 FTE Conversion'!$B$10:$E$32,4,FALSE)</f>
        <v>0.27917848069738482</v>
      </c>
      <c r="KF30" s="20">
        <f>'RIMS II Type II Employment'!KF30*VLOOKUP('Equation 4 Type II FTE'!$B30,'Equation 3 FTE Conversion'!$B$10:$E$32,4,FALSE)</f>
        <v>0.30805346616853468</v>
      </c>
      <c r="KG30" s="20">
        <f>'RIMS II Type II Employment'!KG30*VLOOKUP('Equation 4 Type II FTE'!$B30,'Equation 3 FTE Conversion'!$B$10:$E$32,4,FALSE)</f>
        <v>0.43030967206309673</v>
      </c>
      <c r="KH30" s="20">
        <f>'RIMS II Type II Employment'!KH30*VLOOKUP('Equation 4 Type II FTE'!$B30,'Equation 3 FTE Conversion'!$B$10:$E$32,4,FALSE)</f>
        <v>0.28279790784557912</v>
      </c>
      <c r="KI30" s="20">
        <f>'RIMS II Type II Employment'!KI30*VLOOKUP('Equation 4 Type II FTE'!$B30,'Equation 3 FTE Conversion'!$B$10:$E$32,4,FALSE)</f>
        <v>0.2979190701535907</v>
      </c>
      <c r="KJ30" s="20">
        <f>'RIMS II Type II Employment'!KJ30*VLOOKUP('Equation 4 Type II FTE'!$B30,'Equation 3 FTE Conversion'!$B$10:$E$32,4,FALSE)</f>
        <v>0.37754646741386466</v>
      </c>
      <c r="KK30" s="20">
        <f>'RIMS II Type II Employment'!KK30*VLOOKUP('Equation 4 Type II FTE'!$B30,'Equation 3 FTE Conversion'!$B$10:$E$32,4,FALSE)</f>
        <v>0.31480973017849734</v>
      </c>
      <c r="KL30" s="20">
        <f>'RIMS II Type II Employment'!KL30*VLOOKUP('Equation 4 Type II FTE'!$B30,'Equation 3 FTE Conversion'!$B$10:$E$32,4,FALSE)</f>
        <v>0.48532496471564968</v>
      </c>
      <c r="KM30" s="20">
        <f>'RIMS II Type II Employment'!KM30*VLOOKUP('Equation 4 Type II FTE'!$B30,'Equation 3 FTE Conversion'!$B$10:$E$32,4,FALSE)</f>
        <v>0.41382117061021167</v>
      </c>
      <c r="KN30" s="20">
        <f>'RIMS II Type II Employment'!KN30*VLOOKUP('Equation 4 Type II FTE'!$B30,'Equation 3 FTE Conversion'!$B$10:$E$32,4,FALSE)</f>
        <v>0.24507543378995436</v>
      </c>
      <c r="KO30" s="20">
        <f>'RIMS II Type II Employment'!KO30*VLOOKUP('Equation 4 Type II FTE'!$B30,'Equation 3 FTE Conversion'!$B$10:$E$32,4,FALSE)</f>
        <v>0.25923141552511414</v>
      </c>
      <c r="KP30" s="20">
        <f>'RIMS II Type II Employment'!KP30*VLOOKUP('Equation 4 Type II FTE'!$B30,'Equation 3 FTE Conversion'!$B$10:$E$32,4,FALSE)</f>
        <v>0.28689992528019925</v>
      </c>
      <c r="KQ30" s="20">
        <f>'RIMS II Type II Employment'!KQ30*VLOOKUP('Equation 4 Type II FTE'!$B30,'Equation 3 FTE Conversion'!$B$10:$E$32,4,FALSE)</f>
        <v>0.46996250726442512</v>
      </c>
      <c r="KR30" s="20">
        <f>'RIMS II Type II Employment'!KR30*VLOOKUP('Equation 4 Type II FTE'!$B30,'Equation 3 FTE Conversion'!$B$10:$E$32,4,FALSE)</f>
        <v>0.22006117061021171</v>
      </c>
      <c r="KS30" s="20">
        <f>'RIMS II Type II Employment'!KS30*VLOOKUP('Equation 4 Type II FTE'!$B30,'Equation 3 FTE Conversion'!$B$10:$E$32,4,FALSE)</f>
        <v>0.35309522623495226</v>
      </c>
      <c r="KT30" s="20">
        <f>'RIMS II Type II Employment'!KT30*VLOOKUP('Equation 4 Type II FTE'!$B30,'Equation 3 FTE Conversion'!$B$10:$E$32,4,FALSE)</f>
        <v>0.33475679535076797</v>
      </c>
      <c r="KU30" s="20">
        <f>'RIMS II Type II Employment'!KU30*VLOOKUP('Equation 4 Type II FTE'!$B30,'Equation 3 FTE Conversion'!$B$10:$E$32,4,FALSE)</f>
        <v>0.40481281859692819</v>
      </c>
      <c r="KV30" s="20">
        <f>'RIMS II Type II Employment'!KV30*VLOOKUP('Equation 4 Type II FTE'!$B30,'Equation 3 FTE Conversion'!$B$10:$E$32,4,FALSE)</f>
        <v>0.23309110834371108</v>
      </c>
      <c r="KW30" s="20">
        <f>'RIMS II Type II Employment'!KW30*VLOOKUP('Equation 4 Type II FTE'!$B30,'Equation 3 FTE Conversion'!$B$10:$E$32,4,FALSE)</f>
        <v>0.5063980738895808</v>
      </c>
      <c r="KX30" s="20">
        <f>'RIMS II Type II Employment'!KX30*VLOOKUP('Equation 4 Type II FTE'!$B30,'Equation 3 FTE Conversion'!$B$10:$E$32,4,FALSE)</f>
        <v>0.44462651722706514</v>
      </c>
      <c r="KY30" s="20">
        <f>'RIMS II Type II Employment'!KY30*VLOOKUP('Equation 4 Type II FTE'!$B30,'Equation 3 FTE Conversion'!$B$10:$E$32,4,FALSE)</f>
        <v>0.46738869240348691</v>
      </c>
      <c r="KZ30" s="20">
        <f>'RIMS II Type II Employment'!KZ30*VLOOKUP('Equation 4 Type II FTE'!$B30,'Equation 3 FTE Conversion'!$B$10:$E$32,4,FALSE)</f>
        <v>0.56929567455375674</v>
      </c>
      <c r="LA30" s="20">
        <f>'RIMS II Type II Employment'!LA30*VLOOKUP('Equation 4 Type II FTE'!$B30,'Equation 3 FTE Conversion'!$B$10:$E$32,4,FALSE)</f>
        <v>0.49393115815691158</v>
      </c>
      <c r="LB30" s="20">
        <f>'RIMS II Type II Employment'!LB30*VLOOKUP('Equation 4 Type II FTE'!$B30,'Equation 3 FTE Conversion'!$B$10:$E$32,4,FALSE)</f>
        <v>0.49923965130759657</v>
      </c>
      <c r="LC30" s="20">
        <f>'RIMS II Type II Employment'!LC30*VLOOKUP('Equation 4 Type II FTE'!$B30,'Equation 3 FTE Conversion'!$B$10:$E$32,4,FALSE)</f>
        <v>0.55707005396430054</v>
      </c>
      <c r="LD30" s="20">
        <f>'RIMS II Type II Employment'!LD30*VLOOKUP('Equation 4 Type II FTE'!$B30,'Equation 3 FTE Conversion'!$B$10:$E$32,4,FALSE)</f>
        <v>0.53068845163968459</v>
      </c>
      <c r="LE30" s="20">
        <f>'RIMS II Type II Employment'!LE30*VLOOKUP('Equation 4 Type II FTE'!$B30,'Equation 3 FTE Conversion'!$B$10:$E$32,4,FALSE)</f>
        <v>0.41719930261519306</v>
      </c>
      <c r="LF30" s="20">
        <f>'RIMS II Type II Employment'!LF30*VLOOKUP('Equation 4 Type II FTE'!$B30,'Equation 3 FTE Conversion'!$B$10:$E$32,4,FALSE)</f>
        <v>0.32631146533831468</v>
      </c>
      <c r="LG30" s="20">
        <f>'RIMS II Type II Employment'!LG30*VLOOKUP('Equation 4 Type II FTE'!$B30,'Equation 3 FTE Conversion'!$B$10:$E$32,4,FALSE)</f>
        <v>0.46264322125363228</v>
      </c>
      <c r="LH30" s="20">
        <f>'RIMS II Type II Employment'!LH30*VLOOKUP('Equation 4 Type II FTE'!$B30,'Equation 3 FTE Conversion'!$B$10:$E$32,4,FALSE)</f>
        <v>0.48733575757575759</v>
      </c>
      <c r="LI30" s="20">
        <f>'RIMS II Type II Employment'!LI30*VLOOKUP('Equation 4 Type II FTE'!$B30,'Equation 3 FTE Conversion'!$B$10:$E$32,4,FALSE)</f>
        <v>0.42371427148194274</v>
      </c>
      <c r="LJ30" s="20">
        <f>'RIMS II Type II Employment'!LJ30*VLOOKUP('Equation 4 Type II FTE'!$B30,'Equation 3 FTE Conversion'!$B$10:$E$32,4,FALSE)</f>
        <v>0.36741207139892068</v>
      </c>
      <c r="LK30" s="20">
        <f>'RIMS II Type II Employment'!LK30*VLOOKUP('Equation 4 Type II FTE'!$B30,'Equation 3 FTE Conversion'!$B$10:$E$32,4,FALSE)</f>
        <v>0.42089916147779161</v>
      </c>
      <c r="LL30" s="20">
        <f>'RIMS II Type II Employment'!LL30*VLOOKUP('Equation 4 Type II FTE'!$B30,'Equation 3 FTE Conversion'!$B$10:$E$32,4,FALSE)</f>
        <v>0.53929464508094649</v>
      </c>
      <c r="LM30" s="20">
        <f>'RIMS II Type II Employment'!LM30*VLOOKUP('Equation 4 Type II FTE'!$B30,'Equation 3 FTE Conversion'!$B$10:$E$32,4,FALSE)</f>
        <v>0.34095003735990037</v>
      </c>
      <c r="LN30" s="20">
        <f>'RIMS II Type II Employment'!LN30*VLOOKUP('Equation 4 Type II FTE'!$B30,'Equation 3 FTE Conversion'!$B$10:$E$32,4,FALSE)</f>
        <v>0.61240707347447076</v>
      </c>
      <c r="LO30" s="20">
        <f>'RIMS II Type II Employment'!LO30*VLOOKUP('Equation 4 Type II FTE'!$B30,'Equation 3 FTE Conversion'!$B$10:$E$32,4,FALSE)</f>
        <v>0.36226444167704441</v>
      </c>
      <c r="LP30" s="20">
        <f>'RIMS II Type II Employment'!LP30*VLOOKUP('Equation 4 Type II FTE'!$B30,'Equation 3 FTE Conversion'!$B$10:$E$32,4,FALSE)</f>
        <v>0.54653349937733497</v>
      </c>
      <c r="LQ30" s="20">
        <f>'RIMS II Type II Employment'!LQ30*VLOOKUP('Equation 4 Type II FTE'!$B30,'Equation 3 FTE Conversion'!$B$10:$E$32,4,FALSE)</f>
        <v>0.57701711913657128</v>
      </c>
      <c r="LR30" s="20">
        <f>'RIMS II Type II Employment'!LR30*VLOOKUP('Equation 4 Type II FTE'!$B30,'Equation 3 FTE Conversion'!$B$10:$E$32,4,FALSE)</f>
        <v>0.52497779991697802</v>
      </c>
      <c r="LS30" s="20">
        <f>'RIMS II Type II Employment'!LS30*VLOOKUP('Equation 4 Type II FTE'!$B30,'Equation 3 FTE Conversion'!$B$10:$E$32,4,FALSE)</f>
        <v>0.70409922789539225</v>
      </c>
      <c r="LT30" s="20">
        <f>'RIMS II Type II Employment'!LT30*VLOOKUP('Equation 4 Type II FTE'!$B30,'Equation 3 FTE Conversion'!$B$10:$E$32,4,FALSE)</f>
        <v>0.30934037359900374</v>
      </c>
      <c r="LU30" s="20">
        <f>'RIMS II Type II Employment'!LU30*VLOOKUP('Equation 4 Type II FTE'!$B30,'Equation 3 FTE Conversion'!$B$10:$E$32,4,FALSE)</f>
        <v>0.445350402656704</v>
      </c>
      <c r="LV30" s="20">
        <f>'RIMS II Type II Employment'!LV30*VLOOKUP('Equation 4 Type II FTE'!$B30,'Equation 3 FTE Conversion'!$B$10:$E$32,4,FALSE)</f>
        <v>0.38365927770859276</v>
      </c>
      <c r="LW30" s="20">
        <f>'RIMS II Type II Employment'!LW30*VLOOKUP('Equation 4 Type II FTE'!$B30,'Equation 3 FTE Conversion'!$B$10:$E$32,4,FALSE)</f>
        <v>0.39105899543378997</v>
      </c>
      <c r="LX30" s="20">
        <f>'RIMS II Type II Employment'!LX30*VLOOKUP('Equation 4 Type II FTE'!$B30,'Equation 3 FTE Conversion'!$B$10:$E$32,4,FALSE)</f>
        <v>0.59889454545454546</v>
      </c>
      <c r="LY30" s="20">
        <f>'RIMS II Type II Employment'!LY30*VLOOKUP('Equation 4 Type II FTE'!$B30,'Equation 3 FTE Conversion'!$B$10:$E$32,4,FALSE)</f>
        <v>0.40931699460356996</v>
      </c>
      <c r="LZ30" s="20">
        <f>'RIMS II Type II Employment'!LZ30*VLOOKUP('Equation 4 Type II FTE'!$B30,'Equation 3 FTE Conversion'!$B$10:$E$32,4,FALSE)</f>
        <v>0.404249796596098</v>
      </c>
      <c r="MA30" s="20">
        <f>'RIMS II Type II Employment'!MA30*VLOOKUP('Equation 4 Type II FTE'!$B30,'Equation 3 FTE Conversion'!$B$10:$E$32,4,FALSE)</f>
        <v>0.74881926110419261</v>
      </c>
      <c r="MB30" s="20">
        <f>'RIMS II Type II Employment'!MB30*VLOOKUP('Equation 4 Type II FTE'!$B30,'Equation 3 FTE Conversion'!$B$10:$E$32,4,FALSE)</f>
        <v>0.35566904109589043</v>
      </c>
      <c r="MC30" s="20">
        <f>'RIMS II Type II Employment'!MC30*VLOOKUP('Equation 4 Type II FTE'!$B30,'Equation 3 FTE Conversion'!$B$10:$E$32,4,FALSE)</f>
        <v>0.46947991697799918</v>
      </c>
      <c r="MD30" s="20">
        <f>'RIMS II Type II Employment'!MD30*VLOOKUP('Equation 4 Type II FTE'!$B30,'Equation 3 FTE Conversion'!$B$10:$E$32,4,FALSE)</f>
        <v>0.38003985056039852</v>
      </c>
      <c r="ME30" s="20">
        <f>'RIMS II Type II Employment'!ME30*VLOOKUP('Equation 4 Type II FTE'!$B30,'Equation 3 FTE Conversion'!$B$10:$E$32,4,FALSE)</f>
        <v>0.48677273557492734</v>
      </c>
      <c r="MF30" s="20">
        <f>'RIMS II Type II Employment'!MF30*VLOOKUP('Equation 4 Type II FTE'!$B30,'Equation 3 FTE Conversion'!$B$10:$E$32,4,FALSE)</f>
        <v>0.73249162308011617</v>
      </c>
      <c r="MG30" s="20">
        <f>'RIMS II Type II Employment'!MG30*VLOOKUP('Equation 4 Type II FTE'!$B30,'Equation 3 FTE Conversion'!$B$10:$E$32,4,FALSE)</f>
        <v>0.49401158987131588</v>
      </c>
      <c r="MH30" s="20">
        <f>'RIMS II Type II Employment'!MH30*VLOOKUP('Equation 4 Type II FTE'!$B30,'Equation 3 FTE Conversion'!$B$10:$E$32,4,FALSE)</f>
        <v>0.43143571606475717</v>
      </c>
      <c r="MI30" s="20">
        <f>'RIMS II Type II Employment'!MI30*VLOOKUP('Equation 4 Type II FTE'!$B30,'Equation 3 FTE Conversion'!$B$10:$E$32,4,FALSE)</f>
        <v>0.45210666666666671</v>
      </c>
      <c r="MJ30" s="20">
        <f>'RIMS II Type II Employment'!MJ30*VLOOKUP('Equation 4 Type II FTE'!$B30,'Equation 3 FTE Conversion'!$B$10:$E$32,4,FALSE)</f>
        <v>0.58835799086757989</v>
      </c>
      <c r="MK30" s="20">
        <f>'RIMS II Type II Employment'!MK30*VLOOKUP('Equation 4 Type II FTE'!$B30,'Equation 3 FTE Conversion'!$B$10:$E$32,4,FALSE)</f>
        <v>0.34473032793690328</v>
      </c>
      <c r="ML30" s="20">
        <f>'RIMS II Type II Employment'!ML30*VLOOKUP('Equation 4 Type II FTE'!$B30,'Equation 3 FTE Conversion'!$B$10:$E$32,4,FALSE)</f>
        <v>0.50100914902449145</v>
      </c>
      <c r="MM30" s="20">
        <f>'RIMS II Type II Employment'!MM30*VLOOKUP('Equation 4 Type II FTE'!$B30,'Equation 3 FTE Conversion'!$B$10:$E$32,4,FALSE)</f>
        <v>0.30113633872976342</v>
      </c>
      <c r="MN30" s="20">
        <f>'RIMS II Type II Employment'!MN30*VLOOKUP('Equation 4 Type II FTE'!$B30,'Equation 3 FTE Conversion'!$B$10:$E$32,4,FALSE)</f>
        <v>0.34577594022415942</v>
      </c>
      <c r="MO30" s="20">
        <f>'RIMS II Type II Employment'!MO30*VLOOKUP('Equation 4 Type II FTE'!$B30,'Equation 3 FTE Conversion'!$B$10:$E$32,4,FALSE)</f>
        <v>0.28472826899128267</v>
      </c>
      <c r="MP30" s="20">
        <f>'RIMS II Type II Employment'!MP30*VLOOKUP('Equation 4 Type II FTE'!$B30,'Equation 3 FTE Conversion'!$B$10:$E$32,4,FALSE)</f>
        <v>0.30089504358655045</v>
      </c>
      <c r="MQ30" s="20">
        <f>'RIMS II Type II Employment'!MQ30*VLOOKUP('Equation 4 Type II FTE'!$B30,'Equation 3 FTE Conversion'!$B$10:$E$32,4,FALSE)</f>
        <v>0.44985457866334583</v>
      </c>
      <c r="MR30" s="20">
        <f>'RIMS II Type II Employment'!MR30*VLOOKUP('Equation 4 Type II FTE'!$B30,'Equation 3 FTE Conversion'!$B$10:$E$32,4,FALSE)</f>
        <v>0.33725017849730177</v>
      </c>
      <c r="MS30" s="20">
        <f>'RIMS II Type II Employment'!MS30*VLOOKUP('Equation 4 Type II FTE'!$B30,'Equation 3 FTE Conversion'!$B$10:$E$32,4,FALSE)</f>
        <v>0.48444021585720209</v>
      </c>
      <c r="MT30" s="20">
        <f>'RIMS II Type II Employment'!MT30*VLOOKUP('Equation 4 Type II FTE'!$B30,'Equation 3 FTE Conversion'!$B$10:$E$32,4,FALSE)</f>
        <v>11.252638140307182</v>
      </c>
      <c r="MU30" s="20">
        <f>'RIMS II Type II Employment'!MU30*VLOOKUP('Equation 4 Type II FTE'!$B30,'Equation 3 FTE Conversion'!$B$10:$E$32,4,FALSE)</f>
        <v>9.0031239518472397</v>
      </c>
      <c r="MV30" s="20">
        <f>'RIMS II Type II Employment'!MV30*VLOOKUP('Equation 4 Type II FTE'!$B30,'Equation 3 FTE Conversion'!$B$10:$E$32,4,FALSE)</f>
        <v>14.603986384391865</v>
      </c>
      <c r="MW30" s="20">
        <f>'RIMS II Type II Employment'!MW30*VLOOKUP('Equation 4 Type II FTE'!$B30,'Equation 3 FTE Conversion'!$B$10:$E$32,4,FALSE)</f>
        <v>0.35180831880448321</v>
      </c>
      <c r="MX30" s="20">
        <f>'RIMS II Type II Employment'!MX30*VLOOKUP('Equation 4 Type II FTE'!$B30,'Equation 3 FTE Conversion'!$B$10:$E$32,4,FALSE)</f>
        <v>0.37955726027397257</v>
      </c>
      <c r="MY30" s="20">
        <f>'RIMS II Type II Employment'!MY30*VLOOKUP('Equation 4 Type II FTE'!$B30,'Equation 3 FTE Conversion'!$B$10:$E$32,4,FALSE)</f>
        <v>0.39829784973017845</v>
      </c>
      <c r="MZ30" s="20">
        <f>'RIMS II Type II Employment'!MZ30*VLOOKUP('Equation 4 Type II FTE'!$B30,'Equation 3 FTE Conversion'!$B$10:$E$32,4,FALSE)</f>
        <v>0.25834666666666667</v>
      </c>
      <c r="NA30" s="20">
        <f>'RIMS II Type II Employment'!NA30*VLOOKUP('Equation 4 Type II FTE'!$B30,'Equation 3 FTE Conversion'!$B$10:$E$32,4,FALSE)</f>
        <v>0.48468151100041512</v>
      </c>
      <c r="NB30" s="20">
        <f>'RIMS II Type II Employment'!NB30*VLOOKUP('Equation 4 Type II FTE'!$B30,'Equation 3 FTE Conversion'!$B$10:$E$32,4,FALSE)</f>
        <v>0.30250367787463678</v>
      </c>
      <c r="NC30" s="20">
        <f>'RIMS II Type II Employment'!NC30*VLOOKUP('Equation 4 Type II FTE'!$B30,'Equation 3 FTE Conversion'!$B$10:$E$32,4,FALSE)</f>
        <v>0.37698344541303447</v>
      </c>
      <c r="ND30" s="20">
        <f>'RIMS II Type II Employment'!ND30*VLOOKUP('Equation 4 Type II FTE'!$B30,'Equation 3 FTE Conversion'!$B$10:$E$32,4,FALSE)</f>
        <v>0.43899629721876293</v>
      </c>
      <c r="NE30" s="20">
        <f>'RIMS II Type II Employment'!NE30*VLOOKUP('Equation 4 Type II FTE'!$B30,'Equation 3 FTE Conversion'!$B$10:$E$32,4,FALSE)</f>
        <v>0.38188977999169782</v>
      </c>
      <c r="NF30" s="20">
        <f>'RIMS II Type II Employment'!NF30*VLOOKUP('Equation 4 Type II FTE'!$B30,'Equation 3 FTE Conversion'!$B$10:$E$32,4,FALSE)</f>
        <v>0.4171188709007887</v>
      </c>
      <c r="NG30" s="198">
        <f>'RIMS II Type II Employment'!NG30*VLOOKUP('Equation 4 Type II FTE'!$B30,'Equation 3 FTE Conversion'!$B$10:$E$32,4,FALSE)</f>
        <v>0.41462548775425484</v>
      </c>
      <c r="NH30" s="219">
        <f>'RIMS II Type II Employment'!NH30*VLOOKUP('Equation 4 Type II FTE'!$B30,'Equation 3 FTE Conversion'!$B$10:$E$32,4,FALSE)</f>
        <v>0.56382631797426319</v>
      </c>
      <c r="NI30" s="198">
        <f>'RIMS II Type II Employment'!NI30*VLOOKUP('Equation 4 Type II FTE'!$B30,'Equation 3 FTE Conversion'!$B$10:$E$32,4,FALSE)</f>
        <v>0.28424567870485679</v>
      </c>
      <c r="NJ30" s="200">
        <f>'RIMS II Type II Employment'!NJ30*VLOOKUP('Equation 4 Type II FTE'!$B30,'Equation 3 FTE Conversion'!$B$10:$E$32,4,FALSE)</f>
        <v>0.56849135740971357</v>
      </c>
    </row>
    <row r="31" spans="2:374" x14ac:dyDescent="0.3">
      <c r="B31" s="59" t="s">
        <v>841</v>
      </c>
      <c r="C31" s="20">
        <f>'RIMS II Type II Employment'!C31*VLOOKUP('Equation 4 Type II FTE'!$B31,'Equation 3 FTE Conversion'!$B$10:$E$32,4,FALSE)</f>
        <v>0.21103334237655996</v>
      </c>
      <c r="D31" s="20">
        <f>'RIMS II Type II Employment'!D31*VLOOKUP('Equation 4 Type II FTE'!$B31,'Equation 3 FTE Conversion'!$B$10:$E$32,4,FALSE)</f>
        <v>0.23383385784047747</v>
      </c>
      <c r="E31" s="20">
        <f>'RIMS II Type II Employment'!E31*VLOOKUP('Equation 4 Type II FTE'!$B31,'Equation 3 FTE Conversion'!$B$10:$E$32,4,FALSE)</f>
        <v>0.22620511394465548</v>
      </c>
      <c r="F31" s="20">
        <f>'RIMS II Type II Employment'!F31*VLOOKUP('Equation 4 Type II FTE'!$B31,'Equation 3 FTE Conversion'!$B$10:$E$32,4,FALSE)</f>
        <v>0.29426379544221382</v>
      </c>
      <c r="G31" s="20">
        <f>'RIMS II Type II Employment'!G31*VLOOKUP('Equation 4 Type II FTE'!$B31,'Equation 3 FTE Conversion'!$B$10:$E$32,4,FALSE)</f>
        <v>0.23323384427563756</v>
      </c>
      <c r="H31" s="20">
        <f>'RIMS II Type II Employment'!H31*VLOOKUP('Equation 4 Type II FTE'!$B31,'Equation 3 FTE Conversion'!$B$10:$E$32,4,FALSE)</f>
        <v>0.19723303038524145</v>
      </c>
      <c r="I31" s="20">
        <f>'RIMS II Type II Employment'!I31*VLOOKUP('Equation 4 Type II FTE'!$B31,'Equation 3 FTE Conversion'!$B$10:$E$32,4,FALSE)</f>
        <v>0.15223201302224634</v>
      </c>
      <c r="J31" s="20">
        <f>'RIMS II Type II Employment'!J31*VLOOKUP('Equation 4 Type II FTE'!$B31,'Equation 3 FTE Conversion'!$B$10:$E$32,4,FALSE)</f>
        <v>0.18986143516006512</v>
      </c>
      <c r="K31" s="20">
        <f>'RIMS II Type II Employment'!K31*VLOOKUP('Equation 4 Type II FTE'!$B31,'Equation 3 FTE Conversion'!$B$10:$E$32,4,FALSE)</f>
        <v>0.1484604991861096</v>
      </c>
      <c r="L31" s="20">
        <f>'RIMS II Type II Employment'!L31*VLOOKUP('Equation 4 Type II FTE'!$B31,'Equation 3 FTE Conversion'!$B$10:$E$32,4,FALSE)</f>
        <v>0.34526494845360828</v>
      </c>
      <c r="M31" s="20">
        <f>'RIMS II Type II Employment'!M31*VLOOKUP('Equation 4 Type II FTE'!$B31,'Equation 3 FTE Conversion'!$B$10:$E$32,4,FALSE)</f>
        <v>0.18111838035811179</v>
      </c>
      <c r="N31" s="20">
        <f>'RIMS II Type II Employment'!N31*VLOOKUP('Equation 4 Type II FTE'!$B31,'Equation 3 FTE Conversion'!$B$10:$E$32,4,FALSE)</f>
        <v>0.34132200217037439</v>
      </c>
      <c r="O31" s="20">
        <f>'RIMS II Type II Employment'!O31*VLOOKUP('Equation 4 Type II FTE'!$B31,'Equation 3 FTE Conversion'!$B$10:$E$32,4,FALSE)</f>
        <v>0.18840425935973956</v>
      </c>
      <c r="P31" s="20">
        <f>'RIMS II Type II Employment'!P31*VLOOKUP('Equation 4 Type II FTE'!$B31,'Equation 3 FTE Conversion'!$B$10:$E$32,4,FALSE)</f>
        <v>0.13851741725447639</v>
      </c>
      <c r="Q31" s="20">
        <f>'RIMS II Type II Employment'!Q31*VLOOKUP('Equation 4 Type II FTE'!$B31,'Equation 3 FTE Conversion'!$B$10:$E$32,4,FALSE)</f>
        <v>0</v>
      </c>
      <c r="R31" s="20">
        <f>'RIMS II Type II Employment'!R31*VLOOKUP('Equation 4 Type II FTE'!$B31,'Equation 3 FTE Conversion'!$B$10:$E$32,4,FALSE)</f>
        <v>0.13988887683125342</v>
      </c>
      <c r="S31" s="20">
        <f>'RIMS II Type II Employment'!S31*VLOOKUP('Equation 4 Type II FTE'!$B31,'Equation 3 FTE Conversion'!$B$10:$E$32,4,FALSE)</f>
        <v>0.1826612723819859</v>
      </c>
      <c r="T31" s="20">
        <f>'RIMS II Type II Employment'!T31*VLOOKUP('Equation 4 Type II FTE'!$B31,'Equation 3 FTE Conversion'!$B$10:$E$32,4,FALSE)</f>
        <v>0.1718610282148671</v>
      </c>
      <c r="U31" s="20">
        <f>'RIMS II Type II Employment'!U31*VLOOKUP('Equation 4 Type II FTE'!$B31,'Equation 3 FTE Conversion'!$B$10:$E$32,4,FALSE)</f>
        <v>0.2322052495930548</v>
      </c>
      <c r="V31" s="20">
        <f>'RIMS II Type II Employment'!V31*VLOOKUP('Equation 4 Type II FTE'!$B31,'Equation 3 FTE Conversion'!$B$10:$E$32,4,FALSE)</f>
        <v>0.24300549376017361</v>
      </c>
      <c r="W31" s="20">
        <f>'RIMS II Type II Employment'!W31*VLOOKUP('Equation 4 Type II FTE'!$B31,'Equation 3 FTE Conversion'!$B$10:$E$32,4,FALSE)</f>
        <v>0.20486177428106347</v>
      </c>
      <c r="X31" s="20">
        <f>'RIMS II Type II Employment'!X31*VLOOKUP('Equation 4 Type II FTE'!$B31,'Equation 3 FTE Conversion'!$B$10:$E$32,4,FALSE)</f>
        <v>0.1484604991861096</v>
      </c>
      <c r="Y31" s="20">
        <f>'RIMS II Type II Employment'!Y31*VLOOKUP('Equation 4 Type II FTE'!$B31,'Equation 3 FTE Conversion'!$B$10:$E$32,4,FALSE)</f>
        <v>0.20811899077590884</v>
      </c>
      <c r="Z31" s="20">
        <f>'RIMS II Type II Employment'!Z31*VLOOKUP('Equation 4 Type II FTE'!$B31,'Equation 3 FTE Conversion'!$B$10:$E$32,4,FALSE)</f>
        <v>0.3361790287574607</v>
      </c>
      <c r="AA31" s="20">
        <f>'RIMS II Type II Employment'!AA31*VLOOKUP('Equation 4 Type II FTE'!$B31,'Equation 3 FTE Conversion'!$B$10:$E$32,4,FALSE)</f>
        <v>0.2403482908301682</v>
      </c>
      <c r="AB31" s="20">
        <f>'RIMS II Type II Employment'!AB31*VLOOKUP('Equation 4 Type II FTE'!$B31,'Equation 3 FTE Conversion'!$B$10:$E$32,4,FALSE)</f>
        <v>0.3157785675529029</v>
      </c>
      <c r="AC31" s="20">
        <f>'RIMS II Type II Employment'!AC31*VLOOKUP('Equation 4 Type II FTE'!$B31,'Equation 3 FTE Conversion'!$B$10:$E$32,4,FALSE)</f>
        <v>0.24214833152468801</v>
      </c>
      <c r="AD31" s="20">
        <f>'RIMS II Type II Employment'!AD31*VLOOKUP('Equation 4 Type II FTE'!$B31,'Equation 3 FTE Conversion'!$B$10:$E$32,4,FALSE)</f>
        <v>0.18934713781877377</v>
      </c>
      <c r="AE31" s="20">
        <f>'RIMS II Type II Employment'!AE31*VLOOKUP('Equation 4 Type II FTE'!$B31,'Equation 3 FTE Conversion'!$B$10:$E$32,4,FALSE)</f>
        <v>0.1806040830168204</v>
      </c>
      <c r="AF31" s="20">
        <f>'RIMS II Type II Employment'!AF31*VLOOKUP('Equation 4 Type II FTE'!$B31,'Equation 3 FTE Conversion'!$B$10:$E$32,4,FALSE)</f>
        <v>0.19963308464460119</v>
      </c>
      <c r="AG31" s="20">
        <f>'RIMS II Type II Employment'!AG31*VLOOKUP('Equation 4 Type II FTE'!$B31,'Equation 3 FTE Conversion'!$B$10:$E$32,4,FALSE)</f>
        <v>0.19166147585458493</v>
      </c>
      <c r="AH31" s="20">
        <f>'RIMS II Type II Employment'!AH31*VLOOKUP('Equation 4 Type II FTE'!$B31,'Equation 3 FTE Conversion'!$B$10:$E$32,4,FALSE)</f>
        <v>0.2270622761801411</v>
      </c>
      <c r="AI31" s="20">
        <f>'RIMS II Type II Employment'!AI31*VLOOKUP('Equation 4 Type II FTE'!$B31,'Equation 3 FTE Conversion'!$B$10:$E$32,4,FALSE)</f>
        <v>0.22886231687466091</v>
      </c>
      <c r="AJ31" s="20">
        <f>'RIMS II Type II Employment'!AJ31*VLOOKUP('Equation 4 Type II FTE'!$B31,'Equation 3 FTE Conversion'!$B$10:$E$32,4,FALSE)</f>
        <v>0.20237600379815521</v>
      </c>
      <c r="AK31" s="20">
        <f>'RIMS II Type II Employment'!AK31*VLOOKUP('Equation 4 Type II FTE'!$B31,'Equation 3 FTE Conversion'!$B$10:$E$32,4,FALSE)</f>
        <v>0.22680512750949541</v>
      </c>
      <c r="AL31" s="20">
        <f>'RIMS II Type II Employment'!AL31*VLOOKUP('Equation 4 Type II FTE'!$B31,'Equation 3 FTE Conversion'!$B$10:$E$32,4,FALSE)</f>
        <v>0.25131996744438417</v>
      </c>
      <c r="AM31" s="20">
        <f>'RIMS II Type II Employment'!AM31*VLOOKUP('Equation 4 Type II FTE'!$B31,'Equation 3 FTE Conversion'!$B$10:$E$32,4,FALSE)</f>
        <v>0.23751965545306566</v>
      </c>
      <c r="AN31" s="20">
        <f>'RIMS II Type II Employment'!AN31*VLOOKUP('Equation 4 Type II FTE'!$B31,'Equation 3 FTE Conversion'!$B$10:$E$32,4,FALSE)</f>
        <v>0.15977504069451981</v>
      </c>
      <c r="AO31" s="20">
        <f>'RIMS II Type II Employment'!AO31*VLOOKUP('Equation 4 Type II FTE'!$B31,'Equation 3 FTE Conversion'!$B$10:$E$32,4,FALSE)</f>
        <v>0.13200298426478568</v>
      </c>
      <c r="AP31" s="20">
        <f>'RIMS II Type II Employment'!AP31*VLOOKUP('Equation 4 Type II FTE'!$B31,'Equation 3 FTE Conversion'!$B$10:$E$32,4,FALSE)</f>
        <v>0.22063355941399895</v>
      </c>
      <c r="AQ31" s="20">
        <f>'RIMS II Type II Employment'!AQ31*VLOOKUP('Equation 4 Type II FTE'!$B31,'Equation 3 FTE Conversion'!$B$10:$E$32,4,FALSE)</f>
        <v>0.1808612316874661</v>
      </c>
      <c r="AR31" s="20">
        <f>'RIMS II Type II Employment'!AR31*VLOOKUP('Equation 4 Type II FTE'!$B31,'Equation 3 FTE Conversion'!$B$10:$E$32,4,FALSE)</f>
        <v>0.19029001627780792</v>
      </c>
      <c r="AS31" s="20">
        <f>'RIMS II Type II Employment'!AS31*VLOOKUP('Equation 4 Type II FTE'!$B31,'Equation 3 FTE Conversion'!$B$10:$E$32,4,FALSE)</f>
        <v>0.17006098752034726</v>
      </c>
      <c r="AT31" s="20">
        <f>'RIMS II Type II Employment'!AT31*VLOOKUP('Equation 4 Type II FTE'!$B31,'Equation 3 FTE Conversion'!$B$10:$E$32,4,FALSE)</f>
        <v>0.17486109603906674</v>
      </c>
      <c r="AU31" s="20">
        <f>'RIMS II Type II Employment'!AU31*VLOOKUP('Equation 4 Type II FTE'!$B31,'Equation 3 FTE Conversion'!$B$10:$E$32,4,FALSE)</f>
        <v>0.14683189093868693</v>
      </c>
      <c r="AV31" s="20">
        <f>'RIMS II Type II Employment'!AV31*VLOOKUP('Equation 4 Type II FTE'!$B31,'Equation 3 FTE Conversion'!$B$10:$E$32,4,FALSE)</f>
        <v>0.18720423223005969</v>
      </c>
      <c r="AW31" s="20">
        <f>'RIMS II Type II Employment'!AW31*VLOOKUP('Equation 4 Type II FTE'!$B31,'Equation 3 FTE Conversion'!$B$10:$E$32,4,FALSE)</f>
        <v>0.16800379815518179</v>
      </c>
      <c r="AX31" s="20">
        <f>'RIMS II Type II Employment'!AX31*VLOOKUP('Equation 4 Type II FTE'!$B31,'Equation 3 FTE Conversion'!$B$10:$E$32,4,FALSE)</f>
        <v>0.16088935160065113</v>
      </c>
      <c r="AY31" s="20">
        <f>'RIMS II Type II Employment'!AY31*VLOOKUP('Equation 4 Type II FTE'!$B31,'Equation 3 FTE Conversion'!$B$10:$E$32,4,FALSE)</f>
        <v>0.12977436245252308</v>
      </c>
      <c r="AZ31" s="20">
        <f>'RIMS II Type II Employment'!AZ31*VLOOKUP('Equation 4 Type II FTE'!$B31,'Equation 3 FTE Conversion'!$B$10:$E$32,4,FALSE)</f>
        <v>0.14528899891481281</v>
      </c>
      <c r="BA31" s="20">
        <f>'RIMS II Type II Employment'!BA31*VLOOKUP('Equation 4 Type II FTE'!$B31,'Equation 3 FTE Conversion'!$B$10:$E$32,4,FALSE)</f>
        <v>0.1441746880086815</v>
      </c>
      <c r="BB31" s="20">
        <f>'RIMS II Type II Employment'!BB31*VLOOKUP('Equation 4 Type II FTE'!$B31,'Equation 3 FTE Conversion'!$B$10:$E$32,4,FALSE)</f>
        <v>0.19029001627780792</v>
      </c>
      <c r="BC31" s="20">
        <f>'RIMS II Type II Employment'!BC31*VLOOKUP('Equation 4 Type II FTE'!$B31,'Equation 3 FTE Conversion'!$B$10:$E$32,4,FALSE)</f>
        <v>0.21583345089527947</v>
      </c>
      <c r="BD31" s="20">
        <f>'RIMS II Type II Employment'!BD31*VLOOKUP('Equation 4 Type II FTE'!$B31,'Equation 3 FTE Conversion'!$B$10:$E$32,4,FALSE)</f>
        <v>0.14794620184481824</v>
      </c>
      <c r="BE31" s="20">
        <f>'RIMS II Type II Employment'!BE31*VLOOKUP('Equation 4 Type II FTE'!$B31,'Equation 3 FTE Conversion'!$B$10:$E$32,4,FALSE)</f>
        <v>0.19389009766684756</v>
      </c>
      <c r="BF31" s="20">
        <f>'RIMS II Type II Employment'!BF31*VLOOKUP('Equation 4 Type II FTE'!$B31,'Equation 3 FTE Conversion'!$B$10:$E$32,4,FALSE)</f>
        <v>0.17700400162778079</v>
      </c>
      <c r="BG31" s="20">
        <f>'RIMS II Type II Employment'!BG31*VLOOKUP('Equation 4 Type II FTE'!$B31,'Equation 3 FTE Conversion'!$B$10:$E$32,4,FALSE)</f>
        <v>0.21489057243624524</v>
      </c>
      <c r="BH31" s="20">
        <f>'RIMS II Type II Employment'!BH31*VLOOKUP('Equation 4 Type II FTE'!$B31,'Equation 3 FTE Conversion'!$B$10:$E$32,4,FALSE)</f>
        <v>0.18883284047748236</v>
      </c>
      <c r="BI31" s="20">
        <f>'RIMS II Type II Employment'!BI31*VLOOKUP('Equation 4 Type II FTE'!$B31,'Equation 3 FTE Conversion'!$B$10:$E$32,4,FALSE)</f>
        <v>0.21437627509495388</v>
      </c>
      <c r="BJ31" s="20">
        <f>'RIMS II Type II Employment'!BJ31*VLOOKUP('Equation 4 Type II FTE'!$B31,'Equation 3 FTE Conversion'!$B$10:$E$32,4,FALSE)</f>
        <v>0.18763281334780252</v>
      </c>
      <c r="BK31" s="20">
        <f>'RIMS II Type II Employment'!BK31*VLOOKUP('Equation 4 Type II FTE'!$B31,'Equation 3 FTE Conversion'!$B$10:$E$32,4,FALSE)</f>
        <v>0.17117529842647858</v>
      </c>
      <c r="BL31" s="20">
        <f>'RIMS II Type II Employment'!BL31*VLOOKUP('Equation 4 Type II FTE'!$B31,'Equation 3 FTE Conversion'!$B$10:$E$32,4,FALSE)</f>
        <v>0.14674617471513837</v>
      </c>
      <c r="BM31" s="20">
        <f>'RIMS II Type II Employment'!BM31*VLOOKUP('Equation 4 Type II FTE'!$B31,'Equation 3 FTE Conversion'!$B$10:$E$32,4,FALSE)</f>
        <v>0.177946880086815</v>
      </c>
      <c r="BN31" s="20">
        <f>'RIMS II Type II Employment'!BN31*VLOOKUP('Equation 4 Type II FTE'!$B31,'Equation 3 FTE Conversion'!$B$10:$E$32,4,FALSE)</f>
        <v>0.19783304395008142</v>
      </c>
      <c r="BO31" s="20">
        <f>'RIMS II Type II Employment'!BO31*VLOOKUP('Equation 4 Type II FTE'!$B31,'Equation 3 FTE Conversion'!$B$10:$E$32,4,FALSE)</f>
        <v>0.2705204015192621</v>
      </c>
      <c r="BP31" s="20">
        <f>'RIMS II Type II Employment'!BP31*VLOOKUP('Equation 4 Type II FTE'!$B31,'Equation 3 FTE Conversion'!$B$10:$E$32,4,FALSE)</f>
        <v>0.16517516277807923</v>
      </c>
      <c r="BQ31" s="20">
        <f>'RIMS II Type II Employment'!BQ31*VLOOKUP('Equation 4 Type II FTE'!$B31,'Equation 3 FTE Conversion'!$B$10:$E$32,4,FALSE)</f>
        <v>0.23023377645143789</v>
      </c>
      <c r="BR31" s="20">
        <f>'RIMS II Type II Employment'!BR31*VLOOKUP('Equation 4 Type II FTE'!$B31,'Equation 3 FTE Conversion'!$B$10:$E$32,4,FALSE)</f>
        <v>0.15171771568095496</v>
      </c>
      <c r="BS31" s="20">
        <f>'RIMS II Type II Employment'!BS31*VLOOKUP('Equation 4 Type II FTE'!$B31,'Equation 3 FTE Conversion'!$B$10:$E$32,4,FALSE)</f>
        <v>0.18111838035811179</v>
      </c>
      <c r="BT31" s="20">
        <f>'RIMS II Type II Employment'!BT31*VLOOKUP('Equation 4 Type II FTE'!$B31,'Equation 3 FTE Conversion'!$B$10:$E$32,4,FALSE)</f>
        <v>0.19980451709169833</v>
      </c>
      <c r="BU31" s="20">
        <f>'RIMS II Type II Employment'!BU31*VLOOKUP('Equation 4 Type II FTE'!$B31,'Equation 3 FTE Conversion'!$B$10:$E$32,4,FALSE)</f>
        <v>0.17623255561584375</v>
      </c>
      <c r="BV31" s="20">
        <f>'RIMS II Type II Employment'!BV31*VLOOKUP('Equation 4 Type II FTE'!$B31,'Equation 3 FTE Conversion'!$B$10:$E$32,4,FALSE)</f>
        <v>0.17477537981551819</v>
      </c>
      <c r="BW31" s="20">
        <f>'RIMS II Type II Employment'!BW31*VLOOKUP('Equation 4 Type II FTE'!$B31,'Equation 3 FTE Conversion'!$B$10:$E$32,4,FALSE)</f>
        <v>0.19869020618556701</v>
      </c>
      <c r="BX31" s="20">
        <f>'RIMS II Type II Employment'!BX31*VLOOKUP('Equation 4 Type II FTE'!$B31,'Equation 3 FTE Conversion'!$B$10:$E$32,4,FALSE)</f>
        <v>0.14871764785675529</v>
      </c>
      <c r="BY31" s="20">
        <f>'RIMS II Type II Employment'!BY31*VLOOKUP('Equation 4 Type II FTE'!$B31,'Equation 3 FTE Conversion'!$B$10:$E$32,4,FALSE)</f>
        <v>0.13997459305480195</v>
      </c>
      <c r="BZ31" s="20">
        <f>'RIMS II Type II Employment'!BZ31*VLOOKUP('Equation 4 Type II FTE'!$B31,'Equation 3 FTE Conversion'!$B$10:$E$32,4,FALSE)</f>
        <v>0.14211749864351603</v>
      </c>
      <c r="CA31" s="20">
        <f>'RIMS II Type II Employment'!CA31*VLOOKUP('Equation 4 Type II FTE'!$B31,'Equation 3 FTE Conversion'!$B$10:$E$32,4,FALSE)</f>
        <v>0.20066167932718396</v>
      </c>
      <c r="CB31" s="20">
        <f>'RIMS II Type II Employment'!CB31*VLOOKUP('Equation 4 Type II FTE'!$B31,'Equation 3 FTE Conversion'!$B$10:$E$32,4,FALSE)</f>
        <v>0.19337580032555615</v>
      </c>
      <c r="CC31" s="20">
        <f>'RIMS II Type II Employment'!CC31*VLOOKUP('Equation 4 Type II FTE'!$B31,'Equation 3 FTE Conversion'!$B$10:$E$32,4,FALSE)</f>
        <v>0.18403273195876291</v>
      </c>
      <c r="CD31" s="20">
        <f>'RIMS II Type II Employment'!CD31*VLOOKUP('Equation 4 Type II FTE'!$B31,'Equation 3 FTE Conversion'!$B$10:$E$32,4,FALSE)</f>
        <v>0.3447506511123169</v>
      </c>
      <c r="CE31" s="20">
        <f>'RIMS II Type II Employment'!CE31*VLOOKUP('Equation 4 Type II FTE'!$B31,'Equation 3 FTE Conversion'!$B$10:$E$32,4,FALSE)</f>
        <v>0.21171907216494845</v>
      </c>
      <c r="CF31" s="20">
        <f>'RIMS II Type II Employment'!CF31*VLOOKUP('Equation 4 Type II FTE'!$B31,'Equation 3 FTE Conversion'!$B$10:$E$32,4,FALSE)</f>
        <v>0.18188982637004883</v>
      </c>
      <c r="CG31" s="20">
        <f>'RIMS II Type II Employment'!CG31*VLOOKUP('Equation 4 Type II FTE'!$B31,'Equation 3 FTE Conversion'!$B$10:$E$32,4,FALSE)</f>
        <v>0.17340392023874121</v>
      </c>
      <c r="CH31" s="20">
        <f>'RIMS II Type II Employment'!CH31*VLOOKUP('Equation 4 Type II FTE'!$B31,'Equation 3 FTE Conversion'!$B$10:$E$32,4,FALSE)</f>
        <v>0.14271751220835596</v>
      </c>
      <c r="CI31" s="20">
        <f>'RIMS II Type II Employment'!CI31*VLOOKUP('Equation 4 Type II FTE'!$B31,'Equation 3 FTE Conversion'!$B$10:$E$32,4,FALSE)</f>
        <v>0.17640398806294089</v>
      </c>
      <c r="CJ31" s="20">
        <f>'RIMS II Type II Employment'!CJ31*VLOOKUP('Equation 4 Type II FTE'!$B31,'Equation 3 FTE Conversion'!$B$10:$E$32,4,FALSE)</f>
        <v>0.25732010309278353</v>
      </c>
      <c r="CK31" s="20">
        <f>'RIMS II Type II Employment'!CK31*VLOOKUP('Equation 4 Type II FTE'!$B31,'Equation 3 FTE Conversion'!$B$10:$E$32,4,FALSE)</f>
        <v>0.29194945740640266</v>
      </c>
      <c r="CL31" s="20">
        <f>'RIMS II Type II Employment'!CL31*VLOOKUP('Equation 4 Type II FTE'!$B31,'Equation 3 FTE Conversion'!$B$10:$E$32,4,FALSE)</f>
        <v>0.20289030113944656</v>
      </c>
      <c r="CM31" s="20">
        <f>'RIMS II Type II Employment'!CM31*VLOOKUP('Equation 4 Type II FTE'!$B31,'Equation 3 FTE Conversion'!$B$10:$E$32,4,FALSE)</f>
        <v>0.21574773467173086</v>
      </c>
      <c r="CN31" s="20">
        <f>'RIMS II Type II Employment'!CN31*VLOOKUP('Equation 4 Type II FTE'!$B31,'Equation 3 FTE Conversion'!$B$10:$E$32,4,FALSE)</f>
        <v>0.15651782419967447</v>
      </c>
      <c r="CO31" s="20">
        <f>'RIMS II Type II Employment'!CO31*VLOOKUP('Equation 4 Type II FTE'!$B31,'Equation 3 FTE Conversion'!$B$10:$E$32,4,FALSE)</f>
        <v>0.18351843461747153</v>
      </c>
      <c r="CP31" s="20">
        <f>'RIMS II Type II Employment'!CP31*VLOOKUP('Equation 4 Type II FTE'!$B31,'Equation 3 FTE Conversion'!$B$10:$E$32,4,FALSE)</f>
        <v>0.17177531199131851</v>
      </c>
      <c r="CQ31" s="20">
        <f>'RIMS II Type II Employment'!CQ31*VLOOKUP('Equation 4 Type II FTE'!$B31,'Equation 3 FTE Conversion'!$B$10:$E$32,4,FALSE)</f>
        <v>0.15386062126966901</v>
      </c>
      <c r="CR31" s="20">
        <f>'RIMS II Type II Employment'!CR31*VLOOKUP('Equation 4 Type II FTE'!$B31,'Equation 3 FTE Conversion'!$B$10:$E$32,4,FALSE)</f>
        <v>0.1494033776451438</v>
      </c>
      <c r="CS31" s="20">
        <f>'RIMS II Type II Employment'!CS31*VLOOKUP('Equation 4 Type II FTE'!$B31,'Equation 3 FTE Conversion'!$B$10:$E$32,4,FALSE)</f>
        <v>0.15377490504612046</v>
      </c>
      <c r="CT31" s="20">
        <f>'RIMS II Type II Employment'!CT31*VLOOKUP('Equation 4 Type II FTE'!$B31,'Equation 3 FTE Conversion'!$B$10:$E$32,4,FALSE)</f>
        <v>0.14717475583288117</v>
      </c>
      <c r="CU31" s="20">
        <f>'RIMS II Type II Employment'!CU31*VLOOKUP('Equation 4 Type II FTE'!$B31,'Equation 3 FTE Conversion'!$B$10:$E$32,4,FALSE)</f>
        <v>0.1400603092783505</v>
      </c>
      <c r="CV31" s="20">
        <f>'RIMS II Type II Employment'!CV31*VLOOKUP('Equation 4 Type II FTE'!$B31,'Equation 3 FTE Conversion'!$B$10:$E$32,4,FALSE)</f>
        <v>0.19817590884427563</v>
      </c>
      <c r="CW31" s="20">
        <f>'RIMS II Type II Employment'!CW31*VLOOKUP('Equation 4 Type II FTE'!$B31,'Equation 3 FTE Conversion'!$B$10:$E$32,4,FALSE)</f>
        <v>0.19946165219750406</v>
      </c>
      <c r="CX31" s="20">
        <f>'RIMS II Type II Employment'!CX31*VLOOKUP('Equation 4 Type II FTE'!$B31,'Equation 3 FTE Conversion'!$B$10:$E$32,4,FALSE)</f>
        <v>0.16551802767227347</v>
      </c>
      <c r="CY31" s="20">
        <f>'RIMS II Type II Employment'!CY31*VLOOKUP('Equation 4 Type II FTE'!$B31,'Equation 3 FTE Conversion'!$B$10:$E$32,4,FALSE)</f>
        <v>0.19637586814975586</v>
      </c>
      <c r="CZ31" s="20">
        <f>'RIMS II Type II Employment'!CZ31*VLOOKUP('Equation 4 Type II FTE'!$B31,'Equation 3 FTE Conversion'!$B$10:$E$32,4,FALSE)</f>
        <v>0.28594932175800325</v>
      </c>
      <c r="DA31" s="20">
        <f>'RIMS II Type II Employment'!DA31*VLOOKUP('Equation 4 Type II FTE'!$B31,'Equation 3 FTE Conversion'!$B$10:$E$32,4,FALSE)</f>
        <v>0.28843509224091157</v>
      </c>
      <c r="DB31" s="20">
        <f>'RIMS II Type II Employment'!DB31*VLOOKUP('Equation 4 Type II FTE'!$B31,'Equation 3 FTE Conversion'!$B$10:$E$32,4,FALSE)</f>
        <v>0.17974692078133478</v>
      </c>
      <c r="DC31" s="20">
        <f>'RIMS II Type II Employment'!DC31*VLOOKUP('Equation 4 Type II FTE'!$B31,'Equation 3 FTE Conversion'!$B$10:$E$32,4,FALSE)</f>
        <v>0.22183358654367877</v>
      </c>
      <c r="DD31" s="20">
        <f>'RIMS II Type II Employment'!DD31*VLOOKUP('Equation 4 Type II FTE'!$B31,'Equation 3 FTE Conversion'!$B$10:$E$32,4,FALSE)</f>
        <v>0.1673180683667933</v>
      </c>
      <c r="DE31" s="20">
        <f>'RIMS II Type II Employment'!DE31*VLOOKUP('Equation 4 Type II FTE'!$B31,'Equation 3 FTE Conversion'!$B$10:$E$32,4,FALSE)</f>
        <v>0.29203517362995118</v>
      </c>
      <c r="DF31" s="20">
        <f>'RIMS II Type II Employment'!DF31*VLOOKUP('Equation 4 Type II FTE'!$B31,'Equation 3 FTE Conversion'!$B$10:$E$32,4,FALSE)</f>
        <v>0.21686204557786221</v>
      </c>
      <c r="DG31" s="20">
        <f>'RIMS II Type II Employment'!DG31*VLOOKUP('Equation 4 Type II FTE'!$B31,'Equation 3 FTE Conversion'!$B$10:$E$32,4,FALSE)</f>
        <v>0.20640466630493759</v>
      </c>
      <c r="DH31" s="20">
        <f>'RIMS II Type II Employment'!DH31*VLOOKUP('Equation 4 Type II FTE'!$B31,'Equation 3 FTE Conversion'!$B$10:$E$32,4,FALSE)</f>
        <v>0.28963511937059144</v>
      </c>
      <c r="DI31" s="20">
        <f>'RIMS II Type II Employment'!DI31*VLOOKUP('Equation 4 Type II FTE'!$B31,'Equation 3 FTE Conversion'!$B$10:$E$32,4,FALSE)</f>
        <v>0.13731739012479655</v>
      </c>
      <c r="DJ31" s="20">
        <f>'RIMS II Type II Employment'!DJ31*VLOOKUP('Equation 4 Type II FTE'!$B31,'Equation 3 FTE Conversion'!$B$10:$E$32,4,FALSE)</f>
        <v>0.19440439500813891</v>
      </c>
      <c r="DK31" s="20">
        <f>'RIMS II Type II Employment'!DK31*VLOOKUP('Equation 4 Type II FTE'!$B31,'Equation 3 FTE Conversion'!$B$10:$E$32,4,FALSE)</f>
        <v>0.30437830982094416</v>
      </c>
      <c r="DL31" s="20">
        <f>'RIMS II Type II Employment'!DL31*VLOOKUP('Equation 4 Type II FTE'!$B31,'Equation 3 FTE Conversion'!$B$10:$E$32,4,FALSE)</f>
        <v>0.32460733857840479</v>
      </c>
      <c r="DM31" s="20">
        <f>'RIMS II Type II Employment'!DM31*VLOOKUP('Equation 4 Type II FTE'!$B31,'Equation 3 FTE Conversion'!$B$10:$E$32,4,FALSE)</f>
        <v>0.10414521161150299</v>
      </c>
      <c r="DN31" s="20">
        <f>'RIMS II Type II Employment'!DN31*VLOOKUP('Equation 4 Type II FTE'!$B31,'Equation 3 FTE Conversion'!$B$10:$E$32,4,FALSE)</f>
        <v>0.25269142702116115</v>
      </c>
      <c r="DO31" s="20">
        <f>'RIMS II Type II Employment'!DO31*VLOOKUP('Equation 4 Type II FTE'!$B31,'Equation 3 FTE Conversion'!$B$10:$E$32,4,FALSE)</f>
        <v>0.16097506782419968</v>
      </c>
      <c r="DP31" s="20">
        <f>'RIMS II Type II Employment'!DP31*VLOOKUP('Equation 4 Type II FTE'!$B31,'Equation 3 FTE Conversion'!$B$10:$E$32,4,FALSE)</f>
        <v>0.18823282691264243</v>
      </c>
      <c r="DQ31" s="20">
        <f>'RIMS II Type II Employment'!DQ31*VLOOKUP('Equation 4 Type II FTE'!$B31,'Equation 3 FTE Conversion'!$B$10:$E$32,4,FALSE)</f>
        <v>0.16783236570808466</v>
      </c>
      <c r="DR31" s="20">
        <f>'RIMS II Type II Employment'!DR31*VLOOKUP('Equation 4 Type II FTE'!$B31,'Equation 3 FTE Conversion'!$B$10:$E$32,4,FALSE)</f>
        <v>0.25843441399891481</v>
      </c>
      <c r="DS31" s="20">
        <f>'RIMS II Type II Employment'!DS31*VLOOKUP('Equation 4 Type II FTE'!$B31,'Equation 3 FTE Conversion'!$B$10:$E$32,4,FALSE)</f>
        <v>0.18557562398263702</v>
      </c>
      <c r="DT31" s="20">
        <f>'RIMS II Type II Employment'!DT31*VLOOKUP('Equation 4 Type II FTE'!$B31,'Equation 3 FTE Conversion'!$B$10:$E$32,4,FALSE)</f>
        <v>0.22191930276722738</v>
      </c>
      <c r="DU31" s="20">
        <f>'RIMS II Type II Employment'!DU31*VLOOKUP('Equation 4 Type II FTE'!$B31,'Equation 3 FTE Conversion'!$B$10:$E$32,4,FALSE)</f>
        <v>0.18274698860553446</v>
      </c>
      <c r="DV31" s="20">
        <f>'RIMS II Type II Employment'!DV31*VLOOKUP('Equation 4 Type II FTE'!$B31,'Equation 3 FTE Conversion'!$B$10:$E$32,4,FALSE)</f>
        <v>0.16534659522517633</v>
      </c>
      <c r="DW31" s="20">
        <f>'RIMS II Type II Employment'!DW31*VLOOKUP('Equation 4 Type II FTE'!$B31,'Equation 3 FTE Conversion'!$B$10:$E$32,4,FALSE)</f>
        <v>0.1335458762886598</v>
      </c>
      <c r="DX31" s="20">
        <f>'RIMS II Type II Employment'!DX31*VLOOKUP('Equation 4 Type II FTE'!$B31,'Equation 3 FTE Conversion'!$B$10:$E$32,4,FALSE)</f>
        <v>0.1806040830168204</v>
      </c>
      <c r="DY31" s="20">
        <f>'RIMS II Type II Employment'!DY31*VLOOKUP('Equation 4 Type II FTE'!$B31,'Equation 3 FTE Conversion'!$B$10:$E$32,4,FALSE)</f>
        <v>0.15437491861096042</v>
      </c>
      <c r="DZ31" s="20">
        <f>'RIMS II Type II Employment'!DZ31*VLOOKUP('Equation 4 Type II FTE'!$B31,'Equation 3 FTE Conversion'!$B$10:$E$32,4,FALSE)</f>
        <v>0.1767468529571351</v>
      </c>
      <c r="EA31" s="20">
        <f>'RIMS II Type II Employment'!EA31*VLOOKUP('Equation 4 Type II FTE'!$B31,'Equation 3 FTE Conversion'!$B$10:$E$32,4,FALSE)</f>
        <v>0.21986211340206188</v>
      </c>
      <c r="EB31" s="20">
        <f>'RIMS II Type II Employment'!EB31*VLOOKUP('Equation 4 Type II FTE'!$B31,'Equation 3 FTE Conversion'!$B$10:$E$32,4,FALSE)</f>
        <v>0.13954601193705915</v>
      </c>
      <c r="EC31" s="20">
        <f>'RIMS II Type II Employment'!EC31*VLOOKUP('Equation 4 Type II FTE'!$B31,'Equation 3 FTE Conversion'!$B$10:$E$32,4,FALSE)</f>
        <v>0.16663233857840479</v>
      </c>
      <c r="ED31" s="20">
        <f>'RIMS II Type II Employment'!ED31*VLOOKUP('Equation 4 Type II FTE'!$B31,'Equation 3 FTE Conversion'!$B$10:$E$32,4,FALSE)</f>
        <v>0.14194606619641889</v>
      </c>
      <c r="EE31" s="20">
        <f>'RIMS II Type II Employment'!EE31*VLOOKUP('Equation 4 Type II FTE'!$B31,'Equation 3 FTE Conversion'!$B$10:$E$32,4,FALSE)</f>
        <v>0.15746070265870865</v>
      </c>
      <c r="EF31" s="20">
        <f>'RIMS II Type II Employment'!EF31*VLOOKUP('Equation 4 Type II FTE'!$B31,'Equation 3 FTE Conversion'!$B$10:$E$32,4,FALSE)</f>
        <v>0.14914622897449809</v>
      </c>
      <c r="EG31" s="20">
        <f>'RIMS II Type II Employment'!EG31*VLOOKUP('Equation 4 Type II FTE'!$B31,'Equation 3 FTE Conversion'!$B$10:$E$32,4,FALSE)</f>
        <v>0.20083311177428109</v>
      </c>
      <c r="EH31" s="20">
        <f>'RIMS II Type II Employment'!EH31*VLOOKUP('Equation 4 Type II FTE'!$B31,'Equation 3 FTE Conversion'!$B$10:$E$32,4,FALSE)</f>
        <v>0.12000271296798699</v>
      </c>
      <c r="EI31" s="20">
        <f>'RIMS II Type II Employment'!EI31*VLOOKUP('Equation 4 Type II FTE'!$B31,'Equation 3 FTE Conversion'!$B$10:$E$32,4,FALSE)</f>
        <v>0.12274563212154097</v>
      </c>
      <c r="EJ31" s="20">
        <f>'RIMS II Type II Employment'!EJ31*VLOOKUP('Equation 4 Type II FTE'!$B31,'Equation 3 FTE Conversion'!$B$10:$E$32,4,FALSE)</f>
        <v>0.12831718665219752</v>
      </c>
      <c r="EK31" s="20">
        <f>'RIMS II Type II Employment'!EK31*VLOOKUP('Equation 4 Type II FTE'!$B31,'Equation 3 FTE Conversion'!$B$10:$E$32,4,FALSE)</f>
        <v>0.19397581389039611</v>
      </c>
      <c r="EL31" s="20">
        <f>'RIMS II Type II Employment'!EL31*VLOOKUP('Equation 4 Type II FTE'!$B31,'Equation 3 FTE Conversion'!$B$10:$E$32,4,FALSE)</f>
        <v>0.16294654096581659</v>
      </c>
      <c r="EM31" s="20">
        <f>'RIMS II Type II Employment'!EM31*VLOOKUP('Equation 4 Type II FTE'!$B31,'Equation 3 FTE Conversion'!$B$10:$E$32,4,FALSE)</f>
        <v>0.15548922951709171</v>
      </c>
      <c r="EN31" s="20">
        <f>'RIMS II Type II Employment'!EN31*VLOOKUP('Equation 4 Type II FTE'!$B31,'Equation 3 FTE Conversion'!$B$10:$E$32,4,FALSE)</f>
        <v>0.1822326912642431</v>
      </c>
      <c r="EO31" s="20">
        <f>'RIMS II Type II Employment'!EO31*VLOOKUP('Equation 4 Type II FTE'!$B31,'Equation 3 FTE Conversion'!$B$10:$E$32,4,FALSE)</f>
        <v>0.16688948724905048</v>
      </c>
      <c r="EP31" s="20">
        <f>'RIMS II Type II Employment'!EP31*VLOOKUP('Equation 4 Type II FTE'!$B31,'Equation 3 FTE Conversion'!$B$10:$E$32,4,FALSE)</f>
        <v>0.16740378459034183</v>
      </c>
      <c r="EQ31" s="20">
        <f>'RIMS II Type II Employment'!EQ31*VLOOKUP('Equation 4 Type II FTE'!$B31,'Equation 3 FTE Conversion'!$B$10:$E$32,4,FALSE)</f>
        <v>0.17271819045035269</v>
      </c>
      <c r="ER31" s="20">
        <f>'RIMS II Type II Employment'!ER31*VLOOKUP('Equation 4 Type II FTE'!$B31,'Equation 3 FTE Conversion'!$B$10:$E$32,4,FALSE)</f>
        <v>0.16268939229517093</v>
      </c>
      <c r="ES31" s="20">
        <f>'RIMS II Type II Employment'!ES31*VLOOKUP('Equation 4 Type II FTE'!$B31,'Equation 3 FTE Conversion'!$B$10:$E$32,4,FALSE)</f>
        <v>0.15463206728160608</v>
      </c>
      <c r="ET31" s="20">
        <f>'RIMS II Type II Employment'!ET31*VLOOKUP('Equation 4 Type II FTE'!$B31,'Equation 3 FTE Conversion'!$B$10:$E$32,4,FALSE)</f>
        <v>0.16157508138903962</v>
      </c>
      <c r="EU31" s="20">
        <f>'RIMS II Type II Employment'!EU31*VLOOKUP('Equation 4 Type II FTE'!$B31,'Equation 3 FTE Conversion'!$B$10:$E$32,4,FALSE)</f>
        <v>0.17168959576776996</v>
      </c>
      <c r="EV31" s="20">
        <f>'RIMS II Type II Employment'!EV31*VLOOKUP('Equation 4 Type II FTE'!$B31,'Equation 3 FTE Conversion'!$B$10:$E$32,4,FALSE)</f>
        <v>0.14743190450352686</v>
      </c>
      <c r="EW31" s="20">
        <f>'RIMS II Type II Employment'!EW31*VLOOKUP('Equation 4 Type II FTE'!$B31,'Equation 3 FTE Conversion'!$B$10:$E$32,4,FALSE)</f>
        <v>0.12951721378187739</v>
      </c>
      <c r="EX31" s="20">
        <f>'RIMS II Type II Employment'!EX31*VLOOKUP('Equation 4 Type II FTE'!$B31,'Equation 3 FTE Conversion'!$B$10:$E$32,4,FALSE)</f>
        <v>0.18043265056972327</v>
      </c>
      <c r="EY31" s="20">
        <f>'RIMS II Type II Employment'!EY31*VLOOKUP('Equation 4 Type II FTE'!$B31,'Equation 3 FTE Conversion'!$B$10:$E$32,4,FALSE)</f>
        <v>0.29494952523060231</v>
      </c>
      <c r="EZ31" s="20">
        <f>'RIMS II Type II Employment'!EZ31*VLOOKUP('Equation 4 Type II FTE'!$B31,'Equation 3 FTE Conversion'!$B$10:$E$32,4,FALSE)</f>
        <v>0.23477673629951165</v>
      </c>
      <c r="FA31" s="20">
        <f>'RIMS II Type II Employment'!FA31*VLOOKUP('Equation 4 Type II FTE'!$B31,'Equation 3 FTE Conversion'!$B$10:$E$32,4,FALSE)</f>
        <v>0.15651782419967447</v>
      </c>
      <c r="FB31" s="20">
        <f>'RIMS II Type II Employment'!FB31*VLOOKUP('Equation 4 Type II FTE'!$B31,'Equation 3 FTE Conversion'!$B$10:$E$32,4,FALSE)</f>
        <v>0.27686340206185567</v>
      </c>
      <c r="FC31" s="20">
        <f>'RIMS II Type II Employment'!FC31*VLOOKUP('Equation 4 Type II FTE'!$B31,'Equation 3 FTE Conversion'!$B$10:$E$32,4,FALSE)</f>
        <v>0.18969000271296799</v>
      </c>
      <c r="FD31" s="20">
        <f>'RIMS II Type II Employment'!FD31*VLOOKUP('Equation 4 Type II FTE'!$B31,'Equation 3 FTE Conversion'!$B$10:$E$32,4,FALSE)</f>
        <v>0.14288894465545307</v>
      </c>
      <c r="FE31" s="20">
        <f>'RIMS II Type II Employment'!FE31*VLOOKUP('Equation 4 Type II FTE'!$B31,'Equation 3 FTE Conversion'!$B$10:$E$32,4,FALSE)</f>
        <v>0.13457447097124256</v>
      </c>
      <c r="FF31" s="20">
        <f>'RIMS II Type II Employment'!FF31*VLOOKUP('Equation 4 Type II FTE'!$B31,'Equation 3 FTE Conversion'!$B$10:$E$32,4,FALSE)</f>
        <v>0.13303157894736845</v>
      </c>
      <c r="FG31" s="20">
        <f>'RIMS II Type II Employment'!FG31*VLOOKUP('Equation 4 Type II FTE'!$B31,'Equation 3 FTE Conversion'!$B$10:$E$32,4,FALSE)</f>
        <v>0.25637722463374929</v>
      </c>
      <c r="FH31" s="20">
        <f>'RIMS II Type II Employment'!FH31*VLOOKUP('Equation 4 Type II FTE'!$B31,'Equation 3 FTE Conversion'!$B$10:$E$32,4,FALSE)</f>
        <v>0.17031813619099295</v>
      </c>
      <c r="FI31" s="20">
        <f>'RIMS II Type II Employment'!FI31*VLOOKUP('Equation 4 Type II FTE'!$B31,'Equation 3 FTE Conversion'!$B$10:$E$32,4,FALSE)</f>
        <v>0.21909066739012481</v>
      </c>
      <c r="FJ31" s="20">
        <f>'RIMS II Type II Employment'!FJ31*VLOOKUP('Equation 4 Type II FTE'!$B31,'Equation 3 FTE Conversion'!$B$10:$E$32,4,FALSE)</f>
        <v>0.20443319316332068</v>
      </c>
      <c r="FK31" s="20">
        <f>'RIMS II Type II Employment'!FK31*VLOOKUP('Equation 4 Type II FTE'!$B31,'Equation 3 FTE Conversion'!$B$10:$E$32,4,FALSE)</f>
        <v>0.17957548833423767</v>
      </c>
      <c r="FL31" s="20">
        <f>'RIMS II Type II Employment'!FL31*VLOOKUP('Equation 4 Type II FTE'!$B31,'Equation 3 FTE Conversion'!$B$10:$E$32,4,FALSE)</f>
        <v>0.21377626153011398</v>
      </c>
      <c r="FM31" s="20">
        <f>'RIMS II Type II Employment'!FM31*VLOOKUP('Equation 4 Type II FTE'!$B31,'Equation 3 FTE Conversion'!$B$10:$E$32,4,FALSE)</f>
        <v>0.18823282691264243</v>
      </c>
      <c r="FN31" s="20">
        <f>'RIMS II Type II Employment'!FN31*VLOOKUP('Equation 4 Type II FTE'!$B31,'Equation 3 FTE Conversion'!$B$10:$E$32,4,FALSE)</f>
        <v>0.21437627509495388</v>
      </c>
      <c r="FO31" s="20">
        <f>'RIMS II Type II Employment'!FO31*VLOOKUP('Equation 4 Type II FTE'!$B31,'Equation 3 FTE Conversion'!$B$10:$E$32,4,FALSE)</f>
        <v>0.19706159793814434</v>
      </c>
      <c r="FP31" s="20">
        <f>'RIMS II Type II Employment'!FP31*VLOOKUP('Equation 4 Type II FTE'!$B31,'Equation 3 FTE Conversion'!$B$10:$E$32,4,FALSE)</f>
        <v>0.17563254205100381</v>
      </c>
      <c r="FQ31" s="20">
        <f>'RIMS II Type II Employment'!FQ31*VLOOKUP('Equation 4 Type II FTE'!$B31,'Equation 3 FTE Conversion'!$B$10:$E$32,4,FALSE)</f>
        <v>0.20297601736299514</v>
      </c>
      <c r="FR31" s="20">
        <f>'RIMS II Type II Employment'!FR31*VLOOKUP('Equation 4 Type II FTE'!$B31,'Equation 3 FTE Conversion'!$B$10:$E$32,4,FALSE)</f>
        <v>0.1783754612045578</v>
      </c>
      <c r="FS31" s="20">
        <f>'RIMS II Type II Employment'!FS31*VLOOKUP('Equation 4 Type II FTE'!$B31,'Equation 3 FTE Conversion'!$B$10:$E$32,4,FALSE)</f>
        <v>0.30000678241996742</v>
      </c>
      <c r="FT31" s="20">
        <f>'RIMS II Type II Employment'!FT31*VLOOKUP('Equation 4 Type II FTE'!$B31,'Equation 3 FTE Conversion'!$B$10:$E$32,4,FALSE)</f>
        <v>0.14837478296256104</v>
      </c>
      <c r="FU31" s="20">
        <f>'RIMS II Type II Employment'!FU31*VLOOKUP('Equation 4 Type II FTE'!$B31,'Equation 3 FTE Conversion'!$B$10:$E$32,4,FALSE)</f>
        <v>0.19989023331524688</v>
      </c>
      <c r="FV31" s="20">
        <f>'RIMS II Type II Employment'!FV31*VLOOKUP('Equation 4 Type II FTE'!$B31,'Equation 3 FTE Conversion'!$B$10:$E$32,4,FALSE)</f>
        <v>0.22303361367335867</v>
      </c>
      <c r="FW31" s="20">
        <f>'RIMS II Type II Employment'!FW31*VLOOKUP('Equation 4 Type II FTE'!$B31,'Equation 3 FTE Conversion'!$B$10:$E$32,4,FALSE)</f>
        <v>0.16971812262615302</v>
      </c>
      <c r="FX31" s="20">
        <f>'RIMS II Type II Employment'!FX31*VLOOKUP('Equation 4 Type II FTE'!$B31,'Equation 3 FTE Conversion'!$B$10:$E$32,4,FALSE)</f>
        <v>0.23091950623982635</v>
      </c>
      <c r="FY31" s="20">
        <f>'RIMS II Type II Employment'!FY31*VLOOKUP('Equation 4 Type II FTE'!$B31,'Equation 3 FTE Conversion'!$B$10:$E$32,4,FALSE)</f>
        <v>0.20083311177428109</v>
      </c>
      <c r="FZ31" s="20">
        <f>'RIMS II Type II Employment'!FZ31*VLOOKUP('Equation 4 Type II FTE'!$B31,'Equation 3 FTE Conversion'!$B$10:$E$32,4,FALSE)</f>
        <v>0.14528899891481281</v>
      </c>
      <c r="GA31" s="20">
        <f>'RIMS II Type II Employment'!GA31*VLOOKUP('Equation 4 Type II FTE'!$B31,'Equation 3 FTE Conversion'!$B$10:$E$32,4,FALSE)</f>
        <v>0.14400325556158439</v>
      </c>
      <c r="GB31" s="20">
        <f>'RIMS II Type II Employment'!GB31*VLOOKUP('Equation 4 Type II FTE'!$B31,'Equation 3 FTE Conversion'!$B$10:$E$32,4,FALSE)</f>
        <v>0.13688880900705372</v>
      </c>
      <c r="GC31" s="20">
        <f>'RIMS II Type II Employment'!GC31*VLOOKUP('Equation 4 Type II FTE'!$B31,'Equation 3 FTE Conversion'!$B$10:$E$32,4,FALSE)</f>
        <v>0.15154628323385785</v>
      </c>
      <c r="GD31" s="20">
        <f>'RIMS II Type II Employment'!GD31*VLOOKUP('Equation 4 Type II FTE'!$B31,'Equation 3 FTE Conversion'!$B$10:$E$32,4,FALSE)</f>
        <v>0.16174651383613675</v>
      </c>
      <c r="GE31" s="20">
        <f>'RIMS II Type II Employment'!GE31*VLOOKUP('Equation 4 Type II FTE'!$B31,'Equation 3 FTE Conversion'!$B$10:$E$32,4,FALSE)</f>
        <v>0.12703144329896907</v>
      </c>
      <c r="GF31" s="20">
        <f>'RIMS II Type II Employment'!GF31*VLOOKUP('Equation 4 Type II FTE'!$B31,'Equation 3 FTE Conversion'!$B$10:$E$32,4,FALSE)</f>
        <v>0.157975</v>
      </c>
      <c r="GG31" s="20">
        <f>'RIMS II Type II Employment'!GG31*VLOOKUP('Equation 4 Type II FTE'!$B31,'Equation 3 FTE Conversion'!$B$10:$E$32,4,FALSE)</f>
        <v>0.19191862452523059</v>
      </c>
      <c r="GH31" s="20">
        <f>'RIMS II Type II Employment'!GH31*VLOOKUP('Equation 4 Type II FTE'!$B31,'Equation 3 FTE Conversion'!$B$10:$E$32,4,FALSE)</f>
        <v>0.17948977211068912</v>
      </c>
      <c r="GI31" s="20">
        <f>'RIMS II Type II Employment'!GI31*VLOOKUP('Equation 4 Type II FTE'!$B31,'Equation 3 FTE Conversion'!$B$10:$E$32,4,FALSE)</f>
        <v>0.19723303038524145</v>
      </c>
      <c r="GJ31" s="20">
        <f>'RIMS II Type II Employment'!GJ31*VLOOKUP('Equation 4 Type II FTE'!$B31,'Equation 3 FTE Conversion'!$B$10:$E$32,4,FALSE)</f>
        <v>0.26494884698860555</v>
      </c>
      <c r="GK31" s="20">
        <f>'RIMS II Type II Employment'!GK31*VLOOKUP('Equation 4 Type II FTE'!$B31,'Equation 3 FTE Conversion'!$B$10:$E$32,4,FALSE)</f>
        <v>0.21969068095496472</v>
      </c>
      <c r="GL31" s="20">
        <f>'RIMS II Type II Employment'!GL31*VLOOKUP('Equation 4 Type II FTE'!$B31,'Equation 3 FTE Conversion'!$B$10:$E$32,4,FALSE)</f>
        <v>0.24703415626695607</v>
      </c>
      <c r="GM31" s="20">
        <f>'RIMS II Type II Employment'!GM31*VLOOKUP('Equation 4 Type II FTE'!$B31,'Equation 3 FTE Conversion'!$B$10:$E$32,4,FALSE)</f>
        <v>0.22226216766142159</v>
      </c>
      <c r="GN31" s="20">
        <f>'RIMS II Type II Employment'!GN31*VLOOKUP('Equation 4 Type II FTE'!$B31,'Equation 3 FTE Conversion'!$B$10:$E$32,4,FALSE)</f>
        <v>0.15394633749321759</v>
      </c>
      <c r="GO31" s="20">
        <f>'RIMS II Type II Employment'!GO31*VLOOKUP('Equation 4 Type II FTE'!$B31,'Equation 3 FTE Conversion'!$B$10:$E$32,4,FALSE)</f>
        <v>0.14177463374932175</v>
      </c>
      <c r="GP31" s="20">
        <f>'RIMS II Type II Employment'!GP31*VLOOKUP('Equation 4 Type II FTE'!$B31,'Equation 3 FTE Conversion'!$B$10:$E$32,4,FALSE)</f>
        <v>0.148974796527401</v>
      </c>
      <c r="GQ31" s="20">
        <f>'RIMS II Type II Employment'!GQ31*VLOOKUP('Equation 4 Type II FTE'!$B31,'Equation 3 FTE Conversion'!$B$10:$E$32,4,FALSE)</f>
        <v>0.2270622761801411</v>
      </c>
      <c r="GR31" s="20">
        <f>'RIMS II Type II Employment'!GR31*VLOOKUP('Equation 4 Type II FTE'!$B31,'Equation 3 FTE Conversion'!$B$10:$E$32,4,FALSE)</f>
        <v>0.18403273195876291</v>
      </c>
      <c r="GS31" s="20">
        <f>'RIMS II Type II Employment'!GS31*VLOOKUP('Equation 4 Type II FTE'!$B31,'Equation 3 FTE Conversion'!$B$10:$E$32,4,FALSE)</f>
        <v>0.18446131307650571</v>
      </c>
      <c r="GT31" s="20">
        <f>'RIMS II Type II Employment'!GT31*VLOOKUP('Equation 4 Type II FTE'!$B31,'Equation 3 FTE Conversion'!$B$10:$E$32,4,FALSE)</f>
        <v>0.15523208084644602</v>
      </c>
      <c r="GU31" s="20">
        <f>'RIMS II Type II Employment'!GU31*VLOOKUP('Equation 4 Type II FTE'!$B31,'Equation 3 FTE Conversion'!$B$10:$E$32,4,FALSE)</f>
        <v>0.16551802767227347</v>
      </c>
      <c r="GV31" s="20">
        <f>'RIMS II Type II Employment'!GV31*VLOOKUP('Equation 4 Type II FTE'!$B31,'Equation 3 FTE Conversion'!$B$10:$E$32,4,FALSE)</f>
        <v>0.19337580032555615</v>
      </c>
      <c r="GW31" s="20">
        <f>'RIMS II Type II Employment'!GW31*VLOOKUP('Equation 4 Type II FTE'!$B31,'Equation 3 FTE Conversion'!$B$10:$E$32,4,FALSE)</f>
        <v>0.19269007053716766</v>
      </c>
      <c r="GX31" s="20">
        <f>'RIMS II Type II Employment'!GX31*VLOOKUP('Equation 4 Type II FTE'!$B31,'Equation 3 FTE Conversion'!$B$10:$E$32,4,FALSE)</f>
        <v>0.18068979924036896</v>
      </c>
      <c r="GY31" s="20">
        <f>'RIMS II Type II Employment'!GY31*VLOOKUP('Equation 4 Type II FTE'!$B31,'Equation 3 FTE Conversion'!$B$10:$E$32,4,FALSE)</f>
        <v>0.15000339120998371</v>
      </c>
      <c r="GZ31" s="20">
        <f>'RIMS II Type II Employment'!GZ31*VLOOKUP('Equation 4 Type II FTE'!$B31,'Equation 3 FTE Conversion'!$B$10:$E$32,4,FALSE)</f>
        <v>0.19234720564297342</v>
      </c>
      <c r="HA31" s="20">
        <f>'RIMS II Type II Employment'!HA31*VLOOKUP('Equation 4 Type II FTE'!$B31,'Equation 3 FTE Conversion'!$B$10:$E$32,4,FALSE)</f>
        <v>0.13757453879544224</v>
      </c>
      <c r="HB31" s="20">
        <f>'RIMS II Type II Employment'!HB31*VLOOKUP('Equation 4 Type II FTE'!$B31,'Equation 3 FTE Conversion'!$B$10:$E$32,4,FALSE)</f>
        <v>0.11125965816603364</v>
      </c>
      <c r="HC31" s="20">
        <f>'RIMS II Type II Employment'!HC31*VLOOKUP('Equation 4 Type II FTE'!$B31,'Equation 3 FTE Conversion'!$B$10:$E$32,4,FALSE)</f>
        <v>0.1455461475854585</v>
      </c>
      <c r="HD31" s="20">
        <f>'RIMS II Type II Employment'!HD31*VLOOKUP('Equation 4 Type II FTE'!$B31,'Equation 3 FTE Conversion'!$B$10:$E$32,4,FALSE)</f>
        <v>0.16371798697775367</v>
      </c>
      <c r="HE31" s="20">
        <f>'RIMS II Type II Employment'!HE31*VLOOKUP('Equation 4 Type II FTE'!$B31,'Equation 3 FTE Conversion'!$B$10:$E$32,4,FALSE)</f>
        <v>0.20991903147042867</v>
      </c>
      <c r="HF31" s="20">
        <f>'RIMS II Type II Employment'!HF31*VLOOKUP('Equation 4 Type II FTE'!$B31,'Equation 3 FTE Conversion'!$B$10:$E$32,4,FALSE)</f>
        <v>0.1498319587628866</v>
      </c>
      <c r="HG31" s="20">
        <f>'RIMS II Type II Employment'!HG31*VLOOKUP('Equation 4 Type II FTE'!$B31,'Equation 3 FTE Conversion'!$B$10:$E$32,4,FALSE)</f>
        <v>0.18094694791101468</v>
      </c>
      <c r="HH31" s="20">
        <f>'RIMS II Type II Employment'!HH31*VLOOKUP('Equation 4 Type II FTE'!$B31,'Equation 3 FTE Conversion'!$B$10:$E$32,4,FALSE)</f>
        <v>0.23006234400434078</v>
      </c>
      <c r="HI31" s="20">
        <f>'RIMS II Type II Employment'!HI31*VLOOKUP('Equation 4 Type II FTE'!$B31,'Equation 3 FTE Conversion'!$B$10:$E$32,4,FALSE)</f>
        <v>0.29554953879544221</v>
      </c>
      <c r="HJ31" s="20">
        <f>'RIMS II Type II Employment'!HJ31*VLOOKUP('Equation 4 Type II FTE'!$B31,'Equation 3 FTE Conversion'!$B$10:$E$32,4,FALSE)</f>
        <v>0.19491869234943027</v>
      </c>
      <c r="HK31" s="20">
        <f>'RIMS II Type II Employment'!HK31*VLOOKUP('Equation 4 Type II FTE'!$B31,'Equation 3 FTE Conversion'!$B$10:$E$32,4,FALSE)</f>
        <v>0</v>
      </c>
      <c r="HL31" s="20">
        <f>'RIMS II Type II Employment'!HL31*VLOOKUP('Equation 4 Type II FTE'!$B31,'Equation 3 FTE Conversion'!$B$10:$E$32,4,FALSE)</f>
        <v>0.16783236570808466</v>
      </c>
      <c r="HM31" s="20">
        <f>'RIMS II Type II Employment'!HM31*VLOOKUP('Equation 4 Type II FTE'!$B31,'Equation 3 FTE Conversion'!$B$10:$E$32,4,FALSE)</f>
        <v>0.20014738198589258</v>
      </c>
      <c r="HN31" s="20">
        <f>'RIMS II Type II Employment'!HN31*VLOOKUP('Equation 4 Type II FTE'!$B31,'Equation 3 FTE Conversion'!$B$10:$E$32,4,FALSE)</f>
        <v>0.16294654096581659</v>
      </c>
      <c r="HO31" s="20">
        <f>'RIMS II Type II Employment'!HO31*VLOOKUP('Equation 4 Type II FTE'!$B31,'Equation 3 FTE Conversion'!$B$10:$E$32,4,FALSE)</f>
        <v>0.15891787845903421</v>
      </c>
      <c r="HP31" s="20">
        <f>'RIMS II Type II Employment'!HP31*VLOOKUP('Equation 4 Type II FTE'!$B31,'Equation 3 FTE Conversion'!$B$10:$E$32,4,FALSE)</f>
        <v>0.15934645957677701</v>
      </c>
      <c r="HQ31" s="20">
        <f>'RIMS II Type II Employment'!HQ31*VLOOKUP('Equation 4 Type II FTE'!$B31,'Equation 3 FTE Conversion'!$B$10:$E$32,4,FALSE)</f>
        <v>0.15008910743353229</v>
      </c>
      <c r="HR31" s="20">
        <f>'RIMS II Type II Employment'!HR31*VLOOKUP('Equation 4 Type II FTE'!$B31,'Equation 3 FTE Conversion'!$B$10:$E$32,4,FALSE)</f>
        <v>0.18848997558328814</v>
      </c>
      <c r="HS31" s="20">
        <f>'RIMS II Type II Employment'!HS31*VLOOKUP('Equation 4 Type II FTE'!$B31,'Equation 3 FTE Conversion'!$B$10:$E$32,4,FALSE)</f>
        <v>0.2261193977211069</v>
      </c>
      <c r="HT31" s="20">
        <f>'RIMS II Type II Employment'!HT31*VLOOKUP('Equation 4 Type II FTE'!$B31,'Equation 3 FTE Conversion'!$B$10:$E$32,4,FALSE)</f>
        <v>0.25989158979924043</v>
      </c>
      <c r="HU31" s="20">
        <f>'RIMS II Type II Employment'!HU31*VLOOKUP('Equation 4 Type II FTE'!$B31,'Equation 3 FTE Conversion'!$B$10:$E$32,4,FALSE)</f>
        <v>0.11425972599023332</v>
      </c>
      <c r="HV31" s="20">
        <f>'RIMS II Type II Employment'!HV31*VLOOKUP('Equation 4 Type II FTE'!$B31,'Equation 3 FTE Conversion'!$B$10:$E$32,4,FALSE)</f>
        <v>0.18308985349972873</v>
      </c>
      <c r="HW31" s="20">
        <f>'RIMS II Type II Employment'!HW31*VLOOKUP('Equation 4 Type II FTE'!$B31,'Equation 3 FTE Conversion'!$B$10:$E$32,4,FALSE)</f>
        <v>0.17786116386326642</v>
      </c>
      <c r="HX31" s="20">
        <f>'RIMS II Type II Employment'!HX31*VLOOKUP('Equation 4 Type II FTE'!$B31,'Equation 3 FTE Conversion'!$B$10:$E$32,4,FALSE)</f>
        <v>0.15094626966901792</v>
      </c>
      <c r="HY31" s="20">
        <f>'RIMS II Type II Employment'!HY31*VLOOKUP('Equation 4 Type II FTE'!$B31,'Equation 3 FTE Conversion'!$B$10:$E$32,4,FALSE)</f>
        <v>0.13037437601736301</v>
      </c>
      <c r="HZ31" s="20">
        <f>'RIMS II Type II Employment'!HZ31*VLOOKUP('Equation 4 Type II FTE'!$B31,'Equation 3 FTE Conversion'!$B$10:$E$32,4,FALSE)</f>
        <v>0.26332023874118282</v>
      </c>
      <c r="IA31" s="20">
        <f>'RIMS II Type II Employment'!IA31*VLOOKUP('Equation 4 Type II FTE'!$B31,'Equation 3 FTE Conversion'!$B$10:$E$32,4,FALSE)</f>
        <v>0.16491801410743354</v>
      </c>
      <c r="IB31" s="20">
        <f>'RIMS II Type II Employment'!IB31*VLOOKUP('Equation 4 Type II FTE'!$B31,'Equation 3 FTE Conversion'!$B$10:$E$32,4,FALSE)</f>
        <v>0.17563254205100381</v>
      </c>
      <c r="IC31" s="20">
        <f>'RIMS II Type II Employment'!IC31*VLOOKUP('Equation 4 Type II FTE'!$B31,'Equation 3 FTE Conversion'!$B$10:$E$32,4,FALSE)</f>
        <v>0.17237532555615845</v>
      </c>
      <c r="ID31" s="20">
        <f>'RIMS II Type II Employment'!ID31*VLOOKUP('Equation 4 Type II FTE'!$B31,'Equation 3 FTE Conversion'!$B$10:$E$32,4,FALSE)</f>
        <v>0.1535177563754748</v>
      </c>
      <c r="IE31" s="20">
        <f>'RIMS II Type II Employment'!IE31*VLOOKUP('Equation 4 Type II FTE'!$B31,'Equation 3 FTE Conversion'!$B$10:$E$32,4,FALSE)</f>
        <v>0.15394633749321759</v>
      </c>
      <c r="IF31" s="20">
        <f>'RIMS II Type II Employment'!IF31*VLOOKUP('Equation 4 Type II FTE'!$B31,'Equation 3 FTE Conversion'!$B$10:$E$32,4,FALSE)</f>
        <v>0.17271819045035269</v>
      </c>
      <c r="IG31" s="20">
        <f>'RIMS II Type II Employment'!IG31*VLOOKUP('Equation 4 Type II FTE'!$B31,'Equation 3 FTE Conversion'!$B$10:$E$32,4,FALSE)</f>
        <v>0.16054648670645688</v>
      </c>
      <c r="IH31" s="20">
        <f>'RIMS II Type II Employment'!IH31*VLOOKUP('Equation 4 Type II FTE'!$B31,'Equation 3 FTE Conversion'!$B$10:$E$32,4,FALSE)</f>
        <v>0.16071791915355399</v>
      </c>
      <c r="II31" s="20">
        <f>'RIMS II Type II Employment'!II31*VLOOKUP('Equation 4 Type II FTE'!$B31,'Equation 3 FTE Conversion'!$B$10:$E$32,4,FALSE)</f>
        <v>0.11674549647314161</v>
      </c>
      <c r="IJ31" s="20">
        <f>'RIMS II Type II Employment'!IJ31*VLOOKUP('Equation 4 Type II FTE'!$B31,'Equation 3 FTE Conversion'!$B$10:$E$32,4,FALSE)</f>
        <v>0.17314677156809552</v>
      </c>
      <c r="IK31" s="20">
        <f>'RIMS II Type II Employment'!IK31*VLOOKUP('Equation 4 Type II FTE'!$B31,'Equation 3 FTE Conversion'!$B$10:$E$32,4,FALSE)</f>
        <v>0.14288894465545307</v>
      </c>
      <c r="IL31" s="20">
        <f>'RIMS II Type II Employment'!IL31*VLOOKUP('Equation 4 Type II FTE'!$B31,'Equation 3 FTE Conversion'!$B$10:$E$32,4,FALSE)</f>
        <v>0.13620307921866523</v>
      </c>
      <c r="IM31" s="20">
        <f>'RIMS II Type II Employment'!IM31*VLOOKUP('Equation 4 Type II FTE'!$B31,'Equation 3 FTE Conversion'!$B$10:$E$32,4,FALSE)</f>
        <v>0.15300345903418339</v>
      </c>
      <c r="IN31" s="20">
        <f>'RIMS II Type II Employment'!IN31*VLOOKUP('Equation 4 Type II FTE'!$B31,'Equation 3 FTE Conversion'!$B$10:$E$32,4,FALSE)</f>
        <v>0.14666045849158982</v>
      </c>
      <c r="IO31" s="20">
        <f>'RIMS II Type II Employment'!IO31*VLOOKUP('Equation 4 Type II FTE'!$B31,'Equation 3 FTE Conversion'!$B$10:$E$32,4,FALSE)</f>
        <v>0.14726047205642975</v>
      </c>
      <c r="IP31" s="20">
        <f>'RIMS II Type II Employment'!IP31*VLOOKUP('Equation 4 Type II FTE'!$B31,'Equation 3 FTE Conversion'!$B$10:$E$32,4,FALSE)</f>
        <v>0.15583209441128595</v>
      </c>
      <c r="IQ31" s="20">
        <f>'RIMS II Type II Employment'!IQ31*VLOOKUP('Equation 4 Type II FTE'!$B31,'Equation 3 FTE Conversion'!$B$10:$E$32,4,FALSE)</f>
        <v>0.16020362181226264</v>
      </c>
      <c r="IR31" s="20">
        <f>'RIMS II Type II Employment'!IR31*VLOOKUP('Equation 4 Type II FTE'!$B31,'Equation 3 FTE Conversion'!$B$10:$E$32,4,FALSE)</f>
        <v>0.15163199945740641</v>
      </c>
      <c r="IS31" s="20">
        <f>'RIMS II Type II Employment'!IS31*VLOOKUP('Equation 4 Type II FTE'!$B31,'Equation 3 FTE Conversion'!$B$10:$E$32,4,FALSE)</f>
        <v>0.14888908030385242</v>
      </c>
      <c r="IT31" s="20">
        <f>'RIMS II Type II Employment'!IT31*VLOOKUP('Equation 4 Type II FTE'!$B31,'Equation 3 FTE Conversion'!$B$10:$E$32,4,FALSE)</f>
        <v>0.16611804123711341</v>
      </c>
      <c r="IU31" s="20">
        <f>'RIMS II Type II Employment'!IU31*VLOOKUP('Equation 4 Type II FTE'!$B31,'Equation 3 FTE Conversion'!$B$10:$E$32,4,FALSE)</f>
        <v>0.16371798697775367</v>
      </c>
      <c r="IV31" s="20">
        <f>'RIMS II Type II Employment'!IV31*VLOOKUP('Equation 4 Type II FTE'!$B31,'Equation 3 FTE Conversion'!$B$10:$E$32,4,FALSE)</f>
        <v>0.16028933803581119</v>
      </c>
      <c r="IW31" s="20">
        <f>'RIMS II Type II Employment'!IW31*VLOOKUP('Equation 4 Type II FTE'!$B31,'Equation 3 FTE Conversion'!$B$10:$E$32,4,FALSE)</f>
        <v>0.14794620184481824</v>
      </c>
      <c r="IX31" s="20">
        <f>'RIMS II Type II Employment'!IX31*VLOOKUP('Equation 4 Type II FTE'!$B31,'Equation 3 FTE Conversion'!$B$10:$E$32,4,FALSE)</f>
        <v>0.16603232501356485</v>
      </c>
      <c r="IY31" s="20">
        <f>'RIMS II Type II Employment'!IY31*VLOOKUP('Equation 4 Type II FTE'!$B31,'Equation 3 FTE Conversion'!$B$10:$E$32,4,FALSE)</f>
        <v>0.15171771568095496</v>
      </c>
      <c r="IZ31" s="20">
        <f>'RIMS II Type II Employment'!IZ31*VLOOKUP('Equation 4 Type II FTE'!$B31,'Equation 3 FTE Conversion'!$B$10:$E$32,4,FALSE)</f>
        <v>0.18771852957135107</v>
      </c>
      <c r="JA31" s="20">
        <f>'RIMS II Type II Employment'!JA31*VLOOKUP('Equation 4 Type II FTE'!$B31,'Equation 3 FTE Conversion'!$B$10:$E$32,4,FALSE)</f>
        <v>0.15634639175257734</v>
      </c>
      <c r="JB31" s="20">
        <f>'RIMS II Type II Employment'!JB31*VLOOKUP('Equation 4 Type II FTE'!$B31,'Equation 3 FTE Conversion'!$B$10:$E$32,4,FALSE)</f>
        <v>0.27429191535539882</v>
      </c>
      <c r="JC31" s="20">
        <f>'RIMS II Type II Employment'!JC31*VLOOKUP('Equation 4 Type II FTE'!$B31,'Equation 3 FTE Conversion'!$B$10:$E$32,4,FALSE)</f>
        <v>0.27669196961475856</v>
      </c>
      <c r="JD31" s="20">
        <f>'RIMS II Type II Employment'!JD31*VLOOKUP('Equation 4 Type II FTE'!$B31,'Equation 3 FTE Conversion'!$B$10:$E$32,4,FALSE)</f>
        <v>0.29546382257189369</v>
      </c>
      <c r="JE31" s="20">
        <f>'RIMS II Type II Employment'!JE31*VLOOKUP('Equation 4 Type II FTE'!$B31,'Equation 3 FTE Conversion'!$B$10:$E$32,4,FALSE)</f>
        <v>0.26529171188279982</v>
      </c>
      <c r="JF31" s="20">
        <f>'RIMS II Type II Employment'!JF31*VLOOKUP('Equation 4 Type II FTE'!$B31,'Equation 3 FTE Conversion'!$B$10:$E$32,4,FALSE)</f>
        <v>0.26829177970699947</v>
      </c>
      <c r="JG31" s="20">
        <f>'RIMS II Type II Employment'!JG31*VLOOKUP('Equation 4 Type II FTE'!$B31,'Equation 3 FTE Conversion'!$B$10:$E$32,4,FALSE)</f>
        <v>0.3204929598480738</v>
      </c>
      <c r="JH31" s="20">
        <f>'RIMS II Type II Employment'!JH31*VLOOKUP('Equation 4 Type II FTE'!$B31,'Equation 3 FTE Conversion'!$B$10:$E$32,4,FALSE)</f>
        <v>0.34526494845360828</v>
      </c>
      <c r="JI31" s="20">
        <f>'RIMS II Type II Employment'!JI31*VLOOKUP('Equation 4 Type II FTE'!$B31,'Equation 3 FTE Conversion'!$B$10:$E$32,4,FALSE)</f>
        <v>0.24943421052631579</v>
      </c>
      <c r="JJ31" s="20">
        <f>'RIMS II Type II Employment'!JJ31*VLOOKUP('Equation 4 Type II FTE'!$B31,'Equation 3 FTE Conversion'!$B$10:$E$32,4,FALSE)</f>
        <v>0.2052903553988063</v>
      </c>
      <c r="JK31" s="20">
        <f>'RIMS II Type II Employment'!JK31*VLOOKUP('Equation 4 Type II FTE'!$B31,'Equation 3 FTE Conversion'!$B$10:$E$32,4,FALSE)</f>
        <v>0.31329279706999458</v>
      </c>
      <c r="JL31" s="20">
        <f>'RIMS II Type II Employment'!JL31*VLOOKUP('Equation 4 Type II FTE'!$B31,'Equation 3 FTE Conversion'!$B$10:$E$32,4,FALSE)</f>
        <v>0.22337647856755291</v>
      </c>
      <c r="JM31" s="20">
        <f>'RIMS II Type II Employment'!JM31*VLOOKUP('Equation 4 Type II FTE'!$B31,'Equation 3 FTE Conversion'!$B$10:$E$32,4,FALSE)</f>
        <v>0.21754777536625072</v>
      </c>
      <c r="JN31" s="20">
        <f>'RIMS II Type II Employment'!JN31*VLOOKUP('Equation 4 Type II FTE'!$B31,'Equation 3 FTE Conversion'!$B$10:$E$32,4,FALSE)</f>
        <v>0.25500576505697231</v>
      </c>
      <c r="JO31" s="20">
        <f>'RIMS II Type II Employment'!JO31*VLOOKUP('Equation 4 Type II FTE'!$B31,'Equation 3 FTE Conversion'!$B$10:$E$32,4,FALSE)</f>
        <v>0.45129591698317961</v>
      </c>
      <c r="JP31" s="20">
        <f>'RIMS II Type II Employment'!JP31*VLOOKUP('Equation 4 Type II FTE'!$B31,'Equation 3 FTE Conversion'!$B$10:$E$32,4,FALSE)</f>
        <v>0.31217848616386329</v>
      </c>
      <c r="JQ31" s="20">
        <f>'RIMS II Type II Employment'!JQ31*VLOOKUP('Equation 4 Type II FTE'!$B31,'Equation 3 FTE Conversion'!$B$10:$E$32,4,FALSE)</f>
        <v>0.40938068366793279</v>
      </c>
      <c r="JR31" s="20">
        <f>'RIMS II Type II Employment'!JR31*VLOOKUP('Equation 4 Type II FTE'!$B31,'Equation 3 FTE Conversion'!$B$10:$E$32,4,FALSE)</f>
        <v>0.49783982637004887</v>
      </c>
      <c r="JS31" s="20">
        <f>'RIMS II Type II Employment'!JS31*VLOOKUP('Equation 4 Type II FTE'!$B31,'Equation 3 FTE Conversion'!$B$10:$E$32,4,FALSE)</f>
        <v>0.26520599565925124</v>
      </c>
      <c r="JT31" s="20">
        <f>'RIMS II Type II Employment'!JT31*VLOOKUP('Equation 4 Type II FTE'!$B31,'Equation 3 FTE Conversion'!$B$10:$E$32,4,FALSE)</f>
        <v>0.29932105263157899</v>
      </c>
      <c r="JU31" s="20">
        <f>'RIMS II Type II Employment'!JU31*VLOOKUP('Equation 4 Type II FTE'!$B31,'Equation 3 FTE Conversion'!$B$10:$E$32,4,FALSE)</f>
        <v>0.23109093868692351</v>
      </c>
      <c r="JV31" s="20">
        <f>'RIMS II Type II Employment'!JV31*VLOOKUP('Equation 4 Type II FTE'!$B31,'Equation 3 FTE Conversion'!$B$10:$E$32,4,FALSE)</f>
        <v>0.20434747693977212</v>
      </c>
      <c r="JW31" s="20">
        <f>'RIMS II Type II Employment'!JW31*VLOOKUP('Equation 4 Type II FTE'!$B31,'Equation 3 FTE Conversion'!$B$10:$E$32,4,FALSE)</f>
        <v>0.19311865165491049</v>
      </c>
      <c r="JX31" s="20">
        <f>'RIMS II Type II Employment'!JX31*VLOOKUP('Equation 4 Type II FTE'!$B31,'Equation 3 FTE Conversion'!$B$10:$E$32,4,FALSE)</f>
        <v>0.19363294899620184</v>
      </c>
      <c r="JY31" s="20">
        <f>'RIMS II Type II Employment'!JY31*VLOOKUP('Equation 4 Type II FTE'!$B31,'Equation 3 FTE Conversion'!$B$10:$E$32,4,FALSE)</f>
        <v>0.23323384427563756</v>
      </c>
      <c r="JZ31" s="20">
        <f>'RIMS II Type II Employment'!JZ31*VLOOKUP('Equation 4 Type II FTE'!$B31,'Equation 3 FTE Conversion'!$B$10:$E$32,4,FALSE)</f>
        <v>0.20889043678784591</v>
      </c>
      <c r="KA31" s="20">
        <f>'RIMS II Type II Employment'!KA31*VLOOKUP('Equation 4 Type II FTE'!$B31,'Equation 3 FTE Conversion'!$B$10:$E$32,4,FALSE)</f>
        <v>0.10585953608247423</v>
      </c>
      <c r="KB31" s="20">
        <f>'RIMS II Type II Employment'!KB31*VLOOKUP('Equation 4 Type II FTE'!$B31,'Equation 3 FTE Conversion'!$B$10:$E$32,4,FALSE)</f>
        <v>0.34912217851329358</v>
      </c>
      <c r="KC31" s="20">
        <f>'RIMS II Type II Employment'!KC31*VLOOKUP('Equation 4 Type II FTE'!$B31,'Equation 3 FTE Conversion'!$B$10:$E$32,4,FALSE)</f>
        <v>0.26152019804666304</v>
      </c>
      <c r="KD31" s="20">
        <f>'RIMS II Type II Employment'!KD31*VLOOKUP('Equation 4 Type II FTE'!$B31,'Equation 3 FTE Conversion'!$B$10:$E$32,4,FALSE)</f>
        <v>0.19740446283233859</v>
      </c>
      <c r="KE31" s="20">
        <f>'RIMS II Type II Employment'!KE31*VLOOKUP('Equation 4 Type II FTE'!$B31,'Equation 3 FTE Conversion'!$B$10:$E$32,4,FALSE)</f>
        <v>0.23631962832338579</v>
      </c>
      <c r="KF31" s="20">
        <f>'RIMS II Type II Employment'!KF31*VLOOKUP('Equation 4 Type II FTE'!$B31,'Equation 3 FTE Conversion'!$B$10:$E$32,4,FALSE)</f>
        <v>0.22526223548562127</v>
      </c>
      <c r="KG31" s="20">
        <f>'RIMS II Type II Employment'!KG31*VLOOKUP('Equation 4 Type II FTE'!$B31,'Equation 3 FTE Conversion'!$B$10:$E$32,4,FALSE)</f>
        <v>0.24609127780792189</v>
      </c>
      <c r="KH31" s="20">
        <f>'RIMS II Type II Employment'!KH31*VLOOKUP('Equation 4 Type II FTE'!$B31,'Equation 3 FTE Conversion'!$B$10:$E$32,4,FALSE)</f>
        <v>0.2177192078133478</v>
      </c>
      <c r="KI31" s="20">
        <f>'RIMS II Type II Employment'!KI31*VLOOKUP('Equation 4 Type II FTE'!$B31,'Equation 3 FTE Conversion'!$B$10:$E$32,4,FALSE)</f>
        <v>0.2266336950623983</v>
      </c>
      <c r="KJ31" s="20">
        <f>'RIMS II Type II Employment'!KJ31*VLOOKUP('Equation 4 Type II FTE'!$B31,'Equation 3 FTE Conversion'!$B$10:$E$32,4,FALSE)</f>
        <v>0.28663505154639174</v>
      </c>
      <c r="KK31" s="20">
        <f>'RIMS II Type II Employment'!KK31*VLOOKUP('Equation 4 Type II FTE'!$B31,'Equation 3 FTE Conversion'!$B$10:$E$32,4,FALSE)</f>
        <v>0.2189192349430277</v>
      </c>
      <c r="KL31" s="20">
        <f>'RIMS II Type II Employment'!KL31*VLOOKUP('Equation 4 Type II FTE'!$B31,'Equation 3 FTE Conversion'!$B$10:$E$32,4,FALSE)</f>
        <v>0.43723845632121544</v>
      </c>
      <c r="KM31" s="20">
        <f>'RIMS II Type II Employment'!KM31*VLOOKUP('Equation 4 Type II FTE'!$B31,'Equation 3 FTE Conversion'!$B$10:$E$32,4,FALSE)</f>
        <v>0.34835073250135651</v>
      </c>
      <c r="KN31" s="20">
        <f>'RIMS II Type II Employment'!KN31*VLOOKUP('Equation 4 Type II FTE'!$B31,'Equation 3 FTE Conversion'!$B$10:$E$32,4,FALSE)</f>
        <v>0.26803463103635378</v>
      </c>
      <c r="KO31" s="20">
        <f>'RIMS II Type II Employment'!KO31*VLOOKUP('Equation 4 Type II FTE'!$B31,'Equation 3 FTE Conversion'!$B$10:$E$32,4,FALSE)</f>
        <v>0.22389077590884426</v>
      </c>
      <c r="KP31" s="20">
        <f>'RIMS II Type II Employment'!KP31*VLOOKUP('Equation 4 Type II FTE'!$B31,'Equation 3 FTE Conversion'!$B$10:$E$32,4,FALSE)</f>
        <v>0.21360482908301684</v>
      </c>
      <c r="KQ31" s="20">
        <f>'RIMS II Type II Employment'!KQ31*VLOOKUP('Equation 4 Type II FTE'!$B31,'Equation 3 FTE Conversion'!$B$10:$E$32,4,FALSE)</f>
        <v>0.36703686923494305</v>
      </c>
      <c r="KR31" s="20">
        <f>'RIMS II Type II Employment'!KR31*VLOOKUP('Equation 4 Type II FTE'!$B31,'Equation 3 FTE Conversion'!$B$10:$E$32,4,FALSE)</f>
        <v>0.14074603906673902</v>
      </c>
      <c r="KS31" s="20">
        <f>'RIMS II Type II Employment'!KS31*VLOOKUP('Equation 4 Type II FTE'!$B31,'Equation 3 FTE Conversion'!$B$10:$E$32,4,FALSE)</f>
        <v>0.48343950081389037</v>
      </c>
      <c r="KT31" s="20">
        <f>'RIMS II Type II Employment'!KT31*VLOOKUP('Equation 4 Type II FTE'!$B31,'Equation 3 FTE Conversion'!$B$10:$E$32,4,FALSE)</f>
        <v>0.36309392295170917</v>
      </c>
      <c r="KU31" s="20">
        <f>'RIMS II Type II Employment'!KU31*VLOOKUP('Equation 4 Type II FTE'!$B31,'Equation 3 FTE Conversion'!$B$10:$E$32,4,FALSE)</f>
        <v>0.30172110689093867</v>
      </c>
      <c r="KV31" s="20">
        <f>'RIMS II Type II Employment'!KV31*VLOOKUP('Equation 4 Type II FTE'!$B31,'Equation 3 FTE Conversion'!$B$10:$E$32,4,FALSE)</f>
        <v>0.20160455778621814</v>
      </c>
      <c r="KW31" s="20">
        <f>'RIMS II Type II Employment'!KW31*VLOOKUP('Equation 4 Type II FTE'!$B31,'Equation 3 FTE Conversion'!$B$10:$E$32,4,FALSE)</f>
        <v>0.35692235485621271</v>
      </c>
      <c r="KX31" s="20">
        <f>'RIMS II Type II Employment'!KX31*VLOOKUP('Equation 4 Type II FTE'!$B31,'Equation 3 FTE Conversion'!$B$10:$E$32,4,FALSE)</f>
        <v>0.33540758274552362</v>
      </c>
      <c r="KY31" s="20">
        <f>'RIMS II Type II Employment'!KY31*VLOOKUP('Equation 4 Type II FTE'!$B31,'Equation 3 FTE Conversion'!$B$10:$E$32,4,FALSE)</f>
        <v>0.31312136462289747</v>
      </c>
      <c r="KZ31" s="20">
        <f>'RIMS II Type II Employment'!KZ31*VLOOKUP('Equation 4 Type II FTE'!$B31,'Equation 3 FTE Conversion'!$B$10:$E$32,4,FALSE)</f>
        <v>0.31320708084644605</v>
      </c>
      <c r="LA31" s="20">
        <f>'RIMS II Type II Employment'!LA31*VLOOKUP('Equation 4 Type II FTE'!$B31,'Equation 3 FTE Conversion'!$B$10:$E$32,4,FALSE)</f>
        <v>0.36617970699945745</v>
      </c>
      <c r="LB31" s="20">
        <f>'RIMS II Type II Employment'!LB31*VLOOKUP('Equation 4 Type II FTE'!$B31,'Equation 3 FTE Conversion'!$B$10:$E$32,4,FALSE)</f>
        <v>0.32837885241454151</v>
      </c>
      <c r="LC31" s="20">
        <f>'RIMS II Type II Employment'!LC31*VLOOKUP('Equation 4 Type II FTE'!$B31,'Equation 3 FTE Conversion'!$B$10:$E$32,4,FALSE)</f>
        <v>0.34063627238198591</v>
      </c>
      <c r="LD31" s="20">
        <f>'RIMS II Type II Employment'!LD31*VLOOKUP('Equation 4 Type II FTE'!$B31,'Equation 3 FTE Conversion'!$B$10:$E$32,4,FALSE)</f>
        <v>0.51506878730330985</v>
      </c>
      <c r="LE31" s="20">
        <f>'RIMS II Type II Employment'!LE31*VLOOKUP('Equation 4 Type II FTE'!$B31,'Equation 3 FTE Conversion'!$B$10:$E$32,4,FALSE)</f>
        <v>0.33917909658166034</v>
      </c>
      <c r="LF31" s="20">
        <f>'RIMS II Type II Employment'!LF31*VLOOKUP('Equation 4 Type II FTE'!$B31,'Equation 3 FTE Conversion'!$B$10:$E$32,4,FALSE)</f>
        <v>0.2623773602821487</v>
      </c>
      <c r="LG31" s="20">
        <f>'RIMS II Type II Employment'!LG31*VLOOKUP('Equation 4 Type II FTE'!$B31,'Equation 3 FTE Conversion'!$B$10:$E$32,4,FALSE)</f>
        <v>0.35357942213781879</v>
      </c>
      <c r="LH31" s="20">
        <f>'RIMS II Type II Employment'!LH31*VLOOKUP('Equation 4 Type II FTE'!$B31,'Equation 3 FTE Conversion'!$B$10:$E$32,4,FALSE)</f>
        <v>0.53598354584915897</v>
      </c>
      <c r="LI31" s="20">
        <f>'RIMS II Type II Employment'!LI31*VLOOKUP('Equation 4 Type II FTE'!$B31,'Equation 3 FTE Conversion'!$B$10:$E$32,4,FALSE)</f>
        <v>0.34449350244167121</v>
      </c>
      <c r="LJ31" s="20">
        <f>'RIMS II Type II Employment'!LJ31*VLOOKUP('Equation 4 Type II FTE'!$B31,'Equation 3 FTE Conversion'!$B$10:$E$32,4,FALSE)</f>
        <v>0.25886299511665761</v>
      </c>
      <c r="LK31" s="20">
        <f>'RIMS II Type II Employment'!LK31*VLOOKUP('Equation 4 Type II FTE'!$B31,'Equation 3 FTE Conversion'!$B$10:$E$32,4,FALSE)</f>
        <v>0.33335039338035816</v>
      </c>
      <c r="LL31" s="20">
        <f>'RIMS II Type II Employment'!LL31*VLOOKUP('Equation 4 Type II FTE'!$B31,'Equation 3 FTE Conversion'!$B$10:$E$32,4,FALSE)</f>
        <v>0.37260842376559955</v>
      </c>
      <c r="LM31" s="20">
        <f>'RIMS II Type II Employment'!LM31*VLOOKUP('Equation 4 Type II FTE'!$B31,'Equation 3 FTE Conversion'!$B$10:$E$32,4,FALSE)</f>
        <v>0.33275037981551819</v>
      </c>
      <c r="LN31" s="20">
        <f>'RIMS II Type II Employment'!LN31*VLOOKUP('Equation 4 Type II FTE'!$B31,'Equation 3 FTE Conversion'!$B$10:$E$32,4,FALSE)</f>
        <v>0.40029476397178515</v>
      </c>
      <c r="LO31" s="20">
        <f>'RIMS II Type II Employment'!LO31*VLOOKUP('Equation 4 Type II FTE'!$B31,'Equation 3 FTE Conversion'!$B$10:$E$32,4,FALSE)</f>
        <v>0.34792215138361365</v>
      </c>
      <c r="LP31" s="20">
        <f>'RIMS II Type II Employment'!LP31*VLOOKUP('Equation 4 Type II FTE'!$B31,'Equation 3 FTE Conversion'!$B$10:$E$32,4,FALSE)</f>
        <v>0.36626542322300598</v>
      </c>
      <c r="LQ31" s="20">
        <f>'RIMS II Type II Employment'!LQ31*VLOOKUP('Equation 4 Type II FTE'!$B31,'Equation 3 FTE Conversion'!$B$10:$E$32,4,FALSE)</f>
        <v>0.29443522788931092</v>
      </c>
      <c r="LR31" s="20">
        <f>'RIMS II Type II Employment'!LR31*VLOOKUP('Equation 4 Type II FTE'!$B31,'Equation 3 FTE Conversion'!$B$10:$E$32,4,FALSE)</f>
        <v>0.37183697775366253</v>
      </c>
      <c r="LS31" s="20">
        <f>'RIMS II Type II Employment'!LS31*VLOOKUP('Equation 4 Type II FTE'!$B31,'Equation 3 FTE Conversion'!$B$10:$E$32,4,FALSE)</f>
        <v>0.31414995930548023</v>
      </c>
      <c r="LT31" s="20">
        <f>'RIMS II Type II Employment'!LT31*VLOOKUP('Equation 4 Type II FTE'!$B31,'Equation 3 FTE Conversion'!$B$10:$E$32,4,FALSE)</f>
        <v>0.29049228160607704</v>
      </c>
      <c r="LU31" s="20">
        <f>'RIMS II Type II Employment'!LU31*VLOOKUP('Equation 4 Type II FTE'!$B31,'Equation 3 FTE Conversion'!$B$10:$E$32,4,FALSE)</f>
        <v>0.32529306836679328</v>
      </c>
      <c r="LV31" s="20">
        <f>'RIMS II Type II Employment'!LV31*VLOOKUP('Equation 4 Type II FTE'!$B31,'Equation 3 FTE Conversion'!$B$10:$E$32,4,FALSE)</f>
        <v>0.30060679598480738</v>
      </c>
      <c r="LW31" s="20">
        <f>'RIMS II Type II Employment'!LW31*VLOOKUP('Equation 4 Type II FTE'!$B31,'Equation 3 FTE Conversion'!$B$10:$E$32,4,FALSE)</f>
        <v>0.32083582474226807</v>
      </c>
      <c r="LX31" s="20">
        <f>'RIMS II Type II Employment'!LX31*VLOOKUP('Equation 4 Type II FTE'!$B31,'Equation 3 FTE Conversion'!$B$10:$E$32,4,FALSE)</f>
        <v>0.37020836950623986</v>
      </c>
      <c r="LY31" s="20">
        <f>'RIMS II Type II Employment'!LY31*VLOOKUP('Equation 4 Type II FTE'!$B31,'Equation 3 FTE Conversion'!$B$10:$E$32,4,FALSE)</f>
        <v>0.35777951709169831</v>
      </c>
      <c r="LZ31" s="20">
        <f>'RIMS II Type II Employment'!LZ31*VLOOKUP('Equation 4 Type II FTE'!$B31,'Equation 3 FTE Conversion'!$B$10:$E$32,4,FALSE)</f>
        <v>0.28406356483993489</v>
      </c>
      <c r="MA31" s="20">
        <f>'RIMS II Type II Employment'!MA31*VLOOKUP('Equation 4 Type II FTE'!$B31,'Equation 3 FTE Conversion'!$B$10:$E$32,4,FALSE)</f>
        <v>0.230405208898535</v>
      </c>
      <c r="MB31" s="20">
        <f>'RIMS II Type II Employment'!MB31*VLOOKUP('Equation 4 Type II FTE'!$B31,'Equation 3 FTE Conversion'!$B$10:$E$32,4,FALSE)</f>
        <v>0.35546517905588715</v>
      </c>
      <c r="MC31" s="20">
        <f>'RIMS II Type II Employment'!MC31*VLOOKUP('Equation 4 Type II FTE'!$B31,'Equation 3 FTE Conversion'!$B$10:$E$32,4,FALSE)</f>
        <v>0.37140839663591974</v>
      </c>
      <c r="MD31" s="20">
        <f>'RIMS II Type II Employment'!MD31*VLOOKUP('Equation 4 Type II FTE'!$B31,'Equation 3 FTE Conversion'!$B$10:$E$32,4,FALSE)</f>
        <v>0.34835073250135651</v>
      </c>
      <c r="ME31" s="20">
        <f>'RIMS II Type II Employment'!ME31*VLOOKUP('Equation 4 Type II FTE'!$B31,'Equation 3 FTE Conversion'!$B$10:$E$32,4,FALSE)</f>
        <v>0.38940880358111774</v>
      </c>
      <c r="MF31" s="20">
        <f>'RIMS II Type II Employment'!MF31*VLOOKUP('Equation 4 Type II FTE'!$B31,'Equation 3 FTE Conversion'!$B$10:$E$32,4,FALSE)</f>
        <v>0.37466561313076507</v>
      </c>
      <c r="MG31" s="20">
        <f>'RIMS II Type II Employment'!MG31*VLOOKUP('Equation 4 Type II FTE'!$B31,'Equation 3 FTE Conversion'!$B$10:$E$32,4,FALSE)</f>
        <v>0.34646497558328815</v>
      </c>
      <c r="MH31" s="20">
        <f>'RIMS II Type II Employment'!MH31*VLOOKUP('Equation 4 Type II FTE'!$B31,'Equation 3 FTE Conversion'!$B$10:$E$32,4,FALSE)</f>
        <v>0.40903781877373852</v>
      </c>
      <c r="MI31" s="20">
        <f>'RIMS II Type II Employment'!MI31*VLOOKUP('Equation 4 Type II FTE'!$B31,'Equation 3 FTE Conversion'!$B$10:$E$32,4,FALSE)</f>
        <v>0.32237871676614216</v>
      </c>
      <c r="MJ31" s="20">
        <f>'RIMS II Type II Employment'!MJ31*VLOOKUP('Equation 4 Type II FTE'!$B31,'Equation 3 FTE Conversion'!$B$10:$E$32,4,FALSE)</f>
        <v>0.28612075420510036</v>
      </c>
      <c r="MK31" s="20">
        <f>'RIMS II Type II Employment'!MK31*VLOOKUP('Equation 4 Type II FTE'!$B31,'Equation 3 FTE Conversion'!$B$10:$E$32,4,FALSE)</f>
        <v>0.35803666576234405</v>
      </c>
      <c r="ML31" s="20">
        <f>'RIMS II Type II Employment'!ML31*VLOOKUP('Equation 4 Type II FTE'!$B31,'Equation 3 FTE Conversion'!$B$10:$E$32,4,FALSE)</f>
        <v>0.39172314161692895</v>
      </c>
      <c r="MM31" s="20">
        <f>'RIMS II Type II Employment'!MM31*VLOOKUP('Equation 4 Type II FTE'!$B31,'Equation 3 FTE Conversion'!$B$10:$E$32,4,FALSE)</f>
        <v>0.24771988605534453</v>
      </c>
      <c r="MN31" s="20">
        <f>'RIMS II Type II Employment'!MN31*VLOOKUP('Equation 4 Type II FTE'!$B31,'Equation 3 FTE Conversion'!$B$10:$E$32,4,FALSE)</f>
        <v>0.2756633749321758</v>
      </c>
      <c r="MO31" s="20">
        <f>'RIMS II Type II Employment'!MO31*VLOOKUP('Equation 4 Type II FTE'!$B31,'Equation 3 FTE Conversion'!$B$10:$E$32,4,FALSE)</f>
        <v>0.23863396635919695</v>
      </c>
      <c r="MP31" s="20">
        <f>'RIMS II Type II Employment'!MP31*VLOOKUP('Equation 4 Type II FTE'!$B31,'Equation 3 FTE Conversion'!$B$10:$E$32,4,FALSE)</f>
        <v>0.23631962832338579</v>
      </c>
      <c r="MQ31" s="20">
        <f>'RIMS II Type II Employment'!MQ31*VLOOKUP('Equation 4 Type II FTE'!$B31,'Equation 3 FTE Conversion'!$B$10:$E$32,4,FALSE)</f>
        <v>0.25320572436245253</v>
      </c>
      <c r="MR31" s="20">
        <f>'RIMS II Type II Employment'!MR31*VLOOKUP('Equation 4 Type II FTE'!$B31,'Equation 3 FTE Conversion'!$B$10:$E$32,4,FALSE)</f>
        <v>0.32186441942485078</v>
      </c>
      <c r="MS31" s="20">
        <f>'RIMS II Type II Employment'!MS31*VLOOKUP('Equation 4 Type II FTE'!$B31,'Equation 3 FTE Conversion'!$B$10:$E$32,4,FALSE)</f>
        <v>0.27600623982637007</v>
      </c>
      <c r="MT31" s="20">
        <f>'RIMS II Type II Employment'!MT31*VLOOKUP('Equation 4 Type II FTE'!$B31,'Equation 3 FTE Conversion'!$B$10:$E$32,4,FALSE)</f>
        <v>0.30832125610417799</v>
      </c>
      <c r="MU31" s="20">
        <f>'RIMS II Type II Employment'!MU31*VLOOKUP('Equation 4 Type II FTE'!$B31,'Equation 3 FTE Conversion'!$B$10:$E$32,4,FALSE)</f>
        <v>0.28817794357026588</v>
      </c>
      <c r="MV31" s="20">
        <f>'RIMS II Type II Employment'!MV31*VLOOKUP('Equation 4 Type II FTE'!$B31,'Equation 3 FTE Conversion'!$B$10:$E$32,4,FALSE)</f>
        <v>0.34115056972327729</v>
      </c>
      <c r="MW31" s="20">
        <f>'RIMS II Type II Employment'!MW31*VLOOKUP('Equation 4 Type II FTE'!$B31,'Equation 3 FTE Conversion'!$B$10:$E$32,4,FALSE)</f>
        <v>8.5615935567010322</v>
      </c>
      <c r="MX31" s="20">
        <f>'RIMS II Type II Employment'!MX31*VLOOKUP('Equation 4 Type II FTE'!$B31,'Equation 3 FTE Conversion'!$B$10:$E$32,4,FALSE)</f>
        <v>6.0876519126424311</v>
      </c>
      <c r="MY31" s="20">
        <f>'RIMS II Type II Employment'!MY31*VLOOKUP('Equation 4 Type II FTE'!$B31,'Equation 3 FTE Conversion'!$B$10:$E$32,4,FALSE)</f>
        <v>5.5179818909386871</v>
      </c>
      <c r="MZ31" s="20">
        <f>'RIMS II Type II Employment'!MZ31*VLOOKUP('Equation 4 Type II FTE'!$B31,'Equation 3 FTE Conversion'!$B$10:$E$32,4,FALSE)</f>
        <v>7.390967091698319</v>
      </c>
      <c r="NA31" s="20">
        <f>'RIMS II Type II Employment'!NA31*VLOOKUP('Equation 4 Type II FTE'!$B31,'Equation 3 FTE Conversion'!$B$10:$E$32,4,FALSE)</f>
        <v>22.537452373846989</v>
      </c>
      <c r="NB31" s="20">
        <f>'RIMS II Type II Employment'!NB31*VLOOKUP('Equation 4 Type II FTE'!$B31,'Equation 3 FTE Conversion'!$B$10:$E$32,4,FALSE)</f>
        <v>9.8169933667932714</v>
      </c>
      <c r="NC31" s="20">
        <f>'RIMS II Type II Employment'!NC31*VLOOKUP('Equation 4 Type II FTE'!$B31,'Equation 3 FTE Conversion'!$B$10:$E$32,4,FALSE)</f>
        <v>12.523311692892026</v>
      </c>
      <c r="ND31" s="20">
        <f>'RIMS II Type II Employment'!ND31*VLOOKUP('Equation 4 Type II FTE'!$B31,'Equation 3 FTE Conversion'!$B$10:$E$32,4,FALSE)</f>
        <v>15.929074403147045</v>
      </c>
      <c r="NE31" s="20">
        <f>'RIMS II Type II Employment'!NE31*VLOOKUP('Equation 4 Type II FTE'!$B31,'Equation 3 FTE Conversion'!$B$10:$E$32,4,FALSE)</f>
        <v>3.2214728296256108</v>
      </c>
      <c r="NF31" s="20">
        <f>'RIMS II Type II Employment'!NF31*VLOOKUP('Equation 4 Type II FTE'!$B31,'Equation 3 FTE Conversion'!$B$10:$E$32,4,FALSE)</f>
        <v>7.090360295713511</v>
      </c>
      <c r="NG31" s="198">
        <f>'RIMS II Type II Employment'!NG31*VLOOKUP('Equation 4 Type II FTE'!$B31,'Equation 3 FTE Conversion'!$B$10:$E$32,4,FALSE)</f>
        <v>9.5359298697775365</v>
      </c>
      <c r="NH31" s="219">
        <f>'RIMS II Type II Employment'!NH31*VLOOKUP('Equation 4 Type II FTE'!$B31,'Equation 3 FTE Conversion'!$B$10:$E$32,4,FALSE)</f>
        <v>0.4968112316874661</v>
      </c>
      <c r="NI31" s="198">
        <f>'RIMS II Type II Employment'!NI31*VLOOKUP('Equation 4 Type II FTE'!$B31,'Equation 3 FTE Conversion'!$B$10:$E$32,4,FALSE)</f>
        <v>2.669546066196419</v>
      </c>
      <c r="NJ31" s="200">
        <f>'RIMS II Type II Employment'!NJ31*VLOOKUP('Equation 4 Type II FTE'!$B31,'Equation 3 FTE Conversion'!$B$10:$E$32,4,FALSE)</f>
        <v>0.46878202658708634</v>
      </c>
    </row>
    <row r="32" spans="2:374" ht="14.5" thickBot="1" x14ac:dyDescent="0.35">
      <c r="B32" s="60" t="s">
        <v>817</v>
      </c>
      <c r="C32" s="47">
        <f>'RIMS II Type II Employment'!C32*VLOOKUP("Households3",'Equation 3 FTE Conversion'!$B$10:$E$32,4,FALSE)</f>
        <v>3.4427001977419151E-2</v>
      </c>
      <c r="D32" s="47">
        <f>'RIMS II Type II Employment'!D32*VLOOKUP("Households3",'Equation 3 FTE Conversion'!$B$10:$E$32,4,FALSE)</f>
        <v>4.0629255597371947E-2</v>
      </c>
      <c r="E32" s="47">
        <f>'RIMS II Type II Employment'!E32*VLOOKUP("Households3",'Equation 3 FTE Conversion'!$B$10:$E$32,4,FALSE)</f>
        <v>4.1528132933596987E-2</v>
      </c>
      <c r="F32" s="47">
        <f>'RIMS II Type II Employment'!F32*VLOOKUP("Households3",'Equation 3 FTE Conversion'!$B$10:$E$32,4,FALSE)</f>
        <v>5.6359608981310205E-2</v>
      </c>
      <c r="G32" s="47">
        <f>'RIMS II Type II Employment'!G32*VLOOKUP("Households3",'Equation 3 FTE Conversion'!$B$10:$E$32,4,FALSE)</f>
        <v>4.008992919563692E-2</v>
      </c>
      <c r="H32" s="47">
        <f>'RIMS II Type II Employment'!H32*VLOOKUP("Households3",'Equation 3 FTE Conversion'!$B$10:$E$32,4,FALSE)</f>
        <v>3.3078685973081584E-2</v>
      </c>
      <c r="I32" s="47">
        <f>'RIMS II Type II Employment'!I32*VLOOKUP("Households3",'Equation 3 FTE Conversion'!$B$10:$E$32,4,FALSE)</f>
        <v>2.7415758754863812E-2</v>
      </c>
      <c r="J32" s="47">
        <f>'RIMS II Type II Employment'!J32*VLOOKUP("Households3",'Equation 3 FTE Conversion'!$B$10:$E$32,4,FALSE)</f>
        <v>3.2629247304969064E-2</v>
      </c>
      <c r="K32" s="47">
        <f>'RIMS II Type II Employment'!K32*VLOOKUP("Households3",'Equation 3 FTE Conversion'!$B$10:$E$32,4,FALSE)</f>
        <v>2.8134860623843849E-2</v>
      </c>
      <c r="L32" s="47">
        <f>'RIMS II Type II Employment'!L32*VLOOKUP("Households3",'Equation 3 FTE Conversion'!$B$10:$E$32,4,FALSE)</f>
        <v>5.7438261784780252E-2</v>
      </c>
      <c r="M32" s="47">
        <f>'RIMS II Type II Employment'!M32*VLOOKUP("Households3",'Equation 3 FTE Conversion'!$B$10:$E$32,4,FALSE)</f>
        <v>3.3618012374816611E-2</v>
      </c>
      <c r="N32" s="47">
        <f>'RIMS II Type II Employment'!N32*VLOOKUP("Households3",'Equation 3 FTE Conversion'!$B$10:$E$32,4,FALSE)</f>
        <v>6.6696698347898195E-2</v>
      </c>
      <c r="O32" s="47">
        <f>'RIMS II Type II Employment'!O32*VLOOKUP("Households3",'Equation 3 FTE Conversion'!$B$10:$E$32,4,FALSE)</f>
        <v>3.4157338776551638E-2</v>
      </c>
      <c r="P32" s="47">
        <f>'RIMS II Type II Employment'!P32*VLOOKUP("Households3",'Equation 3 FTE Conversion'!$B$10:$E$32,4,FALSE)</f>
        <v>2.4988789947056195E-2</v>
      </c>
      <c r="Q32" s="47">
        <f>'RIMS II Type II Employment'!Q32*VLOOKUP("Households3",'Equation 3 FTE Conversion'!$B$10:$E$32,4,FALSE)</f>
        <v>0</v>
      </c>
      <c r="R32" s="47">
        <f>'RIMS II Type II Employment'!R32*VLOOKUP("Households3",'Equation 3 FTE Conversion'!$B$10:$E$32,4,FALSE)</f>
        <v>2.4988789947056195E-2</v>
      </c>
      <c r="S32" s="47">
        <f>'RIMS II Type II Employment'!S32*VLOOKUP("Households3",'Equation 3 FTE Conversion'!$B$10:$E$32,4,FALSE)</f>
        <v>2.9303401160936403E-2</v>
      </c>
      <c r="T32" s="47">
        <f>'RIMS II Type II Employment'!T32*VLOOKUP("Households3",'Equation 3 FTE Conversion'!$B$10:$E$32,4,FALSE)</f>
        <v>3.0202278497161446E-2</v>
      </c>
      <c r="U32" s="47">
        <f>'RIMS II Type II Employment'!U32*VLOOKUP("Households3",'Equation 3 FTE Conversion'!$B$10:$E$32,4,FALSE)</f>
        <v>3.7303409453339292E-2</v>
      </c>
      <c r="V32" s="47">
        <f>'RIMS II Type II Employment'!V32*VLOOKUP("Households3",'Equation 3 FTE Conversion'!$B$10:$E$32,4,FALSE)</f>
        <v>4.2247234802577027E-2</v>
      </c>
      <c r="W32" s="47">
        <f>'RIMS II Type II Employment'!W32*VLOOKUP("Households3",'Equation 3 FTE Conversion'!$B$10:$E$32,4,FALSE)</f>
        <v>2.4809014479811188E-2</v>
      </c>
      <c r="X32" s="47">
        <f>'RIMS II Type II Employment'!X32*VLOOKUP("Households3",'Equation 3 FTE Conversion'!$B$10:$E$32,4,FALSE)</f>
        <v>2.4449463545321171E-2</v>
      </c>
      <c r="Y32" s="47">
        <f>'RIMS II Type II Employment'!Y32*VLOOKUP("Households3",'Equation 3 FTE Conversion'!$B$10:$E$32,4,FALSE)</f>
        <v>2.6337105951393762E-2</v>
      </c>
      <c r="Z32" s="47">
        <f>'RIMS II Type II Employment'!Z32*VLOOKUP("Households3",'Equation 3 FTE Conversion'!$B$10:$E$32,4,FALSE)</f>
        <v>6.2471974867640501E-2</v>
      </c>
      <c r="AA32" s="47">
        <f>'RIMS II Type II Employment'!AA32*VLOOKUP("Households3",'Equation 3 FTE Conversion'!$B$10:$E$32,4,FALSE)</f>
        <v>4.1977571601709507E-2</v>
      </c>
      <c r="AB32" s="47">
        <f>'RIMS II Type II Employment'!AB32*VLOOKUP("Households3",'Equation 3 FTE Conversion'!$B$10:$E$32,4,FALSE)</f>
        <v>5.8966353256362833E-2</v>
      </c>
      <c r="AC32" s="47">
        <f>'RIMS II Type II Employment'!AC32*VLOOKUP("Households3",'Equation 3 FTE Conversion'!$B$10:$E$32,4,FALSE)</f>
        <v>4.080903106461696E-2</v>
      </c>
      <c r="AD32" s="47">
        <f>'RIMS II Type II Employment'!AD32*VLOOKUP("Households3",'Equation 3 FTE Conversion'!$B$10:$E$32,4,FALSE)</f>
        <v>3.0292166230783953E-2</v>
      </c>
      <c r="AE32" s="47">
        <f>'RIMS II Type II Employment'!AE32*VLOOKUP("Households3",'Equation 3 FTE Conversion'!$B$10:$E$32,4,FALSE)</f>
        <v>2.9932615296293937E-2</v>
      </c>
      <c r="AF32" s="47">
        <f>'RIMS II Type II Employment'!AF32*VLOOKUP("Households3",'Equation 3 FTE Conversion'!$B$10:$E$32,4,FALSE)</f>
        <v>3.3348349173949098E-2</v>
      </c>
      <c r="AG32" s="47">
        <f>'RIMS II Type II Employment'!AG32*VLOOKUP("Households3",'Equation 3 FTE Conversion'!$B$10:$E$32,4,FALSE)</f>
        <v>3.2359584104101551E-2</v>
      </c>
      <c r="AH32" s="47">
        <f>'RIMS II Type II Employment'!AH32*VLOOKUP("Households3",'Equation 3 FTE Conversion'!$B$10:$E$32,4,FALSE)</f>
        <v>3.7393297186961792E-2</v>
      </c>
      <c r="AI32" s="47">
        <f>'RIMS II Type II Employment'!AI32*VLOOKUP("Households3",'Equation 3 FTE Conversion'!$B$10:$E$32,4,FALSE)</f>
        <v>3.2719135038591571E-2</v>
      </c>
      <c r="AJ32" s="47">
        <f>'RIMS II Type II Employment'!AJ32*VLOOKUP("Households3",'Equation 3 FTE Conversion'!$B$10:$E$32,4,FALSE)</f>
        <v>2.8224748357466349E-2</v>
      </c>
      <c r="AK32" s="47">
        <f>'RIMS II Type II Employment'!AK32*VLOOKUP("Households3",'Equation 3 FTE Conversion'!$B$10:$E$32,4,FALSE)</f>
        <v>3.5505654780889198E-2</v>
      </c>
      <c r="AL32" s="47">
        <f>'RIMS II Type II Employment'!AL32*VLOOKUP("Households3",'Equation 3 FTE Conversion'!$B$10:$E$32,4,FALSE)</f>
        <v>3.5235991580021685E-2</v>
      </c>
      <c r="AM32" s="47">
        <f>'RIMS II Type II Employment'!AM32*VLOOKUP("Households3",'Equation 3 FTE Conversion'!$B$10:$E$32,4,FALSE)</f>
        <v>3.8831500924921859E-2</v>
      </c>
      <c r="AN32" s="47">
        <f>'RIMS II Type II Employment'!AN32*VLOOKUP("Households3",'Equation 3 FTE Conversion'!$B$10:$E$32,4,FALSE)</f>
        <v>2.4988789947056195E-2</v>
      </c>
      <c r="AO32" s="47">
        <f>'RIMS II Type II Employment'!AO32*VLOOKUP("Households3",'Equation 3 FTE Conversion'!$B$10:$E$32,4,FALSE)</f>
        <v>2.1932607003891054E-2</v>
      </c>
      <c r="AP32" s="47">
        <f>'RIMS II Type II Employment'!AP32*VLOOKUP("Households3",'Equation 3 FTE Conversion'!$B$10:$E$32,4,FALSE)</f>
        <v>3.8471949990431839E-2</v>
      </c>
      <c r="AQ32" s="47">
        <f>'RIMS II Type II Employment'!AQ32*VLOOKUP("Households3",'Equation 3 FTE Conversion'!$B$10:$E$32,4,FALSE)</f>
        <v>2.7146095553996302E-2</v>
      </c>
      <c r="AR32" s="47">
        <f>'RIMS II Type II Employment'!AR32*VLOOKUP("Households3",'Equation 3 FTE Conversion'!$B$10:$E$32,4,FALSE)</f>
        <v>3.0292166230783953E-2</v>
      </c>
      <c r="AS32" s="47">
        <f>'RIMS II Type II Employment'!AS32*VLOOKUP("Households3",'Equation 3 FTE Conversion'!$B$10:$E$32,4,FALSE)</f>
        <v>2.8494411558333866E-2</v>
      </c>
      <c r="AT32" s="47">
        <f>'RIMS II Type II Employment'!AT32*VLOOKUP("Households3",'Equation 3 FTE Conversion'!$B$10:$E$32,4,FALSE)</f>
        <v>2.6786544619506282E-2</v>
      </c>
      <c r="AU32" s="47">
        <f>'RIMS II Type II Employment'!AU32*VLOOKUP("Households3",'Equation 3 FTE Conversion'!$B$10:$E$32,4,FALSE)</f>
        <v>2.4539351278943678E-2</v>
      </c>
      <c r="AV32" s="47">
        <f>'RIMS II Type II Employment'!AV32*VLOOKUP("Households3",'Equation 3 FTE Conversion'!$B$10:$E$32,4,FALSE)</f>
        <v>2.9932615296293937E-2</v>
      </c>
      <c r="AW32" s="47">
        <f>'RIMS II Type II Employment'!AW32*VLOOKUP("Households3",'Equation 3 FTE Conversion'!$B$10:$E$32,4,FALSE)</f>
        <v>2.6337105951393762E-2</v>
      </c>
      <c r="AX32" s="47">
        <f>'RIMS II Type II Employment'!AX32*VLOOKUP("Households3",'Equation 3 FTE Conversion'!$B$10:$E$32,4,FALSE)</f>
        <v>2.6516881418638769E-2</v>
      </c>
      <c r="AY32" s="47">
        <f>'RIMS II Type II Employment'!AY32*VLOOKUP("Households3",'Equation 3 FTE Conversion'!$B$10:$E$32,4,FALSE)</f>
        <v>2.1573056069401034E-2</v>
      </c>
      <c r="AZ32" s="47">
        <f>'RIMS II Type II Employment'!AZ32*VLOOKUP("Households3",'Equation 3 FTE Conversion'!$B$10:$E$32,4,FALSE)</f>
        <v>2.3370810741851118E-2</v>
      </c>
      <c r="BA32" s="47">
        <f>'RIMS II Type II Employment'!BA32*VLOOKUP("Households3",'Equation 3 FTE Conversion'!$B$10:$E$32,4,FALSE)</f>
        <v>2.4629239012566181E-2</v>
      </c>
      <c r="BB32" s="47">
        <f>'RIMS II Type II Employment'!BB32*VLOOKUP("Households3",'Equation 3 FTE Conversion'!$B$10:$E$32,4,FALSE)</f>
        <v>3.2269696370479051E-2</v>
      </c>
      <c r="BC32" s="47">
        <f>'RIMS II Type II Employment'!BC32*VLOOKUP("Households3",'Equation 3 FTE Conversion'!$B$10:$E$32,4,FALSE)</f>
        <v>3.4606777444664158E-2</v>
      </c>
      <c r="BD32" s="47">
        <f>'RIMS II Type II Employment'!BD32*VLOOKUP("Households3",'Equation 3 FTE Conversion'!$B$10:$E$32,4,FALSE)</f>
        <v>2.4719126746188685E-2</v>
      </c>
      <c r="BE32" s="47">
        <f>'RIMS II Type II Employment'!BE32*VLOOKUP("Households3",'Equation 3 FTE Conversion'!$B$10:$E$32,4,FALSE)</f>
        <v>3.155059450149901E-2</v>
      </c>
      <c r="BF32" s="47">
        <f>'RIMS II Type II Employment'!BF32*VLOOKUP("Households3",'Equation 3 FTE Conversion'!$B$10:$E$32,4,FALSE)</f>
        <v>3.1011268099763987E-2</v>
      </c>
      <c r="BG32" s="47">
        <f>'RIMS II Type II Employment'!BG32*VLOOKUP("Households3",'Equation 3 FTE Conversion'!$B$10:$E$32,4,FALSE)</f>
        <v>3.8471949990431839E-2</v>
      </c>
      <c r="BH32" s="47">
        <f>'RIMS II Type II Employment'!BH32*VLOOKUP("Households3",'Equation 3 FTE Conversion'!$B$10:$E$32,4,FALSE)</f>
        <v>3.3707900108439111E-2</v>
      </c>
      <c r="BI32" s="47">
        <f>'RIMS II Type II Employment'!BI32*VLOOKUP("Households3",'Equation 3 FTE Conversion'!$B$10:$E$32,4,FALSE)</f>
        <v>3.8561837724054346E-2</v>
      </c>
      <c r="BJ32" s="47">
        <f>'RIMS II Type II Employment'!BJ32*VLOOKUP("Households3",'Equation 3 FTE Conversion'!$B$10:$E$32,4,FALSE)</f>
        <v>3.3887675575684124E-2</v>
      </c>
      <c r="BK32" s="47">
        <f>'RIMS II Type II Employment'!BK32*VLOOKUP("Households3",'Equation 3 FTE Conversion'!$B$10:$E$32,4,FALSE)</f>
        <v>3.0202278497161446E-2</v>
      </c>
      <c r="BL32" s="47">
        <f>'RIMS II Type II Employment'!BL32*VLOOKUP("Households3",'Equation 3 FTE Conversion'!$B$10:$E$32,4,FALSE)</f>
        <v>2.5618004082413728E-2</v>
      </c>
      <c r="BM32" s="47">
        <f>'RIMS II Type II Employment'!BM32*VLOOKUP("Households3",'Equation 3 FTE Conversion'!$B$10:$E$32,4,FALSE)</f>
        <v>3.0561829431651467E-2</v>
      </c>
      <c r="BN32" s="47">
        <f>'RIMS II Type II Employment'!BN32*VLOOKUP("Households3",'Equation 3 FTE Conversion'!$B$10:$E$32,4,FALSE)</f>
        <v>3.4337114243796645E-2</v>
      </c>
      <c r="BO32" s="47">
        <f>'RIMS II Type II Employment'!BO32*VLOOKUP("Households3",'Equation 3 FTE Conversion'!$B$10:$E$32,4,FALSE)</f>
        <v>4.9078702557887356E-2</v>
      </c>
      <c r="BP32" s="47">
        <f>'RIMS II Type II Employment'!BP32*VLOOKUP("Households3",'Equation 3 FTE Conversion'!$B$10:$E$32,4,FALSE)</f>
        <v>2.7146095553996302E-2</v>
      </c>
      <c r="BQ32" s="47">
        <f>'RIMS II Type II Employment'!BQ32*VLOOKUP("Households3",'Equation 3 FTE Conversion'!$B$10:$E$32,4,FALSE)</f>
        <v>3.3348349173949098E-2</v>
      </c>
      <c r="BR32" s="47">
        <f>'RIMS II Type II Employment'!BR32*VLOOKUP("Households3",'Equation 3 FTE Conversion'!$B$10:$E$32,4,FALSE)</f>
        <v>2.6786544619506282E-2</v>
      </c>
      <c r="BS32" s="47">
        <f>'RIMS II Type II Employment'!BS32*VLOOKUP("Households3",'Equation 3 FTE Conversion'!$B$10:$E$32,4,FALSE)</f>
        <v>3.146070676787651E-2</v>
      </c>
      <c r="BT32" s="47">
        <f>'RIMS II Type II Employment'!BT32*VLOOKUP("Households3",'Equation 3 FTE Conversion'!$B$10:$E$32,4,FALSE)</f>
        <v>3.4966328379154171E-2</v>
      </c>
      <c r="BU32" s="47">
        <f>'RIMS II Type II Employment'!BU32*VLOOKUP("Households3",'Equation 3 FTE Conversion'!$B$10:$E$32,4,FALSE)</f>
        <v>3.1011268099763987E-2</v>
      </c>
      <c r="BV32" s="47">
        <f>'RIMS II Type II Employment'!BV32*VLOOKUP("Households3",'Equation 3 FTE Conversion'!$B$10:$E$32,4,FALSE)</f>
        <v>3.155059450149901E-2</v>
      </c>
      <c r="BW32" s="47">
        <f>'RIMS II Type II Employment'!BW32*VLOOKUP("Households3",'Equation 3 FTE Conversion'!$B$10:$E$32,4,FALSE)</f>
        <v>3.5146103846399185E-2</v>
      </c>
      <c r="BX32" s="47">
        <f>'RIMS II Type II Employment'!BX32*VLOOKUP("Households3",'Equation 3 FTE Conversion'!$B$10:$E$32,4,FALSE)</f>
        <v>2.6067442750526252E-2</v>
      </c>
      <c r="BY32" s="47">
        <f>'RIMS II Type II Employment'!BY32*VLOOKUP("Households3",'Equation 3 FTE Conversion'!$B$10:$E$32,4,FALSE)</f>
        <v>2.5258453147923712E-2</v>
      </c>
      <c r="BZ32" s="47">
        <f>'RIMS II Type II Employment'!BZ32*VLOOKUP("Households3",'Equation 3 FTE Conversion'!$B$10:$E$32,4,FALSE)</f>
        <v>2.4809014479811188E-2</v>
      </c>
      <c r="CA32" s="47">
        <f>'RIMS II Type II Employment'!CA32*VLOOKUP("Households3",'Equation 3 FTE Conversion'!$B$10:$E$32,4,FALSE)</f>
        <v>3.6224756649869239E-2</v>
      </c>
      <c r="CB32" s="47">
        <f>'RIMS II Type II Employment'!CB32*VLOOKUP("Households3",'Equation 3 FTE Conversion'!$B$10:$E$32,4,FALSE)</f>
        <v>3.4606777444664158E-2</v>
      </c>
      <c r="CC32" s="47">
        <f>'RIMS II Type II Employment'!CC32*VLOOKUP("Households3",'Equation 3 FTE Conversion'!$B$10:$E$32,4,FALSE)</f>
        <v>3.2629247304969064E-2</v>
      </c>
      <c r="CD32" s="47">
        <f>'RIMS II Type II Employment'!CD32*VLOOKUP("Households3",'Equation 3 FTE Conversion'!$B$10:$E$32,4,FALSE)</f>
        <v>5.3752864706257578E-2</v>
      </c>
      <c r="CE32" s="47">
        <f>'RIMS II Type II Employment'!CE32*VLOOKUP("Households3",'Equation 3 FTE Conversion'!$B$10:$E$32,4,FALSE)</f>
        <v>3.9730378261146906E-2</v>
      </c>
      <c r="CF32" s="47">
        <f>'RIMS II Type II Employment'!CF32*VLOOKUP("Households3",'Equation 3 FTE Conversion'!$B$10:$E$32,4,FALSE)</f>
        <v>3.2809022772214071E-2</v>
      </c>
      <c r="CG32" s="47">
        <f>'RIMS II Type II Employment'!CG32*VLOOKUP("Households3",'Equation 3 FTE Conversion'!$B$10:$E$32,4,FALSE)</f>
        <v>3.0651717165273967E-2</v>
      </c>
      <c r="CH32" s="47">
        <f>'RIMS II Type II Employment'!CH32*VLOOKUP("Households3",'Equation 3 FTE Conversion'!$B$10:$E$32,4,FALSE)</f>
        <v>2.5438228615168718E-2</v>
      </c>
      <c r="CI32" s="47">
        <f>'RIMS II Type II Employment'!CI32*VLOOKUP("Households3",'Equation 3 FTE Conversion'!$B$10:$E$32,4,FALSE)</f>
        <v>3.1820257702366524E-2</v>
      </c>
      <c r="CJ32" s="47">
        <f>'RIMS II Type II Employment'!CJ32*VLOOKUP("Households3",'Equation 3 FTE Conversion'!$B$10:$E$32,4,FALSE)</f>
        <v>4.6382070549212222E-2</v>
      </c>
      <c r="CK32" s="47">
        <f>'RIMS II Type II Employment'!CK32*VLOOKUP("Households3",'Equation 3 FTE Conversion'!$B$10:$E$32,4,FALSE)</f>
        <v>5.5101180710595138E-2</v>
      </c>
      <c r="CL32" s="47">
        <f>'RIMS II Type II Employment'!CL32*VLOOKUP("Households3",'Equation 3 FTE Conversion'!$B$10:$E$32,4,FALSE)</f>
        <v>3.6853970785226765E-2</v>
      </c>
      <c r="CM32" s="47">
        <f>'RIMS II Type II Employment'!CM32*VLOOKUP("Households3",'Equation 3 FTE Conversion'!$B$10:$E$32,4,FALSE)</f>
        <v>3.8471949990431839E-2</v>
      </c>
      <c r="CN32" s="47">
        <f>'RIMS II Type II Employment'!CN32*VLOOKUP("Households3",'Equation 3 FTE Conversion'!$B$10:$E$32,4,FALSE)</f>
        <v>2.7865197422976336E-2</v>
      </c>
      <c r="CO32" s="47">
        <f>'RIMS II Type II Employment'!CO32*VLOOKUP("Households3",'Equation 3 FTE Conversion'!$B$10:$E$32,4,FALSE)</f>
        <v>3.0292166230783953E-2</v>
      </c>
      <c r="CP32" s="47">
        <f>'RIMS II Type II Employment'!CP32*VLOOKUP("Households3",'Equation 3 FTE Conversion'!$B$10:$E$32,4,FALSE)</f>
        <v>3.0202278497161446E-2</v>
      </c>
      <c r="CQ32" s="47">
        <f>'RIMS II Type II Employment'!CQ32*VLOOKUP("Households3",'Equation 3 FTE Conversion'!$B$10:$E$32,4,FALSE)</f>
        <v>2.6966320086751292E-2</v>
      </c>
      <c r="CR32" s="47">
        <f>'RIMS II Type II Employment'!CR32*VLOOKUP("Households3",'Equation 3 FTE Conversion'!$B$10:$E$32,4,FALSE)</f>
        <v>2.6516881418638769E-2</v>
      </c>
      <c r="CS32" s="47">
        <f>'RIMS II Type II Employment'!CS32*VLOOKUP("Households3",'Equation 3 FTE Conversion'!$B$10:$E$32,4,FALSE)</f>
        <v>2.6786544619506282E-2</v>
      </c>
      <c r="CT32" s="47">
        <f>'RIMS II Type II Employment'!CT32*VLOOKUP("Households3",'Equation 3 FTE Conversion'!$B$10:$E$32,4,FALSE)</f>
        <v>2.5977555016903742E-2</v>
      </c>
      <c r="CU32" s="47">
        <f>'RIMS II Type II Employment'!CU32*VLOOKUP("Households3",'Equation 3 FTE Conversion'!$B$10:$E$32,4,FALSE)</f>
        <v>2.4719126746188685E-2</v>
      </c>
      <c r="CV32" s="47">
        <f>'RIMS II Type II Employment'!CV32*VLOOKUP("Households3",'Equation 3 FTE Conversion'!$B$10:$E$32,4,FALSE)</f>
        <v>3.6314644383491738E-2</v>
      </c>
      <c r="CW32" s="47">
        <f>'RIMS II Type II Employment'!CW32*VLOOKUP("Households3",'Equation 3 FTE Conversion'!$B$10:$E$32,4,FALSE)</f>
        <v>3.6943858518849265E-2</v>
      </c>
      <c r="CX32" s="47">
        <f>'RIMS II Type II Employment'!CX32*VLOOKUP("Households3",'Equation 3 FTE Conversion'!$B$10:$E$32,4,FALSE)</f>
        <v>2.8943850226446386E-2</v>
      </c>
      <c r="CY32" s="47">
        <f>'RIMS II Type II Employment'!CY32*VLOOKUP("Households3",'Equation 3 FTE Conversion'!$B$10:$E$32,4,FALSE)</f>
        <v>3.5775317981756719E-2</v>
      </c>
      <c r="CZ32" s="47">
        <f>'RIMS II Type II Employment'!CZ32*VLOOKUP("Households3",'Equation 3 FTE Conversion'!$B$10:$E$32,4,FALSE)</f>
        <v>5.7707924985647759E-2</v>
      </c>
      <c r="DA32" s="47">
        <f>'RIMS II Type II Employment'!DA32*VLOOKUP("Households3",'Equation 3 FTE Conversion'!$B$10:$E$32,4,FALSE)</f>
        <v>5.4202303374370098E-2</v>
      </c>
      <c r="DB32" s="47">
        <f>'RIMS II Type II Employment'!DB32*VLOOKUP("Households3",'Equation 3 FTE Conversion'!$B$10:$E$32,4,FALSE)</f>
        <v>3.5056216112776678E-2</v>
      </c>
      <c r="DC32" s="47">
        <f>'RIMS II Type II Employment'!DC32*VLOOKUP("Households3",'Equation 3 FTE Conversion'!$B$10:$E$32,4,FALSE)</f>
        <v>4.3146112138802067E-2</v>
      </c>
      <c r="DD32" s="47">
        <f>'RIMS II Type II Employment'!DD32*VLOOKUP("Households3",'Equation 3 FTE Conversion'!$B$10:$E$32,4,FALSE)</f>
        <v>3.2269696370479051E-2</v>
      </c>
      <c r="DE32" s="47">
        <f>'RIMS II Type II Employment'!DE32*VLOOKUP("Households3",'Equation 3 FTE Conversion'!$B$10:$E$32,4,FALSE)</f>
        <v>5.7258486317535252E-2</v>
      </c>
      <c r="DF32" s="47">
        <f>'RIMS II Type II Employment'!DF32*VLOOKUP("Households3",'Equation 3 FTE Conversion'!$B$10:$E$32,4,FALSE)</f>
        <v>4.125846973272948E-2</v>
      </c>
      <c r="DG32" s="47">
        <f>'RIMS II Type II Employment'!DG32*VLOOKUP("Households3",'Equation 3 FTE Conversion'!$B$10:$E$32,4,FALSE)</f>
        <v>3.8831500924921859E-2</v>
      </c>
      <c r="DH32" s="47">
        <f>'RIMS II Type II Employment'!DH32*VLOOKUP("Households3",'Equation 3 FTE Conversion'!$B$10:$E$32,4,FALSE)</f>
        <v>5.4921405243350131E-2</v>
      </c>
      <c r="DI32" s="47">
        <f>'RIMS II Type II Employment'!DI32*VLOOKUP("Households3",'Equation 3 FTE Conversion'!$B$10:$E$32,4,FALSE)</f>
        <v>2.6516881418638769E-2</v>
      </c>
      <c r="DJ32" s="47">
        <f>'RIMS II Type II Employment'!DJ32*VLOOKUP("Households3",'Equation 3 FTE Conversion'!$B$10:$E$32,4,FALSE)</f>
        <v>3.8202286789564333E-2</v>
      </c>
      <c r="DK32" s="47">
        <f>'RIMS II Type II Employment'!DK32*VLOOKUP("Households3",'Equation 3 FTE Conversion'!$B$10:$E$32,4,FALSE)</f>
        <v>6.013489379345538E-2</v>
      </c>
      <c r="DL32" s="47">
        <f>'RIMS II Type II Employment'!DL32*VLOOKUP("Households3",'Equation 3 FTE Conversion'!$B$10:$E$32,4,FALSE)</f>
        <v>6.3910178605600554E-2</v>
      </c>
      <c r="DM32" s="47">
        <f>'RIMS II Type II Employment'!DM32*VLOOKUP("Households3",'Equation 3 FTE Conversion'!$B$10:$E$32,4,FALSE)</f>
        <v>2.0314627798685973E-2</v>
      </c>
      <c r="DN32" s="47">
        <f>'RIMS II Type II Employment'!DN32*VLOOKUP("Households3",'Equation 3 FTE Conversion'!$B$10:$E$32,4,FALSE)</f>
        <v>4.6292182815589715E-2</v>
      </c>
      <c r="DO32" s="47">
        <f>'RIMS II Type II Employment'!DO32*VLOOKUP("Households3",'Equation 3 FTE Conversion'!$B$10:$E$32,4,FALSE)</f>
        <v>3.092138036614148E-2</v>
      </c>
      <c r="DP32" s="47">
        <f>'RIMS II Type II Employment'!DP32*VLOOKUP("Households3",'Equation 3 FTE Conversion'!$B$10:$E$32,4,FALSE)</f>
        <v>3.6404532117114245E-2</v>
      </c>
      <c r="DQ32" s="47">
        <f>'RIMS II Type II Employment'!DQ32*VLOOKUP("Households3",'Equation 3 FTE Conversion'!$B$10:$E$32,4,FALSE)</f>
        <v>3.2629247304969064E-2</v>
      </c>
      <c r="DR32" s="47">
        <f>'RIMS II Type II Employment'!DR32*VLOOKUP("Households3",'Equation 3 FTE Conversion'!$B$10:$E$32,4,FALSE)</f>
        <v>4.9797804426867383E-2</v>
      </c>
      <c r="DS32" s="47">
        <f>'RIMS II Type II Employment'!DS32*VLOOKUP("Households3",'Equation 3 FTE Conversion'!$B$10:$E$32,4,FALSE)</f>
        <v>3.5325879313644191E-2</v>
      </c>
      <c r="DT32" s="47">
        <f>'RIMS II Type II Employment'!DT32*VLOOKUP("Households3",'Equation 3 FTE Conversion'!$B$10:$E$32,4,FALSE)</f>
        <v>4.0269704662881926E-2</v>
      </c>
      <c r="DU32" s="47">
        <f>'RIMS II Type II Employment'!DU32*VLOOKUP("Households3",'Equation 3 FTE Conversion'!$B$10:$E$32,4,FALSE)</f>
        <v>3.2449471837724057E-2</v>
      </c>
      <c r="DV32" s="47">
        <f>'RIMS II Type II Employment'!DV32*VLOOKUP("Households3",'Equation 3 FTE Conversion'!$B$10:$E$32,4,FALSE)</f>
        <v>3.0561829431651467E-2</v>
      </c>
      <c r="DW32" s="47">
        <f>'RIMS II Type II Employment'!DW32*VLOOKUP("Households3",'Equation 3 FTE Conversion'!$B$10:$E$32,4,FALSE)</f>
        <v>2.4359575811698668E-2</v>
      </c>
      <c r="DX32" s="47">
        <f>'RIMS II Type II Employment'!DX32*VLOOKUP("Households3",'Equation 3 FTE Conversion'!$B$10:$E$32,4,FALSE)</f>
        <v>3.2898910505836577E-2</v>
      </c>
      <c r="DY32" s="47">
        <f>'RIMS II Type II Employment'!DY32*VLOOKUP("Households3",'Equation 3 FTE Conversion'!$B$10:$E$32,4,FALSE)</f>
        <v>2.8584299291956373E-2</v>
      </c>
      <c r="DZ32" s="47">
        <f>'RIMS II Type II Employment'!DZ32*VLOOKUP("Households3",'Equation 3 FTE Conversion'!$B$10:$E$32,4,FALSE)</f>
        <v>3.1640482235121517E-2</v>
      </c>
      <c r="EA32" s="47">
        <f>'RIMS II Type II Employment'!EA32*VLOOKUP("Households3",'Equation 3 FTE Conversion'!$B$10:$E$32,4,FALSE)</f>
        <v>4.1977571601709507E-2</v>
      </c>
      <c r="EB32" s="47">
        <f>'RIMS II Type II Employment'!EB32*VLOOKUP("Households3",'Equation 3 FTE Conversion'!$B$10:$E$32,4,FALSE)</f>
        <v>2.2561821139248581E-2</v>
      </c>
      <c r="EC32" s="47">
        <f>'RIMS II Type II Employment'!EC32*VLOOKUP("Households3",'Equation 3 FTE Conversion'!$B$10:$E$32,4,FALSE)</f>
        <v>2.939328889455891E-2</v>
      </c>
      <c r="ED32" s="47">
        <f>'RIMS II Type II Employment'!ED32*VLOOKUP("Households3",'Equation 3 FTE Conversion'!$B$10:$E$32,4,FALSE)</f>
        <v>2.4449463545321171E-2</v>
      </c>
      <c r="EE32" s="47">
        <f>'RIMS II Type II Employment'!EE32*VLOOKUP("Households3",'Equation 3 FTE Conversion'!$B$10:$E$32,4,FALSE)</f>
        <v>2.8314636091088856E-2</v>
      </c>
      <c r="EF32" s="47">
        <f>'RIMS II Type II Employment'!EF32*VLOOKUP("Households3",'Equation 3 FTE Conversion'!$B$10:$E$32,4,FALSE)</f>
        <v>2.5618004082413728E-2</v>
      </c>
      <c r="EG32" s="47">
        <f>'RIMS II Type II Employment'!EG32*VLOOKUP("Households3",'Equation 3 FTE Conversion'!$B$10:$E$32,4,FALSE)</f>
        <v>3.6044981182624225E-2</v>
      </c>
      <c r="EH32" s="47">
        <f>'RIMS II Type II Employment'!EH32*VLOOKUP("Households3",'Equation 3 FTE Conversion'!$B$10:$E$32,4,FALSE)</f>
        <v>2.2022494737513557E-2</v>
      </c>
      <c r="EI32" s="47">
        <f>'RIMS II Type II Employment'!EI32*VLOOKUP("Households3",'Equation 3 FTE Conversion'!$B$10:$E$32,4,FALSE)</f>
        <v>2.2561821139248581E-2</v>
      </c>
      <c r="EJ32" s="47">
        <f>'RIMS II Type II Employment'!EJ32*VLOOKUP("Households3",'Equation 3 FTE Conversion'!$B$10:$E$32,4,FALSE)</f>
        <v>2.3370810741851118E-2</v>
      </c>
      <c r="EK32" s="47">
        <f>'RIMS II Type II Employment'!EK32*VLOOKUP("Households3",'Equation 3 FTE Conversion'!$B$10:$E$32,4,FALSE)</f>
        <v>3.4427001977419151E-2</v>
      </c>
      <c r="EL32" s="47">
        <f>'RIMS II Type II Employment'!EL32*VLOOKUP("Households3",'Equation 3 FTE Conversion'!$B$10:$E$32,4,FALSE)</f>
        <v>2.9033737960068893E-2</v>
      </c>
      <c r="EM32" s="47">
        <f>'RIMS II Type II Employment'!EM32*VLOOKUP("Households3",'Equation 3 FTE Conversion'!$B$10:$E$32,4,FALSE)</f>
        <v>2.8224748357466349E-2</v>
      </c>
      <c r="EN32" s="47">
        <f>'RIMS II Type II Employment'!EN32*VLOOKUP("Households3",'Equation 3 FTE Conversion'!$B$10:$E$32,4,FALSE)</f>
        <v>2.6426993685016265E-2</v>
      </c>
      <c r="EO32" s="47">
        <f>'RIMS II Type II Employment'!EO32*VLOOKUP("Households3",'Equation 3 FTE Conversion'!$B$10:$E$32,4,FALSE)</f>
        <v>2.9123625693691393E-2</v>
      </c>
      <c r="EP32" s="47">
        <f>'RIMS II Type II Employment'!EP32*VLOOKUP("Households3",'Equation 3 FTE Conversion'!$B$10:$E$32,4,FALSE)</f>
        <v>3.0292166230783953E-2</v>
      </c>
      <c r="EQ32" s="47">
        <f>'RIMS II Type II Employment'!EQ32*VLOOKUP("Households3",'Equation 3 FTE Conversion'!$B$10:$E$32,4,FALSE)</f>
        <v>2.9303401160936403E-2</v>
      </c>
      <c r="ER32" s="47">
        <f>'RIMS II Type II Employment'!ER32*VLOOKUP("Households3",'Equation 3 FTE Conversion'!$B$10:$E$32,4,FALSE)</f>
        <v>2.8224748357466349E-2</v>
      </c>
      <c r="ES32" s="47">
        <f>'RIMS II Type II Employment'!ES32*VLOOKUP("Households3",'Equation 3 FTE Conversion'!$B$10:$E$32,4,FALSE)</f>
        <v>2.6157330484148755E-2</v>
      </c>
      <c r="ET32" s="47">
        <f>'RIMS II Type II Employment'!ET32*VLOOKUP("Households3",'Equation 3 FTE Conversion'!$B$10:$E$32,4,FALSE)</f>
        <v>2.8224748357466349E-2</v>
      </c>
      <c r="EU32" s="47">
        <f>'RIMS II Type II Employment'!EU32*VLOOKUP("Households3",'Equation 3 FTE Conversion'!$B$10:$E$32,4,FALSE)</f>
        <v>2.9483176628181416E-2</v>
      </c>
      <c r="EV32" s="47">
        <f>'RIMS II Type II Employment'!EV32*VLOOKUP("Households3",'Equation 3 FTE Conversion'!$B$10:$E$32,4,FALSE)</f>
        <v>2.7595534222108822E-2</v>
      </c>
      <c r="EW32" s="47">
        <f>'RIMS II Type II Employment'!EW32*VLOOKUP("Households3",'Equation 3 FTE Conversion'!$B$10:$E$32,4,FALSE)</f>
        <v>2.4449463545321171E-2</v>
      </c>
      <c r="EX32" s="47">
        <f>'RIMS II Type II Employment'!EX32*VLOOKUP("Households3",'Equation 3 FTE Conversion'!$B$10:$E$32,4,FALSE)</f>
        <v>3.3618012374816611E-2</v>
      </c>
      <c r="EY32" s="47">
        <f>'RIMS II Type II Employment'!EY32*VLOOKUP("Households3",'Equation 3 FTE Conversion'!$B$10:$E$32,4,FALSE)</f>
        <v>5.7618037252025266E-2</v>
      </c>
      <c r="EZ32" s="47">
        <f>'RIMS II Type II Employment'!EZ32*VLOOKUP("Households3",'Equation 3 FTE Conversion'!$B$10:$E$32,4,FALSE)</f>
        <v>4.4224764942272121E-2</v>
      </c>
      <c r="FA32" s="47">
        <f>'RIMS II Type II Employment'!FA32*VLOOKUP("Households3",'Equation 3 FTE Conversion'!$B$10:$E$32,4,FALSE)</f>
        <v>2.7415758754863812E-2</v>
      </c>
      <c r="FB32" s="47">
        <f>'RIMS II Type II Employment'!FB32*VLOOKUP("Households3",'Equation 3 FTE Conversion'!$B$10:$E$32,4,FALSE)</f>
        <v>4.7011284684569749E-2</v>
      </c>
      <c r="FC32" s="47">
        <f>'RIMS II Type II Employment'!FC32*VLOOKUP("Households3",'Equation 3 FTE Conversion'!$B$10:$E$32,4,FALSE)</f>
        <v>3.3887675575684124E-2</v>
      </c>
      <c r="FD32" s="47">
        <f>'RIMS II Type II Employment'!FD32*VLOOKUP("Households3",'Equation 3 FTE Conversion'!$B$10:$E$32,4,FALSE)</f>
        <v>2.6426993685016265E-2</v>
      </c>
      <c r="FE32" s="47">
        <f>'RIMS II Type II Employment'!FE32*VLOOKUP("Households3",'Equation 3 FTE Conversion'!$B$10:$E$32,4,FALSE)</f>
        <v>2.5348340881546215E-2</v>
      </c>
      <c r="FF32" s="47">
        <f>'RIMS II Type II Employment'!FF32*VLOOKUP("Households3",'Equation 3 FTE Conversion'!$B$10:$E$32,4,FALSE)</f>
        <v>2.4269688078076161E-2</v>
      </c>
      <c r="FG32" s="47">
        <f>'RIMS II Type II Employment'!FG32*VLOOKUP("Households3",'Equation 3 FTE Conversion'!$B$10:$E$32,4,FALSE)</f>
        <v>4.6561846016457228E-2</v>
      </c>
      <c r="FH32" s="47">
        <f>'RIMS II Type II Employment'!FH32*VLOOKUP("Households3",'Equation 3 FTE Conversion'!$B$10:$E$32,4,FALSE)</f>
        <v>2.9662952095426423E-2</v>
      </c>
      <c r="FI32" s="47">
        <f>'RIMS II Type II Employment'!FI32*VLOOKUP("Households3",'Equation 3 FTE Conversion'!$B$10:$E$32,4,FALSE)</f>
        <v>3.8921388658544366E-2</v>
      </c>
      <c r="FJ32" s="47">
        <f>'RIMS II Type II Employment'!FJ32*VLOOKUP("Households3",'Equation 3 FTE Conversion'!$B$10:$E$32,4,FALSE)</f>
        <v>3.5056216112776678E-2</v>
      </c>
      <c r="FK32" s="47">
        <f>'RIMS II Type II Employment'!FK32*VLOOKUP("Households3",'Equation 3 FTE Conversion'!$B$10:$E$32,4,FALSE)</f>
        <v>3.0292166230783953E-2</v>
      </c>
      <c r="FL32" s="47">
        <f>'RIMS II Type II Employment'!FL32*VLOOKUP("Households3",'Equation 3 FTE Conversion'!$B$10:$E$32,4,FALSE)</f>
        <v>3.8471949990431839E-2</v>
      </c>
      <c r="FM32" s="47">
        <f>'RIMS II Type II Employment'!FM32*VLOOKUP("Households3",'Equation 3 FTE Conversion'!$B$10:$E$32,4,FALSE)</f>
        <v>3.2089920903234037E-2</v>
      </c>
      <c r="FN32" s="47">
        <f>'RIMS II Type II Employment'!FN32*VLOOKUP("Households3",'Equation 3 FTE Conversion'!$B$10:$E$32,4,FALSE)</f>
        <v>3.3258461440326591E-2</v>
      </c>
      <c r="FO32" s="47">
        <f>'RIMS II Type II Employment'!FO32*VLOOKUP("Households3",'Equation 3 FTE Conversion'!$B$10:$E$32,4,FALSE)</f>
        <v>3.6134868916246732E-2</v>
      </c>
      <c r="FP32" s="47">
        <f>'RIMS II Type II Employment'!FP32*VLOOKUP("Households3",'Equation 3 FTE Conversion'!$B$10:$E$32,4,FALSE)</f>
        <v>3.1370819034254004E-2</v>
      </c>
      <c r="FQ32" s="47">
        <f>'RIMS II Type II Employment'!FQ32*VLOOKUP("Households3",'Equation 3 FTE Conversion'!$B$10:$E$32,4,FALSE)</f>
        <v>3.1640482235121517E-2</v>
      </c>
      <c r="FR32" s="47">
        <f>'RIMS II Type II Employment'!FR32*VLOOKUP("Households3",'Equation 3 FTE Conversion'!$B$10:$E$32,4,FALSE)</f>
        <v>3.2089920903234037E-2</v>
      </c>
      <c r="FS32" s="47">
        <f>'RIMS II Type II Employment'!FS32*VLOOKUP("Households3",'Equation 3 FTE Conversion'!$B$10:$E$32,4,FALSE)</f>
        <v>5.5820282579575178E-2</v>
      </c>
      <c r="FT32" s="47">
        <f>'RIMS II Type II Employment'!FT32*VLOOKUP("Households3",'Equation 3 FTE Conversion'!$B$10:$E$32,4,FALSE)</f>
        <v>2.6516881418638769E-2</v>
      </c>
      <c r="FU32" s="47">
        <f>'RIMS II Type II Employment'!FU32*VLOOKUP("Households3",'Equation 3 FTE Conversion'!$B$10:$E$32,4,FALSE)</f>
        <v>3.4067451042929138E-2</v>
      </c>
      <c r="FV32" s="47">
        <f>'RIMS II Type II Employment'!FV32*VLOOKUP("Households3",'Equation 3 FTE Conversion'!$B$10:$E$32,4,FALSE)</f>
        <v>4.134835746635198E-2</v>
      </c>
      <c r="FW32" s="47">
        <f>'RIMS II Type II Employment'!FW32*VLOOKUP("Households3",'Equation 3 FTE Conversion'!$B$10:$E$32,4,FALSE)</f>
        <v>2.9573064361803916E-2</v>
      </c>
      <c r="FX32" s="47">
        <f>'RIMS II Type II Employment'!FX32*VLOOKUP("Households3",'Equation 3 FTE Conversion'!$B$10:$E$32,4,FALSE)</f>
        <v>4.1887683868087007E-2</v>
      </c>
      <c r="FY32" s="47">
        <f>'RIMS II Type II Employment'!FY32*VLOOKUP("Households3",'Equation 3 FTE Conversion'!$B$10:$E$32,4,FALSE)</f>
        <v>3.5235991580021685E-2</v>
      </c>
      <c r="FZ32" s="47">
        <f>'RIMS II Type II Employment'!FZ32*VLOOKUP("Households3",'Equation 3 FTE Conversion'!$B$10:$E$32,4,FALSE)</f>
        <v>2.5258453147923712E-2</v>
      </c>
      <c r="GA32" s="47">
        <f>'RIMS II Type II Employment'!GA32*VLOOKUP("Households3",'Equation 3 FTE Conversion'!$B$10:$E$32,4,FALSE)</f>
        <v>2.5438228615168718E-2</v>
      </c>
      <c r="GB32" s="47">
        <f>'RIMS II Type II Employment'!GB32*VLOOKUP("Households3",'Equation 3 FTE Conversion'!$B$10:$E$32,4,FALSE)</f>
        <v>2.2471933405626077E-2</v>
      </c>
      <c r="GC32" s="47">
        <f>'RIMS II Type II Employment'!GC32*VLOOKUP("Households3",'Equation 3 FTE Conversion'!$B$10:$E$32,4,FALSE)</f>
        <v>2.2651708872871084E-2</v>
      </c>
      <c r="GD32" s="47">
        <f>'RIMS II Type II Employment'!GD32*VLOOKUP("Households3",'Equation 3 FTE Conversion'!$B$10:$E$32,4,FALSE)</f>
        <v>2.8134860623843849E-2</v>
      </c>
      <c r="GE32" s="47">
        <f>'RIMS II Type II Employment'!GE32*VLOOKUP("Households3",'Equation 3 FTE Conversion'!$B$10:$E$32,4,FALSE)</f>
        <v>2.2202270204758564E-2</v>
      </c>
      <c r="GF32" s="47">
        <f>'RIMS II Type II Employment'!GF32*VLOOKUP("Households3",'Equation 3 FTE Conversion'!$B$10:$E$32,4,FALSE)</f>
        <v>2.7325871021241309E-2</v>
      </c>
      <c r="GG32" s="47">
        <f>'RIMS II Type II Employment'!GG32*VLOOKUP("Households3",'Equation 3 FTE Conversion'!$B$10:$E$32,4,FALSE)</f>
        <v>3.1820257702366524E-2</v>
      </c>
      <c r="GH32" s="47">
        <f>'RIMS II Type II Employment'!GH32*VLOOKUP("Households3",'Equation 3 FTE Conversion'!$B$10:$E$32,4,FALSE)</f>
        <v>3.0112390763538943E-2</v>
      </c>
      <c r="GI32" s="47">
        <f>'RIMS II Type II Employment'!GI32*VLOOKUP("Households3",'Equation 3 FTE Conversion'!$B$10:$E$32,4,FALSE)</f>
        <v>3.3168573706704091E-2</v>
      </c>
      <c r="GJ32" s="47">
        <f>'RIMS II Type II Employment'!GJ32*VLOOKUP("Households3",'Equation 3 FTE Conversion'!$B$10:$E$32,4,FALSE)</f>
        <v>4.5662968680232188E-2</v>
      </c>
      <c r="GK32" s="47">
        <f>'RIMS II Type II Employment'!GK32*VLOOKUP("Households3",'Equation 3 FTE Conversion'!$B$10:$E$32,4,FALSE)</f>
        <v>3.6674195317981759E-2</v>
      </c>
      <c r="GL32" s="47">
        <f>'RIMS II Type II Employment'!GL32*VLOOKUP("Households3",'Equation 3 FTE Conversion'!$B$10:$E$32,4,FALSE)</f>
        <v>4.0359592396504433E-2</v>
      </c>
      <c r="GM32" s="47">
        <f>'RIMS II Type II Employment'!GM32*VLOOKUP("Households3",'Equation 3 FTE Conversion'!$B$10:$E$32,4,FALSE)</f>
        <v>3.5775317981756719E-2</v>
      </c>
      <c r="GN32" s="47">
        <f>'RIMS II Type II Employment'!GN32*VLOOKUP("Households3",'Equation 3 FTE Conversion'!$B$10:$E$32,4,FALSE)</f>
        <v>2.6157330484148755E-2</v>
      </c>
      <c r="GO32" s="47">
        <f>'RIMS II Type II Employment'!GO32*VLOOKUP("Households3",'Equation 3 FTE Conversion'!$B$10:$E$32,4,FALSE)</f>
        <v>2.4809014479811188E-2</v>
      </c>
      <c r="GP32" s="47">
        <f>'RIMS II Type II Employment'!GP32*VLOOKUP("Households3",'Equation 3 FTE Conversion'!$B$10:$E$32,4,FALSE)</f>
        <v>2.4539351278943678E-2</v>
      </c>
      <c r="GQ32" s="47">
        <f>'RIMS II Type II Employment'!GQ32*VLOOKUP("Households3",'Equation 3 FTE Conversion'!$B$10:$E$32,4,FALSE)</f>
        <v>3.919105185941188E-2</v>
      </c>
      <c r="GR32" s="47">
        <f>'RIMS II Type II Employment'!GR32*VLOOKUP("Households3",'Equation 3 FTE Conversion'!$B$10:$E$32,4,FALSE)</f>
        <v>3.0741604898896473E-2</v>
      </c>
      <c r="GS32" s="47">
        <f>'RIMS II Type II Employment'!GS32*VLOOKUP("Households3",'Equation 3 FTE Conversion'!$B$10:$E$32,4,FALSE)</f>
        <v>3.092138036614148E-2</v>
      </c>
      <c r="GT32" s="47">
        <f>'RIMS II Type II Employment'!GT32*VLOOKUP("Households3",'Equation 3 FTE Conversion'!$B$10:$E$32,4,FALSE)</f>
        <v>2.6426993685016265E-2</v>
      </c>
      <c r="GU32" s="47">
        <f>'RIMS II Type II Employment'!GU32*VLOOKUP("Households3",'Equation 3 FTE Conversion'!$B$10:$E$32,4,FALSE)</f>
        <v>2.8853962492823879E-2</v>
      </c>
      <c r="GV32" s="47">
        <f>'RIMS II Type II Employment'!GV32*VLOOKUP("Households3",'Equation 3 FTE Conversion'!$B$10:$E$32,4,FALSE)</f>
        <v>3.2269696370479051E-2</v>
      </c>
      <c r="GW32" s="47">
        <f>'RIMS II Type II Employment'!GW32*VLOOKUP("Households3",'Equation 3 FTE Conversion'!$B$10:$E$32,4,FALSE)</f>
        <v>3.0831492632518973E-2</v>
      </c>
      <c r="GX32" s="47">
        <f>'RIMS II Type II Employment'!GX32*VLOOKUP("Households3",'Equation 3 FTE Conversion'!$B$10:$E$32,4,FALSE)</f>
        <v>2.9483176628181416E-2</v>
      </c>
      <c r="GY32" s="47">
        <f>'RIMS II Type II Employment'!GY32*VLOOKUP("Households3",'Equation 3 FTE Conversion'!$B$10:$E$32,4,FALSE)</f>
        <v>2.5438228615168718E-2</v>
      </c>
      <c r="GZ32" s="47">
        <f>'RIMS II Type II Employment'!GZ32*VLOOKUP("Households3",'Equation 3 FTE Conversion'!$B$10:$E$32,4,FALSE)</f>
        <v>3.2988798239459084E-2</v>
      </c>
      <c r="HA32" s="47">
        <f>'RIMS II Type II Employment'!HA32*VLOOKUP("Households3",'Equation 3 FTE Conversion'!$B$10:$E$32,4,FALSE)</f>
        <v>2.4449463545321171E-2</v>
      </c>
      <c r="HB32" s="47">
        <f>'RIMS II Type II Employment'!HB32*VLOOKUP("Households3",'Equation 3 FTE Conversion'!$B$10:$E$32,4,FALSE)</f>
        <v>2.0494403265930983E-2</v>
      </c>
      <c r="HC32" s="47">
        <f>'RIMS II Type II Employment'!HC32*VLOOKUP("Households3",'Equation 3 FTE Conversion'!$B$10:$E$32,4,FALSE)</f>
        <v>2.4089912610831155E-2</v>
      </c>
      <c r="HD32" s="47">
        <f>'RIMS II Type II Employment'!HD32*VLOOKUP("Households3",'Equation 3 FTE Conversion'!$B$10:$E$32,4,FALSE)</f>
        <v>2.7146095553996302E-2</v>
      </c>
      <c r="HE32" s="47">
        <f>'RIMS II Type II Employment'!HE32*VLOOKUP("Households3",'Equation 3 FTE Conversion'!$B$10:$E$32,4,FALSE)</f>
        <v>3.4876440645531671E-2</v>
      </c>
      <c r="HF32" s="47">
        <f>'RIMS II Type II Employment'!HF32*VLOOKUP("Households3",'Equation 3 FTE Conversion'!$B$10:$E$32,4,FALSE)</f>
        <v>2.4719126746188685E-2</v>
      </c>
      <c r="HG32" s="47">
        <f>'RIMS II Type II Employment'!HG32*VLOOKUP("Households3",'Equation 3 FTE Conversion'!$B$10:$E$32,4,FALSE)</f>
        <v>3.2629247304969064E-2</v>
      </c>
      <c r="HH32" s="47">
        <f>'RIMS II Type II Employment'!HH32*VLOOKUP("Households3",'Equation 3 FTE Conversion'!$B$10:$E$32,4,FALSE)</f>
        <v>4.0000041462014413E-2</v>
      </c>
      <c r="HI32" s="47">
        <f>'RIMS II Type II Employment'!HI32*VLOOKUP("Households3",'Equation 3 FTE Conversion'!$B$10:$E$32,4,FALSE)</f>
        <v>5.7797812719270265E-2</v>
      </c>
      <c r="HJ32" s="47">
        <f>'RIMS II Type II Employment'!HJ32*VLOOKUP("Households3",'Equation 3 FTE Conversion'!$B$10:$E$32,4,FALSE)</f>
        <v>3.5325879313644191E-2</v>
      </c>
      <c r="HK32" s="47">
        <f>'RIMS II Type II Employment'!HK32*VLOOKUP("Households3",'Equation 3 FTE Conversion'!$B$10:$E$32,4,FALSE)</f>
        <v>0</v>
      </c>
      <c r="HL32" s="47">
        <f>'RIMS II Type II Employment'!HL32*VLOOKUP("Households3",'Equation 3 FTE Conversion'!$B$10:$E$32,4,FALSE)</f>
        <v>2.6247218217771259E-2</v>
      </c>
      <c r="HM32" s="47">
        <f>'RIMS II Type II Employment'!HM32*VLOOKUP("Households3",'Equation 3 FTE Conversion'!$B$10:$E$32,4,FALSE)</f>
        <v>2.8314636091088856E-2</v>
      </c>
      <c r="HN32" s="47">
        <f>'RIMS II Type II Employment'!HN32*VLOOKUP("Households3",'Equation 3 FTE Conversion'!$B$10:$E$32,4,FALSE)</f>
        <v>2.5707891816036232E-2</v>
      </c>
      <c r="HO32" s="47">
        <f>'RIMS II Type II Employment'!HO32*VLOOKUP("Households3",'Equation 3 FTE Conversion'!$B$10:$E$32,4,FALSE)</f>
        <v>2.6606769152261275E-2</v>
      </c>
      <c r="HP32" s="47">
        <f>'RIMS II Type II Employment'!HP32*VLOOKUP("Households3",'Equation 3 FTE Conversion'!$B$10:$E$32,4,FALSE)</f>
        <v>2.7325871021241309E-2</v>
      </c>
      <c r="HQ32" s="47">
        <f>'RIMS II Type II Employment'!HQ32*VLOOKUP("Households3",'Equation 3 FTE Conversion'!$B$10:$E$32,4,FALSE)</f>
        <v>2.5707891816036232E-2</v>
      </c>
      <c r="HR32" s="47">
        <f>'RIMS II Type II Employment'!HR32*VLOOKUP("Households3",'Equation 3 FTE Conversion'!$B$10:$E$32,4,FALSE)</f>
        <v>2.8764074759201379E-2</v>
      </c>
      <c r="HS32" s="47">
        <f>'RIMS II Type II Employment'!HS32*VLOOKUP("Households3",'Equation 3 FTE Conversion'!$B$10:$E$32,4,FALSE)</f>
        <v>3.8741613191299352E-2</v>
      </c>
      <c r="HT32" s="47">
        <f>'RIMS II Type II Employment'!HT32*VLOOKUP("Households3",'Equation 3 FTE Conversion'!$B$10:$E$32,4,FALSE)</f>
        <v>4.7820274287172289E-2</v>
      </c>
      <c r="HU32" s="47">
        <f>'RIMS II Type II Employment'!HU32*VLOOKUP("Households3",'Equation 3 FTE Conversion'!$B$10:$E$32,4,FALSE)</f>
        <v>2.0943841934043503E-2</v>
      </c>
      <c r="HV32" s="47">
        <f>'RIMS II Type II Employment'!HV32*VLOOKUP("Households3",'Equation 3 FTE Conversion'!$B$10:$E$32,4,FALSE)</f>
        <v>3.0741604898896473E-2</v>
      </c>
      <c r="HW32" s="47">
        <f>'RIMS II Type II Employment'!HW32*VLOOKUP("Households3",'Equation 3 FTE Conversion'!$B$10:$E$32,4,FALSE)</f>
        <v>3.0561829431651467E-2</v>
      </c>
      <c r="HX32" s="47">
        <f>'RIMS II Type II Employment'!HX32*VLOOKUP("Households3",'Equation 3 FTE Conversion'!$B$10:$E$32,4,FALSE)</f>
        <v>2.5168565414301205E-2</v>
      </c>
      <c r="HY32" s="47">
        <f>'RIMS II Type II Employment'!HY32*VLOOKUP("Households3",'Equation 3 FTE Conversion'!$B$10:$E$32,4,FALSE)</f>
        <v>2.2022494737513557E-2</v>
      </c>
      <c r="HZ32" s="47">
        <f>'RIMS II Type II Employment'!HZ32*VLOOKUP("Households3",'Equation 3 FTE Conversion'!$B$10:$E$32,4,FALSE)</f>
        <v>4.0269704662881926E-2</v>
      </c>
      <c r="IA32" s="47">
        <f>'RIMS II Type II Employment'!IA32*VLOOKUP("Households3",'Equation 3 FTE Conversion'!$B$10:$E$32,4,FALSE)</f>
        <v>2.5797779549658735E-2</v>
      </c>
      <c r="IB32" s="47">
        <f>'RIMS II Type II Employment'!IB32*VLOOKUP("Households3",'Equation 3 FTE Conversion'!$B$10:$E$32,4,FALSE)</f>
        <v>2.5977555016903742E-2</v>
      </c>
      <c r="IC32" s="47">
        <f>'RIMS II Type II Employment'!IC32*VLOOKUP("Households3",'Equation 3 FTE Conversion'!$B$10:$E$32,4,FALSE)</f>
        <v>2.5258453147923712E-2</v>
      </c>
      <c r="ID32" s="47">
        <f>'RIMS II Type II Employment'!ID32*VLOOKUP("Households3",'Equation 3 FTE Conversion'!$B$10:$E$32,4,FALSE)</f>
        <v>2.4719126746188685E-2</v>
      </c>
      <c r="IE32" s="47">
        <f>'RIMS II Type II Employment'!IE32*VLOOKUP("Households3",'Equation 3 FTE Conversion'!$B$10:$E$32,4,FALSE)</f>
        <v>2.5438228615168718E-2</v>
      </c>
      <c r="IF32" s="47">
        <f>'RIMS II Type II Employment'!IF32*VLOOKUP("Households3",'Equation 3 FTE Conversion'!$B$10:$E$32,4,FALSE)</f>
        <v>3.0561829431651467E-2</v>
      </c>
      <c r="IG32" s="47">
        <f>'RIMS II Type II Employment'!IG32*VLOOKUP("Households3",'Equation 3 FTE Conversion'!$B$10:$E$32,4,FALSE)</f>
        <v>2.9303401160936403E-2</v>
      </c>
      <c r="IH32" s="47">
        <f>'RIMS II Type II Employment'!IH32*VLOOKUP("Households3",'Equation 3 FTE Conversion'!$B$10:$E$32,4,FALSE)</f>
        <v>2.9123625693691393E-2</v>
      </c>
      <c r="II32" s="47">
        <f>'RIMS II Type II Employment'!II32*VLOOKUP("Households3",'Equation 3 FTE Conversion'!$B$10:$E$32,4,FALSE)</f>
        <v>2.148316833577853E-2</v>
      </c>
      <c r="IJ32" s="47">
        <f>'RIMS II Type II Employment'!IJ32*VLOOKUP("Households3",'Equation 3 FTE Conversion'!$B$10:$E$32,4,FALSE)</f>
        <v>2.7056207820373795E-2</v>
      </c>
      <c r="IK32" s="47">
        <f>'RIMS II Type II Employment'!IK32*VLOOKUP("Households3",'Equation 3 FTE Conversion'!$B$10:$E$32,4,FALSE)</f>
        <v>2.3910137143586144E-2</v>
      </c>
      <c r="IL32" s="47">
        <f>'RIMS II Type II Employment'!IL32*VLOOKUP("Households3",'Equation 3 FTE Conversion'!$B$10:$E$32,4,FALSE)</f>
        <v>2.3640473942718634E-2</v>
      </c>
      <c r="IM32" s="47">
        <f>'RIMS II Type II Employment'!IM32*VLOOKUP("Households3",'Equation 3 FTE Conversion'!$B$10:$E$32,4,FALSE)</f>
        <v>2.5707891816036232E-2</v>
      </c>
      <c r="IN32" s="47">
        <f>'RIMS II Type II Employment'!IN32*VLOOKUP("Households3",'Equation 3 FTE Conversion'!$B$10:$E$32,4,FALSE)</f>
        <v>2.5168565414301205E-2</v>
      </c>
      <c r="IO32" s="47">
        <f>'RIMS II Type II Employment'!IO32*VLOOKUP("Households3",'Equation 3 FTE Conversion'!$B$10:$E$32,4,FALSE)</f>
        <v>2.5887667283281238E-2</v>
      </c>
      <c r="IP32" s="47">
        <f>'RIMS II Type II Employment'!IP32*VLOOKUP("Households3",'Equation 3 FTE Conversion'!$B$10:$E$32,4,FALSE)</f>
        <v>2.6696656885883779E-2</v>
      </c>
      <c r="IQ32" s="47">
        <f>'RIMS II Type II Employment'!IQ32*VLOOKUP("Households3",'Equation 3 FTE Conversion'!$B$10:$E$32,4,FALSE)</f>
        <v>2.5707891816036232E-2</v>
      </c>
      <c r="IR32" s="47">
        <f>'RIMS II Type II Employment'!IR32*VLOOKUP("Households3",'Equation 3 FTE Conversion'!$B$10:$E$32,4,FALSE)</f>
        <v>2.4898902213433691E-2</v>
      </c>
      <c r="IS32" s="47">
        <f>'RIMS II Type II Employment'!IS32*VLOOKUP("Households3",'Equation 3 FTE Conversion'!$B$10:$E$32,4,FALSE)</f>
        <v>2.5528116348791225E-2</v>
      </c>
      <c r="IT32" s="47">
        <f>'RIMS II Type II Employment'!IT32*VLOOKUP("Households3",'Equation 3 FTE Conversion'!$B$10:$E$32,4,FALSE)</f>
        <v>2.9932615296293937E-2</v>
      </c>
      <c r="IU32" s="47">
        <f>'RIMS II Type II Employment'!IU32*VLOOKUP("Households3",'Equation 3 FTE Conversion'!$B$10:$E$32,4,FALSE)</f>
        <v>2.6247218217771259E-2</v>
      </c>
      <c r="IV32" s="47">
        <f>'RIMS II Type II Employment'!IV32*VLOOKUP("Households3",'Equation 3 FTE Conversion'!$B$10:$E$32,4,FALSE)</f>
        <v>2.6516881418638769E-2</v>
      </c>
      <c r="IW32" s="47">
        <f>'RIMS II Type II Employment'!IW32*VLOOKUP("Households3",'Equation 3 FTE Conversion'!$B$10:$E$32,4,FALSE)</f>
        <v>2.3910137143586144E-2</v>
      </c>
      <c r="IX32" s="47">
        <f>'RIMS II Type II Employment'!IX32*VLOOKUP("Households3",'Equation 3 FTE Conversion'!$B$10:$E$32,4,FALSE)</f>
        <v>2.6966320086751292E-2</v>
      </c>
      <c r="IY32" s="47">
        <f>'RIMS II Type II Employment'!IY32*VLOOKUP("Households3",'Equation 3 FTE Conversion'!$B$10:$E$32,4,FALSE)</f>
        <v>2.5348340881546215E-2</v>
      </c>
      <c r="IZ32" s="47">
        <f>'RIMS II Type II Employment'!IZ32*VLOOKUP("Households3",'Equation 3 FTE Conversion'!$B$10:$E$32,4,FALSE)</f>
        <v>3.2898910505836577E-2</v>
      </c>
      <c r="JA32" s="47">
        <f>'RIMS II Type II Employment'!JA32*VLOOKUP("Households3",'Equation 3 FTE Conversion'!$B$10:$E$32,4,FALSE)</f>
        <v>2.6426993685016265E-2</v>
      </c>
      <c r="JB32" s="47">
        <f>'RIMS II Type II Employment'!JB32*VLOOKUP("Households3",'Equation 3 FTE Conversion'!$B$10:$E$32,4,FALSE)</f>
        <v>4.0269704662881926E-2</v>
      </c>
      <c r="JC32" s="47">
        <f>'RIMS II Type II Employment'!JC32*VLOOKUP("Households3",'Equation 3 FTE Conversion'!$B$10:$E$32,4,FALSE)</f>
        <v>4.8809039357019843E-2</v>
      </c>
      <c r="JD32" s="47">
        <f>'RIMS II Type II Employment'!JD32*VLOOKUP("Households3",'Equation 3 FTE Conversion'!$B$10:$E$32,4,FALSE)</f>
        <v>4.8359600688907316E-2</v>
      </c>
      <c r="JE32" s="47">
        <f>'RIMS II Type II Employment'!JE32*VLOOKUP("Households3",'Equation 3 FTE Conversion'!$B$10:$E$32,4,FALSE)</f>
        <v>4.5573080946609688E-2</v>
      </c>
      <c r="JF32" s="47">
        <f>'RIMS II Type II Employment'!JF32*VLOOKUP("Households3",'Equation 3 FTE Conversion'!$B$10:$E$32,4,FALSE)</f>
        <v>4.4943866811252155E-2</v>
      </c>
      <c r="JG32" s="47">
        <f>'RIMS II Type II Employment'!JG32*VLOOKUP("Households3",'Equation 3 FTE Conversion'!$B$10:$E$32,4,FALSE)</f>
        <v>5.6179833514065192E-2</v>
      </c>
      <c r="JH32" s="47">
        <f>'RIMS II Type II Employment'!JH32*VLOOKUP("Households3",'Equation 3 FTE Conversion'!$B$10:$E$32,4,FALSE)</f>
        <v>4.7550611086304782E-2</v>
      </c>
      <c r="JI32" s="47">
        <f>'RIMS II Type II Employment'!JI32*VLOOKUP("Households3",'Equation 3 FTE Conversion'!$B$10:$E$32,4,FALSE)</f>
        <v>4.2786561204312054E-2</v>
      </c>
      <c r="JJ32" s="47">
        <f>'RIMS II Type II Employment'!JJ32*VLOOKUP("Households3",'Equation 3 FTE Conversion'!$B$10:$E$32,4,FALSE)</f>
        <v>3.4606777444664158E-2</v>
      </c>
      <c r="JK32" s="47">
        <f>'RIMS II Type II Employment'!JK32*VLOOKUP("Households3",'Equation 3 FTE Conversion'!$B$10:$E$32,4,FALSE)</f>
        <v>5.3932640173502584E-2</v>
      </c>
      <c r="JL32" s="47">
        <f>'RIMS II Type II Employment'!JL32*VLOOKUP("Households3",'Equation 3 FTE Conversion'!$B$10:$E$32,4,FALSE)</f>
        <v>3.2988798239459084E-2</v>
      </c>
      <c r="JM32" s="47">
        <f>'RIMS II Type II Employment'!JM32*VLOOKUP("Households3",'Equation 3 FTE Conversion'!$B$10:$E$32,4,FALSE)</f>
        <v>3.6494419850736745E-2</v>
      </c>
      <c r="JN32" s="47">
        <f>'RIMS II Type II Employment'!JN32*VLOOKUP("Households3",'Equation 3 FTE Conversion'!$B$10:$E$32,4,FALSE)</f>
        <v>3.7573072654206799E-2</v>
      </c>
      <c r="JO32" s="47">
        <f>'RIMS II Type II Employment'!JO32*VLOOKUP("Households3",'Equation 3 FTE Conversion'!$B$10:$E$32,4,FALSE)</f>
        <v>5.0516906295847423E-2</v>
      </c>
      <c r="JP32" s="47">
        <f>'RIMS II Type II Employment'!JP32*VLOOKUP("Households3",'Equation 3 FTE Conversion'!$B$10:$E$32,4,FALSE)</f>
        <v>5.1415783632072463E-2</v>
      </c>
      <c r="JQ32" s="47">
        <f>'RIMS II Type II Employment'!JQ32*VLOOKUP("Households3",'Equation 3 FTE Conversion'!$B$10:$E$32,4,FALSE)</f>
        <v>6.5258494609938128E-2</v>
      </c>
      <c r="JR32" s="47">
        <f>'RIMS II Type II Employment'!JR32*VLOOKUP("Households3",'Equation 3 FTE Conversion'!$B$10:$E$32,4,FALSE)</f>
        <v>5.7528149518402759E-2</v>
      </c>
      <c r="JS32" s="47">
        <f>'RIMS II Type II Employment'!JS32*VLOOKUP("Households3",'Equation 3 FTE Conversion'!$B$10:$E$32,4,FALSE)</f>
        <v>4.3955101741404608E-2</v>
      </c>
      <c r="JT32" s="47">
        <f>'RIMS II Type II Employment'!JT32*VLOOKUP("Households3",'Equation 3 FTE Conversion'!$B$10:$E$32,4,FALSE)</f>
        <v>4.3505663073292081E-2</v>
      </c>
      <c r="JU32" s="47">
        <f>'RIMS II Type II Employment'!JU32*VLOOKUP("Households3",'Equation 3 FTE Conversion'!$B$10:$E$32,4,FALSE)</f>
        <v>4.0359592396504433E-2</v>
      </c>
      <c r="JV32" s="47">
        <f>'RIMS II Type II Employment'!JV32*VLOOKUP("Households3",'Equation 3 FTE Conversion'!$B$10:$E$32,4,FALSE)</f>
        <v>3.5056216112776678E-2</v>
      </c>
      <c r="JW32" s="47">
        <f>'RIMS II Type II Employment'!JW32*VLOOKUP("Households3",'Equation 3 FTE Conversion'!$B$10:$E$32,4,FALSE)</f>
        <v>3.2539359571346564E-2</v>
      </c>
      <c r="JX32" s="47">
        <f>'RIMS II Type II Employment'!JX32*VLOOKUP("Households3",'Equation 3 FTE Conversion'!$B$10:$E$32,4,FALSE)</f>
        <v>2.9033737960068893E-2</v>
      </c>
      <c r="JY32" s="47">
        <f>'RIMS II Type II Employment'!JY32*VLOOKUP("Households3",'Equation 3 FTE Conversion'!$B$10:$E$32,4,FALSE)</f>
        <v>4.3505663073292081E-2</v>
      </c>
      <c r="JZ32" s="47">
        <f>'RIMS II Type II Employment'!JZ32*VLOOKUP("Households3",'Equation 3 FTE Conversion'!$B$10:$E$32,4,FALSE)</f>
        <v>3.8292174523186832E-2</v>
      </c>
      <c r="KA32" s="47">
        <f>'RIMS II Type II Employment'!KA32*VLOOKUP("Households3",'Equation 3 FTE Conversion'!$B$10:$E$32,4,FALSE)</f>
        <v>2.0314627798685973E-2</v>
      </c>
      <c r="KB32" s="47">
        <f>'RIMS II Type II Employment'!KB32*VLOOKUP("Households3",'Equation 3 FTE Conversion'!$B$10:$E$32,4,FALSE)</f>
        <v>6.8584340753970796E-2</v>
      </c>
      <c r="KC32" s="47">
        <f>'RIMS II Type II Employment'!KC32*VLOOKUP("Households3",'Equation 3 FTE Conversion'!$B$10:$E$32,4,FALSE)</f>
        <v>4.9977579894112389E-2</v>
      </c>
      <c r="KD32" s="47">
        <f>'RIMS II Type II Employment'!KD32*VLOOKUP("Households3",'Equation 3 FTE Conversion'!$B$10:$E$32,4,FALSE)</f>
        <v>3.1370819034254004E-2</v>
      </c>
      <c r="KE32" s="47">
        <f>'RIMS II Type II Employment'!KE32*VLOOKUP("Households3",'Equation 3 FTE Conversion'!$B$10:$E$32,4,FALSE)</f>
        <v>3.5056216112776678E-2</v>
      </c>
      <c r="KF32" s="47">
        <f>'RIMS II Type II Employment'!KF32*VLOOKUP("Households3",'Equation 3 FTE Conversion'!$B$10:$E$32,4,FALSE)</f>
        <v>3.7213521719716786E-2</v>
      </c>
      <c r="KG32" s="47">
        <f>'RIMS II Type II Employment'!KG32*VLOOKUP("Households3",'Equation 3 FTE Conversion'!$B$10:$E$32,4,FALSE)</f>
        <v>3.8651725457676846E-2</v>
      </c>
      <c r="KH32" s="47">
        <f>'RIMS II Type II Employment'!KH32*VLOOKUP("Households3",'Equation 3 FTE Conversion'!$B$10:$E$32,4,FALSE)</f>
        <v>3.5235991580021685E-2</v>
      </c>
      <c r="KI32" s="47">
        <f>'RIMS II Type II Employment'!KI32*VLOOKUP("Households3",'Equation 3 FTE Conversion'!$B$10:$E$32,4,FALSE)</f>
        <v>4.2516898003444541E-2</v>
      </c>
      <c r="KJ32" s="47">
        <f>'RIMS II Type II Employment'!KJ32*VLOOKUP("Households3",'Equation 3 FTE Conversion'!$B$10:$E$32,4,FALSE)</f>
        <v>4.7550611086304782E-2</v>
      </c>
      <c r="KK32" s="47">
        <f>'RIMS II Type II Employment'!KK32*VLOOKUP("Households3",'Equation 3 FTE Conversion'!$B$10:$E$32,4,FALSE)</f>
        <v>3.3528124641194104E-2</v>
      </c>
      <c r="KL32" s="47">
        <f>'RIMS II Type II Employment'!KL32*VLOOKUP("Households3",'Equation 3 FTE Conversion'!$B$10:$E$32,4,FALSE)</f>
        <v>5.9955118326210366E-2</v>
      </c>
      <c r="KM32" s="47">
        <f>'RIMS II Type II Employment'!KM32*VLOOKUP("Households3",'Equation 3 FTE Conversion'!$B$10:$E$32,4,FALSE)</f>
        <v>5.9146128723607833E-2</v>
      </c>
      <c r="KN32" s="47">
        <f>'RIMS II Type II Employment'!KN32*VLOOKUP("Households3",'Equation 3 FTE Conversion'!$B$10:$E$32,4,FALSE)</f>
        <v>3.9101164125789373E-2</v>
      </c>
      <c r="KO32" s="47">
        <f>'RIMS II Type II Employment'!KO32*VLOOKUP("Households3",'Equation 3 FTE Conversion'!$B$10:$E$32,4,FALSE)</f>
        <v>3.5865205715379218E-2</v>
      </c>
      <c r="KP32" s="47">
        <f>'RIMS II Type II Employment'!KP32*VLOOKUP("Households3",'Equation 3 FTE Conversion'!$B$10:$E$32,4,FALSE)</f>
        <v>4.1977571601709507E-2</v>
      </c>
      <c r="KQ32" s="47">
        <f>'RIMS II Type II Employment'!KQ32*VLOOKUP("Households3",'Equation 3 FTE Conversion'!$B$10:$E$32,4,FALSE)</f>
        <v>5.4741629776105125E-2</v>
      </c>
      <c r="KR32" s="47">
        <f>'RIMS II Type II Employment'!KR32*VLOOKUP("Households3",'Equation 3 FTE Conversion'!$B$10:$E$32,4,FALSE)</f>
        <v>2.4000024877208651E-2</v>
      </c>
      <c r="KS32" s="47">
        <f>'RIMS II Type II Employment'!KS32*VLOOKUP("Households3",'Equation 3 FTE Conversion'!$B$10:$E$32,4,FALSE)</f>
        <v>3.8651725457676846E-2</v>
      </c>
      <c r="KT32" s="47">
        <f>'RIMS II Type II Employment'!KT32*VLOOKUP("Households3",'Equation 3 FTE Conversion'!$B$10:$E$32,4,FALSE)</f>
        <v>4.0269704662881926E-2</v>
      </c>
      <c r="KU32" s="47">
        <f>'RIMS II Type II Employment'!KU32*VLOOKUP("Households3",'Equation 3 FTE Conversion'!$B$10:$E$32,4,FALSE)</f>
        <v>5.114612043120495E-2</v>
      </c>
      <c r="KV32" s="47">
        <f>'RIMS II Type II Employment'!KV32*VLOOKUP("Households3",'Equation 3 FTE Conversion'!$B$10:$E$32,4,FALSE)</f>
        <v>2.8134860623843849E-2</v>
      </c>
      <c r="KW32" s="47">
        <f>'RIMS II Type II Employment'!KW32*VLOOKUP("Households3",'Equation 3 FTE Conversion'!$B$10:$E$32,4,FALSE)</f>
        <v>6.5618045544428141E-2</v>
      </c>
      <c r="KX32" s="47">
        <f>'RIMS II Type II Employment'!KX32*VLOOKUP("Households3",'Equation 3 FTE Conversion'!$B$10:$E$32,4,FALSE)</f>
        <v>6.5438270077183142E-2</v>
      </c>
      <c r="KY32" s="47">
        <f>'RIMS II Type II Employment'!KY32*VLOOKUP("Households3",'Equation 3 FTE Conversion'!$B$10:$E$32,4,FALSE)</f>
        <v>6.094388339605792E-2</v>
      </c>
      <c r="KZ32" s="47">
        <f>'RIMS II Type II Employment'!KZ32*VLOOKUP("Households3",'Equation 3 FTE Conversion'!$B$10:$E$32,4,FALSE)</f>
        <v>5.6719159915800219E-2</v>
      </c>
      <c r="LA32" s="47">
        <f>'RIMS II Type II Employment'!LA32*VLOOKUP("Households3",'Equation 3 FTE Conversion'!$B$10:$E$32,4,FALSE)</f>
        <v>6.3460739937488034E-2</v>
      </c>
      <c r="LB32" s="47">
        <f>'RIMS II Type II Employment'!LB32*VLOOKUP("Households3",'Equation 3 FTE Conversion'!$B$10:$E$32,4,FALSE)</f>
        <v>5.9146128723607833E-2</v>
      </c>
      <c r="LC32" s="47">
        <f>'RIMS II Type II Employment'!LC32*VLOOKUP("Households3",'Equation 3 FTE Conversion'!$B$10:$E$32,4,FALSE)</f>
        <v>6.2741638068508007E-2</v>
      </c>
      <c r="LD32" s="47">
        <f>'RIMS II Type II Employment'!LD32*VLOOKUP("Households3",'Equation 3 FTE Conversion'!$B$10:$E$32,4,FALSE)</f>
        <v>7.1550635963513437E-2</v>
      </c>
      <c r="LE32" s="47">
        <f>'RIMS II Type II Employment'!LE32*VLOOKUP("Households3",'Equation 3 FTE Conversion'!$B$10:$E$32,4,FALSE)</f>
        <v>5.3303426038145051E-2</v>
      </c>
      <c r="LF32" s="47">
        <f>'RIMS II Type II Employment'!LF32*VLOOKUP("Households3",'Equation 3 FTE Conversion'!$B$10:$E$32,4,FALSE)</f>
        <v>4.0629255597371947E-2</v>
      </c>
      <c r="LG32" s="47">
        <f>'RIMS II Type II Employment'!LG32*VLOOKUP("Households3",'Equation 3 FTE Conversion'!$B$10:$E$32,4,FALSE)</f>
        <v>6.4089954072845567E-2</v>
      </c>
      <c r="LH32" s="47">
        <f>'RIMS II Type II Employment'!LH32*VLOOKUP("Households3",'Equation 3 FTE Conversion'!$B$10:$E$32,4,FALSE)</f>
        <v>6.3460739937488034E-2</v>
      </c>
      <c r="LI32" s="47">
        <f>'RIMS II Type II Employment'!LI32*VLOOKUP("Households3",'Equation 3 FTE Conversion'!$B$10:$E$32,4,FALSE)</f>
        <v>6.7775351151368249E-2</v>
      </c>
      <c r="LJ32" s="47">
        <f>'RIMS II Type II Employment'!LJ32*VLOOKUP("Households3",'Equation 3 FTE Conversion'!$B$10:$E$32,4,FALSE)</f>
        <v>4.6382070549212222E-2</v>
      </c>
      <c r="LK32" s="47">
        <f>'RIMS II Type II Employment'!LK32*VLOOKUP("Households3",'Equation 3 FTE Conversion'!$B$10:$E$32,4,FALSE)</f>
        <v>5.8067475920137786E-2</v>
      </c>
      <c r="LL32" s="47">
        <f>'RIMS II Type II Employment'!LL32*VLOOKUP("Households3",'Equation 3 FTE Conversion'!$B$10:$E$32,4,FALSE)</f>
        <v>7.3618053836831024E-2</v>
      </c>
      <c r="LM32" s="47">
        <f>'RIMS II Type II Employment'!LM32*VLOOKUP("Households3",'Equation 3 FTE Conversion'!$B$10:$E$32,4,FALSE)</f>
        <v>4.8898927090642343E-2</v>
      </c>
      <c r="LN32" s="47">
        <f>'RIMS II Type II Employment'!LN32*VLOOKUP("Households3",'Equation 3 FTE Conversion'!$B$10:$E$32,4,FALSE)</f>
        <v>6.6157371946163168E-2</v>
      </c>
      <c r="LO32" s="47">
        <f>'RIMS II Type II Employment'!LO32*VLOOKUP("Households3",'Equation 3 FTE Conversion'!$B$10:$E$32,4,FALSE)</f>
        <v>4.134835746635198E-2</v>
      </c>
      <c r="LP32" s="47">
        <f>'RIMS II Type II Employment'!LP32*VLOOKUP("Households3",'Equation 3 FTE Conversion'!$B$10:$E$32,4,FALSE)</f>
        <v>6.26517503348855E-2</v>
      </c>
      <c r="LQ32" s="47">
        <f>'RIMS II Type II Employment'!LQ32*VLOOKUP("Households3",'Equation 3 FTE Conversion'!$B$10:$E$32,4,FALSE)</f>
        <v>4.4853979077629648E-2</v>
      </c>
      <c r="LR32" s="47">
        <f>'RIMS II Type II Employment'!LR32*VLOOKUP("Households3",'Equation 3 FTE Conversion'!$B$10:$E$32,4,FALSE)</f>
        <v>6.4988831409070622E-2</v>
      </c>
      <c r="LS32" s="47">
        <f>'RIMS II Type II Employment'!LS32*VLOOKUP("Households3",'Equation 3 FTE Conversion'!$B$10:$E$32,4,FALSE)</f>
        <v>5.0157355361357403E-2</v>
      </c>
      <c r="LT32" s="47">
        <f>'RIMS II Type II Employment'!LT32*VLOOKUP("Households3",'Equation 3 FTE Conversion'!$B$10:$E$32,4,FALSE)</f>
        <v>3.8921388658544366E-2</v>
      </c>
      <c r="LU32" s="47">
        <f>'RIMS II Type II Employment'!LU32*VLOOKUP("Households3",'Equation 3 FTE Conversion'!$B$10:$E$32,4,FALSE)</f>
        <v>6.2022536199527974E-2</v>
      </c>
      <c r="LV32" s="47">
        <f>'RIMS II Type II Employment'!LV32*VLOOKUP("Households3",'Equation 3 FTE Conversion'!$B$10:$E$32,4,FALSE)</f>
        <v>5.2943875103655037E-2</v>
      </c>
      <c r="LW32" s="47">
        <f>'RIMS II Type II Employment'!LW32*VLOOKUP("Households3",'Equation 3 FTE Conversion'!$B$10:$E$32,4,FALSE)</f>
        <v>5.6629272182177712E-2</v>
      </c>
      <c r="LX32" s="47">
        <f>'RIMS II Type II Employment'!LX32*VLOOKUP("Households3",'Equation 3 FTE Conversion'!$B$10:$E$32,4,FALSE)</f>
        <v>6.8045014352235769E-2</v>
      </c>
      <c r="LY32" s="47">
        <f>'RIMS II Type II Employment'!LY32*VLOOKUP("Households3",'Equation 3 FTE Conversion'!$B$10:$E$32,4,FALSE)</f>
        <v>6.0853995662435413E-2</v>
      </c>
      <c r="LZ32" s="47">
        <f>'RIMS II Type II Employment'!LZ32*VLOOKUP("Households3",'Equation 3 FTE Conversion'!$B$10:$E$32,4,FALSE)</f>
        <v>5.1955110033807483E-2</v>
      </c>
      <c r="MA32" s="47">
        <f>'RIMS II Type II Employment'!MA32*VLOOKUP("Households3",'Equation 3 FTE Conversion'!$B$10:$E$32,4,FALSE)</f>
        <v>3.6674195317981759E-2</v>
      </c>
      <c r="MB32" s="47">
        <f>'RIMS II Type II Employment'!MB32*VLOOKUP("Households3",'Equation 3 FTE Conversion'!$B$10:$E$32,4,FALSE)</f>
        <v>5.4112415640747591E-2</v>
      </c>
      <c r="MC32" s="47">
        <f>'RIMS II Type II Employment'!MC32*VLOOKUP("Households3",'Equation 3 FTE Conversion'!$B$10:$E$32,4,FALSE)</f>
        <v>7.0561870893665876E-2</v>
      </c>
      <c r="MD32" s="47">
        <f>'RIMS II Type II Employment'!MD32*VLOOKUP("Households3",'Equation 3 FTE Conversion'!$B$10:$E$32,4,FALSE)</f>
        <v>5.7707924985647759E-2</v>
      </c>
      <c r="ME32" s="47">
        <f>'RIMS II Type II Employment'!ME32*VLOOKUP("Households3",'Equation 3 FTE Conversion'!$B$10:$E$32,4,FALSE)</f>
        <v>5.5730394845952672E-2</v>
      </c>
      <c r="MF32" s="47">
        <f>'RIMS II Type II Employment'!MF32*VLOOKUP("Households3",'Equation 3 FTE Conversion'!$B$10:$E$32,4,FALSE)</f>
        <v>5.8966353256362833E-2</v>
      </c>
      <c r="MG32" s="47">
        <f>'RIMS II Type II Employment'!MG32*VLOOKUP("Households3",'Equation 3 FTE Conversion'!$B$10:$E$32,4,FALSE)</f>
        <v>5.8337139121005292E-2</v>
      </c>
      <c r="MH32" s="47">
        <f>'RIMS II Type II Employment'!MH32*VLOOKUP("Households3",'Equation 3 FTE Conversion'!$B$10:$E$32,4,FALSE)</f>
        <v>6.04944447279454E-2</v>
      </c>
      <c r="MI32" s="47">
        <f>'RIMS II Type II Employment'!MI32*VLOOKUP("Households3",'Equation 3 FTE Conversion'!$B$10:$E$32,4,FALSE)</f>
        <v>5.5370843911462651E-2</v>
      </c>
      <c r="MJ32" s="47">
        <f>'RIMS II Type II Employment'!MJ32*VLOOKUP("Households3",'Equation 3 FTE Conversion'!$B$10:$E$32,4,FALSE)</f>
        <v>4.8809039357019843E-2</v>
      </c>
      <c r="MK32" s="47">
        <f>'RIMS II Type II Employment'!MK32*VLOOKUP("Households3",'Equation 3 FTE Conversion'!$B$10:$E$32,4,FALSE)</f>
        <v>5.3932640173502584E-2</v>
      </c>
      <c r="ML32" s="47">
        <f>'RIMS II Type II Employment'!ML32*VLOOKUP("Households3",'Equation 3 FTE Conversion'!$B$10:$E$32,4,FALSE)</f>
        <v>7.1280972762645917E-2</v>
      </c>
      <c r="MM32" s="47">
        <f>'RIMS II Type II Employment'!MM32*VLOOKUP("Households3",'Equation 3 FTE Conversion'!$B$10:$E$32,4,FALSE)</f>
        <v>4.988769216048989E-2</v>
      </c>
      <c r="MN32" s="47">
        <f>'RIMS II Type II Employment'!MN32*VLOOKUP("Households3",'Equation 3 FTE Conversion'!$B$10:$E$32,4,FALSE)</f>
        <v>4.8089937488039802E-2</v>
      </c>
      <c r="MO32" s="47">
        <f>'RIMS II Type II Employment'!MO32*VLOOKUP("Households3",'Equation 3 FTE Conversion'!$B$10:$E$32,4,FALSE)</f>
        <v>4.0359592396504433E-2</v>
      </c>
      <c r="MP32" s="47">
        <f>'RIMS II Type II Employment'!MP32*VLOOKUP("Households3",'Equation 3 FTE Conversion'!$B$10:$E$32,4,FALSE)</f>
        <v>4.0719143330994453E-2</v>
      </c>
      <c r="MQ32" s="47">
        <f>'RIMS II Type II Employment'!MQ32*VLOOKUP("Households3",'Equation 3 FTE Conversion'!$B$10:$E$32,4,FALSE)</f>
        <v>3.7752848121451812E-2</v>
      </c>
      <c r="MR32" s="47">
        <f>'RIMS II Type II Employment'!MR32*VLOOKUP("Households3",'Equation 3 FTE Conversion'!$B$10:$E$32,4,FALSE)</f>
        <v>4.8089937488039802E-2</v>
      </c>
      <c r="MS32" s="47">
        <f>'RIMS II Type II Employment'!MS32*VLOOKUP("Households3",'Equation 3 FTE Conversion'!$B$10:$E$32,4,FALSE)</f>
        <v>4.2247234802577027E-2</v>
      </c>
      <c r="MT32" s="47">
        <f>'RIMS II Type II Employment'!MT32*VLOOKUP("Households3",'Equation 3 FTE Conversion'!$B$10:$E$32,4,FALSE)</f>
        <v>4.9797804426867383E-2</v>
      </c>
      <c r="MU32" s="47">
        <f>'RIMS II Type II Employment'!MU32*VLOOKUP("Households3",'Equation 3 FTE Conversion'!$B$10:$E$32,4,FALSE)</f>
        <v>3.96404905275244E-2</v>
      </c>
      <c r="MV32" s="47">
        <f>'RIMS II Type II Employment'!MV32*VLOOKUP("Households3",'Equation 3 FTE Conversion'!$B$10:$E$32,4,FALSE)</f>
        <v>5.8786577789117819E-2</v>
      </c>
      <c r="MW32" s="47">
        <f>'RIMS II Type II Employment'!MW32*VLOOKUP("Households3",'Equation 3 FTE Conversion'!$B$10:$E$32,4,FALSE)</f>
        <v>5.5550619378707665E-2</v>
      </c>
      <c r="MX32" s="47">
        <f>'RIMS II Type II Employment'!MX32*VLOOKUP("Households3",'Equation 3 FTE Conversion'!$B$10:$E$32,4,FALSE)</f>
        <v>6.139332206417044E-2</v>
      </c>
      <c r="MY32" s="47">
        <f>'RIMS II Type II Employment'!MY32*VLOOKUP("Households3",'Equation 3 FTE Conversion'!$B$10:$E$32,4,FALSE)</f>
        <v>5.6898935383045225E-2</v>
      </c>
      <c r="MZ32" s="47">
        <f>'RIMS II Type II Employment'!MZ32*VLOOKUP("Households3",'Equation 3 FTE Conversion'!$B$10:$E$32,4,FALSE)</f>
        <v>4.2247234802577027E-2</v>
      </c>
      <c r="NA32" s="47">
        <f>'RIMS II Type II Employment'!NA32*VLOOKUP("Households3",'Equation 3 FTE Conversion'!$B$10:$E$32,4,FALSE)</f>
        <v>7.0112432225553356E-2</v>
      </c>
      <c r="NB32" s="47">
        <f>'RIMS II Type II Employment'!NB32*VLOOKUP("Households3",'Equation 3 FTE Conversion'!$B$10:$E$32,4,FALSE)</f>
        <v>5.114612043120495E-2</v>
      </c>
      <c r="NC32" s="47">
        <f>'RIMS II Type II Employment'!NC32*VLOOKUP("Households3",'Equation 3 FTE Conversion'!$B$10:$E$32,4,FALSE)</f>
        <v>5.6988823116667732E-2</v>
      </c>
      <c r="ND32" s="47">
        <f>'RIMS II Type II Employment'!ND32*VLOOKUP("Households3",'Equation 3 FTE Conversion'!$B$10:$E$32,4,FALSE)</f>
        <v>6.3910178605600554E-2</v>
      </c>
      <c r="NE32" s="47">
        <f>'RIMS II Type II Employment'!NE32*VLOOKUP("Households3",'Equation 3 FTE Conversion'!$B$10:$E$32,4,FALSE)</f>
        <v>4.0988806531861967E-2</v>
      </c>
      <c r="NF32" s="47">
        <f>'RIMS II Type II Employment'!NF32*VLOOKUP("Households3",'Equation 3 FTE Conversion'!$B$10:$E$32,4,FALSE)</f>
        <v>5.6988823116667732E-2</v>
      </c>
      <c r="NG32" s="199">
        <f>'RIMS II Type II Employment'!NG32*VLOOKUP("Households3",'Equation 3 FTE Conversion'!$B$10:$E$32,4,FALSE)</f>
        <v>6.139332206417044E-2</v>
      </c>
      <c r="NH32" s="220">
        <f>'RIMS II Type II Employment'!NH32*VLOOKUP("Households3",'Equation 3 FTE Conversion'!$B$10:$E$32,4,FALSE)</f>
        <v>6.5078719142693128E-2</v>
      </c>
      <c r="NI32" s="199">
        <f>'RIMS II Type II Employment'!NI32*VLOOKUP("Households3",'Equation 3 FTE Conversion'!$B$10:$E$32,4,FALSE)</f>
        <v>4.0719143330994453E-2</v>
      </c>
      <c r="NJ32" s="201">
        <f>'RIMS II Type II Employment'!NJ32*VLOOKUP("Households3",'Equation 3 FTE Conversion'!$B$10:$E$32,4,FALSE)</f>
        <v>9.7168640045927152E-2</v>
      </c>
    </row>
  </sheetData>
  <sheetProtection algorithmName="SHA-512" hashValue="eS9pR9KMPJeS0fRyaUAOpq4nsJfI4n6uf2FPsXh6Fszf2Qye8jccEWdkjphQLfuoyDmKhKsafmBHyuRsP2ffkQ==" saltValue="d/DF1Q9k+4UdDVXGVhg84A==" spinCount="100000" sheet="1" objects="1" scenarios="1"/>
  <pageMargins left="0.7" right="0.7" top="0.98479166666666662" bottom="0.75" header="0.3" footer="0.3"/>
  <pageSetup scale="60" fitToWidth="0" fitToHeight="0" orientation="landscape" r:id="rId1"/>
  <headerFooter>
    <oddFooter>&amp;L&amp;"Avenir LT Std 55 Roman,Regular"&amp;12&amp;K000000
May 13, 2021&amp;C&amp;"Avenir LT Std 55 Roman,Regular"&amp;12Page &amp;P of &amp;N&amp;R&amp;"Avenir LT Std 55 Roman,Regular"&amp;12&amp;K000000&amp;A</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81"/>
  <sheetViews>
    <sheetView showGridLines="0" zoomScaleNormal="100" zoomScalePageLayoutView="64" workbookViewId="0"/>
  </sheetViews>
  <sheetFormatPr defaultColWidth="9.1796875" defaultRowHeight="14" x14ac:dyDescent="0.3"/>
  <cols>
    <col min="1" max="1" width="3" style="1" customWidth="1"/>
    <col min="2" max="2" width="44.453125" style="1" customWidth="1"/>
    <col min="3" max="3" width="10.1796875" style="1" customWidth="1"/>
    <col min="4" max="4" width="54.453125" style="1" customWidth="1"/>
    <col min="5" max="5" width="31.54296875" style="1" customWidth="1"/>
    <col min="6" max="6" width="33.453125" style="1" customWidth="1"/>
    <col min="7" max="7" width="26.54296875" style="1" customWidth="1"/>
    <col min="8" max="8" width="23.54296875" style="1" customWidth="1"/>
    <col min="9" max="9" width="3.1796875" style="1" customWidth="1"/>
    <col min="10" max="16384" width="9.1796875" style="1"/>
  </cols>
  <sheetData>
    <row r="1" spans="1:8" ht="18.75" customHeight="1" x14ac:dyDescent="0.3">
      <c r="A1" s="158"/>
      <c r="B1" s="84"/>
      <c r="C1" s="84"/>
      <c r="D1" s="84"/>
      <c r="E1" s="84"/>
    </row>
    <row r="2" spans="1:8" ht="15" customHeight="1" x14ac:dyDescent="0.3">
      <c r="A2" s="159"/>
    </row>
    <row r="3" spans="1:8" ht="18.75" customHeight="1" x14ac:dyDescent="0.3">
      <c r="A3" s="158"/>
      <c r="B3" s="84"/>
      <c r="C3" s="84"/>
      <c r="D3" s="84"/>
      <c r="E3" s="84"/>
    </row>
    <row r="4" spans="1:8" ht="15" customHeight="1" x14ac:dyDescent="0.3">
      <c r="A4" s="159"/>
    </row>
    <row r="5" spans="1:8" ht="18.75" customHeight="1" x14ac:dyDescent="0.3">
      <c r="A5" s="158"/>
      <c r="B5" s="84"/>
      <c r="C5" s="84"/>
      <c r="D5" s="84"/>
      <c r="E5" s="84"/>
    </row>
    <row r="6" spans="1:8" ht="15" customHeight="1" x14ac:dyDescent="0.3"/>
    <row r="7" spans="1:8" ht="15" customHeight="1" x14ac:dyDescent="0.3">
      <c r="A7" s="8"/>
      <c r="B7" s="8"/>
      <c r="C7" s="8"/>
      <c r="D7" s="8"/>
      <c r="E7" s="8"/>
    </row>
    <row r="8" spans="1:8" ht="16" thickBot="1" x14ac:dyDescent="0.4">
      <c r="F8" s="3"/>
    </row>
    <row r="9" spans="1:8" s="54" customFormat="1" ht="65" thickBot="1" x14ac:dyDescent="0.4">
      <c r="B9" s="55" t="s">
        <v>820</v>
      </c>
      <c r="C9" s="56" t="s">
        <v>363</v>
      </c>
      <c r="D9" s="56" t="s">
        <v>403</v>
      </c>
      <c r="E9" s="56" t="s">
        <v>847</v>
      </c>
      <c r="F9" s="56" t="s">
        <v>848</v>
      </c>
      <c r="G9" s="56" t="s">
        <v>849</v>
      </c>
      <c r="H9" s="57" t="s">
        <v>850</v>
      </c>
    </row>
    <row r="10" spans="1:8" ht="15.5" x14ac:dyDescent="0.35">
      <c r="B10" s="426" t="s">
        <v>824</v>
      </c>
      <c r="C10" s="427" t="s">
        <v>407</v>
      </c>
      <c r="D10" s="427" t="s">
        <v>408</v>
      </c>
      <c r="E10" s="428">
        <v>7.9763000000000002</v>
      </c>
      <c r="F10" s="428">
        <v>1.7850999999999999</v>
      </c>
      <c r="G10" s="428">
        <f>E10/F10</f>
        <v>4.4682650831886175</v>
      </c>
      <c r="H10" s="429">
        <f>G10*VLOOKUP(B10,'Equation 3 FTE Conversion'!B$10:E$32,4,FALSE)</f>
        <v>3.8430757299852716</v>
      </c>
    </row>
    <row r="11" spans="1:8" ht="15.5" x14ac:dyDescent="0.35">
      <c r="B11" s="426" t="s">
        <v>824</v>
      </c>
      <c r="C11" s="430">
        <v>111200</v>
      </c>
      <c r="D11" s="430" t="s">
        <v>409</v>
      </c>
      <c r="E11" s="431">
        <v>10.013999999999999</v>
      </c>
      <c r="F11" s="431">
        <v>1.4386000000000001</v>
      </c>
      <c r="G11" s="431">
        <f t="shared" ref="G11:G74" si="0">E11/F11</f>
        <v>6.9609342416238</v>
      </c>
      <c r="H11" s="418">
        <f>G11*VLOOKUP(B11,'Equation 3 FTE Conversion'!B$10:E$32,4,FALSE)</f>
        <v>5.9869763641949554</v>
      </c>
    </row>
    <row r="12" spans="1:8" ht="15.5" x14ac:dyDescent="0.35">
      <c r="B12" s="426" t="s">
        <v>824</v>
      </c>
      <c r="C12" s="430">
        <v>111300</v>
      </c>
      <c r="D12" s="430" t="s">
        <v>410</v>
      </c>
      <c r="E12" s="431">
        <v>12.604200000000001</v>
      </c>
      <c r="F12" s="431">
        <v>1.2524999999999999</v>
      </c>
      <c r="G12" s="431">
        <f t="shared" si="0"/>
        <v>10.063233532934133</v>
      </c>
      <c r="H12" s="418">
        <f>G12*VLOOKUP(B12,'Equation 3 FTE Conversion'!B$10:E$32,4,FALSE)</f>
        <v>8.6552090879968464</v>
      </c>
    </row>
    <row r="13" spans="1:8" ht="15.5" x14ac:dyDescent="0.35">
      <c r="B13" s="426" t="s">
        <v>824</v>
      </c>
      <c r="C13" s="430">
        <v>111400</v>
      </c>
      <c r="D13" s="430" t="s">
        <v>411</v>
      </c>
      <c r="E13" s="431">
        <v>14.8325</v>
      </c>
      <c r="F13" s="431">
        <v>1.3532</v>
      </c>
      <c r="G13" s="431">
        <f t="shared" si="0"/>
        <v>10.961055276381909</v>
      </c>
      <c r="H13" s="418">
        <f>G13*VLOOKUP(B13,'Equation 3 FTE Conversion'!B$10:E$32,4,FALSE)</f>
        <v>9.4274096821556341</v>
      </c>
    </row>
    <row r="14" spans="1:8" ht="15.5" x14ac:dyDescent="0.35">
      <c r="B14" s="426" t="s">
        <v>824</v>
      </c>
      <c r="C14" s="430">
        <v>111900</v>
      </c>
      <c r="D14" s="430" t="s">
        <v>412</v>
      </c>
      <c r="E14" s="431">
        <v>9.3559000000000001</v>
      </c>
      <c r="F14" s="431">
        <v>1.4652000000000001</v>
      </c>
      <c r="G14" s="431">
        <f t="shared" si="0"/>
        <v>6.3854081354081353</v>
      </c>
      <c r="H14" s="418">
        <f>G14*VLOOKUP(B14,'Equation 3 FTE Conversion'!B$10:E$32,4,FALSE)</f>
        <v>5.4919765444456798</v>
      </c>
    </row>
    <row r="15" spans="1:8" ht="15.5" x14ac:dyDescent="0.35">
      <c r="B15" s="426" t="s">
        <v>824</v>
      </c>
      <c r="C15" s="430">
        <v>112120</v>
      </c>
      <c r="D15" s="430" t="s">
        <v>413</v>
      </c>
      <c r="E15" s="431">
        <v>7.0361000000000002</v>
      </c>
      <c r="F15" s="431">
        <v>1.6904999999999999</v>
      </c>
      <c r="G15" s="431">
        <f t="shared" si="0"/>
        <v>4.1621413782904471</v>
      </c>
      <c r="H15" s="418">
        <f>G15*VLOOKUP(B15,'Equation 3 FTE Conversion'!B$10:E$32,4,FALSE)</f>
        <v>3.579784148406187</v>
      </c>
    </row>
    <row r="16" spans="1:8" ht="15.5" x14ac:dyDescent="0.35">
      <c r="B16" s="426" t="s">
        <v>824</v>
      </c>
      <c r="C16" s="430" t="s">
        <v>414</v>
      </c>
      <c r="D16" s="430" t="s">
        <v>415</v>
      </c>
      <c r="E16" s="431">
        <v>6.1303999999999998</v>
      </c>
      <c r="F16" s="431">
        <v>1.5239</v>
      </c>
      <c r="G16" s="431">
        <f t="shared" si="0"/>
        <v>4.0228361441039437</v>
      </c>
      <c r="H16" s="418">
        <f>G16*VLOOKUP(B16,'Equation 3 FTE Conversion'!B$10:E$32,4,FALSE)</f>
        <v>3.4599701815544206</v>
      </c>
    </row>
    <row r="17" spans="2:8" ht="15.5" x14ac:dyDescent="0.35">
      <c r="B17" s="426" t="s">
        <v>824</v>
      </c>
      <c r="C17" s="430">
        <v>112300</v>
      </c>
      <c r="D17" s="430" t="s">
        <v>416</v>
      </c>
      <c r="E17" s="431">
        <v>6.0938999999999997</v>
      </c>
      <c r="F17" s="431">
        <v>1.9253</v>
      </c>
      <c r="G17" s="431">
        <f t="shared" si="0"/>
        <v>3.165169064561367</v>
      </c>
      <c r="H17" s="418">
        <f>G17*VLOOKUP(B17,'Equation 3 FTE Conversion'!B$10:E$32,4,FALSE)</f>
        <v>2.7223059032647146</v>
      </c>
    </row>
    <row r="18" spans="2:8" ht="15.5" x14ac:dyDescent="0.35">
      <c r="B18" s="426" t="s">
        <v>824</v>
      </c>
      <c r="C18" s="430" t="s">
        <v>417</v>
      </c>
      <c r="D18" s="430" t="s">
        <v>418</v>
      </c>
      <c r="E18" s="431">
        <v>6.2820999999999998</v>
      </c>
      <c r="F18" s="431">
        <v>1.2059</v>
      </c>
      <c r="G18" s="431">
        <f t="shared" si="0"/>
        <v>5.2094701053155319</v>
      </c>
      <c r="H18" s="418">
        <f>G18*VLOOKUP(B18,'Equation 3 FTE Conversion'!B$10:E$32,4,FALSE)</f>
        <v>4.4805730535429884</v>
      </c>
    </row>
    <row r="19" spans="2:8" ht="15.5" x14ac:dyDescent="0.35">
      <c r="B19" s="426" t="s">
        <v>824</v>
      </c>
      <c r="C19" s="430">
        <v>113000</v>
      </c>
      <c r="D19" s="430" t="s">
        <v>419</v>
      </c>
      <c r="E19" s="431">
        <v>12.287800000000001</v>
      </c>
      <c r="F19" s="431">
        <v>1.4694</v>
      </c>
      <c r="G19" s="431">
        <f t="shared" si="0"/>
        <v>8.3624608683816533</v>
      </c>
      <c r="H19" s="418">
        <f>G19*VLOOKUP(B19,'Equation 3 FTE Conversion'!B$10:E$32,4,FALSE)</f>
        <v>7.1924046151924506</v>
      </c>
    </row>
    <row r="20" spans="2:8" ht="15.5" x14ac:dyDescent="0.35">
      <c r="B20" s="426" t="s">
        <v>824</v>
      </c>
      <c r="C20" s="430">
        <v>114000</v>
      </c>
      <c r="D20" s="430" t="s">
        <v>420</v>
      </c>
      <c r="E20" s="431">
        <v>16.6843</v>
      </c>
      <c r="F20" s="431">
        <v>1.0676000000000001</v>
      </c>
      <c r="G20" s="431">
        <f t="shared" si="0"/>
        <v>15.627856875234169</v>
      </c>
      <c r="H20" s="418">
        <f>G20*VLOOKUP(B20,'Equation 3 FTE Conversion'!B$10:E$32,4,FALSE)</f>
        <v>13.441243156065601</v>
      </c>
    </row>
    <row r="21" spans="2:8" ht="15.5" x14ac:dyDescent="0.35">
      <c r="B21" s="426" t="s">
        <v>824</v>
      </c>
      <c r="C21" s="430">
        <v>115000</v>
      </c>
      <c r="D21" s="430" t="s">
        <v>421</v>
      </c>
      <c r="E21" s="431">
        <v>19.7867</v>
      </c>
      <c r="F21" s="431">
        <v>1.0531999999999999</v>
      </c>
      <c r="G21" s="431">
        <f t="shared" si="0"/>
        <v>18.787219901253323</v>
      </c>
      <c r="H21" s="418">
        <f>G21*VLOOKUP(B21,'Equation 3 FTE Conversion'!B$10:E$32,4,FALSE)</f>
        <v>16.15855538832076</v>
      </c>
    </row>
    <row r="22" spans="2:8" ht="15.5" x14ac:dyDescent="0.35">
      <c r="B22" s="388" t="s">
        <v>825</v>
      </c>
      <c r="C22" s="430">
        <v>211000</v>
      </c>
      <c r="D22" s="430" t="s">
        <v>422</v>
      </c>
      <c r="E22" s="431">
        <v>4.2572999999999999</v>
      </c>
      <c r="F22" s="431">
        <v>1.3408</v>
      </c>
      <c r="G22" s="431">
        <f t="shared" si="0"/>
        <v>3.1751939140811456</v>
      </c>
      <c r="H22" s="418">
        <f>G22*VLOOKUP(B22,'Equation 3 FTE Conversion'!B$10:E$32,4,FALSE)</f>
        <v>3.1280142125346204</v>
      </c>
    </row>
    <row r="23" spans="2:8" ht="15.5" x14ac:dyDescent="0.35">
      <c r="B23" s="388" t="s">
        <v>825</v>
      </c>
      <c r="C23" s="430">
        <v>212100</v>
      </c>
      <c r="D23" s="430" t="s">
        <v>423</v>
      </c>
      <c r="E23" s="431">
        <v>3.5792000000000002</v>
      </c>
      <c r="F23" s="431">
        <v>1.4763999999999999</v>
      </c>
      <c r="G23" s="431">
        <f t="shared" si="0"/>
        <v>2.4242752641560554</v>
      </c>
      <c r="H23" s="418">
        <f>G23*VLOOKUP(B23,'Equation 3 FTE Conversion'!B$10:E$32,4,FALSE)</f>
        <v>2.3882533434405122</v>
      </c>
    </row>
    <row r="24" spans="2:8" ht="15.5" x14ac:dyDescent="0.35">
      <c r="B24" s="388" t="s">
        <v>825</v>
      </c>
      <c r="C24" s="430">
        <v>212230</v>
      </c>
      <c r="D24" s="430" t="s">
        <v>424</v>
      </c>
      <c r="E24" s="432">
        <v>0</v>
      </c>
      <c r="F24" s="432">
        <v>0</v>
      </c>
      <c r="G24" s="432">
        <v>0</v>
      </c>
      <c r="H24" s="433">
        <f>G24*VLOOKUP(B24,'Equation 3 FTE Conversion'!B$10:E$32,4,FALSE)</f>
        <v>0</v>
      </c>
    </row>
    <row r="25" spans="2:8" ht="15.5" x14ac:dyDescent="0.35">
      <c r="B25" s="388" t="s">
        <v>825</v>
      </c>
      <c r="C25" s="430" t="s">
        <v>425</v>
      </c>
      <c r="D25" s="430" t="s">
        <v>426</v>
      </c>
      <c r="E25" s="431">
        <v>3.1617999999999999</v>
      </c>
      <c r="F25" s="431">
        <v>1.7824</v>
      </c>
      <c r="G25" s="431">
        <f t="shared" si="0"/>
        <v>1.7739003590664273</v>
      </c>
      <c r="H25" s="418">
        <f>G25*VLOOKUP(B25,'Equation 3 FTE Conversion'!B$10:E$32,4,FALSE)</f>
        <v>1.7475422556627658</v>
      </c>
    </row>
    <row r="26" spans="2:8" ht="15.5" x14ac:dyDescent="0.35">
      <c r="B26" s="388" t="s">
        <v>825</v>
      </c>
      <c r="C26" s="430">
        <v>212310</v>
      </c>
      <c r="D26" s="430" t="s">
        <v>427</v>
      </c>
      <c r="E26" s="431">
        <v>4.3570000000000002</v>
      </c>
      <c r="F26" s="431">
        <v>1.9046000000000001</v>
      </c>
      <c r="G26" s="431">
        <f t="shared" si="0"/>
        <v>2.2876194476530505</v>
      </c>
      <c r="H26" s="418">
        <f>G26*VLOOKUP(B26,'Equation 3 FTE Conversion'!B$10:E$32,4,FALSE)</f>
        <v>2.2536280739880721</v>
      </c>
    </row>
    <row r="27" spans="2:8" ht="15.5" x14ac:dyDescent="0.35">
      <c r="B27" s="388" t="s">
        <v>825</v>
      </c>
      <c r="C27" s="430" t="s">
        <v>428</v>
      </c>
      <c r="D27" s="430" t="s">
        <v>429</v>
      </c>
      <c r="E27" s="431">
        <v>4.0254000000000003</v>
      </c>
      <c r="F27" s="431">
        <v>1.7412000000000001</v>
      </c>
      <c r="G27" s="431">
        <f t="shared" si="0"/>
        <v>2.3118538938662994</v>
      </c>
      <c r="H27" s="418">
        <f>G27*VLOOKUP(B27,'Equation 3 FTE Conversion'!B$10:E$32,4,FALSE)</f>
        <v>2.2775024244180631</v>
      </c>
    </row>
    <row r="28" spans="2:8" ht="15.5" x14ac:dyDescent="0.35">
      <c r="B28" s="388" t="s">
        <v>825</v>
      </c>
      <c r="C28" s="430">
        <v>213111</v>
      </c>
      <c r="D28" s="430" t="s">
        <v>430</v>
      </c>
      <c r="E28" s="431">
        <v>4.2012</v>
      </c>
      <c r="F28" s="431">
        <v>1.7630999999999999</v>
      </c>
      <c r="G28" s="431">
        <f t="shared" si="0"/>
        <v>2.3828483920367538</v>
      </c>
      <c r="H28" s="418">
        <f>G28*VLOOKUP(B28,'Equation 3 FTE Conversion'!B$10:E$32,4,FALSE)</f>
        <v>2.3474420266275895</v>
      </c>
    </row>
    <row r="29" spans="2:8" ht="15.5" x14ac:dyDescent="0.35">
      <c r="B29" s="388" t="s">
        <v>825</v>
      </c>
      <c r="C29" s="430" t="s">
        <v>431</v>
      </c>
      <c r="D29" s="430" t="s">
        <v>432</v>
      </c>
      <c r="E29" s="431">
        <v>5.7637</v>
      </c>
      <c r="F29" s="431">
        <v>1.6717</v>
      </c>
      <c r="G29" s="431">
        <f t="shared" si="0"/>
        <v>3.4478076209846265</v>
      </c>
      <c r="H29" s="418">
        <f>G29*VLOOKUP(B29,'Equation 3 FTE Conversion'!B$10:E$32,4,FALSE)</f>
        <v>3.3965771957099666</v>
      </c>
    </row>
    <row r="30" spans="2:8" ht="15.5" x14ac:dyDescent="0.35">
      <c r="B30" s="388" t="s">
        <v>826</v>
      </c>
      <c r="C30" s="430" t="s">
        <v>384</v>
      </c>
      <c r="D30" s="430" t="s">
        <v>433</v>
      </c>
      <c r="E30" s="431">
        <v>2.6749000000000001</v>
      </c>
      <c r="F30" s="431">
        <v>2.4531000000000001</v>
      </c>
      <c r="G30" s="431">
        <f t="shared" si="0"/>
        <v>1.0904162080632669</v>
      </c>
      <c r="H30" s="418">
        <f>G30*VLOOKUP(B30,'Equation 3 FTE Conversion'!B$10:E$32,4,FALSE)</f>
        <v>1.0804852772065887</v>
      </c>
    </row>
    <row r="31" spans="2:8" ht="15.5" x14ac:dyDescent="0.35">
      <c r="B31" s="388" t="s">
        <v>826</v>
      </c>
      <c r="C31" s="430">
        <v>221200</v>
      </c>
      <c r="D31" s="430" t="s">
        <v>434</v>
      </c>
      <c r="E31" s="431">
        <v>2.6011000000000002</v>
      </c>
      <c r="F31" s="431">
        <v>2.3965000000000001</v>
      </c>
      <c r="G31" s="431">
        <f t="shared" si="0"/>
        <v>1.0853745044857084</v>
      </c>
      <c r="H31" s="418">
        <f>G31*VLOOKUP(B31,'Equation 3 FTE Conversion'!B$10:E$32,4,FALSE)</f>
        <v>1.0754894907836527</v>
      </c>
    </row>
    <row r="32" spans="2:8" ht="15.5" x14ac:dyDescent="0.35">
      <c r="B32" s="388" t="s">
        <v>826</v>
      </c>
      <c r="C32" s="430">
        <v>221300</v>
      </c>
      <c r="D32" s="430" t="s">
        <v>435</v>
      </c>
      <c r="E32" s="431">
        <v>3.4129999999999998</v>
      </c>
      <c r="F32" s="431">
        <v>1.7931999999999999</v>
      </c>
      <c r="G32" s="431">
        <f t="shared" si="0"/>
        <v>1.9033013606959626</v>
      </c>
      <c r="H32" s="418">
        <f>G32*VLOOKUP(B32,'Equation 3 FTE Conversion'!B$10:E$32,4,FALSE)</f>
        <v>1.8859671042233217</v>
      </c>
    </row>
    <row r="33" spans="2:8" ht="15.5" x14ac:dyDescent="0.35">
      <c r="B33" s="388" t="s">
        <v>827</v>
      </c>
      <c r="C33" s="430">
        <v>2332</v>
      </c>
      <c r="D33" s="430" t="s">
        <v>436</v>
      </c>
      <c r="E33" s="431">
        <v>9.5564999999999998</v>
      </c>
      <c r="F33" s="431">
        <v>1.2236</v>
      </c>
      <c r="G33" s="431">
        <f t="shared" si="0"/>
        <v>7.8101503759398492</v>
      </c>
      <c r="H33" s="418">
        <f>G33*VLOOKUP(B33,'Equation 3 FTE Conversion'!B$10:E$32,4,FALSE)</f>
        <v>7.5711266788472615</v>
      </c>
    </row>
    <row r="34" spans="2:8" ht="15.5" x14ac:dyDescent="0.35">
      <c r="B34" s="388" t="s">
        <v>827</v>
      </c>
      <c r="C34" s="430" t="s">
        <v>390</v>
      </c>
      <c r="D34" s="430" t="s">
        <v>437</v>
      </c>
      <c r="E34" s="431">
        <v>6.8941999999999997</v>
      </c>
      <c r="F34" s="431">
        <v>1.5470999999999999</v>
      </c>
      <c r="G34" s="431">
        <f t="shared" si="0"/>
        <v>4.4562083898907634</v>
      </c>
      <c r="H34" s="418">
        <f>G34*VLOOKUP(B34,'Equation 3 FTE Conversion'!B$10:E$32,4,FALSE)</f>
        <v>4.3198295299333429</v>
      </c>
    </row>
    <row r="35" spans="2:8" ht="15.5" x14ac:dyDescent="0.35">
      <c r="B35" s="388" t="s">
        <v>827</v>
      </c>
      <c r="C35" s="430" t="s">
        <v>388</v>
      </c>
      <c r="D35" s="430" t="s">
        <v>438</v>
      </c>
      <c r="E35" s="431">
        <v>9.3077000000000005</v>
      </c>
      <c r="F35" s="431">
        <v>1.3078000000000001</v>
      </c>
      <c r="G35" s="431">
        <f t="shared" si="0"/>
        <v>7.1170668297904882</v>
      </c>
      <c r="H35" s="418">
        <f>G35*VLOOKUP(B35,'Equation 3 FTE Conversion'!B$10:E$32,4,FALSE)</f>
        <v>6.8992544261583966</v>
      </c>
    </row>
    <row r="36" spans="2:8" ht="15.5" x14ac:dyDescent="0.35">
      <c r="B36" s="388" t="s">
        <v>827</v>
      </c>
      <c r="C36" s="430" t="s">
        <v>387</v>
      </c>
      <c r="D36" s="430" t="s">
        <v>439</v>
      </c>
      <c r="E36" s="431">
        <v>5.9917999999999996</v>
      </c>
      <c r="F36" s="431">
        <v>1.4051</v>
      </c>
      <c r="G36" s="431">
        <f t="shared" si="0"/>
        <v>4.2643228239982918</v>
      </c>
      <c r="H36" s="418">
        <f>G36*VLOOKUP(B36,'Equation 3 FTE Conversion'!B$10:E$32,4,FALSE)</f>
        <v>4.1338164754741484</v>
      </c>
    </row>
    <row r="37" spans="2:8" ht="15.5" x14ac:dyDescent="0.35">
      <c r="B37" s="388" t="s">
        <v>828</v>
      </c>
      <c r="C37" s="430">
        <v>321100</v>
      </c>
      <c r="D37" s="430" t="s">
        <v>440</v>
      </c>
      <c r="E37" s="431">
        <v>5.5636000000000001</v>
      </c>
      <c r="F37" s="431">
        <v>1.8449</v>
      </c>
      <c r="G37" s="431">
        <f t="shared" si="0"/>
        <v>3.0156648056805246</v>
      </c>
      <c r="H37" s="418">
        <f>G37*VLOOKUP(B37,'Equation 3 FTE Conversion'!B$10:E$32,4,FALSE)</f>
        <v>2.9615991019930252</v>
      </c>
    </row>
    <row r="38" spans="2:8" ht="15.5" x14ac:dyDescent="0.35">
      <c r="B38" s="388" t="s">
        <v>828</v>
      </c>
      <c r="C38" s="430">
        <v>321200</v>
      </c>
      <c r="D38" s="430" t="s">
        <v>441</v>
      </c>
      <c r="E38" s="431">
        <v>5.8396999999999997</v>
      </c>
      <c r="F38" s="431">
        <v>1.5390999999999999</v>
      </c>
      <c r="G38" s="431">
        <f t="shared" si="0"/>
        <v>3.7942303943863296</v>
      </c>
      <c r="H38" s="418">
        <f>G38*VLOOKUP(B38,'Equation 3 FTE Conversion'!B$10:E$32,4,FALSE)</f>
        <v>3.7262063434909574</v>
      </c>
    </row>
    <row r="39" spans="2:8" ht="15.5" x14ac:dyDescent="0.35">
      <c r="B39" s="388" t="s">
        <v>828</v>
      </c>
      <c r="C39" s="430">
        <v>321910</v>
      </c>
      <c r="D39" s="430" t="s">
        <v>442</v>
      </c>
      <c r="E39" s="431">
        <v>6.7507000000000001</v>
      </c>
      <c r="F39" s="431">
        <v>1.4839</v>
      </c>
      <c r="G39" s="431">
        <f t="shared" si="0"/>
        <v>4.549295774647887</v>
      </c>
      <c r="H39" s="418">
        <f>G39*VLOOKUP(B39,'Equation 3 FTE Conversion'!B$10:E$32,4,FALSE)</f>
        <v>4.4677346950227257</v>
      </c>
    </row>
    <row r="40" spans="2:8" ht="15.5" x14ac:dyDescent="0.35">
      <c r="B40" s="388" t="s">
        <v>828</v>
      </c>
      <c r="C40" s="430" t="s">
        <v>385</v>
      </c>
      <c r="D40" s="430" t="s">
        <v>443</v>
      </c>
      <c r="E40" s="431">
        <v>6.9188999999999998</v>
      </c>
      <c r="F40" s="431">
        <v>1.4610000000000001</v>
      </c>
      <c r="G40" s="431">
        <f t="shared" si="0"/>
        <v>4.7357289527720736</v>
      </c>
      <c r="H40" s="418">
        <f>G40*VLOOKUP(B40,'Equation 3 FTE Conversion'!B$10:E$32,4,FALSE)</f>
        <v>4.6508254456506624</v>
      </c>
    </row>
    <row r="41" spans="2:8" ht="15.5" x14ac:dyDescent="0.35">
      <c r="B41" s="388" t="s">
        <v>828</v>
      </c>
      <c r="C41" s="430">
        <v>327100</v>
      </c>
      <c r="D41" s="430" t="s">
        <v>444</v>
      </c>
      <c r="E41" s="431">
        <v>7.0242000000000004</v>
      </c>
      <c r="F41" s="431">
        <v>1.4066000000000001</v>
      </c>
      <c r="G41" s="431">
        <f t="shared" si="0"/>
        <v>4.9937437793260342</v>
      </c>
      <c r="H41" s="418">
        <f>G41*VLOOKUP(B41,'Equation 3 FTE Conversion'!B$10:E$32,4,FALSE)</f>
        <v>4.9042145083819424</v>
      </c>
    </row>
    <row r="42" spans="2:8" ht="15.5" x14ac:dyDescent="0.35">
      <c r="B42" s="388" t="s">
        <v>828</v>
      </c>
      <c r="C42" s="430">
        <v>327200</v>
      </c>
      <c r="D42" s="430" t="s">
        <v>445</v>
      </c>
      <c r="E42" s="431">
        <v>5.2316000000000003</v>
      </c>
      <c r="F42" s="431">
        <v>1.5807</v>
      </c>
      <c r="G42" s="431">
        <f t="shared" si="0"/>
        <v>3.3096729297146834</v>
      </c>
      <c r="H42" s="418">
        <f>G42*VLOOKUP(B42,'Equation 3 FTE Conversion'!B$10:E$32,4,FALSE)</f>
        <v>3.2503361640425079</v>
      </c>
    </row>
    <row r="43" spans="2:8" ht="15.5" x14ac:dyDescent="0.35">
      <c r="B43" s="388" t="s">
        <v>828</v>
      </c>
      <c r="C43" s="430">
        <v>327310</v>
      </c>
      <c r="D43" s="430" t="s">
        <v>446</v>
      </c>
      <c r="E43" s="431">
        <v>3.9418000000000002</v>
      </c>
      <c r="F43" s="431">
        <v>2.0832000000000002</v>
      </c>
      <c r="G43" s="431">
        <f t="shared" si="0"/>
        <v>1.8921850998463901</v>
      </c>
      <c r="H43" s="418">
        <f>G43*VLOOKUP(B43,'Equation 3 FTE Conversion'!B$10:E$32,4,FALSE)</f>
        <v>1.858261462598148</v>
      </c>
    </row>
    <row r="44" spans="2:8" ht="15.5" x14ac:dyDescent="0.35">
      <c r="B44" s="388" t="s">
        <v>828</v>
      </c>
      <c r="C44" s="430">
        <v>327320</v>
      </c>
      <c r="D44" s="430" t="s">
        <v>447</v>
      </c>
      <c r="E44" s="431">
        <v>5.4462999999999999</v>
      </c>
      <c r="F44" s="431">
        <v>1.6894</v>
      </c>
      <c r="G44" s="431">
        <f t="shared" si="0"/>
        <v>3.223807268852847</v>
      </c>
      <c r="H44" s="418">
        <f>G44*VLOOKUP(B44,'Equation 3 FTE Conversion'!B$10:E$32,4,FALSE)</f>
        <v>3.1660099273793896</v>
      </c>
    </row>
    <row r="45" spans="2:8" ht="15.5" x14ac:dyDescent="0.35">
      <c r="B45" s="388" t="s">
        <v>828</v>
      </c>
      <c r="C45" s="430">
        <v>327330</v>
      </c>
      <c r="D45" s="430" t="s">
        <v>448</v>
      </c>
      <c r="E45" s="431">
        <v>5.6992000000000003</v>
      </c>
      <c r="F45" s="431">
        <v>1.7956000000000001</v>
      </c>
      <c r="G45" s="431">
        <f t="shared" si="0"/>
        <v>3.1739808420583651</v>
      </c>
      <c r="H45" s="418">
        <f>G45*VLOOKUP(B45,'Equation 3 FTE Conversion'!B$10:E$32,4,FALSE)</f>
        <v>3.1170768030573188</v>
      </c>
    </row>
    <row r="46" spans="2:8" ht="15.5" x14ac:dyDescent="0.35">
      <c r="B46" s="388" t="s">
        <v>828</v>
      </c>
      <c r="C46" s="430">
        <v>327390</v>
      </c>
      <c r="D46" s="430" t="s">
        <v>449</v>
      </c>
      <c r="E46" s="431">
        <v>6.7149999999999999</v>
      </c>
      <c r="F46" s="431">
        <v>1.5552999999999999</v>
      </c>
      <c r="G46" s="431">
        <f t="shared" si="0"/>
        <v>4.3174950170385138</v>
      </c>
      <c r="H46" s="418">
        <f>G46*VLOOKUP(B46,'Equation 3 FTE Conversion'!B$10:E$32,4,FALSE)</f>
        <v>4.2400897278884209</v>
      </c>
    </row>
    <row r="47" spans="2:8" ht="15.5" x14ac:dyDescent="0.35">
      <c r="B47" s="388" t="s">
        <v>828</v>
      </c>
      <c r="C47" s="430">
        <v>327400</v>
      </c>
      <c r="D47" s="430" t="s">
        <v>450</v>
      </c>
      <c r="E47" s="431">
        <v>3.7521</v>
      </c>
      <c r="F47" s="431">
        <v>1.6506000000000001</v>
      </c>
      <c r="G47" s="431">
        <f t="shared" si="0"/>
        <v>2.273173391494002</v>
      </c>
      <c r="H47" s="418">
        <f>G47*VLOOKUP(B47,'Equation 3 FTE Conversion'!B$10:E$32,4,FALSE)</f>
        <v>2.2324192868656234</v>
      </c>
    </row>
    <row r="48" spans="2:8" ht="15.5" x14ac:dyDescent="0.35">
      <c r="B48" s="388" t="s">
        <v>828</v>
      </c>
      <c r="C48" s="430">
        <v>327910</v>
      </c>
      <c r="D48" s="430" t="s">
        <v>451</v>
      </c>
      <c r="E48" s="431">
        <v>4.0260999999999996</v>
      </c>
      <c r="F48" s="431">
        <v>1.3691</v>
      </c>
      <c r="G48" s="431">
        <f t="shared" si="0"/>
        <v>2.9406909648674309</v>
      </c>
      <c r="H48" s="418">
        <f>G48*VLOOKUP(B48,'Equation 3 FTE Conversion'!B$10:E$32,4,FALSE)</f>
        <v>2.8879694137044689</v>
      </c>
    </row>
    <row r="49" spans="2:8" ht="15.5" x14ac:dyDescent="0.35">
      <c r="B49" s="388" t="s">
        <v>828</v>
      </c>
      <c r="C49" s="430">
        <v>327991</v>
      </c>
      <c r="D49" s="430" t="s">
        <v>452</v>
      </c>
      <c r="E49" s="431">
        <v>7.4565000000000001</v>
      </c>
      <c r="F49" s="431">
        <v>1.3804000000000001</v>
      </c>
      <c r="G49" s="431">
        <f t="shared" si="0"/>
        <v>5.4016951608229498</v>
      </c>
      <c r="H49" s="418">
        <f>G49*VLOOKUP(B49,'Equation 3 FTE Conversion'!B$10:E$32,4,FALSE)</f>
        <v>5.3048520204894709</v>
      </c>
    </row>
    <row r="50" spans="2:8" ht="15.5" x14ac:dyDescent="0.35">
      <c r="B50" s="388" t="s">
        <v>828</v>
      </c>
      <c r="C50" s="430">
        <v>327992</v>
      </c>
      <c r="D50" s="430" t="s">
        <v>453</v>
      </c>
      <c r="E50" s="431">
        <v>4.2210999999999999</v>
      </c>
      <c r="F50" s="431">
        <v>1.6117999999999999</v>
      </c>
      <c r="G50" s="431">
        <f t="shared" si="0"/>
        <v>2.618873309343591</v>
      </c>
      <c r="H50" s="418">
        <f>G50*VLOOKUP(B50,'Equation 3 FTE Conversion'!B$10:E$32,4,FALSE)</f>
        <v>2.5719213974230883</v>
      </c>
    </row>
    <row r="51" spans="2:8" ht="15.5" x14ac:dyDescent="0.35">
      <c r="B51" s="388" t="s">
        <v>828</v>
      </c>
      <c r="C51" s="430">
        <v>327993</v>
      </c>
      <c r="D51" s="430" t="s">
        <v>454</v>
      </c>
      <c r="E51" s="431">
        <v>4.6875</v>
      </c>
      <c r="F51" s="431">
        <v>1.5250999999999999</v>
      </c>
      <c r="G51" s="431">
        <f t="shared" si="0"/>
        <v>3.0735689462986038</v>
      </c>
      <c r="H51" s="418">
        <f>G51*VLOOKUP(B51,'Equation 3 FTE Conversion'!B$10:E$32,4,FALSE)</f>
        <v>3.018465120568151</v>
      </c>
    </row>
    <row r="52" spans="2:8" ht="15.5" x14ac:dyDescent="0.35">
      <c r="B52" s="388" t="s">
        <v>828</v>
      </c>
      <c r="C52" s="430">
        <v>327999</v>
      </c>
      <c r="D52" s="430" t="s">
        <v>455</v>
      </c>
      <c r="E52" s="431">
        <v>4.2904</v>
      </c>
      <c r="F52" s="431">
        <v>1.7782</v>
      </c>
      <c r="G52" s="431">
        <f t="shared" si="0"/>
        <v>2.4127769654707008</v>
      </c>
      <c r="H52" s="418">
        <f>G52*VLOOKUP(B52,'Equation 3 FTE Conversion'!B$10:E$32,4,FALSE)</f>
        <v>2.3695200079224215</v>
      </c>
    </row>
    <row r="53" spans="2:8" ht="15.5" x14ac:dyDescent="0.35">
      <c r="B53" s="388" t="s">
        <v>828</v>
      </c>
      <c r="C53" s="430">
        <v>331110</v>
      </c>
      <c r="D53" s="430" t="s">
        <v>456</v>
      </c>
      <c r="E53" s="431">
        <v>3.7530000000000001</v>
      </c>
      <c r="F53" s="431">
        <v>1.9240999999999999</v>
      </c>
      <c r="G53" s="431">
        <f t="shared" si="0"/>
        <v>1.9505223221246297</v>
      </c>
      <c r="H53" s="418">
        <f>G53*VLOOKUP(B53,'Equation 3 FTE Conversion'!B$10:E$32,4,FALSE)</f>
        <v>1.9155527984212002</v>
      </c>
    </row>
    <row r="54" spans="2:8" ht="15.5" x14ac:dyDescent="0.35">
      <c r="B54" s="388" t="s">
        <v>828</v>
      </c>
      <c r="C54" s="430">
        <v>331200</v>
      </c>
      <c r="D54" s="430" t="s">
        <v>457</v>
      </c>
      <c r="E54" s="431">
        <v>3.6172</v>
      </c>
      <c r="F54" s="431">
        <v>1.7044999999999999</v>
      </c>
      <c r="G54" s="431">
        <f t="shared" si="0"/>
        <v>2.1221472572601936</v>
      </c>
      <c r="H54" s="418">
        <f>G54*VLOOKUP(B54,'Equation 3 FTE Conversion'!B$10:E$32,4,FALSE)</f>
        <v>2.0841007924885964</v>
      </c>
    </row>
    <row r="55" spans="2:8" ht="15.5" x14ac:dyDescent="0.35">
      <c r="B55" s="388" t="s">
        <v>828</v>
      </c>
      <c r="C55" s="430">
        <v>331314</v>
      </c>
      <c r="D55" s="430" t="s">
        <v>458</v>
      </c>
      <c r="E55" s="431">
        <v>4.6166</v>
      </c>
      <c r="F55" s="431">
        <v>1.9523999999999999</v>
      </c>
      <c r="G55" s="431">
        <f t="shared" si="0"/>
        <v>2.3645769309567712</v>
      </c>
      <c r="H55" s="418">
        <f>G55*VLOOKUP(B55,'Equation 3 FTE Conversion'!B$10:E$32,4,FALSE)</f>
        <v>2.322184117453562</v>
      </c>
    </row>
    <row r="56" spans="2:8" ht="15.5" x14ac:dyDescent="0.35">
      <c r="B56" s="388" t="s">
        <v>828</v>
      </c>
      <c r="C56" s="430">
        <v>331313</v>
      </c>
      <c r="D56" s="430" t="s">
        <v>459</v>
      </c>
      <c r="E56" s="431">
        <v>3.1154000000000002</v>
      </c>
      <c r="F56" s="431">
        <v>2.0484</v>
      </c>
      <c r="G56" s="431">
        <f t="shared" si="0"/>
        <v>1.5208943565709823</v>
      </c>
      <c r="H56" s="418">
        <f>G56*VLOOKUP(B56,'Equation 3 FTE Conversion'!B$10:E$32,4,FALSE)</f>
        <v>1.4936273262738931</v>
      </c>
    </row>
    <row r="57" spans="2:8" ht="15.5" x14ac:dyDescent="0.35">
      <c r="B57" s="388" t="s">
        <v>828</v>
      </c>
      <c r="C57" s="430" t="s">
        <v>460</v>
      </c>
      <c r="D57" s="430" t="s">
        <v>461</v>
      </c>
      <c r="E57" s="431">
        <v>4.0720000000000001</v>
      </c>
      <c r="F57" s="431">
        <v>1.7593000000000001</v>
      </c>
      <c r="G57" s="431">
        <f t="shared" si="0"/>
        <v>2.3145569260501335</v>
      </c>
      <c r="H57" s="418">
        <f>G57*VLOOKUP(B57,'Equation 3 FTE Conversion'!B$10:E$32,4,FALSE)</f>
        <v>2.2730608855432588</v>
      </c>
    </row>
    <row r="58" spans="2:8" ht="15.5" x14ac:dyDescent="0.35">
      <c r="B58" s="388" t="s">
        <v>828</v>
      </c>
      <c r="C58" s="430">
        <v>331410</v>
      </c>
      <c r="D58" s="430" t="s">
        <v>462</v>
      </c>
      <c r="E58" s="431">
        <v>3.0689000000000002</v>
      </c>
      <c r="F58" s="431">
        <v>1.5085</v>
      </c>
      <c r="G58" s="431">
        <f t="shared" si="0"/>
        <v>2.0344050381173351</v>
      </c>
      <c r="H58" s="418">
        <f>G58*VLOOKUP(B58,'Equation 3 FTE Conversion'!B$10:E$32,4,FALSE)</f>
        <v>1.997931641019614</v>
      </c>
    </row>
    <row r="59" spans="2:8" ht="15.5" x14ac:dyDescent="0.35">
      <c r="B59" s="388" t="s">
        <v>828</v>
      </c>
      <c r="C59" s="430">
        <v>331420</v>
      </c>
      <c r="D59" s="430" t="s">
        <v>463</v>
      </c>
      <c r="E59" s="431">
        <v>3.9622999999999999</v>
      </c>
      <c r="F59" s="431">
        <v>1.5057</v>
      </c>
      <c r="G59" s="431">
        <f t="shared" si="0"/>
        <v>2.6315335060104932</v>
      </c>
      <c r="H59" s="418">
        <f>G59*VLOOKUP(B59,'Equation 3 FTE Conversion'!B$10:E$32,4,FALSE)</f>
        <v>2.5843546184525361</v>
      </c>
    </row>
    <row r="60" spans="2:8" ht="15.5" x14ac:dyDescent="0.35">
      <c r="B60" s="388" t="s">
        <v>828</v>
      </c>
      <c r="C60" s="430">
        <v>331490</v>
      </c>
      <c r="D60" s="430" t="s">
        <v>464</v>
      </c>
      <c r="E60" s="431">
        <v>3.8702999999999999</v>
      </c>
      <c r="F60" s="431">
        <v>1.6328</v>
      </c>
      <c r="G60" s="431">
        <f t="shared" si="0"/>
        <v>2.3703454189122977</v>
      </c>
      <c r="H60" s="418">
        <f>G60*VLOOKUP(B60,'Equation 3 FTE Conversion'!B$10:E$32,4,FALSE)</f>
        <v>2.3278491863023163</v>
      </c>
    </row>
    <row r="61" spans="2:8" ht="15.5" x14ac:dyDescent="0.35">
      <c r="B61" s="388" t="s">
        <v>828</v>
      </c>
      <c r="C61" s="430">
        <v>331510</v>
      </c>
      <c r="D61" s="430" t="s">
        <v>465</v>
      </c>
      <c r="E61" s="431">
        <v>5.4043000000000001</v>
      </c>
      <c r="F61" s="431">
        <v>1.4439</v>
      </c>
      <c r="G61" s="431">
        <f t="shared" si="0"/>
        <v>3.7428492277858578</v>
      </c>
      <c r="H61" s="418">
        <f>G61*VLOOKUP(B61,'Equation 3 FTE Conversion'!B$10:E$32,4,FALSE)</f>
        <v>3.6757463531841195</v>
      </c>
    </row>
    <row r="62" spans="2:8" ht="15.5" x14ac:dyDescent="0.35">
      <c r="B62" s="388" t="s">
        <v>828</v>
      </c>
      <c r="C62" s="430">
        <v>331520</v>
      </c>
      <c r="D62" s="430" t="s">
        <v>466</v>
      </c>
      <c r="E62" s="431">
        <v>6.3535000000000004</v>
      </c>
      <c r="F62" s="431">
        <v>1.5074000000000001</v>
      </c>
      <c r="G62" s="431">
        <f t="shared" si="0"/>
        <v>4.2148732917606475</v>
      </c>
      <c r="H62" s="418">
        <f>G62*VLOOKUP(B62,'Equation 3 FTE Conversion'!B$10:E$32,4,FALSE)</f>
        <v>4.139307834338644</v>
      </c>
    </row>
    <row r="63" spans="2:8" ht="15.5" x14ac:dyDescent="0.35">
      <c r="B63" s="388" t="s">
        <v>828</v>
      </c>
      <c r="C63" s="430">
        <v>332114</v>
      </c>
      <c r="D63" s="430" t="s">
        <v>467</v>
      </c>
      <c r="E63" s="431">
        <v>3.7465000000000002</v>
      </c>
      <c r="F63" s="431">
        <v>1.6632</v>
      </c>
      <c r="G63" s="431">
        <f t="shared" si="0"/>
        <v>2.2525853775853775</v>
      </c>
      <c r="H63" s="418">
        <f>G63*VLOOKUP(B63,'Equation 3 FTE Conversion'!B$10:E$32,4,FALSE)</f>
        <v>2.2122003807760779</v>
      </c>
    </row>
    <row r="64" spans="2:8" ht="15.5" x14ac:dyDescent="0.35">
      <c r="B64" s="388" t="s">
        <v>828</v>
      </c>
      <c r="C64" s="430" t="s">
        <v>468</v>
      </c>
      <c r="D64" s="430" t="s">
        <v>469</v>
      </c>
      <c r="E64" s="431">
        <v>4.8673999999999999</v>
      </c>
      <c r="F64" s="431">
        <v>1.8529</v>
      </c>
      <c r="G64" s="431">
        <f t="shared" si="0"/>
        <v>2.6269091694101139</v>
      </c>
      <c r="H64" s="418">
        <f>G64*VLOOKUP(B64,'Equation 3 FTE Conversion'!B$10:E$32,4,FALSE)</f>
        <v>2.5798131882852315</v>
      </c>
    </row>
    <row r="65" spans="2:8" ht="15.5" x14ac:dyDescent="0.35">
      <c r="B65" s="388" t="s">
        <v>828</v>
      </c>
      <c r="C65" s="430">
        <v>332119</v>
      </c>
      <c r="D65" s="430" t="s">
        <v>470</v>
      </c>
      <c r="E65" s="431">
        <v>5.1448999999999998</v>
      </c>
      <c r="F65" s="431">
        <v>1.4136</v>
      </c>
      <c r="G65" s="431">
        <f t="shared" si="0"/>
        <v>3.6395727221279004</v>
      </c>
      <c r="H65" s="418">
        <f>G65*VLOOKUP(B65,'Equation 3 FTE Conversion'!B$10:E$32,4,FALSE)</f>
        <v>3.5743214183447307</v>
      </c>
    </row>
    <row r="66" spans="2:8" ht="15.5" x14ac:dyDescent="0.35">
      <c r="B66" s="388" t="s">
        <v>828</v>
      </c>
      <c r="C66" s="430">
        <v>332200</v>
      </c>
      <c r="D66" s="430" t="s">
        <v>471</v>
      </c>
      <c r="E66" s="431">
        <v>7.1035000000000004</v>
      </c>
      <c r="F66" s="431">
        <v>1.3101</v>
      </c>
      <c r="G66" s="431">
        <f t="shared" si="0"/>
        <v>5.4221051828104727</v>
      </c>
      <c r="H66" s="418">
        <f>G66*VLOOKUP(B66,'Equation 3 FTE Conversion'!B$10:E$32,4,FALSE)</f>
        <v>5.3248961257481335</v>
      </c>
    </row>
    <row r="67" spans="2:8" ht="15.5" x14ac:dyDescent="0.35">
      <c r="B67" s="388" t="s">
        <v>828</v>
      </c>
      <c r="C67" s="430">
        <v>332310</v>
      </c>
      <c r="D67" s="430" t="s">
        <v>472</v>
      </c>
      <c r="E67" s="431">
        <v>5.5217999999999998</v>
      </c>
      <c r="F67" s="431">
        <v>1.5865</v>
      </c>
      <c r="G67" s="431">
        <f t="shared" si="0"/>
        <v>3.4804916482823822</v>
      </c>
      <c r="H67" s="418">
        <f>G67*VLOOKUP(B67,'Equation 3 FTE Conversion'!B$10:E$32,4,FALSE)</f>
        <v>3.4180923956239333</v>
      </c>
    </row>
    <row r="68" spans="2:8" ht="15.5" x14ac:dyDescent="0.35">
      <c r="B68" s="388" t="s">
        <v>828</v>
      </c>
      <c r="C68" s="430">
        <v>332320</v>
      </c>
      <c r="D68" s="430" t="s">
        <v>473</v>
      </c>
      <c r="E68" s="431">
        <v>6.6558000000000002</v>
      </c>
      <c r="F68" s="431">
        <v>1.4564999999999999</v>
      </c>
      <c r="G68" s="431">
        <f t="shared" si="0"/>
        <v>4.5697219361483015</v>
      </c>
      <c r="H68" s="418">
        <f>G68*VLOOKUP(B68,'Equation 3 FTE Conversion'!B$10:E$32,4,FALSE)</f>
        <v>4.4877946504404633</v>
      </c>
    </row>
    <row r="69" spans="2:8" ht="15.5" x14ac:dyDescent="0.35">
      <c r="B69" s="388" t="s">
        <v>828</v>
      </c>
      <c r="C69" s="430">
        <v>332410</v>
      </c>
      <c r="D69" s="430" t="s">
        <v>474</v>
      </c>
      <c r="E69" s="431">
        <v>4.9973000000000001</v>
      </c>
      <c r="F69" s="431">
        <v>1.4742</v>
      </c>
      <c r="G69" s="431">
        <f t="shared" si="0"/>
        <v>3.3898385565052234</v>
      </c>
      <c r="H69" s="418">
        <f>G69*VLOOKUP(B69,'Equation 3 FTE Conversion'!B$10:E$32,4,FALSE)</f>
        <v>3.3290645584802294</v>
      </c>
    </row>
    <row r="70" spans="2:8" ht="15.5" x14ac:dyDescent="0.35">
      <c r="B70" s="388" t="s">
        <v>828</v>
      </c>
      <c r="C70" s="430">
        <v>332420</v>
      </c>
      <c r="D70" s="430" t="s">
        <v>475</v>
      </c>
      <c r="E70" s="431">
        <v>4.7032999999999996</v>
      </c>
      <c r="F70" s="431">
        <v>1.64</v>
      </c>
      <c r="G70" s="431">
        <f t="shared" si="0"/>
        <v>2.8678658536585364</v>
      </c>
      <c r="H70" s="418">
        <f>G70*VLOOKUP(B70,'Equation 3 FTE Conversion'!B$10:E$32,4,FALSE)</f>
        <v>2.8164499319793994</v>
      </c>
    </row>
    <row r="71" spans="2:8" ht="15.5" x14ac:dyDescent="0.35">
      <c r="B71" s="388" t="s">
        <v>828</v>
      </c>
      <c r="C71" s="430">
        <v>332430</v>
      </c>
      <c r="D71" s="430" t="s">
        <v>476</v>
      </c>
      <c r="E71" s="431">
        <v>3.8241000000000001</v>
      </c>
      <c r="F71" s="431">
        <v>1.7159</v>
      </c>
      <c r="G71" s="431">
        <f t="shared" si="0"/>
        <v>2.2286263768284864</v>
      </c>
      <c r="H71" s="418">
        <f>G71*VLOOKUP(B71,'Equation 3 FTE Conversion'!B$10:E$32,4,FALSE)</f>
        <v>2.1886709238574578</v>
      </c>
    </row>
    <row r="72" spans="2:8" ht="15.5" x14ac:dyDescent="0.35">
      <c r="B72" s="388" t="s">
        <v>828</v>
      </c>
      <c r="C72" s="430">
        <v>332500</v>
      </c>
      <c r="D72" s="430" t="s">
        <v>477</v>
      </c>
      <c r="E72" s="431">
        <v>4.7782999999999998</v>
      </c>
      <c r="F72" s="431">
        <v>1.7857000000000001</v>
      </c>
      <c r="G72" s="431">
        <f t="shared" si="0"/>
        <v>2.6758694069552553</v>
      </c>
      <c r="H72" s="418">
        <f>G72*VLOOKUP(B72,'Equation 3 FTE Conversion'!B$10:E$32,4,FALSE)</f>
        <v>2.6278956526472927</v>
      </c>
    </row>
    <row r="73" spans="2:8" ht="15.5" x14ac:dyDescent="0.35">
      <c r="B73" s="388" t="s">
        <v>828</v>
      </c>
      <c r="C73" s="430">
        <v>332600</v>
      </c>
      <c r="D73" s="430" t="s">
        <v>478</v>
      </c>
      <c r="E73" s="431">
        <v>5.7964000000000002</v>
      </c>
      <c r="F73" s="431">
        <v>1.4786999999999999</v>
      </c>
      <c r="G73" s="431">
        <f t="shared" si="0"/>
        <v>3.9199296679515796</v>
      </c>
      <c r="H73" s="418">
        <f>G73*VLOOKUP(B73,'Equation 3 FTE Conversion'!B$10:E$32,4,FALSE)</f>
        <v>3.8496520444225673</v>
      </c>
    </row>
    <row r="74" spans="2:8" ht="15.5" x14ac:dyDescent="0.35">
      <c r="B74" s="388" t="s">
        <v>828</v>
      </c>
      <c r="C74" s="430">
        <v>332710</v>
      </c>
      <c r="D74" s="430" t="s">
        <v>479</v>
      </c>
      <c r="E74" s="431">
        <v>8.3407999999999998</v>
      </c>
      <c r="F74" s="431">
        <v>1.325</v>
      </c>
      <c r="G74" s="431">
        <f t="shared" si="0"/>
        <v>6.2949433962264152</v>
      </c>
      <c r="H74" s="418">
        <f>G74*VLOOKUP(B74,'Equation 3 FTE Conversion'!B$10:E$32,4,FALSE)</f>
        <v>6.1820858452980536</v>
      </c>
    </row>
    <row r="75" spans="2:8" ht="15.5" x14ac:dyDescent="0.35">
      <c r="B75" s="388" t="s">
        <v>828</v>
      </c>
      <c r="C75" s="430">
        <v>332720</v>
      </c>
      <c r="D75" s="430" t="s">
        <v>480</v>
      </c>
      <c r="E75" s="431">
        <v>4.4051</v>
      </c>
      <c r="F75" s="431">
        <v>1.7586999999999999</v>
      </c>
      <c r="G75" s="431">
        <f t="shared" ref="G75:G138" si="1">E75/F75</f>
        <v>2.5047478250980841</v>
      </c>
      <c r="H75" s="418">
        <f>G75*VLOOKUP(B75,'Equation 3 FTE Conversion'!B$10:E$32,4,FALSE)</f>
        <v>2.4598419875963256</v>
      </c>
    </row>
    <row r="76" spans="2:8" ht="15.5" x14ac:dyDescent="0.35">
      <c r="B76" s="388" t="s">
        <v>828</v>
      </c>
      <c r="C76" s="430">
        <v>332800</v>
      </c>
      <c r="D76" s="430" t="s">
        <v>481</v>
      </c>
      <c r="E76" s="431">
        <v>6.0556999999999999</v>
      </c>
      <c r="F76" s="431">
        <v>1.3586</v>
      </c>
      <c r="G76" s="431">
        <f t="shared" si="1"/>
        <v>4.4573089945532161</v>
      </c>
      <c r="H76" s="418">
        <f>G76*VLOOKUP(B76,'Equation 3 FTE Conversion'!B$10:E$32,4,FALSE)</f>
        <v>4.3773970803082385</v>
      </c>
    </row>
    <row r="77" spans="2:8" ht="15.5" x14ac:dyDescent="0.35">
      <c r="B77" s="388" t="s">
        <v>828</v>
      </c>
      <c r="C77" s="430">
        <v>332913</v>
      </c>
      <c r="D77" s="430" t="s">
        <v>482</v>
      </c>
      <c r="E77" s="431">
        <v>4.0213000000000001</v>
      </c>
      <c r="F77" s="431">
        <v>1.8169</v>
      </c>
      <c r="G77" s="431">
        <f t="shared" si="1"/>
        <v>2.2132753591281853</v>
      </c>
      <c r="H77" s="418">
        <f>G77*VLOOKUP(B77,'Equation 3 FTE Conversion'!B$10:E$32,4,FALSE)</f>
        <v>2.173595123605967</v>
      </c>
    </row>
    <row r="78" spans="2:8" ht="15.5" x14ac:dyDescent="0.35">
      <c r="B78" s="388" t="s">
        <v>828</v>
      </c>
      <c r="C78" s="430" t="s">
        <v>483</v>
      </c>
      <c r="D78" s="430" t="s">
        <v>484</v>
      </c>
      <c r="E78" s="431">
        <v>4.3815999999999997</v>
      </c>
      <c r="F78" s="431">
        <v>1.7656000000000001</v>
      </c>
      <c r="G78" s="431">
        <f t="shared" si="1"/>
        <v>2.4816492976891706</v>
      </c>
      <c r="H78" s="418">
        <f>G78*VLOOKUP(B78,'Equation 3 FTE Conversion'!B$10:E$32,4,FALSE)</f>
        <v>2.4371575772126715</v>
      </c>
    </row>
    <row r="79" spans="2:8" ht="15.5" x14ac:dyDescent="0.35">
      <c r="B79" s="388" t="s">
        <v>828</v>
      </c>
      <c r="C79" s="430">
        <v>332991</v>
      </c>
      <c r="D79" s="430" t="s">
        <v>485</v>
      </c>
      <c r="E79" s="431">
        <v>5.1584000000000003</v>
      </c>
      <c r="F79" s="431">
        <v>1.5028999999999999</v>
      </c>
      <c r="G79" s="431">
        <f t="shared" si="1"/>
        <v>3.4322975580544286</v>
      </c>
      <c r="H79" s="418">
        <f>G79*VLOOKUP(B79,'Equation 3 FTE Conversion'!B$10:E$32,4,FALSE)</f>
        <v>3.3707623428701861</v>
      </c>
    </row>
    <row r="80" spans="2:8" ht="15.5" x14ac:dyDescent="0.35">
      <c r="B80" s="388" t="s">
        <v>828</v>
      </c>
      <c r="C80" s="430">
        <v>332996</v>
      </c>
      <c r="D80" s="430" t="s">
        <v>486</v>
      </c>
      <c r="E80" s="431">
        <v>5.1387</v>
      </c>
      <c r="F80" s="431">
        <v>1.4169</v>
      </c>
      <c r="G80" s="431">
        <f t="shared" si="1"/>
        <v>3.6267203048909589</v>
      </c>
      <c r="H80" s="418">
        <f>G80*VLOOKUP(B80,'Equation 3 FTE Conversion'!B$10:E$32,4,FALSE)</f>
        <v>3.5616994229307624</v>
      </c>
    </row>
    <row r="81" spans="2:8" ht="15.5" x14ac:dyDescent="0.35">
      <c r="B81" s="388" t="s">
        <v>828</v>
      </c>
      <c r="C81" s="430" t="s">
        <v>487</v>
      </c>
      <c r="D81" s="430" t="s">
        <v>488</v>
      </c>
      <c r="E81" s="431">
        <v>4.6018999999999997</v>
      </c>
      <c r="F81" s="431">
        <v>1.502</v>
      </c>
      <c r="G81" s="431">
        <f t="shared" si="1"/>
        <v>3.0638482023968039</v>
      </c>
      <c r="H81" s="418">
        <f>G81*VLOOKUP(B81,'Equation 3 FTE Conversion'!B$10:E$32,4,FALSE)</f>
        <v>3.0089186529514431</v>
      </c>
    </row>
    <row r="82" spans="2:8" ht="15.5" x14ac:dyDescent="0.35">
      <c r="B82" s="388" t="s">
        <v>828</v>
      </c>
      <c r="C82" s="430">
        <v>332999</v>
      </c>
      <c r="D82" s="430" t="s">
        <v>489</v>
      </c>
      <c r="E82" s="431">
        <v>5.899</v>
      </c>
      <c r="F82" s="431">
        <v>1.4545999999999999</v>
      </c>
      <c r="G82" s="431">
        <f t="shared" si="1"/>
        <v>4.0554104221091709</v>
      </c>
      <c r="H82" s="418">
        <f>G82*VLOOKUP(B82,'Equation 3 FTE Conversion'!B$10:E$32,4,FALSE)</f>
        <v>3.9827038607566161</v>
      </c>
    </row>
    <row r="83" spans="2:8" ht="15.5" x14ac:dyDescent="0.35">
      <c r="B83" s="388" t="s">
        <v>828</v>
      </c>
      <c r="C83" s="430">
        <v>333111</v>
      </c>
      <c r="D83" s="430" t="s">
        <v>490</v>
      </c>
      <c r="E83" s="431">
        <v>4.1791999999999998</v>
      </c>
      <c r="F83" s="431">
        <v>1.6861999999999999</v>
      </c>
      <c r="G83" s="431">
        <f t="shared" si="1"/>
        <v>2.4784723045902028</v>
      </c>
      <c r="H83" s="418">
        <f>G83*VLOOKUP(B83,'Equation 3 FTE Conversion'!B$10:E$32,4,FALSE)</f>
        <v>2.4340375421573106</v>
      </c>
    </row>
    <row r="84" spans="2:8" ht="15.5" x14ac:dyDescent="0.35">
      <c r="B84" s="388" t="s">
        <v>828</v>
      </c>
      <c r="C84" s="430">
        <v>333112</v>
      </c>
      <c r="D84" s="430" t="s">
        <v>491</v>
      </c>
      <c r="E84" s="431">
        <v>5.3498000000000001</v>
      </c>
      <c r="F84" s="431">
        <v>1.397</v>
      </c>
      <c r="G84" s="431">
        <f t="shared" si="1"/>
        <v>3.8294917680744454</v>
      </c>
      <c r="H84" s="418">
        <f>G84*VLOOKUP(B84,'Equation 3 FTE Conversion'!B$10:E$32,4,FALSE)</f>
        <v>3.760835541156776</v>
      </c>
    </row>
    <row r="85" spans="2:8" ht="15.5" x14ac:dyDescent="0.35">
      <c r="B85" s="388" t="s">
        <v>828</v>
      </c>
      <c r="C85" s="430">
        <v>333120</v>
      </c>
      <c r="D85" s="430" t="s">
        <v>492</v>
      </c>
      <c r="E85" s="431">
        <v>4.4280999999999997</v>
      </c>
      <c r="F85" s="431">
        <v>1.5181</v>
      </c>
      <c r="G85" s="431">
        <f t="shared" si="1"/>
        <v>2.9168697714248073</v>
      </c>
      <c r="H85" s="418">
        <f>G85*VLOOKUP(B85,'Equation 3 FTE Conversion'!B$10:E$32,4,FALSE)</f>
        <v>2.8645752934510558</v>
      </c>
    </row>
    <row r="86" spans="2:8" ht="15.5" x14ac:dyDescent="0.35">
      <c r="B86" s="388" t="s">
        <v>828</v>
      </c>
      <c r="C86" s="430">
        <v>333130</v>
      </c>
      <c r="D86" s="430" t="s">
        <v>493</v>
      </c>
      <c r="E86" s="431">
        <v>5.4363999999999999</v>
      </c>
      <c r="F86" s="431">
        <v>1.5611999999999999</v>
      </c>
      <c r="G86" s="431">
        <f t="shared" si="1"/>
        <v>3.4821931847296952</v>
      </c>
      <c r="H86" s="418">
        <f>G86*VLOOKUP(B86,'Equation 3 FTE Conversion'!B$10:E$32,4,FALSE)</f>
        <v>3.4197634264377288</v>
      </c>
    </row>
    <row r="87" spans="2:8" ht="15.5" x14ac:dyDescent="0.35">
      <c r="B87" s="388" t="s">
        <v>828</v>
      </c>
      <c r="C87" s="430">
        <v>333242</v>
      </c>
      <c r="D87" s="430" t="s">
        <v>494</v>
      </c>
      <c r="E87" s="431">
        <v>3.5284</v>
      </c>
      <c r="F87" s="431">
        <v>2.3776999999999999</v>
      </c>
      <c r="G87" s="431">
        <f t="shared" si="1"/>
        <v>1.4839550826428902</v>
      </c>
      <c r="H87" s="418">
        <f>G87*VLOOKUP(B87,'Equation 3 FTE Conversion'!B$10:E$32,4,FALSE)</f>
        <v>1.4573503102449101</v>
      </c>
    </row>
    <row r="88" spans="2:8" ht="15.5" x14ac:dyDescent="0.35">
      <c r="B88" s="388" t="s">
        <v>828</v>
      </c>
      <c r="C88" s="430" t="s">
        <v>397</v>
      </c>
      <c r="D88" s="430" t="s">
        <v>495</v>
      </c>
      <c r="E88" s="431">
        <v>4.8098000000000001</v>
      </c>
      <c r="F88" s="431">
        <v>1.7432000000000001</v>
      </c>
      <c r="G88" s="431">
        <f t="shared" si="1"/>
        <v>2.7591785222579164</v>
      </c>
      <c r="H88" s="418">
        <f>G88*VLOOKUP(B88,'Equation 3 FTE Conversion'!B$10:E$32,4,FALSE)</f>
        <v>2.709711178233372</v>
      </c>
    </row>
    <row r="89" spans="2:8" ht="15.5" x14ac:dyDescent="0.35">
      <c r="B89" s="388" t="s">
        <v>828</v>
      </c>
      <c r="C89" s="430">
        <v>333314</v>
      </c>
      <c r="D89" s="430" t="s">
        <v>496</v>
      </c>
      <c r="E89" s="431">
        <v>6.6519000000000004</v>
      </c>
      <c r="F89" s="431">
        <v>1.4576</v>
      </c>
      <c r="G89" s="431">
        <f t="shared" si="1"/>
        <v>4.5635976948408343</v>
      </c>
      <c r="H89" s="418">
        <f>G89*VLOOKUP(B89,'Equation 3 FTE Conversion'!B$10:E$32,4,FALSE)</f>
        <v>4.4817802062879109</v>
      </c>
    </row>
    <row r="90" spans="2:8" ht="15.5" x14ac:dyDescent="0.35">
      <c r="B90" s="388" t="s">
        <v>828</v>
      </c>
      <c r="C90" s="430">
        <v>333316</v>
      </c>
      <c r="D90" s="430" t="s">
        <v>497</v>
      </c>
      <c r="E90" s="431">
        <v>4.8343999999999996</v>
      </c>
      <c r="F90" s="431">
        <v>1.9733000000000001</v>
      </c>
      <c r="G90" s="431">
        <f t="shared" si="1"/>
        <v>2.4499062484163581</v>
      </c>
      <c r="H90" s="418">
        <f>G90*VLOOKUP(B90,'Equation 3 FTE Conversion'!B$10:E$32,4,FALSE)</f>
        <v>2.4059836264327981</v>
      </c>
    </row>
    <row r="91" spans="2:8" ht="15.5" x14ac:dyDescent="0.35">
      <c r="B91" s="388" t="s">
        <v>828</v>
      </c>
      <c r="C91" s="430">
        <v>333318</v>
      </c>
      <c r="D91" s="430" t="s">
        <v>498</v>
      </c>
      <c r="E91" s="431">
        <v>4.5353000000000003</v>
      </c>
      <c r="F91" s="431">
        <v>1.6875</v>
      </c>
      <c r="G91" s="431">
        <f t="shared" si="1"/>
        <v>2.6875851851851853</v>
      </c>
      <c r="H91" s="418">
        <f>G91*VLOOKUP(B91,'Equation 3 FTE Conversion'!B$10:E$32,4,FALSE)</f>
        <v>2.6394013870444151</v>
      </c>
    </row>
    <row r="92" spans="2:8" ht="15.5" x14ac:dyDescent="0.35">
      <c r="B92" s="388" t="s">
        <v>828</v>
      </c>
      <c r="C92" s="430">
        <v>333414</v>
      </c>
      <c r="D92" s="430" t="s">
        <v>499</v>
      </c>
      <c r="E92" s="431">
        <v>4.5037000000000003</v>
      </c>
      <c r="F92" s="431">
        <v>1.7367999999999999</v>
      </c>
      <c r="G92" s="431">
        <f t="shared" si="1"/>
        <v>2.5931022570244129</v>
      </c>
      <c r="H92" s="418">
        <f>G92*VLOOKUP(B92,'Equation 3 FTE Conversion'!B$10:E$32,4,FALSE)</f>
        <v>2.5466123759223818</v>
      </c>
    </row>
    <row r="93" spans="2:8" ht="15.5" x14ac:dyDescent="0.35">
      <c r="B93" s="388" t="s">
        <v>828</v>
      </c>
      <c r="C93" s="430">
        <v>333415</v>
      </c>
      <c r="D93" s="430" t="s">
        <v>500</v>
      </c>
      <c r="E93" s="431">
        <v>4.0868000000000002</v>
      </c>
      <c r="F93" s="431">
        <v>1.554</v>
      </c>
      <c r="G93" s="431">
        <f t="shared" si="1"/>
        <v>2.6298584298584298</v>
      </c>
      <c r="H93" s="418">
        <f>G93*VLOOKUP(B93,'Equation 3 FTE Conversion'!B$10:E$32,4,FALSE)</f>
        <v>2.5827095735462269</v>
      </c>
    </row>
    <row r="94" spans="2:8" ht="15.5" x14ac:dyDescent="0.35">
      <c r="B94" s="388" t="s">
        <v>828</v>
      </c>
      <c r="C94" s="430">
        <v>333413</v>
      </c>
      <c r="D94" s="430" t="s">
        <v>501</v>
      </c>
      <c r="E94" s="431">
        <v>5.8851000000000004</v>
      </c>
      <c r="F94" s="431">
        <v>1.3517999999999999</v>
      </c>
      <c r="G94" s="431">
        <f t="shared" si="1"/>
        <v>4.3535286284953401</v>
      </c>
      <c r="H94" s="418">
        <f>G94*VLOOKUP(B94,'Equation 3 FTE Conversion'!B$10:E$32,4,FALSE)</f>
        <v>4.2754773184227144</v>
      </c>
    </row>
    <row r="95" spans="2:8" ht="15.5" x14ac:dyDescent="0.35">
      <c r="B95" s="388" t="s">
        <v>828</v>
      </c>
      <c r="C95" s="430">
        <v>333511</v>
      </c>
      <c r="D95" s="430" t="s">
        <v>502</v>
      </c>
      <c r="E95" s="431">
        <v>8.3697999999999997</v>
      </c>
      <c r="F95" s="431">
        <v>1.2773000000000001</v>
      </c>
      <c r="G95" s="431">
        <f t="shared" si="1"/>
        <v>6.5527284114929927</v>
      </c>
      <c r="H95" s="418">
        <f>G95*VLOOKUP(B95,'Equation 3 FTE Conversion'!B$10:E$32,4,FALSE)</f>
        <v>6.4352492168646327</v>
      </c>
    </row>
    <row r="96" spans="2:8" ht="15.5" x14ac:dyDescent="0.35">
      <c r="B96" s="388" t="s">
        <v>828</v>
      </c>
      <c r="C96" s="430">
        <v>333514</v>
      </c>
      <c r="D96" s="430" t="s">
        <v>503</v>
      </c>
      <c r="E96" s="431">
        <v>9.4867000000000008</v>
      </c>
      <c r="F96" s="431">
        <v>1.2031000000000001</v>
      </c>
      <c r="G96" s="431">
        <f t="shared" si="1"/>
        <v>7.8852131992353094</v>
      </c>
      <c r="H96" s="418">
        <f>G96*VLOOKUP(B96,'Equation 3 FTE Conversion'!B$10:E$32,4,FALSE)</f>
        <v>7.7438448351055928</v>
      </c>
    </row>
    <row r="97" spans="2:8" ht="15.5" x14ac:dyDescent="0.35">
      <c r="B97" s="388" t="s">
        <v>828</v>
      </c>
      <c r="C97" s="430">
        <v>333517</v>
      </c>
      <c r="D97" s="430" t="s">
        <v>504</v>
      </c>
      <c r="E97" s="431">
        <v>5.8575999999999997</v>
      </c>
      <c r="F97" s="431">
        <v>1.5301</v>
      </c>
      <c r="G97" s="431">
        <f t="shared" si="1"/>
        <v>3.8282465198353046</v>
      </c>
      <c r="H97" s="418">
        <f>G97*VLOOKUP(B97,'Equation 3 FTE Conversion'!B$10:E$32,4,FALSE)</f>
        <v>3.7596126180852694</v>
      </c>
    </row>
    <row r="98" spans="2:8" ht="15.5" x14ac:dyDescent="0.35">
      <c r="B98" s="388" t="s">
        <v>828</v>
      </c>
      <c r="C98" s="430" t="s">
        <v>505</v>
      </c>
      <c r="D98" s="430" t="s">
        <v>506</v>
      </c>
      <c r="E98" s="431">
        <v>6.47</v>
      </c>
      <c r="F98" s="431">
        <v>1.4036</v>
      </c>
      <c r="G98" s="431">
        <f t="shared" si="1"/>
        <v>4.6095753776004562</v>
      </c>
      <c r="H98" s="418">
        <f>G98*VLOOKUP(B98,'Equation 3 FTE Conversion'!B$10:E$32,4,FALSE)</f>
        <v>4.5269335879622012</v>
      </c>
    </row>
    <row r="99" spans="2:8" ht="15.5" x14ac:dyDescent="0.35">
      <c r="B99" s="388" t="s">
        <v>828</v>
      </c>
      <c r="C99" s="430">
        <v>333611</v>
      </c>
      <c r="D99" s="430" t="s">
        <v>507</v>
      </c>
      <c r="E99" s="431">
        <v>3.4272</v>
      </c>
      <c r="F99" s="431">
        <v>2.2176999999999998</v>
      </c>
      <c r="G99" s="431">
        <f t="shared" si="1"/>
        <v>1.5453848581864096</v>
      </c>
      <c r="H99" s="418">
        <f>G99*VLOOKUP(B99,'Equation 3 FTE Conversion'!B$10:E$32,4,FALSE)</f>
        <v>1.517678755151195</v>
      </c>
    </row>
    <row r="100" spans="2:8" ht="15.5" x14ac:dyDescent="0.35">
      <c r="B100" s="388" t="s">
        <v>828</v>
      </c>
      <c r="C100" s="430">
        <v>333612</v>
      </c>
      <c r="D100" s="430" t="s">
        <v>508</v>
      </c>
      <c r="E100" s="431">
        <v>4.1528</v>
      </c>
      <c r="F100" s="431">
        <v>1.8620000000000001</v>
      </c>
      <c r="G100" s="431">
        <f t="shared" si="1"/>
        <v>2.2302900107411383</v>
      </c>
      <c r="H100" s="418">
        <f>G100*VLOOKUP(B100,'Equation 3 FTE Conversion'!B$10:E$32,4,FALSE)</f>
        <v>2.190304731664106</v>
      </c>
    </row>
    <row r="101" spans="2:8" ht="15.5" x14ac:dyDescent="0.35">
      <c r="B101" s="388" t="s">
        <v>828</v>
      </c>
      <c r="C101" s="430">
        <v>333613</v>
      </c>
      <c r="D101" s="430" t="s">
        <v>509</v>
      </c>
      <c r="E101" s="431">
        <v>5.2729999999999997</v>
      </c>
      <c r="F101" s="431">
        <v>1.4346000000000001</v>
      </c>
      <c r="G101" s="431">
        <f t="shared" si="1"/>
        <v>3.675589014359403</v>
      </c>
      <c r="H101" s="418">
        <f>G101*VLOOKUP(B101,'Equation 3 FTE Conversion'!B$10:E$32,4,FALSE)</f>
        <v>3.6096920001577404</v>
      </c>
    </row>
    <row r="102" spans="2:8" ht="15.5" x14ac:dyDescent="0.35">
      <c r="B102" s="388" t="s">
        <v>828</v>
      </c>
      <c r="C102" s="430">
        <v>333618</v>
      </c>
      <c r="D102" s="430" t="s">
        <v>510</v>
      </c>
      <c r="E102" s="431">
        <v>3.5905999999999998</v>
      </c>
      <c r="F102" s="431">
        <v>2.0468999999999999</v>
      </c>
      <c r="G102" s="431">
        <f t="shared" si="1"/>
        <v>1.7541648346279739</v>
      </c>
      <c r="H102" s="418">
        <f>G102*VLOOKUP(B102,'Equation 3 FTE Conversion'!B$10:E$32,4,FALSE)</f>
        <v>1.7227156642860382</v>
      </c>
    </row>
    <row r="103" spans="2:8" ht="15.5" x14ac:dyDescent="0.35">
      <c r="B103" s="388" t="s">
        <v>828</v>
      </c>
      <c r="C103" s="430">
        <v>333912</v>
      </c>
      <c r="D103" s="430" t="s">
        <v>511</v>
      </c>
      <c r="E103" s="431">
        <v>3.8275999999999999</v>
      </c>
      <c r="F103" s="431">
        <v>1.8245</v>
      </c>
      <c r="G103" s="431">
        <f t="shared" si="1"/>
        <v>2.0978898328309126</v>
      </c>
      <c r="H103" s="418">
        <f>G103*VLOOKUP(B103,'Equation 3 FTE Conversion'!B$10:E$32,4,FALSE)</f>
        <v>2.0602782621227886</v>
      </c>
    </row>
    <row r="104" spans="2:8" ht="15.5" x14ac:dyDescent="0.35">
      <c r="B104" s="388" t="s">
        <v>828</v>
      </c>
      <c r="C104" s="430" t="s">
        <v>395</v>
      </c>
      <c r="D104" s="430" t="s">
        <v>512</v>
      </c>
      <c r="E104" s="431">
        <v>3.7134999999999998</v>
      </c>
      <c r="F104" s="431">
        <v>1.9054</v>
      </c>
      <c r="G104" s="431">
        <f t="shared" si="1"/>
        <v>1.9489346069066862</v>
      </c>
      <c r="H104" s="418">
        <f>G104*VLOOKUP(B104,'Equation 3 FTE Conversion'!B$10:E$32,4,FALSE)</f>
        <v>1.9139935482171242</v>
      </c>
    </row>
    <row r="105" spans="2:8" ht="15.5" x14ac:dyDescent="0.35">
      <c r="B105" s="388" t="s">
        <v>828</v>
      </c>
      <c r="C105" s="430">
        <v>333920</v>
      </c>
      <c r="D105" s="430" t="s">
        <v>513</v>
      </c>
      <c r="E105" s="431">
        <v>4.0393999999999997</v>
      </c>
      <c r="F105" s="431">
        <v>1.6794</v>
      </c>
      <c r="G105" s="431">
        <f t="shared" si="1"/>
        <v>2.4052637846850065</v>
      </c>
      <c r="H105" s="418">
        <f>G105*VLOOKUP(B105,'Equation 3 FTE Conversion'!B$10:E$32,4,FALSE)</f>
        <v>2.3621415255970284</v>
      </c>
    </row>
    <row r="106" spans="2:8" ht="15.5" x14ac:dyDescent="0.35">
      <c r="B106" s="388" t="s">
        <v>828</v>
      </c>
      <c r="C106" s="430">
        <v>333991</v>
      </c>
      <c r="D106" s="430" t="s">
        <v>514</v>
      </c>
      <c r="E106" s="431">
        <v>4.2497999999999996</v>
      </c>
      <c r="F106" s="431">
        <v>1.5337000000000001</v>
      </c>
      <c r="G106" s="431">
        <f t="shared" si="1"/>
        <v>2.7709460781117556</v>
      </c>
      <c r="H106" s="418">
        <f>G106*VLOOKUP(B106,'Equation 3 FTE Conversion'!B$10:E$32,4,FALSE)</f>
        <v>2.7212677619703101</v>
      </c>
    </row>
    <row r="107" spans="2:8" ht="15.5" x14ac:dyDescent="0.35">
      <c r="B107" s="388" t="s">
        <v>828</v>
      </c>
      <c r="C107" s="430">
        <v>333993</v>
      </c>
      <c r="D107" s="430" t="s">
        <v>515</v>
      </c>
      <c r="E107" s="431">
        <v>5.2680999999999996</v>
      </c>
      <c r="F107" s="431">
        <v>1.5628</v>
      </c>
      <c r="G107" s="431">
        <f t="shared" si="1"/>
        <v>3.3709367801382131</v>
      </c>
      <c r="H107" s="418">
        <f>G107*VLOOKUP(B107,'Equation 3 FTE Conversion'!B$10:E$32,4,FALSE)</f>
        <v>3.3105016585819502</v>
      </c>
    </row>
    <row r="108" spans="2:8" ht="15.5" x14ac:dyDescent="0.35">
      <c r="B108" s="388" t="s">
        <v>828</v>
      </c>
      <c r="C108" s="430">
        <v>333994</v>
      </c>
      <c r="D108" s="430" t="s">
        <v>516</v>
      </c>
      <c r="E108" s="431">
        <v>5.6025999999999998</v>
      </c>
      <c r="F108" s="431">
        <v>1.4418</v>
      </c>
      <c r="G108" s="431">
        <f t="shared" si="1"/>
        <v>3.8858371480094327</v>
      </c>
      <c r="H108" s="418">
        <f>G108*VLOOKUP(B108,'Equation 3 FTE Conversion'!B$10:E$32,4,FALSE)</f>
        <v>3.8161707449574709</v>
      </c>
    </row>
    <row r="109" spans="2:8" ht="15.5" x14ac:dyDescent="0.35">
      <c r="B109" s="388" t="s">
        <v>828</v>
      </c>
      <c r="C109" s="430" t="s">
        <v>517</v>
      </c>
      <c r="D109" s="430" t="s">
        <v>518</v>
      </c>
      <c r="E109" s="431">
        <v>4.1492000000000004</v>
      </c>
      <c r="F109" s="431">
        <v>1.7133</v>
      </c>
      <c r="G109" s="431">
        <f t="shared" si="1"/>
        <v>2.4217591781941286</v>
      </c>
      <c r="H109" s="418">
        <f>G109*VLOOKUP(B109,'Equation 3 FTE Conversion'!B$10:E$32,4,FALSE)</f>
        <v>2.3783411849595724</v>
      </c>
    </row>
    <row r="110" spans="2:8" ht="15.5" x14ac:dyDescent="0.35">
      <c r="B110" s="388" t="s">
        <v>828</v>
      </c>
      <c r="C110" s="430" t="s">
        <v>519</v>
      </c>
      <c r="D110" s="430" t="s">
        <v>520</v>
      </c>
      <c r="E110" s="431">
        <v>4.2698999999999998</v>
      </c>
      <c r="F110" s="431">
        <v>1.6455</v>
      </c>
      <c r="G110" s="431">
        <f t="shared" si="1"/>
        <v>2.5948951686417501</v>
      </c>
      <c r="H110" s="418">
        <f>G110*VLOOKUP(B110,'Equation 3 FTE Conversion'!B$10:E$32,4,FALSE)</f>
        <v>2.548373143705942</v>
      </c>
    </row>
    <row r="111" spans="2:8" ht="15.5" x14ac:dyDescent="0.35">
      <c r="B111" s="388" t="s">
        <v>828</v>
      </c>
      <c r="C111" s="430">
        <v>334111</v>
      </c>
      <c r="D111" s="430" t="s">
        <v>521</v>
      </c>
      <c r="E111" s="431">
        <v>4.6112000000000002</v>
      </c>
      <c r="F111" s="431">
        <v>1.2914000000000001</v>
      </c>
      <c r="G111" s="431">
        <f t="shared" si="1"/>
        <v>3.5706984667802382</v>
      </c>
      <c r="H111" s="418">
        <f>G111*VLOOKUP(B111,'Equation 3 FTE Conversion'!B$10:E$32,4,FALSE)</f>
        <v>3.5066819604037001</v>
      </c>
    </row>
    <row r="112" spans="2:8" ht="15.5" x14ac:dyDescent="0.35">
      <c r="B112" s="388" t="s">
        <v>828</v>
      </c>
      <c r="C112" s="430">
        <v>334112</v>
      </c>
      <c r="D112" s="430" t="s">
        <v>522</v>
      </c>
      <c r="E112" s="431">
        <v>4.5857999999999999</v>
      </c>
      <c r="F112" s="431">
        <v>1.8092999999999999</v>
      </c>
      <c r="G112" s="431">
        <f t="shared" si="1"/>
        <v>2.5345713811971482</v>
      </c>
      <c r="H112" s="418">
        <f>G112*VLOOKUP(B112,'Equation 3 FTE Conversion'!B$10:E$32,4,FALSE)</f>
        <v>2.4891308584266816</v>
      </c>
    </row>
    <row r="113" spans="2:8" ht="15.5" x14ac:dyDescent="0.35">
      <c r="B113" s="388" t="s">
        <v>828</v>
      </c>
      <c r="C113" s="430">
        <v>334118</v>
      </c>
      <c r="D113" s="430" t="s">
        <v>523</v>
      </c>
      <c r="E113" s="431">
        <v>3.6631999999999998</v>
      </c>
      <c r="F113" s="431">
        <v>1.5044999999999999</v>
      </c>
      <c r="G113" s="431">
        <f t="shared" si="1"/>
        <v>2.4348288467929544</v>
      </c>
      <c r="H113" s="418">
        <f>G113*VLOOKUP(B113,'Equation 3 FTE Conversion'!B$10:E$32,4,FALSE)</f>
        <v>2.3911765367906903</v>
      </c>
    </row>
    <row r="114" spans="2:8" ht="15.5" x14ac:dyDescent="0.35">
      <c r="B114" s="388" t="s">
        <v>828</v>
      </c>
      <c r="C114" s="430">
        <v>334210</v>
      </c>
      <c r="D114" s="430" t="s">
        <v>524</v>
      </c>
      <c r="E114" s="431">
        <v>4.0420999999999996</v>
      </c>
      <c r="F114" s="431">
        <v>1.6122000000000001</v>
      </c>
      <c r="G114" s="431">
        <f t="shared" si="1"/>
        <v>2.5071951370797665</v>
      </c>
      <c r="H114" s="418">
        <f>G114*VLOOKUP(B114,'Equation 3 FTE Conversion'!B$10:E$32,4,FALSE)</f>
        <v>2.4622454234667828</v>
      </c>
    </row>
    <row r="115" spans="2:8" ht="15.5" x14ac:dyDescent="0.35">
      <c r="B115" s="388" t="s">
        <v>828</v>
      </c>
      <c r="C115" s="430">
        <v>334220</v>
      </c>
      <c r="D115" s="430" t="s">
        <v>525</v>
      </c>
      <c r="E115" s="431">
        <v>3.4224999999999999</v>
      </c>
      <c r="F115" s="431">
        <v>1.5905</v>
      </c>
      <c r="G115" s="431">
        <f t="shared" si="1"/>
        <v>2.1518390443256838</v>
      </c>
      <c r="H115" s="418">
        <f>G115*VLOOKUP(B115,'Equation 3 FTE Conversion'!B$10:E$32,4,FALSE)</f>
        <v>2.1132602566784109</v>
      </c>
    </row>
    <row r="116" spans="2:8" ht="15.5" x14ac:dyDescent="0.35">
      <c r="B116" s="388" t="s">
        <v>828</v>
      </c>
      <c r="C116" s="430">
        <v>334290</v>
      </c>
      <c r="D116" s="430" t="s">
        <v>526</v>
      </c>
      <c r="E116" s="431">
        <v>7.3552</v>
      </c>
      <c r="F116" s="431">
        <v>1.3158000000000001</v>
      </c>
      <c r="G116" s="431">
        <f t="shared" si="1"/>
        <v>5.5899072807417536</v>
      </c>
      <c r="H116" s="418">
        <f>G116*VLOOKUP(B116,'Equation 3 FTE Conversion'!B$10:E$32,4,FALSE)</f>
        <v>5.4896898195332362</v>
      </c>
    </row>
    <row r="117" spans="2:8" ht="15.5" x14ac:dyDescent="0.35">
      <c r="B117" s="388" t="s">
        <v>828</v>
      </c>
      <c r="C117" s="430">
        <v>334413</v>
      </c>
      <c r="D117" s="430" t="s">
        <v>527</v>
      </c>
      <c r="E117" s="431">
        <v>3.5387</v>
      </c>
      <c r="F117" s="431">
        <v>1.4857</v>
      </c>
      <c r="G117" s="431">
        <f t="shared" si="1"/>
        <v>2.3818402100020193</v>
      </c>
      <c r="H117" s="418">
        <f>G117*VLOOKUP(B117,'Equation 3 FTE Conversion'!B$10:E$32,4,FALSE)</f>
        <v>2.3391378954800706</v>
      </c>
    </row>
    <row r="118" spans="2:8" ht="15.5" x14ac:dyDescent="0.35">
      <c r="B118" s="388" t="s">
        <v>828</v>
      </c>
      <c r="C118" s="430">
        <v>334418</v>
      </c>
      <c r="D118" s="430" t="s">
        <v>528</v>
      </c>
      <c r="E118" s="431">
        <v>5.7196999999999996</v>
      </c>
      <c r="F118" s="431">
        <v>1.6292</v>
      </c>
      <c r="G118" s="431">
        <f t="shared" si="1"/>
        <v>3.510741468205254</v>
      </c>
      <c r="H118" s="418">
        <f>G118*VLOOKUP(B118,'Equation 3 FTE Conversion'!B$10:E$32,4,FALSE)</f>
        <v>3.4477998880979888</v>
      </c>
    </row>
    <row r="119" spans="2:8" ht="15.5" x14ac:dyDescent="0.35">
      <c r="B119" s="388" t="s">
        <v>828</v>
      </c>
      <c r="C119" s="430" t="s">
        <v>529</v>
      </c>
      <c r="D119" s="430" t="s">
        <v>530</v>
      </c>
      <c r="E119" s="431">
        <v>8.0358000000000001</v>
      </c>
      <c r="F119" s="431">
        <v>1.3177000000000001</v>
      </c>
      <c r="G119" s="431">
        <f t="shared" si="1"/>
        <v>6.0983531911664262</v>
      </c>
      <c r="H119" s="418">
        <f>G119*VLOOKUP(B119,'Equation 3 FTE Conversion'!B$10:E$32,4,FALSE)</f>
        <v>5.9890201658267888</v>
      </c>
    </row>
    <row r="120" spans="2:8" ht="15.5" x14ac:dyDescent="0.35">
      <c r="B120" s="388" t="s">
        <v>828</v>
      </c>
      <c r="C120" s="430">
        <v>334510</v>
      </c>
      <c r="D120" s="430" t="s">
        <v>531</v>
      </c>
      <c r="E120" s="431">
        <v>2.6987999999999999</v>
      </c>
      <c r="F120" s="431">
        <v>1.4584999999999999</v>
      </c>
      <c r="G120" s="431">
        <f t="shared" si="1"/>
        <v>1.8503942406582106</v>
      </c>
      <c r="H120" s="418">
        <f>G120*VLOOKUP(B120,'Equation 3 FTE Conversion'!B$10:E$32,4,FALSE)</f>
        <v>1.8172198419213104</v>
      </c>
    </row>
    <row r="121" spans="2:8" ht="15.5" x14ac:dyDescent="0.35">
      <c r="B121" s="388" t="s">
        <v>828</v>
      </c>
      <c r="C121" s="430">
        <v>334511</v>
      </c>
      <c r="D121" s="430" t="s">
        <v>532</v>
      </c>
      <c r="E121" s="431">
        <v>3.7675000000000001</v>
      </c>
      <c r="F121" s="431">
        <v>1.3768</v>
      </c>
      <c r="G121" s="431">
        <f t="shared" si="1"/>
        <v>2.7364177803602558</v>
      </c>
      <c r="H121" s="418">
        <f>G121*VLOOKUP(B121,'Equation 3 FTE Conversion'!B$10:E$32,4,FALSE)</f>
        <v>2.6873584974454308</v>
      </c>
    </row>
    <row r="122" spans="2:8" ht="15.5" x14ac:dyDescent="0.35">
      <c r="B122" s="388" t="s">
        <v>828</v>
      </c>
      <c r="C122" s="430">
        <v>334512</v>
      </c>
      <c r="D122" s="430" t="s">
        <v>533</v>
      </c>
      <c r="E122" s="431">
        <v>7.5735999999999999</v>
      </c>
      <c r="F122" s="431">
        <v>1.2572000000000001</v>
      </c>
      <c r="G122" s="431">
        <f t="shared" si="1"/>
        <v>6.0241807190582239</v>
      </c>
      <c r="H122" s="418">
        <f>G122*VLOOKUP(B122,'Equation 3 FTE Conversion'!B$10:E$32,4,FALSE)</f>
        <v>5.9161774790751087</v>
      </c>
    </row>
    <row r="123" spans="2:8" ht="15.5" x14ac:dyDescent="0.35">
      <c r="B123" s="388" t="s">
        <v>828</v>
      </c>
      <c r="C123" s="430">
        <v>334513</v>
      </c>
      <c r="D123" s="430" t="s">
        <v>534</v>
      </c>
      <c r="E123" s="431">
        <v>7.9907000000000004</v>
      </c>
      <c r="F123" s="431">
        <v>1.2331000000000001</v>
      </c>
      <c r="G123" s="431">
        <f t="shared" si="1"/>
        <v>6.4801719244181326</v>
      </c>
      <c r="H123" s="418">
        <f>G123*VLOOKUP(B123,'Equation 3 FTE Conversion'!B$10:E$32,4,FALSE)</f>
        <v>6.3639935433030663</v>
      </c>
    </row>
    <row r="124" spans="2:8" ht="15.5" x14ac:dyDescent="0.35">
      <c r="B124" s="388" t="s">
        <v>828</v>
      </c>
      <c r="C124" s="430">
        <v>334514</v>
      </c>
      <c r="D124" s="430" t="s">
        <v>535</v>
      </c>
      <c r="E124" s="431">
        <v>2.5937999999999999</v>
      </c>
      <c r="F124" s="431">
        <v>1.3811</v>
      </c>
      <c r="G124" s="431">
        <f t="shared" si="1"/>
        <v>1.8780682065020635</v>
      </c>
      <c r="H124" s="418">
        <f>G124*VLOOKUP(B124,'Equation 3 FTE Conversion'!B$10:E$32,4,FALSE)</f>
        <v>1.844397660967166</v>
      </c>
    </row>
    <row r="125" spans="2:8" ht="15.5" x14ac:dyDescent="0.35">
      <c r="B125" s="388" t="s">
        <v>828</v>
      </c>
      <c r="C125" s="430">
        <v>334515</v>
      </c>
      <c r="D125" s="430" t="s">
        <v>536</v>
      </c>
      <c r="E125" s="431">
        <v>5.1025999999999998</v>
      </c>
      <c r="F125" s="431">
        <v>1.8772</v>
      </c>
      <c r="G125" s="431">
        <f t="shared" si="1"/>
        <v>2.7181973151502237</v>
      </c>
      <c r="H125" s="418">
        <f>G125*VLOOKUP(B125,'Equation 3 FTE Conversion'!B$10:E$32,4,FALSE)</f>
        <v>2.6694646939622717</v>
      </c>
    </row>
    <row r="126" spans="2:8" ht="15.5" x14ac:dyDescent="0.35">
      <c r="B126" s="388" t="s">
        <v>828</v>
      </c>
      <c r="C126" s="430">
        <v>334516</v>
      </c>
      <c r="D126" s="430" t="s">
        <v>537</v>
      </c>
      <c r="E126" s="431">
        <v>3.3820000000000001</v>
      </c>
      <c r="F126" s="431">
        <v>1.4986999999999999</v>
      </c>
      <c r="G126" s="431">
        <f t="shared" si="1"/>
        <v>2.256622406085274</v>
      </c>
      <c r="H126" s="418">
        <f>G126*VLOOKUP(B126,'Equation 3 FTE Conversion'!B$10:E$32,4,FALSE)</f>
        <v>2.2161650322709963</v>
      </c>
    </row>
    <row r="127" spans="2:8" ht="15.5" x14ac:dyDescent="0.35">
      <c r="B127" s="388" t="s">
        <v>828</v>
      </c>
      <c r="C127" s="430">
        <v>334517</v>
      </c>
      <c r="D127" s="430" t="s">
        <v>538</v>
      </c>
      <c r="E127" s="431">
        <v>4.1029999999999998</v>
      </c>
      <c r="F127" s="431">
        <v>1.5147999999999999</v>
      </c>
      <c r="G127" s="431">
        <f t="shared" si="1"/>
        <v>2.7086083971481383</v>
      </c>
      <c r="H127" s="418">
        <f>G127*VLOOKUP(B127,'Equation 3 FTE Conversion'!B$10:E$32,4,FALSE)</f>
        <v>2.6600476888327336</v>
      </c>
    </row>
    <row r="128" spans="2:8" ht="15.5" x14ac:dyDescent="0.35">
      <c r="B128" s="388" t="s">
        <v>828</v>
      </c>
      <c r="C128" s="430" t="s">
        <v>394</v>
      </c>
      <c r="D128" s="430" t="s">
        <v>539</v>
      </c>
      <c r="E128" s="431">
        <v>3.9721000000000002</v>
      </c>
      <c r="F128" s="431">
        <v>1.3391</v>
      </c>
      <c r="G128" s="431">
        <f t="shared" si="1"/>
        <v>2.9662459861100743</v>
      </c>
      <c r="H128" s="418">
        <f>G128*VLOOKUP(B128,'Equation 3 FTE Conversion'!B$10:E$32,4,FALSE)</f>
        <v>2.9130662771957505</v>
      </c>
    </row>
    <row r="129" spans="2:8" ht="15.5" x14ac:dyDescent="0.35">
      <c r="B129" s="388" t="s">
        <v>828</v>
      </c>
      <c r="C129" s="430">
        <v>334300</v>
      </c>
      <c r="D129" s="430" t="s">
        <v>540</v>
      </c>
      <c r="E129" s="431">
        <v>5.4729000000000001</v>
      </c>
      <c r="F129" s="431">
        <v>1.4787999999999999</v>
      </c>
      <c r="G129" s="431">
        <f t="shared" si="1"/>
        <v>3.7009061401136059</v>
      </c>
      <c r="H129" s="418">
        <f>G129*VLOOKUP(B129,'Equation 3 FTE Conversion'!B$10:E$32,4,FALSE)</f>
        <v>3.6345552332191389</v>
      </c>
    </row>
    <row r="130" spans="2:8" ht="15.5" x14ac:dyDescent="0.35">
      <c r="B130" s="388" t="s">
        <v>828</v>
      </c>
      <c r="C130" s="430">
        <v>334610</v>
      </c>
      <c r="D130" s="430" t="s">
        <v>541</v>
      </c>
      <c r="E130" s="431">
        <v>3.4318</v>
      </c>
      <c r="F130" s="431">
        <v>1.6133</v>
      </c>
      <c r="G130" s="431">
        <f t="shared" si="1"/>
        <v>2.127192710593194</v>
      </c>
      <c r="H130" s="418">
        <f>G130*VLOOKUP(B130,'Equation 3 FTE Conversion'!B$10:E$32,4,FALSE)</f>
        <v>2.0890557894869417</v>
      </c>
    </row>
    <row r="131" spans="2:8" ht="15.5" x14ac:dyDescent="0.35">
      <c r="B131" s="388" t="s">
        <v>828</v>
      </c>
      <c r="C131" s="430">
        <v>335110</v>
      </c>
      <c r="D131" s="430" t="s">
        <v>542</v>
      </c>
      <c r="E131" s="431">
        <v>6.0065999999999997</v>
      </c>
      <c r="F131" s="431">
        <v>1.4421999999999999</v>
      </c>
      <c r="G131" s="431">
        <f t="shared" si="1"/>
        <v>4.1648869782277078</v>
      </c>
      <c r="H131" s="418">
        <f>G131*VLOOKUP(B131,'Equation 3 FTE Conversion'!B$10:E$32,4,FALSE)</f>
        <v>4.0902176897734259</v>
      </c>
    </row>
    <row r="132" spans="2:8" ht="15.5" x14ac:dyDescent="0.35">
      <c r="B132" s="388" t="s">
        <v>828</v>
      </c>
      <c r="C132" s="430">
        <v>335120</v>
      </c>
      <c r="D132" s="430" t="s">
        <v>543</v>
      </c>
      <c r="E132" s="431">
        <v>5.1761999999999997</v>
      </c>
      <c r="F132" s="431">
        <v>1.5733999999999999</v>
      </c>
      <c r="G132" s="431">
        <f t="shared" si="1"/>
        <v>3.2898182280411845</v>
      </c>
      <c r="H132" s="418">
        <f>G132*VLOOKUP(B132,'Equation 3 FTE Conversion'!B$10:E$32,4,FALSE)</f>
        <v>3.2308374231559842</v>
      </c>
    </row>
    <row r="133" spans="2:8" ht="15.5" x14ac:dyDescent="0.35">
      <c r="B133" s="388" t="s">
        <v>828</v>
      </c>
      <c r="C133" s="430">
        <v>335210</v>
      </c>
      <c r="D133" s="430" t="s">
        <v>544</v>
      </c>
      <c r="E133" s="431">
        <v>3.9927000000000001</v>
      </c>
      <c r="F133" s="431">
        <v>1.6338999999999999</v>
      </c>
      <c r="G133" s="431">
        <f t="shared" si="1"/>
        <v>2.4436624028398315</v>
      </c>
      <c r="H133" s="418">
        <f>G133*VLOOKUP(B133,'Equation 3 FTE Conversion'!B$10:E$32,4,FALSE)</f>
        <v>2.3998517223108307</v>
      </c>
    </row>
    <row r="134" spans="2:8" ht="15.5" x14ac:dyDescent="0.35">
      <c r="B134" s="388" t="s">
        <v>828</v>
      </c>
      <c r="C134" s="430">
        <v>335220</v>
      </c>
      <c r="D134" s="430" t="s">
        <v>545</v>
      </c>
      <c r="E134" s="431">
        <v>3.9641000000000002</v>
      </c>
      <c r="F134" s="431">
        <v>1.5281</v>
      </c>
      <c r="G134" s="431">
        <f t="shared" si="1"/>
        <v>2.5941365093907467</v>
      </c>
      <c r="H134" s="418">
        <f>G134*VLOOKUP(B134,'Equation 3 FTE Conversion'!B$10:E$32,4,FALSE)</f>
        <v>2.5476280859156137</v>
      </c>
    </row>
    <row r="135" spans="2:8" ht="15.5" x14ac:dyDescent="0.35">
      <c r="B135" s="388" t="s">
        <v>828</v>
      </c>
      <c r="C135" s="430">
        <v>335311</v>
      </c>
      <c r="D135" s="430" t="s">
        <v>546</v>
      </c>
      <c r="E135" s="431">
        <v>4.3163999999999998</v>
      </c>
      <c r="F135" s="431">
        <v>1.4742</v>
      </c>
      <c r="G135" s="431">
        <f t="shared" si="1"/>
        <v>2.9279609279609278</v>
      </c>
      <c r="H135" s="418">
        <f>G135*VLOOKUP(B135,'Equation 3 FTE Conversion'!B$10:E$32,4,FALSE)</f>
        <v>2.8754676045512699</v>
      </c>
    </row>
    <row r="136" spans="2:8" ht="15.5" x14ac:dyDescent="0.35">
      <c r="B136" s="388" t="s">
        <v>828</v>
      </c>
      <c r="C136" s="430">
        <v>335312</v>
      </c>
      <c r="D136" s="430" t="s">
        <v>547</v>
      </c>
      <c r="E136" s="431">
        <v>4.2824999999999998</v>
      </c>
      <c r="F136" s="431">
        <v>1.4266000000000001</v>
      </c>
      <c r="G136" s="431">
        <f t="shared" si="1"/>
        <v>3.0018926118042897</v>
      </c>
      <c r="H136" s="418">
        <f>G136*VLOOKUP(B136,'Equation 3 FTE Conversion'!B$10:E$32,4,FALSE)</f>
        <v>2.9480738199591929</v>
      </c>
    </row>
    <row r="137" spans="2:8" ht="15.5" x14ac:dyDescent="0.35">
      <c r="B137" s="388" t="s">
        <v>828</v>
      </c>
      <c r="C137" s="430">
        <v>335313</v>
      </c>
      <c r="D137" s="430" t="s">
        <v>548</v>
      </c>
      <c r="E137" s="431">
        <v>4.4561999999999999</v>
      </c>
      <c r="F137" s="431">
        <v>1.6306</v>
      </c>
      <c r="G137" s="431">
        <f t="shared" si="1"/>
        <v>2.7328590702808779</v>
      </c>
      <c r="H137" s="418">
        <f>G137*VLOOKUP(B137,'Equation 3 FTE Conversion'!B$10:E$32,4,FALSE)</f>
        <v>2.6838635889411808</v>
      </c>
    </row>
    <row r="138" spans="2:8" ht="15.5" x14ac:dyDescent="0.35">
      <c r="B138" s="388" t="s">
        <v>828</v>
      </c>
      <c r="C138" s="430">
        <v>335314</v>
      </c>
      <c r="D138" s="430" t="s">
        <v>549</v>
      </c>
      <c r="E138" s="431">
        <v>5.7137000000000002</v>
      </c>
      <c r="F138" s="431">
        <v>1.3826000000000001</v>
      </c>
      <c r="G138" s="431">
        <f t="shared" si="1"/>
        <v>4.1325763055113551</v>
      </c>
      <c r="H138" s="418">
        <f>G138*VLOOKUP(B138,'Equation 3 FTE Conversion'!B$10:E$32,4,FALSE)</f>
        <v>4.0584862920659326</v>
      </c>
    </row>
    <row r="139" spans="2:8" ht="15.5" x14ac:dyDescent="0.35">
      <c r="B139" s="388" t="s">
        <v>828</v>
      </c>
      <c r="C139" s="430">
        <v>335911</v>
      </c>
      <c r="D139" s="430" t="s">
        <v>550</v>
      </c>
      <c r="E139" s="431">
        <v>3.4683000000000002</v>
      </c>
      <c r="F139" s="431">
        <v>1.4612000000000001</v>
      </c>
      <c r="G139" s="431">
        <f t="shared" ref="G139:G202" si="2">E139/F139</f>
        <v>2.3735970435258693</v>
      </c>
      <c r="H139" s="418">
        <f>G139*VLOOKUP(B139,'Equation 3 FTE Conversion'!B$10:E$32,4,FALSE)</f>
        <v>2.3310425148570788</v>
      </c>
    </row>
    <row r="140" spans="2:8" ht="15.5" x14ac:dyDescent="0.35">
      <c r="B140" s="388" t="s">
        <v>828</v>
      </c>
      <c r="C140" s="430">
        <v>335912</v>
      </c>
      <c r="D140" s="430" t="s">
        <v>551</v>
      </c>
      <c r="E140" s="431">
        <v>3.5950000000000002</v>
      </c>
      <c r="F140" s="431">
        <v>1.4785999999999999</v>
      </c>
      <c r="G140" s="431">
        <f t="shared" si="2"/>
        <v>2.4313539834979037</v>
      </c>
      <c r="H140" s="418">
        <f>G140*VLOOKUP(B140,'Equation 3 FTE Conversion'!B$10:E$32,4,FALSE)</f>
        <v>2.3877639718415669</v>
      </c>
    </row>
    <row r="141" spans="2:8" ht="15.5" x14ac:dyDescent="0.35">
      <c r="B141" s="388" t="s">
        <v>828</v>
      </c>
      <c r="C141" s="430">
        <v>335920</v>
      </c>
      <c r="D141" s="430" t="s">
        <v>552</v>
      </c>
      <c r="E141" s="431">
        <v>3.4007999999999998</v>
      </c>
      <c r="F141" s="431">
        <v>1.7372000000000001</v>
      </c>
      <c r="G141" s="431">
        <f t="shared" si="2"/>
        <v>1.9576329725995854</v>
      </c>
      <c r="H141" s="418">
        <f>G141*VLOOKUP(B141,'Equation 3 FTE Conversion'!B$10:E$32,4,FALSE)</f>
        <v>1.9225359671147322</v>
      </c>
    </row>
    <row r="142" spans="2:8" ht="15.5" x14ac:dyDescent="0.35">
      <c r="B142" s="388" t="s">
        <v>828</v>
      </c>
      <c r="C142" s="430">
        <v>335930</v>
      </c>
      <c r="D142" s="430" t="s">
        <v>553</v>
      </c>
      <c r="E142" s="431">
        <v>4.3708999999999998</v>
      </c>
      <c r="F142" s="431">
        <v>1.4510000000000001</v>
      </c>
      <c r="G142" s="431">
        <f t="shared" si="2"/>
        <v>3.0123363197794624</v>
      </c>
      <c r="H142" s="418">
        <f>G142*VLOOKUP(B142,'Equation 3 FTE Conversion'!B$10:E$32,4,FALSE)</f>
        <v>2.9583302901419821</v>
      </c>
    </row>
    <row r="143" spans="2:8" ht="15.5" x14ac:dyDescent="0.35">
      <c r="B143" s="388" t="s">
        <v>828</v>
      </c>
      <c r="C143" s="430">
        <v>335991</v>
      </c>
      <c r="D143" s="430" t="s">
        <v>554</v>
      </c>
      <c r="E143" s="431">
        <v>4.1386000000000003</v>
      </c>
      <c r="F143" s="431">
        <v>1.5630999999999999</v>
      </c>
      <c r="G143" s="431">
        <f t="shared" si="2"/>
        <v>2.6476872880813769</v>
      </c>
      <c r="H143" s="418">
        <f>G143*VLOOKUP(B143,'Equation 3 FTE Conversion'!B$10:E$32,4,FALSE)</f>
        <v>2.600218790884699</v>
      </c>
    </row>
    <row r="144" spans="2:8" ht="15.5" x14ac:dyDescent="0.35">
      <c r="B144" s="388" t="s">
        <v>828</v>
      </c>
      <c r="C144" s="430">
        <v>335999</v>
      </c>
      <c r="D144" s="430" t="s">
        <v>555</v>
      </c>
      <c r="E144" s="431">
        <v>4.7839</v>
      </c>
      <c r="F144" s="431">
        <v>1.9535</v>
      </c>
      <c r="G144" s="431">
        <f t="shared" si="2"/>
        <v>2.4488866137701559</v>
      </c>
      <c r="H144" s="418">
        <f>G144*VLOOKUP(B144,'Equation 3 FTE Conversion'!B$10:E$32,4,FALSE)</f>
        <v>2.4049822720890175</v>
      </c>
    </row>
    <row r="145" spans="2:8" ht="15.5" x14ac:dyDescent="0.35">
      <c r="B145" s="388" t="s">
        <v>828</v>
      </c>
      <c r="C145" s="430">
        <v>336111</v>
      </c>
      <c r="D145" s="430" t="s">
        <v>556</v>
      </c>
      <c r="E145" s="431">
        <v>2.7475999999999998</v>
      </c>
      <c r="F145" s="431">
        <v>1.6306</v>
      </c>
      <c r="G145" s="431">
        <f t="shared" si="2"/>
        <v>1.6850239175763522</v>
      </c>
      <c r="H145" s="418">
        <f>G145*VLOOKUP(B145,'Equation 3 FTE Conversion'!B$10:E$32,4,FALSE)</f>
        <v>1.654814325428569</v>
      </c>
    </row>
    <row r="146" spans="2:8" ht="15.5" x14ac:dyDescent="0.35">
      <c r="B146" s="388" t="s">
        <v>828</v>
      </c>
      <c r="C146" s="430">
        <v>336112</v>
      </c>
      <c r="D146" s="430" t="s">
        <v>557</v>
      </c>
      <c r="E146" s="431">
        <v>4.4057000000000004</v>
      </c>
      <c r="F146" s="431">
        <v>1.3368</v>
      </c>
      <c r="G146" s="431">
        <f t="shared" si="2"/>
        <v>3.2957061639736689</v>
      </c>
      <c r="H146" s="418">
        <f>G146*VLOOKUP(B146,'Equation 3 FTE Conversion'!B$10:E$32,4,FALSE)</f>
        <v>3.2366197984841012</v>
      </c>
    </row>
    <row r="147" spans="2:8" ht="15.5" x14ac:dyDescent="0.35">
      <c r="B147" s="388" t="s">
        <v>828</v>
      </c>
      <c r="C147" s="430">
        <v>336120</v>
      </c>
      <c r="D147" s="430" t="s">
        <v>558</v>
      </c>
      <c r="E147" s="431">
        <v>3.6286</v>
      </c>
      <c r="F147" s="431">
        <v>1.5581</v>
      </c>
      <c r="G147" s="431">
        <f t="shared" si="2"/>
        <v>2.3288620756049032</v>
      </c>
      <c r="H147" s="418">
        <f>G147*VLOOKUP(B147,'Equation 3 FTE Conversion'!B$10:E$32,4,FALSE)</f>
        <v>2.2871095682733413</v>
      </c>
    </row>
    <row r="148" spans="2:8" ht="15.5" x14ac:dyDescent="0.35">
      <c r="B148" s="388" t="s">
        <v>828</v>
      </c>
      <c r="C148" s="430">
        <v>336211</v>
      </c>
      <c r="D148" s="430" t="s">
        <v>559</v>
      </c>
      <c r="E148" s="431">
        <v>6.0705</v>
      </c>
      <c r="F148" s="431">
        <v>1.4571000000000001</v>
      </c>
      <c r="G148" s="431">
        <f t="shared" si="2"/>
        <v>4.1661519456454599</v>
      </c>
      <c r="H148" s="418">
        <f>G148*VLOOKUP(B148,'Equation 3 FTE Conversion'!B$10:E$32,4,FALSE)</f>
        <v>4.0914599784924537</v>
      </c>
    </row>
    <row r="149" spans="2:8" ht="15.5" x14ac:dyDescent="0.35">
      <c r="B149" s="388" t="s">
        <v>828</v>
      </c>
      <c r="C149" s="430">
        <v>336212</v>
      </c>
      <c r="D149" s="430" t="s">
        <v>560</v>
      </c>
      <c r="E149" s="431">
        <v>5.0301999999999998</v>
      </c>
      <c r="F149" s="431">
        <v>1.5409999999999999</v>
      </c>
      <c r="G149" s="431">
        <f t="shared" si="2"/>
        <v>3.2642439974042832</v>
      </c>
      <c r="H149" s="418">
        <f>G149*VLOOKUP(B149,'Equation 3 FTE Conversion'!B$10:E$32,4,FALSE)</f>
        <v>3.2057216946619755</v>
      </c>
    </row>
    <row r="150" spans="2:8" ht="15.5" x14ac:dyDescent="0.35">
      <c r="B150" s="388" t="s">
        <v>828</v>
      </c>
      <c r="C150" s="430">
        <v>336213</v>
      </c>
      <c r="D150" s="430" t="s">
        <v>561</v>
      </c>
      <c r="E150" s="431">
        <v>5.4958999999999998</v>
      </c>
      <c r="F150" s="431">
        <v>1.3053999999999999</v>
      </c>
      <c r="G150" s="431">
        <f t="shared" si="2"/>
        <v>4.2101271640876359</v>
      </c>
      <c r="H150" s="418">
        <f>G150*VLOOKUP(B150,'Equation 3 FTE Conversion'!B$10:E$32,4,FALSE)</f>
        <v>4.1346467966039935</v>
      </c>
    </row>
    <row r="151" spans="2:8" ht="15.5" x14ac:dyDescent="0.35">
      <c r="B151" s="388" t="s">
        <v>828</v>
      </c>
      <c r="C151" s="430">
        <v>336214</v>
      </c>
      <c r="D151" s="430" t="s">
        <v>562</v>
      </c>
      <c r="E151" s="431">
        <v>5.6601999999999997</v>
      </c>
      <c r="F151" s="431">
        <v>1.4636</v>
      </c>
      <c r="G151" s="431">
        <f t="shared" si="2"/>
        <v>3.8673134736266737</v>
      </c>
      <c r="H151" s="418">
        <f>G151*VLOOKUP(B151,'Equation 3 FTE Conversion'!B$10:E$32,4,FALSE)</f>
        <v>3.7979791683226098</v>
      </c>
    </row>
    <row r="152" spans="2:8" ht="15.5" x14ac:dyDescent="0.35">
      <c r="B152" s="388" t="s">
        <v>828</v>
      </c>
      <c r="C152" s="430">
        <v>336310</v>
      </c>
      <c r="D152" s="430" t="s">
        <v>563</v>
      </c>
      <c r="E152" s="431">
        <v>4.6837</v>
      </c>
      <c r="F152" s="431">
        <v>1.9140999999999999</v>
      </c>
      <c r="G152" s="431">
        <f t="shared" si="2"/>
        <v>2.4469463455409852</v>
      </c>
      <c r="H152" s="418">
        <f>G152*VLOOKUP(B152,'Equation 3 FTE Conversion'!B$10:E$32,4,FALSE)</f>
        <v>2.4030767895452305</v>
      </c>
    </row>
    <row r="153" spans="2:8" ht="15.5" x14ac:dyDescent="0.35">
      <c r="B153" s="388" t="s">
        <v>828</v>
      </c>
      <c r="C153" s="430">
        <v>336320</v>
      </c>
      <c r="D153" s="430" t="s">
        <v>564</v>
      </c>
      <c r="E153" s="431">
        <v>4.3756000000000004</v>
      </c>
      <c r="F153" s="431">
        <v>2.056</v>
      </c>
      <c r="G153" s="431">
        <f t="shared" si="2"/>
        <v>2.1282101167315175</v>
      </c>
      <c r="H153" s="418">
        <f>G153*VLOOKUP(B153,'Equation 3 FTE Conversion'!B$10:E$32,4,FALSE)</f>
        <v>2.0900549552761718</v>
      </c>
    </row>
    <row r="154" spans="2:8" ht="15.5" x14ac:dyDescent="0.35">
      <c r="B154" s="388" t="s">
        <v>828</v>
      </c>
      <c r="C154" s="430">
        <v>336350</v>
      </c>
      <c r="D154" s="430" t="s">
        <v>565</v>
      </c>
      <c r="E154" s="431">
        <v>4.6176000000000004</v>
      </c>
      <c r="F154" s="431">
        <v>1.9406000000000001</v>
      </c>
      <c r="G154" s="431">
        <f t="shared" si="2"/>
        <v>2.3794702669277545</v>
      </c>
      <c r="H154" s="418">
        <f>G154*VLOOKUP(B154,'Equation 3 FTE Conversion'!B$10:E$32,4,FALSE)</f>
        <v>2.3368104414250657</v>
      </c>
    </row>
    <row r="155" spans="2:8" ht="15.5" x14ac:dyDescent="0.35">
      <c r="B155" s="388" t="s">
        <v>828</v>
      </c>
      <c r="C155" s="430">
        <v>336360</v>
      </c>
      <c r="D155" s="430" t="s">
        <v>566</v>
      </c>
      <c r="E155" s="431">
        <v>5.2706</v>
      </c>
      <c r="F155" s="431">
        <v>1.6862999999999999</v>
      </c>
      <c r="G155" s="431">
        <f t="shared" si="2"/>
        <v>3.1255411255411256</v>
      </c>
      <c r="H155" s="418">
        <f>G155*VLOOKUP(B155,'Equation 3 FTE Conversion'!B$10:E$32,4,FALSE)</f>
        <v>3.0695055276728587</v>
      </c>
    </row>
    <row r="156" spans="2:8" ht="15.5" x14ac:dyDescent="0.35">
      <c r="B156" s="388" t="s">
        <v>828</v>
      </c>
      <c r="C156" s="430">
        <v>336370</v>
      </c>
      <c r="D156" s="430" t="s">
        <v>567</v>
      </c>
      <c r="E156" s="431">
        <v>4.8921000000000001</v>
      </c>
      <c r="F156" s="431">
        <v>1.5241</v>
      </c>
      <c r="G156" s="431">
        <f t="shared" si="2"/>
        <v>3.2098287513942654</v>
      </c>
      <c r="H156" s="418">
        <f>G156*VLOOKUP(B156,'Equation 3 FTE Conversion'!B$10:E$32,4,FALSE)</f>
        <v>3.1522820207915796</v>
      </c>
    </row>
    <row r="157" spans="2:8" ht="15.5" x14ac:dyDescent="0.35">
      <c r="B157" s="388" t="s">
        <v>828</v>
      </c>
      <c r="C157" s="430">
        <v>336390</v>
      </c>
      <c r="D157" s="430" t="s">
        <v>568</v>
      </c>
      <c r="E157" s="431">
        <v>5.2281000000000004</v>
      </c>
      <c r="F157" s="431">
        <v>1.6841999999999999</v>
      </c>
      <c r="G157" s="431">
        <f t="shared" si="2"/>
        <v>3.1042037762736019</v>
      </c>
      <c r="H157" s="418">
        <f>G157*VLOOKUP(B157,'Equation 3 FTE Conversion'!B$10:E$32,4,FALSE)</f>
        <v>3.0485507205236768</v>
      </c>
    </row>
    <row r="158" spans="2:8" ht="15.5" x14ac:dyDescent="0.35">
      <c r="B158" s="388" t="s">
        <v>828</v>
      </c>
      <c r="C158" s="430" t="s">
        <v>569</v>
      </c>
      <c r="D158" s="430" t="s">
        <v>570</v>
      </c>
      <c r="E158" s="431">
        <v>5.4969000000000001</v>
      </c>
      <c r="F158" s="431">
        <v>1.6577</v>
      </c>
      <c r="G158" s="431">
        <f t="shared" si="2"/>
        <v>3.3159799722507088</v>
      </c>
      <c r="H158" s="418">
        <f>G158*VLOOKUP(B158,'Equation 3 FTE Conversion'!B$10:E$32,4,FALSE)</f>
        <v>3.2565301321107558</v>
      </c>
    </row>
    <row r="159" spans="2:8" ht="15.5" x14ac:dyDescent="0.35">
      <c r="B159" s="388" t="s">
        <v>828</v>
      </c>
      <c r="C159" s="430">
        <v>336411</v>
      </c>
      <c r="D159" s="430" t="s">
        <v>571</v>
      </c>
      <c r="E159" s="431">
        <v>3.0783</v>
      </c>
      <c r="F159" s="431">
        <v>2.0636999999999999</v>
      </c>
      <c r="G159" s="431">
        <f t="shared" si="2"/>
        <v>1.4916412269225179</v>
      </c>
      <c r="H159" s="418">
        <f>G159*VLOOKUP(B159,'Equation 3 FTE Conversion'!B$10:E$32,4,FALSE)</f>
        <v>1.4648986551251022</v>
      </c>
    </row>
    <row r="160" spans="2:8" ht="15.5" x14ac:dyDescent="0.35">
      <c r="B160" s="388" t="s">
        <v>828</v>
      </c>
      <c r="C160" s="430">
        <v>336412</v>
      </c>
      <c r="D160" s="430" t="s">
        <v>572</v>
      </c>
      <c r="E160" s="431">
        <v>3.0804</v>
      </c>
      <c r="F160" s="431">
        <v>1.4268000000000001</v>
      </c>
      <c r="G160" s="431">
        <f t="shared" si="2"/>
        <v>2.1589571068124473</v>
      </c>
      <c r="H160" s="418">
        <f>G160*VLOOKUP(B160,'Equation 3 FTE Conversion'!B$10:E$32,4,FALSE)</f>
        <v>2.1202507044990768</v>
      </c>
    </row>
    <row r="161" spans="2:8" ht="15.5" x14ac:dyDescent="0.35">
      <c r="B161" s="388" t="s">
        <v>828</v>
      </c>
      <c r="C161" s="430">
        <v>336413</v>
      </c>
      <c r="D161" s="430" t="s">
        <v>573</v>
      </c>
      <c r="E161" s="431">
        <v>4.6292999999999997</v>
      </c>
      <c r="F161" s="431">
        <v>1.5419</v>
      </c>
      <c r="G161" s="431">
        <f t="shared" si="2"/>
        <v>3.0023347817627601</v>
      </c>
      <c r="H161" s="418">
        <f>G161*VLOOKUP(B161,'Equation 3 FTE Conversion'!B$10:E$32,4,FALSE)</f>
        <v>2.9485080625678104</v>
      </c>
    </row>
    <row r="162" spans="2:8" ht="15.5" x14ac:dyDescent="0.35">
      <c r="B162" s="388" t="s">
        <v>828</v>
      </c>
      <c r="C162" s="430">
        <v>336414</v>
      </c>
      <c r="D162" s="430" t="s">
        <v>574</v>
      </c>
      <c r="E162" s="431">
        <v>4.9120999999999997</v>
      </c>
      <c r="F162" s="431">
        <v>1.8248</v>
      </c>
      <c r="G162" s="431">
        <f t="shared" si="2"/>
        <v>2.6918566418237613</v>
      </c>
      <c r="H162" s="418">
        <f>G162*VLOOKUP(B162,'Equation 3 FTE Conversion'!B$10:E$32,4,FALSE)</f>
        <v>2.6435962637830963</v>
      </c>
    </row>
    <row r="163" spans="2:8" ht="15.5" x14ac:dyDescent="0.35">
      <c r="B163" s="388" t="s">
        <v>828</v>
      </c>
      <c r="C163" s="430" t="s">
        <v>575</v>
      </c>
      <c r="D163" s="430" t="s">
        <v>576</v>
      </c>
      <c r="E163" s="431">
        <v>4.5724</v>
      </c>
      <c r="F163" s="431">
        <v>2.2109999999999999</v>
      </c>
      <c r="G163" s="431">
        <f t="shared" si="2"/>
        <v>2.0680235187697877</v>
      </c>
      <c r="H163" s="418">
        <f>G163*VLOOKUP(B163,'Equation 3 FTE Conversion'!B$10:E$32,4,FALSE)</f>
        <v>2.0309473999073813</v>
      </c>
    </row>
    <row r="164" spans="2:8" ht="15.5" x14ac:dyDescent="0.35">
      <c r="B164" s="388" t="s">
        <v>828</v>
      </c>
      <c r="C164" s="430">
        <v>336500</v>
      </c>
      <c r="D164" s="430" t="s">
        <v>577</v>
      </c>
      <c r="E164" s="431">
        <v>3.9177</v>
      </c>
      <c r="F164" s="431">
        <v>1.9123000000000001</v>
      </c>
      <c r="G164" s="431">
        <f t="shared" si="2"/>
        <v>2.0486848297861213</v>
      </c>
      <c r="H164" s="418">
        <f>G164*VLOOKUP(B164,'Equation 3 FTE Conversion'!B$10:E$32,4,FALSE)</f>
        <v>2.0119554204871668</v>
      </c>
    </row>
    <row r="165" spans="2:8" ht="15.5" x14ac:dyDescent="0.35">
      <c r="B165" s="388" t="s">
        <v>828</v>
      </c>
      <c r="C165" s="430">
        <v>336611</v>
      </c>
      <c r="D165" s="430" t="s">
        <v>578</v>
      </c>
      <c r="E165" s="431">
        <v>7.0427</v>
      </c>
      <c r="F165" s="431">
        <v>1.4964999999999999</v>
      </c>
      <c r="G165" s="431">
        <f t="shared" si="2"/>
        <v>4.7061142666221185</v>
      </c>
      <c r="H165" s="418">
        <f>G165*VLOOKUP(B165,'Equation 3 FTE Conversion'!B$10:E$32,4,FALSE)</f>
        <v>4.6217417000890526</v>
      </c>
    </row>
    <row r="166" spans="2:8" ht="15.5" x14ac:dyDescent="0.35">
      <c r="B166" s="388" t="s">
        <v>828</v>
      </c>
      <c r="C166" s="430">
        <v>336612</v>
      </c>
      <c r="D166" s="430" t="s">
        <v>579</v>
      </c>
      <c r="E166" s="431">
        <v>5.9762000000000004</v>
      </c>
      <c r="F166" s="431">
        <v>1.5193000000000001</v>
      </c>
      <c r="G166" s="431">
        <f t="shared" si="2"/>
        <v>3.9335220167182254</v>
      </c>
      <c r="H166" s="418">
        <f>G166*VLOOKUP(B166,'Equation 3 FTE Conversion'!B$10:E$32,4,FALSE)</f>
        <v>3.8630007056615243</v>
      </c>
    </row>
    <row r="167" spans="2:8" ht="15.5" x14ac:dyDescent="0.35">
      <c r="B167" s="388" t="s">
        <v>828</v>
      </c>
      <c r="C167" s="430">
        <v>336991</v>
      </c>
      <c r="D167" s="430" t="s">
        <v>580</v>
      </c>
      <c r="E167" s="431">
        <v>4.8734999999999999</v>
      </c>
      <c r="F167" s="431">
        <v>1.4</v>
      </c>
      <c r="G167" s="431">
        <f t="shared" si="2"/>
        <v>3.4810714285714286</v>
      </c>
      <c r="H167" s="418">
        <f>G167*VLOOKUP(B167,'Equation 3 FTE Conversion'!B$10:E$32,4,FALSE)</f>
        <v>3.4186617814456461</v>
      </c>
    </row>
    <row r="168" spans="2:8" ht="15.5" x14ac:dyDescent="0.35">
      <c r="B168" s="388" t="s">
        <v>828</v>
      </c>
      <c r="C168" s="430">
        <v>336992</v>
      </c>
      <c r="D168" s="430" t="s">
        <v>581</v>
      </c>
      <c r="E168" s="431">
        <v>2.9074</v>
      </c>
      <c r="F168" s="431">
        <v>1.8154999999999999</v>
      </c>
      <c r="G168" s="431">
        <f t="shared" si="2"/>
        <v>1.6014321123657396</v>
      </c>
      <c r="H168" s="418">
        <f>G168*VLOOKUP(B168,'Equation 3 FTE Conversion'!B$10:E$32,4,FALSE)</f>
        <v>1.5727211780802981</v>
      </c>
    </row>
    <row r="169" spans="2:8" ht="15.5" x14ac:dyDescent="0.35">
      <c r="B169" s="388" t="s">
        <v>828</v>
      </c>
      <c r="C169" s="430">
        <v>336999</v>
      </c>
      <c r="D169" s="430" t="s">
        <v>582</v>
      </c>
      <c r="E169" s="431">
        <v>4.5605000000000002</v>
      </c>
      <c r="F169" s="431">
        <v>1.4538</v>
      </c>
      <c r="G169" s="431">
        <f t="shared" si="2"/>
        <v>3.1369514376117764</v>
      </c>
      <c r="H169" s="418">
        <f>G169*VLOOKUP(B169,'Equation 3 FTE Conversion'!B$10:E$32,4,FALSE)</f>
        <v>3.0807112723956291</v>
      </c>
    </row>
    <row r="170" spans="2:8" ht="15.5" x14ac:dyDescent="0.35">
      <c r="B170" s="388" t="s">
        <v>828</v>
      </c>
      <c r="C170" s="430">
        <v>337110</v>
      </c>
      <c r="D170" s="430" t="s">
        <v>583</v>
      </c>
      <c r="E170" s="431">
        <v>9.5793999999999997</v>
      </c>
      <c r="F170" s="431">
        <v>1.2548999999999999</v>
      </c>
      <c r="G170" s="431">
        <f t="shared" si="2"/>
        <v>7.6335963024942233</v>
      </c>
      <c r="H170" s="418">
        <f>G170*VLOOKUP(B170,'Equation 3 FTE Conversion'!B$10:E$32,4,FALSE)</f>
        <v>7.4967389982662391</v>
      </c>
    </row>
    <row r="171" spans="2:8" ht="15.5" x14ac:dyDescent="0.35">
      <c r="B171" s="388" t="s">
        <v>828</v>
      </c>
      <c r="C171" s="430">
        <v>337121</v>
      </c>
      <c r="D171" s="430" t="s">
        <v>584</v>
      </c>
      <c r="E171" s="431">
        <v>6.133</v>
      </c>
      <c r="F171" s="431">
        <v>1.4080999999999999</v>
      </c>
      <c r="G171" s="431">
        <f t="shared" si="2"/>
        <v>4.3555145231162564</v>
      </c>
      <c r="H171" s="418">
        <f>G171*VLOOKUP(B171,'Equation 3 FTE Conversion'!B$10:E$32,4,FALSE)</f>
        <v>4.2774276093552084</v>
      </c>
    </row>
    <row r="172" spans="2:8" ht="15.5" x14ac:dyDescent="0.35">
      <c r="B172" s="388" t="s">
        <v>828</v>
      </c>
      <c r="C172" s="430">
        <v>337122</v>
      </c>
      <c r="D172" s="430" t="s">
        <v>585</v>
      </c>
      <c r="E172" s="431">
        <v>8.4025999999999996</v>
      </c>
      <c r="F172" s="431">
        <v>1.3173999999999999</v>
      </c>
      <c r="G172" s="431">
        <f t="shared" si="2"/>
        <v>6.3781691209959011</v>
      </c>
      <c r="H172" s="418">
        <f>G172*VLOOKUP(B172,'Equation 3 FTE Conversion'!B$10:E$32,4,FALSE)</f>
        <v>6.2638194754003571</v>
      </c>
    </row>
    <row r="173" spans="2:8" ht="15.5" x14ac:dyDescent="0.35">
      <c r="B173" s="388" t="s">
        <v>828</v>
      </c>
      <c r="C173" s="430">
        <v>337127</v>
      </c>
      <c r="D173" s="430" t="s">
        <v>586</v>
      </c>
      <c r="E173" s="431">
        <v>6.2435</v>
      </c>
      <c r="F173" s="431">
        <v>1.607</v>
      </c>
      <c r="G173" s="431">
        <f t="shared" si="2"/>
        <v>3.8851897946484133</v>
      </c>
      <c r="H173" s="418">
        <f>G173*VLOOKUP(B173,'Equation 3 FTE Conversion'!B$10:E$32,4,FALSE)</f>
        <v>3.8155349975332027</v>
      </c>
    </row>
    <row r="174" spans="2:8" ht="15.5" x14ac:dyDescent="0.35">
      <c r="B174" s="388" t="s">
        <v>828</v>
      </c>
      <c r="C174" s="430" t="s">
        <v>587</v>
      </c>
      <c r="D174" s="430" t="s">
        <v>588</v>
      </c>
      <c r="E174" s="431">
        <v>5.6558999999999999</v>
      </c>
      <c r="F174" s="431">
        <v>1.7821</v>
      </c>
      <c r="G174" s="431">
        <f t="shared" si="2"/>
        <v>3.1737276247124178</v>
      </c>
      <c r="H174" s="418">
        <f>G174*VLOOKUP(B174,'Equation 3 FTE Conversion'!B$10:E$32,4,FALSE)</f>
        <v>3.1168281254645858</v>
      </c>
    </row>
    <row r="175" spans="2:8" ht="15.5" x14ac:dyDescent="0.35">
      <c r="B175" s="388" t="s">
        <v>828</v>
      </c>
      <c r="C175" s="430">
        <v>337215</v>
      </c>
      <c r="D175" s="430" t="s">
        <v>589</v>
      </c>
      <c r="E175" s="431">
        <v>6.9160000000000004</v>
      </c>
      <c r="F175" s="431">
        <v>1.3376999999999999</v>
      </c>
      <c r="G175" s="431">
        <f t="shared" si="2"/>
        <v>5.1700680272108848</v>
      </c>
      <c r="H175" s="418">
        <f>G175*VLOOKUP(B175,'Equation 3 FTE Conversion'!B$10:E$32,4,FALSE)</f>
        <v>5.0773775645716457</v>
      </c>
    </row>
    <row r="176" spans="2:8" ht="15.5" x14ac:dyDescent="0.35">
      <c r="B176" s="388" t="s">
        <v>828</v>
      </c>
      <c r="C176" s="430" t="s">
        <v>399</v>
      </c>
      <c r="D176" s="430" t="s">
        <v>590</v>
      </c>
      <c r="E176" s="431">
        <v>5.5385</v>
      </c>
      <c r="F176" s="431">
        <v>1.6598999999999999</v>
      </c>
      <c r="G176" s="431">
        <f t="shared" si="2"/>
        <v>3.3366467859509612</v>
      </c>
      <c r="H176" s="418">
        <f>G176*VLOOKUP(B176,'Equation 3 FTE Conversion'!B$10:E$32,4,FALSE)</f>
        <v>3.2768264252466612</v>
      </c>
    </row>
    <row r="177" spans="2:8" ht="15.5" x14ac:dyDescent="0.35">
      <c r="B177" s="388" t="s">
        <v>828</v>
      </c>
      <c r="C177" s="430">
        <v>337900</v>
      </c>
      <c r="D177" s="430" t="s">
        <v>591</v>
      </c>
      <c r="E177" s="431">
        <v>6.1618000000000004</v>
      </c>
      <c r="F177" s="431">
        <v>1.8985000000000001</v>
      </c>
      <c r="G177" s="431">
        <f t="shared" si="2"/>
        <v>3.2456149591782988</v>
      </c>
      <c r="H177" s="418">
        <f>G177*VLOOKUP(B177,'Equation 3 FTE Conversion'!B$10:E$32,4,FALSE)</f>
        <v>3.1874266431770941</v>
      </c>
    </row>
    <row r="178" spans="2:8" ht="15.5" x14ac:dyDescent="0.35">
      <c r="B178" s="388" t="s">
        <v>828</v>
      </c>
      <c r="C178" s="430">
        <v>339112</v>
      </c>
      <c r="D178" s="430" t="s">
        <v>592</v>
      </c>
      <c r="E178" s="431">
        <v>4.3103999999999996</v>
      </c>
      <c r="F178" s="431">
        <v>1.5335000000000001</v>
      </c>
      <c r="G178" s="431">
        <f t="shared" si="2"/>
        <v>2.8108249103358327</v>
      </c>
      <c r="H178" s="418">
        <f>G178*VLOOKUP(B178,'Equation 3 FTE Conversion'!B$10:E$32,4,FALSE)</f>
        <v>2.7604316350509275</v>
      </c>
    </row>
    <row r="179" spans="2:8" ht="15.5" x14ac:dyDescent="0.35">
      <c r="B179" s="388" t="s">
        <v>828</v>
      </c>
      <c r="C179" s="430">
        <v>339113</v>
      </c>
      <c r="D179" s="430" t="s">
        <v>593</v>
      </c>
      <c r="E179" s="431">
        <v>4.3438999999999997</v>
      </c>
      <c r="F179" s="431">
        <v>1.6919999999999999</v>
      </c>
      <c r="G179" s="431">
        <f t="shared" si="2"/>
        <v>2.5673167848699761</v>
      </c>
      <c r="H179" s="418">
        <f>G179*VLOOKUP(B179,'Equation 3 FTE Conversion'!B$10:E$32,4,FALSE)</f>
        <v>2.5212891931093591</v>
      </c>
    </row>
    <row r="180" spans="2:8" ht="15.5" x14ac:dyDescent="0.35">
      <c r="B180" s="388" t="s">
        <v>828</v>
      </c>
      <c r="C180" s="430">
        <v>339114</v>
      </c>
      <c r="D180" s="430" t="s">
        <v>594</v>
      </c>
      <c r="E180" s="431">
        <v>4.5122999999999998</v>
      </c>
      <c r="F180" s="431">
        <v>1.4366000000000001</v>
      </c>
      <c r="G180" s="431">
        <f t="shared" si="2"/>
        <v>3.140957817068077</v>
      </c>
      <c r="H180" s="418">
        <f>G180*VLOOKUP(B180,'Equation 3 FTE Conversion'!B$10:E$32,4,FALSE)</f>
        <v>3.0846458243317967</v>
      </c>
    </row>
    <row r="181" spans="2:8" ht="15.5" x14ac:dyDescent="0.35">
      <c r="B181" s="388" t="s">
        <v>828</v>
      </c>
      <c r="C181" s="430">
        <v>339115</v>
      </c>
      <c r="D181" s="430" t="s">
        <v>595</v>
      </c>
      <c r="E181" s="431">
        <v>5.2851999999999997</v>
      </c>
      <c r="F181" s="431">
        <v>1.5394000000000001</v>
      </c>
      <c r="G181" s="431">
        <f t="shared" si="2"/>
        <v>3.433285695725607</v>
      </c>
      <c r="H181" s="418">
        <f>G181*VLOOKUP(B181,'Equation 3 FTE Conversion'!B$10:E$32,4,FALSE)</f>
        <v>3.3717327649257456</v>
      </c>
    </row>
    <row r="182" spans="2:8" ht="15.5" x14ac:dyDescent="0.35">
      <c r="B182" s="388" t="s">
        <v>828</v>
      </c>
      <c r="C182" s="430">
        <v>339116</v>
      </c>
      <c r="D182" s="430" t="s">
        <v>596</v>
      </c>
      <c r="E182" s="431">
        <v>12.170999999999999</v>
      </c>
      <c r="F182" s="431">
        <v>1.2024999999999999</v>
      </c>
      <c r="G182" s="431">
        <f t="shared" si="2"/>
        <v>10.121413721413722</v>
      </c>
      <c r="H182" s="418">
        <f>G182*VLOOKUP(B182,'Equation 3 FTE Conversion'!B$10:E$32,4,FALSE)</f>
        <v>9.9399541128624804</v>
      </c>
    </row>
    <row r="183" spans="2:8" ht="15.5" x14ac:dyDescent="0.35">
      <c r="B183" s="388" t="s">
        <v>828</v>
      </c>
      <c r="C183" s="430">
        <v>339910</v>
      </c>
      <c r="D183" s="430" t="s">
        <v>597</v>
      </c>
      <c r="E183" s="431">
        <v>5.5891000000000002</v>
      </c>
      <c r="F183" s="431">
        <v>1.5198</v>
      </c>
      <c r="G183" s="431">
        <f t="shared" si="2"/>
        <v>3.6775233583366234</v>
      </c>
      <c r="H183" s="418">
        <f>G183*VLOOKUP(B183,'Equation 3 FTE Conversion'!B$10:E$32,4,FALSE)</f>
        <v>3.6115916646612658</v>
      </c>
    </row>
    <row r="184" spans="2:8" ht="15.5" x14ac:dyDescent="0.35">
      <c r="B184" s="388" t="s">
        <v>828</v>
      </c>
      <c r="C184" s="430">
        <v>339920</v>
      </c>
      <c r="D184" s="430" t="s">
        <v>598</v>
      </c>
      <c r="E184" s="431">
        <v>5.8887</v>
      </c>
      <c r="F184" s="431">
        <v>1.7626999999999999</v>
      </c>
      <c r="G184" s="431">
        <f t="shared" si="2"/>
        <v>3.3407272933567822</v>
      </c>
      <c r="H184" s="418">
        <f>G184*VLOOKUP(B184,'Equation 3 FTE Conversion'!B$10:E$32,4,FALSE)</f>
        <v>3.2808337761452067</v>
      </c>
    </row>
    <row r="185" spans="2:8" ht="15.5" x14ac:dyDescent="0.35">
      <c r="B185" s="388" t="s">
        <v>828</v>
      </c>
      <c r="C185" s="430">
        <v>339930</v>
      </c>
      <c r="D185" s="430" t="s">
        <v>599</v>
      </c>
      <c r="E185" s="431">
        <v>6.4545000000000003</v>
      </c>
      <c r="F185" s="431">
        <v>1.5141</v>
      </c>
      <c r="G185" s="431">
        <f t="shared" si="2"/>
        <v>4.2629284723598175</v>
      </c>
      <c r="H185" s="418">
        <f>G185*VLOOKUP(B185,'Equation 3 FTE Conversion'!B$10:E$32,4,FALSE)</f>
        <v>4.1865014678752788</v>
      </c>
    </row>
    <row r="186" spans="2:8" ht="15.5" x14ac:dyDescent="0.35">
      <c r="B186" s="388" t="s">
        <v>828</v>
      </c>
      <c r="C186" s="430">
        <v>339940</v>
      </c>
      <c r="D186" s="430" t="s">
        <v>600</v>
      </c>
      <c r="E186" s="431">
        <v>5.1192000000000002</v>
      </c>
      <c r="F186" s="431">
        <v>1.6044</v>
      </c>
      <c r="G186" s="431">
        <f t="shared" si="2"/>
        <v>3.1907255048616308</v>
      </c>
      <c r="H186" s="418">
        <f>G186*VLOOKUP(B186,'Equation 3 FTE Conversion'!B$10:E$32,4,FALSE)</f>
        <v>3.1335212627425975</v>
      </c>
    </row>
    <row r="187" spans="2:8" ht="15.5" x14ac:dyDescent="0.35">
      <c r="B187" s="388" t="s">
        <v>828</v>
      </c>
      <c r="C187" s="430">
        <v>339950</v>
      </c>
      <c r="D187" s="430" t="s">
        <v>601</v>
      </c>
      <c r="E187" s="431">
        <v>8.2301000000000002</v>
      </c>
      <c r="F187" s="431">
        <v>1.3071999999999999</v>
      </c>
      <c r="G187" s="431">
        <f t="shared" si="2"/>
        <v>6.2959761321909431</v>
      </c>
      <c r="H187" s="418">
        <f>G187*VLOOKUP(B187,'Equation 3 FTE Conversion'!B$10:E$32,4,FALSE)</f>
        <v>6.1831000660759665</v>
      </c>
    </row>
    <row r="188" spans="2:8" ht="15.5" x14ac:dyDescent="0.35">
      <c r="B188" s="388" t="s">
        <v>828</v>
      </c>
      <c r="C188" s="430">
        <v>339990</v>
      </c>
      <c r="D188" s="430" t="s">
        <v>602</v>
      </c>
      <c r="E188" s="431">
        <v>6.3132999999999999</v>
      </c>
      <c r="F188" s="431">
        <v>1.5359</v>
      </c>
      <c r="G188" s="431">
        <f t="shared" si="2"/>
        <v>4.1104889641252687</v>
      </c>
      <c r="H188" s="418">
        <f>G188*VLOOKUP(B188,'Equation 3 FTE Conversion'!B$10:E$32,4,FALSE)</f>
        <v>4.0367949388720268</v>
      </c>
    </row>
    <row r="189" spans="2:8" ht="15.5" x14ac:dyDescent="0.35">
      <c r="B189" s="388" t="s">
        <v>829</v>
      </c>
      <c r="C189" s="430">
        <v>311111</v>
      </c>
      <c r="D189" s="430" t="s">
        <v>603</v>
      </c>
      <c r="E189" s="431">
        <v>4.2964000000000002</v>
      </c>
      <c r="F189" s="431">
        <v>1.6107</v>
      </c>
      <c r="G189" s="431">
        <f t="shared" si="2"/>
        <v>2.6674116843608369</v>
      </c>
      <c r="H189" s="418">
        <f>G189*VLOOKUP(B189,'Equation 3 FTE Conversion'!B$10:E$32,4,FALSE)</f>
        <v>2.590704001582198</v>
      </c>
    </row>
    <row r="190" spans="2:8" ht="15.5" x14ac:dyDescent="0.35">
      <c r="B190" s="388" t="s">
        <v>829</v>
      </c>
      <c r="C190" s="430">
        <v>311119</v>
      </c>
      <c r="D190" s="430" t="s">
        <v>604</v>
      </c>
      <c r="E190" s="431">
        <v>4.3159000000000001</v>
      </c>
      <c r="F190" s="431">
        <v>1.6420999999999999</v>
      </c>
      <c r="G190" s="431">
        <f t="shared" si="2"/>
        <v>2.6282808598745513</v>
      </c>
      <c r="H190" s="418">
        <f>G190*VLOOKUP(B190,'Equation 3 FTE Conversion'!B$10:E$32,4,FALSE)</f>
        <v>2.5526984757849598</v>
      </c>
    </row>
    <row r="191" spans="2:8" ht="15.5" x14ac:dyDescent="0.35">
      <c r="B191" s="388" t="s">
        <v>829</v>
      </c>
      <c r="C191" s="430">
        <v>311210</v>
      </c>
      <c r="D191" s="430" t="s">
        <v>605</v>
      </c>
      <c r="E191" s="431">
        <v>3.9266999999999999</v>
      </c>
      <c r="F191" s="431">
        <v>1.4682999999999999</v>
      </c>
      <c r="G191" s="431">
        <f t="shared" si="2"/>
        <v>2.6743172376217395</v>
      </c>
      <c r="H191" s="418">
        <f>G191*VLOOKUP(B191,'Equation 3 FTE Conversion'!B$10:E$32,4,FALSE)</f>
        <v>2.5974109694533558</v>
      </c>
    </row>
    <row r="192" spans="2:8" ht="15.5" x14ac:dyDescent="0.35">
      <c r="B192" s="388" t="s">
        <v>829</v>
      </c>
      <c r="C192" s="430">
        <v>311221</v>
      </c>
      <c r="D192" s="430" t="s">
        <v>606</v>
      </c>
      <c r="E192" s="431">
        <v>3.4784999999999999</v>
      </c>
      <c r="F192" s="431">
        <v>1.5915999999999999</v>
      </c>
      <c r="G192" s="431">
        <f t="shared" si="2"/>
        <v>2.1855365669766273</v>
      </c>
      <c r="H192" s="418">
        <f>G192*VLOOKUP(B192,'Equation 3 FTE Conversion'!B$10:E$32,4,FALSE)</f>
        <v>2.1226863340471986</v>
      </c>
    </row>
    <row r="193" spans="2:8" ht="15.5" x14ac:dyDescent="0.35">
      <c r="B193" s="388" t="s">
        <v>829</v>
      </c>
      <c r="C193" s="430">
        <v>311225</v>
      </c>
      <c r="D193" s="430" t="s">
        <v>607</v>
      </c>
      <c r="E193" s="431">
        <v>4.3810000000000002</v>
      </c>
      <c r="F193" s="431">
        <v>1.9185000000000001</v>
      </c>
      <c r="G193" s="431">
        <f t="shared" si="2"/>
        <v>2.2835548605681524</v>
      </c>
      <c r="H193" s="418">
        <f>G193*VLOOKUP(B193,'Equation 3 FTE Conversion'!B$10:E$32,4,FALSE)</f>
        <v>2.217885881580361</v>
      </c>
    </row>
    <row r="194" spans="2:8" ht="15.5" x14ac:dyDescent="0.35">
      <c r="B194" s="388" t="s">
        <v>829</v>
      </c>
      <c r="C194" s="430">
        <v>311224</v>
      </c>
      <c r="D194" s="430" t="s">
        <v>608</v>
      </c>
      <c r="E194" s="431">
        <v>4.1893000000000002</v>
      </c>
      <c r="F194" s="431">
        <v>1.4258</v>
      </c>
      <c r="G194" s="431">
        <f t="shared" si="2"/>
        <v>2.9382101276476367</v>
      </c>
      <c r="H194" s="418">
        <f>G194*VLOOKUP(B194,'Equation 3 FTE Conversion'!B$10:E$32,4,FALSE)</f>
        <v>2.8537150001313214</v>
      </c>
    </row>
    <row r="195" spans="2:8" ht="15.5" x14ac:dyDescent="0.35">
      <c r="B195" s="388" t="s">
        <v>829</v>
      </c>
      <c r="C195" s="430">
        <v>311230</v>
      </c>
      <c r="D195" s="430" t="s">
        <v>609</v>
      </c>
      <c r="E195" s="431">
        <v>5.2252999999999998</v>
      </c>
      <c r="F195" s="431">
        <v>1.6084000000000001</v>
      </c>
      <c r="G195" s="431">
        <f t="shared" si="2"/>
        <v>3.2487565282268092</v>
      </c>
      <c r="H195" s="418">
        <f>G195*VLOOKUP(B195,'Equation 3 FTE Conversion'!B$10:E$32,4,FALSE)</f>
        <v>3.1553309101816636</v>
      </c>
    </row>
    <row r="196" spans="2:8" ht="15.5" x14ac:dyDescent="0.35">
      <c r="B196" s="388" t="s">
        <v>829</v>
      </c>
      <c r="C196" s="430">
        <v>311300</v>
      </c>
      <c r="D196" s="430" t="s">
        <v>610</v>
      </c>
      <c r="E196" s="431">
        <v>5.5864000000000003</v>
      </c>
      <c r="F196" s="431">
        <v>1.9453</v>
      </c>
      <c r="G196" s="431">
        <f t="shared" si="2"/>
        <v>2.8717421477407084</v>
      </c>
      <c r="H196" s="418">
        <f>G196*VLOOKUP(B196,'Equation 3 FTE Conversion'!B$10:E$32,4,FALSE)</f>
        <v>2.7891584629715065</v>
      </c>
    </row>
    <row r="197" spans="2:8" ht="15.5" x14ac:dyDescent="0.35">
      <c r="B197" s="388" t="s">
        <v>829</v>
      </c>
      <c r="C197" s="430">
        <v>311410</v>
      </c>
      <c r="D197" s="430" t="s">
        <v>611</v>
      </c>
      <c r="E197" s="431">
        <v>5.6128999999999998</v>
      </c>
      <c r="F197" s="431">
        <v>1.9422999999999999</v>
      </c>
      <c r="G197" s="431">
        <f t="shared" si="2"/>
        <v>2.8898213458271123</v>
      </c>
      <c r="H197" s="418">
        <f>G197*VLOOKUP(B197,'Equation 3 FTE Conversion'!B$10:E$32,4,FALSE)</f>
        <v>2.8067177512892627</v>
      </c>
    </row>
    <row r="198" spans="2:8" ht="15.5" x14ac:dyDescent="0.35">
      <c r="B198" s="388" t="s">
        <v>829</v>
      </c>
      <c r="C198" s="430">
        <v>311420</v>
      </c>
      <c r="D198" s="430" t="s">
        <v>612</v>
      </c>
      <c r="E198" s="431">
        <v>6.3680000000000003</v>
      </c>
      <c r="F198" s="431">
        <v>2.0535999999999999</v>
      </c>
      <c r="G198" s="431">
        <f t="shared" si="2"/>
        <v>3.1008959875340869</v>
      </c>
      <c r="H198" s="418">
        <f>G198*VLOOKUP(B198,'Equation 3 FTE Conversion'!B$10:E$32,4,FALSE)</f>
        <v>3.0117224463308605</v>
      </c>
    </row>
    <row r="199" spans="2:8" ht="15.5" x14ac:dyDescent="0.35">
      <c r="B199" s="388" t="s">
        <v>829</v>
      </c>
      <c r="C199" s="430">
        <v>311513</v>
      </c>
      <c r="D199" s="430" t="s">
        <v>613</v>
      </c>
      <c r="E199" s="431">
        <v>8.3216000000000001</v>
      </c>
      <c r="F199" s="431">
        <v>3.1764999999999999</v>
      </c>
      <c r="G199" s="431">
        <f t="shared" si="2"/>
        <v>2.6197387061230915</v>
      </c>
      <c r="H199" s="418">
        <f>G199*VLOOKUP(B199,'Equation 3 FTE Conversion'!B$10:E$32,4,FALSE)</f>
        <v>2.5444019717110713</v>
      </c>
    </row>
    <row r="200" spans="2:8" ht="15.5" x14ac:dyDescent="0.35">
      <c r="B200" s="388" t="s">
        <v>829</v>
      </c>
      <c r="C200" s="430">
        <v>311514</v>
      </c>
      <c r="D200" s="430" t="s">
        <v>614</v>
      </c>
      <c r="E200" s="431">
        <v>5.8718000000000004</v>
      </c>
      <c r="F200" s="431">
        <v>2.9548999999999999</v>
      </c>
      <c r="G200" s="431">
        <f t="shared" si="2"/>
        <v>1.9871400047378931</v>
      </c>
      <c r="H200" s="418">
        <f>G200*VLOOKUP(B200,'Equation 3 FTE Conversion'!B$10:E$32,4,FALSE)</f>
        <v>1.9299951305462282</v>
      </c>
    </row>
    <row r="201" spans="2:8" ht="15.5" x14ac:dyDescent="0.35">
      <c r="B201" s="388" t="s">
        <v>829</v>
      </c>
      <c r="C201" s="430" t="s">
        <v>615</v>
      </c>
      <c r="D201" s="430" t="s">
        <v>616</v>
      </c>
      <c r="E201" s="431">
        <v>7.0674000000000001</v>
      </c>
      <c r="F201" s="431">
        <v>3.0129999999999999</v>
      </c>
      <c r="G201" s="431">
        <f t="shared" si="2"/>
        <v>2.3456355791569865</v>
      </c>
      <c r="H201" s="418">
        <f>G201*VLOOKUP(B201,'Equation 3 FTE Conversion'!B$10:E$32,4,FALSE)</f>
        <v>2.2781813234171655</v>
      </c>
    </row>
    <row r="202" spans="2:8" ht="15.5" x14ac:dyDescent="0.35">
      <c r="B202" s="388" t="s">
        <v>829</v>
      </c>
      <c r="C202" s="430">
        <v>311520</v>
      </c>
      <c r="D202" s="430" t="s">
        <v>617</v>
      </c>
      <c r="E202" s="431">
        <v>6.5586000000000002</v>
      </c>
      <c r="F202" s="431">
        <v>2.1551999999999998</v>
      </c>
      <c r="G202" s="431">
        <f t="shared" si="2"/>
        <v>3.0431514476614705</v>
      </c>
      <c r="H202" s="418">
        <f>G202*VLOOKUP(B202,'Equation 3 FTE Conversion'!B$10:E$32,4,FALSE)</f>
        <v>2.9556384862152862</v>
      </c>
    </row>
    <row r="203" spans="2:8" ht="15.5" x14ac:dyDescent="0.35">
      <c r="B203" s="388" t="s">
        <v>829</v>
      </c>
      <c r="C203" s="430">
        <v>311615</v>
      </c>
      <c r="D203" s="430" t="s">
        <v>618</v>
      </c>
      <c r="E203" s="431">
        <v>6.3836000000000004</v>
      </c>
      <c r="F203" s="431">
        <v>1.4185000000000001</v>
      </c>
      <c r="G203" s="431">
        <f t="shared" ref="G203:G266" si="3">E203/F203</f>
        <v>4.500246739513571</v>
      </c>
      <c r="H203" s="418">
        <f>G203*VLOOKUP(B203,'Equation 3 FTE Conversion'!B$10:E$32,4,FALSE)</f>
        <v>4.3708315834864173</v>
      </c>
    </row>
    <row r="204" spans="2:8" ht="15.5" x14ac:dyDescent="0.35">
      <c r="B204" s="388" t="s">
        <v>829</v>
      </c>
      <c r="C204" s="430" t="s">
        <v>619</v>
      </c>
      <c r="D204" s="430" t="s">
        <v>620</v>
      </c>
      <c r="E204" s="431">
        <v>4.9627999999999997</v>
      </c>
      <c r="F204" s="431">
        <v>1.5693999999999999</v>
      </c>
      <c r="G204" s="431">
        <f t="shared" si="3"/>
        <v>3.1622276029055691</v>
      </c>
      <c r="H204" s="418">
        <f>G204*VLOOKUP(B204,'Equation 3 FTE Conversion'!B$10:E$32,4,FALSE)</f>
        <v>3.0712903271712988</v>
      </c>
    </row>
    <row r="205" spans="2:8" ht="15.5" x14ac:dyDescent="0.35">
      <c r="B205" s="388" t="s">
        <v>829</v>
      </c>
      <c r="C205" s="430">
        <v>311700</v>
      </c>
      <c r="D205" s="430" t="s">
        <v>621</v>
      </c>
      <c r="E205" s="431">
        <v>4.5374999999999996</v>
      </c>
      <c r="F205" s="431">
        <v>1.5014000000000001</v>
      </c>
      <c r="G205" s="431">
        <f t="shared" si="3"/>
        <v>3.0221792993206336</v>
      </c>
      <c r="H205" s="418">
        <f>G205*VLOOKUP(B205,'Equation 3 FTE Conversion'!B$10:E$32,4,FALSE)</f>
        <v>2.9352694412167444</v>
      </c>
    </row>
    <row r="206" spans="2:8" ht="15.5" x14ac:dyDescent="0.35">
      <c r="B206" s="388" t="s">
        <v>829</v>
      </c>
      <c r="C206" s="430">
        <v>311810</v>
      </c>
      <c r="D206" s="430" t="s">
        <v>622</v>
      </c>
      <c r="E206" s="431">
        <v>9.5300999999999991</v>
      </c>
      <c r="F206" s="431">
        <v>1.3186</v>
      </c>
      <c r="G206" s="431">
        <f t="shared" si="3"/>
        <v>7.2274381920218405</v>
      </c>
      <c r="H206" s="418">
        <f>G206*VLOOKUP(B206,'Equation 3 FTE Conversion'!B$10:E$32,4,FALSE)</f>
        <v>7.019596245693756</v>
      </c>
    </row>
    <row r="207" spans="2:8" ht="15.5" x14ac:dyDescent="0.35">
      <c r="B207" s="388" t="s">
        <v>829</v>
      </c>
      <c r="C207" s="430" t="s">
        <v>623</v>
      </c>
      <c r="D207" s="430" t="s">
        <v>624</v>
      </c>
      <c r="E207" s="431">
        <v>5.9854000000000003</v>
      </c>
      <c r="F207" s="431">
        <v>1.7367999999999999</v>
      </c>
      <c r="G207" s="431">
        <f t="shared" si="3"/>
        <v>3.4462229387379093</v>
      </c>
      <c r="H207" s="418">
        <f>G207*VLOOKUP(B207,'Equation 3 FTE Conversion'!B$10:E$32,4,FALSE)</f>
        <v>3.3471187106507778</v>
      </c>
    </row>
    <row r="208" spans="2:8" ht="15.5" x14ac:dyDescent="0.35">
      <c r="B208" s="388" t="s">
        <v>829</v>
      </c>
      <c r="C208" s="430">
        <v>311910</v>
      </c>
      <c r="D208" s="430" t="s">
        <v>625</v>
      </c>
      <c r="E208" s="431">
        <v>5.6978999999999997</v>
      </c>
      <c r="F208" s="431">
        <v>2.0377999999999998</v>
      </c>
      <c r="G208" s="431">
        <f t="shared" si="3"/>
        <v>2.7961036411816664</v>
      </c>
      <c r="H208" s="418">
        <f>G208*VLOOKUP(B208,'Equation 3 FTE Conversion'!B$10:E$32,4,FALSE)</f>
        <v>2.7156951191745531</v>
      </c>
    </row>
    <row r="209" spans="2:8" ht="15.5" x14ac:dyDescent="0.35">
      <c r="B209" s="388" t="s">
        <v>829</v>
      </c>
      <c r="C209" s="430">
        <v>311920</v>
      </c>
      <c r="D209" s="430" t="s">
        <v>626</v>
      </c>
      <c r="E209" s="431">
        <v>4.8071000000000002</v>
      </c>
      <c r="F209" s="431">
        <v>1.5999000000000001</v>
      </c>
      <c r="G209" s="431">
        <f t="shared" si="3"/>
        <v>3.0046252890805674</v>
      </c>
      <c r="H209" s="418">
        <f>G209*VLOOKUP(B209,'Equation 3 FTE Conversion'!B$10:E$32,4,FALSE)</f>
        <v>2.9182202377363109</v>
      </c>
    </row>
    <row r="210" spans="2:8" ht="15.5" x14ac:dyDescent="0.35">
      <c r="B210" s="388" t="s">
        <v>829</v>
      </c>
      <c r="C210" s="430">
        <v>311930</v>
      </c>
      <c r="D210" s="430" t="s">
        <v>627</v>
      </c>
      <c r="E210" s="431">
        <v>4.1729000000000003</v>
      </c>
      <c r="F210" s="431">
        <v>1.5581</v>
      </c>
      <c r="G210" s="431">
        <f t="shared" si="3"/>
        <v>2.6781978050189332</v>
      </c>
      <c r="H210" s="418">
        <f>G210*VLOOKUP(B210,'Equation 3 FTE Conversion'!B$10:E$32,4,FALSE)</f>
        <v>2.6011799420282542</v>
      </c>
    </row>
    <row r="211" spans="2:8" ht="15.5" x14ac:dyDescent="0.35">
      <c r="B211" s="388" t="s">
        <v>829</v>
      </c>
      <c r="C211" s="430">
        <v>311940</v>
      </c>
      <c r="D211" s="430" t="s">
        <v>628</v>
      </c>
      <c r="E211" s="431">
        <v>5.3526999999999996</v>
      </c>
      <c r="F211" s="431">
        <v>2.2707999999999999</v>
      </c>
      <c r="G211" s="431">
        <f t="shared" si="3"/>
        <v>2.3571868944865244</v>
      </c>
      <c r="H211" s="418">
        <f>G211*VLOOKUP(B211,'Equation 3 FTE Conversion'!B$10:E$32,4,FALSE)</f>
        <v>2.2894004535661518</v>
      </c>
    </row>
    <row r="212" spans="2:8" ht="15.5" x14ac:dyDescent="0.35">
      <c r="B212" s="388" t="s">
        <v>829</v>
      </c>
      <c r="C212" s="430">
        <v>311990</v>
      </c>
      <c r="D212" s="430" t="s">
        <v>629</v>
      </c>
      <c r="E212" s="431">
        <v>5.8966000000000003</v>
      </c>
      <c r="F212" s="431">
        <v>1.9337</v>
      </c>
      <c r="G212" s="431">
        <f t="shared" si="3"/>
        <v>3.049387185189016</v>
      </c>
      <c r="H212" s="418">
        <f>G212*VLOOKUP(B212,'Equation 3 FTE Conversion'!B$10:E$32,4,FALSE)</f>
        <v>2.9616949004764015</v>
      </c>
    </row>
    <row r="213" spans="2:8" ht="15.5" x14ac:dyDescent="0.35">
      <c r="B213" s="388" t="s">
        <v>829</v>
      </c>
      <c r="C213" s="430">
        <v>312110</v>
      </c>
      <c r="D213" s="430" t="s">
        <v>630</v>
      </c>
      <c r="E213" s="431">
        <v>4.806</v>
      </c>
      <c r="F213" s="431">
        <v>1.8769</v>
      </c>
      <c r="G213" s="431">
        <f t="shared" si="3"/>
        <v>2.5606052533432786</v>
      </c>
      <c r="H213" s="418">
        <f>G213*VLOOKUP(B213,'Equation 3 FTE Conversion'!B$10:E$32,4,FALSE)</f>
        <v>2.4869690401384026</v>
      </c>
    </row>
    <row r="214" spans="2:8" ht="15.5" x14ac:dyDescent="0.35">
      <c r="B214" s="388" t="s">
        <v>829</v>
      </c>
      <c r="C214" s="430">
        <v>312120</v>
      </c>
      <c r="D214" s="430" t="s">
        <v>631</v>
      </c>
      <c r="E214" s="431">
        <v>4.9451000000000001</v>
      </c>
      <c r="F214" s="431">
        <v>1.4750000000000001</v>
      </c>
      <c r="G214" s="431">
        <f t="shared" si="3"/>
        <v>3.3526101694915251</v>
      </c>
      <c r="H214" s="418">
        <f>G214*VLOOKUP(B214,'Equation 3 FTE Conversion'!B$10:E$32,4,FALSE)</f>
        <v>3.2561979962714709</v>
      </c>
    </row>
    <row r="215" spans="2:8" ht="15.5" x14ac:dyDescent="0.35">
      <c r="B215" s="388" t="s">
        <v>829</v>
      </c>
      <c r="C215" s="430">
        <v>312130</v>
      </c>
      <c r="D215" s="430" t="s">
        <v>632</v>
      </c>
      <c r="E215" s="431">
        <v>8.2126000000000001</v>
      </c>
      <c r="F215" s="431">
        <v>1.7698</v>
      </c>
      <c r="G215" s="431">
        <f t="shared" si="3"/>
        <v>4.6404113459147922</v>
      </c>
      <c r="H215" s="418">
        <f>G215*VLOOKUP(B215,'Equation 3 FTE Conversion'!B$10:E$32,4,FALSE)</f>
        <v>4.5069654276968398</v>
      </c>
    </row>
    <row r="216" spans="2:8" ht="15.5" x14ac:dyDescent="0.35">
      <c r="B216" s="388" t="s">
        <v>829</v>
      </c>
      <c r="C216" s="430">
        <v>312140</v>
      </c>
      <c r="D216" s="430" t="s">
        <v>633</v>
      </c>
      <c r="E216" s="431">
        <v>4.3722000000000003</v>
      </c>
      <c r="F216" s="431">
        <v>1.5488999999999999</v>
      </c>
      <c r="G216" s="431">
        <f t="shared" si="3"/>
        <v>2.8227774549680422</v>
      </c>
      <c r="H216" s="418">
        <f>G216*VLOOKUP(B216,'Equation 3 FTE Conversion'!B$10:E$32,4,FALSE)</f>
        <v>2.7416018648482643</v>
      </c>
    </row>
    <row r="217" spans="2:8" ht="15.5" x14ac:dyDescent="0.35">
      <c r="B217" s="388" t="s">
        <v>829</v>
      </c>
      <c r="C217" s="430">
        <v>312200</v>
      </c>
      <c r="D217" s="430" t="s">
        <v>634</v>
      </c>
      <c r="E217" s="431">
        <v>3.2761</v>
      </c>
      <c r="F217" s="431">
        <v>1.3837999999999999</v>
      </c>
      <c r="G217" s="431">
        <f t="shared" si="3"/>
        <v>2.3674663968781617</v>
      </c>
      <c r="H217" s="418">
        <f>G217*VLOOKUP(B217,'Equation 3 FTE Conversion'!B$10:E$32,4,FALSE)</f>
        <v>2.2993843447429163</v>
      </c>
    </row>
    <row r="218" spans="2:8" ht="15.5" x14ac:dyDescent="0.35">
      <c r="B218" s="388" t="s">
        <v>829</v>
      </c>
      <c r="C218" s="430">
        <v>313100</v>
      </c>
      <c r="D218" s="430" t="s">
        <v>635</v>
      </c>
      <c r="E218" s="431">
        <v>5.8331999999999997</v>
      </c>
      <c r="F218" s="431">
        <v>1.3736999999999999</v>
      </c>
      <c r="G218" s="431">
        <f t="shared" si="3"/>
        <v>4.2463419960690105</v>
      </c>
      <c r="H218" s="418">
        <f>G218*VLOOKUP(B218,'Equation 3 FTE Conversion'!B$10:E$32,4,FALSE)</f>
        <v>4.1242284667949853</v>
      </c>
    </row>
    <row r="219" spans="2:8" ht="15.5" x14ac:dyDescent="0.35">
      <c r="B219" s="388" t="s">
        <v>829</v>
      </c>
      <c r="C219" s="430">
        <v>313200</v>
      </c>
      <c r="D219" s="430" t="s">
        <v>636</v>
      </c>
      <c r="E219" s="431">
        <v>5.5616000000000003</v>
      </c>
      <c r="F219" s="431">
        <v>1.4128000000000001</v>
      </c>
      <c r="G219" s="431">
        <f t="shared" si="3"/>
        <v>3.9365798414496038</v>
      </c>
      <c r="H219" s="418">
        <f>G219*VLOOKUP(B219,'Equation 3 FTE Conversion'!B$10:E$32,4,FALSE)</f>
        <v>3.8233742498713932</v>
      </c>
    </row>
    <row r="220" spans="2:8" ht="15.5" x14ac:dyDescent="0.35">
      <c r="B220" s="388" t="s">
        <v>829</v>
      </c>
      <c r="C220" s="430">
        <v>313300</v>
      </c>
      <c r="D220" s="430" t="s">
        <v>637</v>
      </c>
      <c r="E220" s="431">
        <v>6.8887999999999998</v>
      </c>
      <c r="F220" s="431">
        <v>1.4291</v>
      </c>
      <c r="G220" s="431">
        <f t="shared" si="3"/>
        <v>4.8203764607095376</v>
      </c>
      <c r="H220" s="418">
        <f>G220*VLOOKUP(B220,'Equation 3 FTE Conversion'!B$10:E$32,4,FALSE)</f>
        <v>4.6817552232793931</v>
      </c>
    </row>
    <row r="221" spans="2:8" ht="15.5" x14ac:dyDescent="0.35">
      <c r="B221" s="388" t="s">
        <v>829</v>
      </c>
      <c r="C221" s="430">
        <v>314110</v>
      </c>
      <c r="D221" s="430" t="s">
        <v>638</v>
      </c>
      <c r="E221" s="431">
        <v>4.9149000000000003</v>
      </c>
      <c r="F221" s="431">
        <v>1.3190999999999999</v>
      </c>
      <c r="G221" s="431">
        <f t="shared" si="3"/>
        <v>3.7259495110302483</v>
      </c>
      <c r="H221" s="418">
        <f>G221*VLOOKUP(B221,'Equation 3 FTE Conversion'!B$10:E$32,4,FALSE)</f>
        <v>3.6188010889036435</v>
      </c>
    </row>
    <row r="222" spans="2:8" ht="15.5" x14ac:dyDescent="0.35">
      <c r="B222" s="388" t="s">
        <v>829</v>
      </c>
      <c r="C222" s="430">
        <v>314120</v>
      </c>
      <c r="D222" s="430" t="s">
        <v>639</v>
      </c>
      <c r="E222" s="431">
        <v>7.2488999999999999</v>
      </c>
      <c r="F222" s="431">
        <v>1.3837999999999999</v>
      </c>
      <c r="G222" s="431">
        <f t="shared" si="3"/>
        <v>5.2384015031073856</v>
      </c>
      <c r="H222" s="418">
        <f>G222*VLOOKUP(B222,'Equation 3 FTE Conversion'!B$10:E$32,4,FALSE)</f>
        <v>5.0877589745755403</v>
      </c>
    </row>
    <row r="223" spans="2:8" ht="15.5" x14ac:dyDescent="0.35">
      <c r="B223" s="388" t="s">
        <v>829</v>
      </c>
      <c r="C223" s="430">
        <v>314900</v>
      </c>
      <c r="D223" s="430" t="s">
        <v>640</v>
      </c>
      <c r="E223" s="431">
        <v>9.2812999999999999</v>
      </c>
      <c r="F223" s="431">
        <v>1.4865999999999999</v>
      </c>
      <c r="G223" s="431">
        <f t="shared" si="3"/>
        <v>6.2433068747477467</v>
      </c>
      <c r="H223" s="418">
        <f>G223*VLOOKUP(B223,'Equation 3 FTE Conversion'!B$10:E$32,4,FALSE)</f>
        <v>6.0637659339751941</v>
      </c>
    </row>
    <row r="224" spans="2:8" ht="15.5" x14ac:dyDescent="0.35">
      <c r="B224" s="388" t="s">
        <v>829</v>
      </c>
      <c r="C224" s="430">
        <v>315000</v>
      </c>
      <c r="D224" s="430" t="s">
        <v>641</v>
      </c>
      <c r="E224" s="431">
        <v>15.687099999999999</v>
      </c>
      <c r="F224" s="431">
        <v>1.1506000000000001</v>
      </c>
      <c r="G224" s="431">
        <f t="shared" si="3"/>
        <v>13.633843212237093</v>
      </c>
      <c r="H224" s="418">
        <f>G224*VLOOKUP(B224,'Equation 3 FTE Conversion'!B$10:E$32,4,FALSE)</f>
        <v>13.241770055210123</v>
      </c>
    </row>
    <row r="225" spans="2:8" ht="15.5" x14ac:dyDescent="0.35">
      <c r="B225" s="388" t="s">
        <v>829</v>
      </c>
      <c r="C225" s="430">
        <v>316000</v>
      </c>
      <c r="D225" s="430" t="s">
        <v>642</v>
      </c>
      <c r="E225" s="431">
        <v>8.4418000000000006</v>
      </c>
      <c r="F225" s="431">
        <v>1.3302</v>
      </c>
      <c r="G225" s="431">
        <f t="shared" si="3"/>
        <v>6.3462637197413923</v>
      </c>
      <c r="H225" s="418">
        <f>G225*VLOOKUP(B225,'Equation 3 FTE Conversion'!B$10:E$32,4,FALSE)</f>
        <v>6.1637620132752771</v>
      </c>
    </row>
    <row r="226" spans="2:8" ht="15.5" x14ac:dyDescent="0.35">
      <c r="B226" s="388" t="s">
        <v>829</v>
      </c>
      <c r="C226" s="430">
        <v>322110</v>
      </c>
      <c r="D226" s="430" t="s">
        <v>643</v>
      </c>
      <c r="E226" s="431">
        <v>0</v>
      </c>
      <c r="F226" s="431">
        <v>0</v>
      </c>
      <c r="G226" s="431">
        <v>0</v>
      </c>
      <c r="H226" s="418">
        <f>G226*VLOOKUP(B226,'Equation 3 FTE Conversion'!B$10:E$32,4,FALSE)</f>
        <v>0</v>
      </c>
    </row>
    <row r="227" spans="2:8" ht="15.5" x14ac:dyDescent="0.35">
      <c r="B227" s="388" t="s">
        <v>829</v>
      </c>
      <c r="C227" s="430">
        <v>322120</v>
      </c>
      <c r="D227" s="430" t="s">
        <v>644</v>
      </c>
      <c r="E227" s="431">
        <v>3.5983999999999998</v>
      </c>
      <c r="F227" s="431">
        <v>1.9118999999999999</v>
      </c>
      <c r="G227" s="431">
        <f t="shared" si="3"/>
        <v>1.8821068047492024</v>
      </c>
      <c r="H227" s="418">
        <f>G227*VLOOKUP(B227,'Equation 3 FTE Conversion'!B$10:E$32,4,FALSE)</f>
        <v>1.8279824067117043</v>
      </c>
    </row>
    <row r="228" spans="2:8" ht="15.5" x14ac:dyDescent="0.35">
      <c r="B228" s="388" t="s">
        <v>829</v>
      </c>
      <c r="C228" s="430">
        <v>322130</v>
      </c>
      <c r="D228" s="430" t="s">
        <v>645</v>
      </c>
      <c r="E228" s="431">
        <v>3.9411</v>
      </c>
      <c r="F228" s="431">
        <v>2.1059999999999999</v>
      </c>
      <c r="G228" s="431">
        <f t="shared" si="3"/>
        <v>1.8713675213675216</v>
      </c>
      <c r="H228" s="418">
        <f>G228*VLOOKUP(B228,'Equation 3 FTE Conversion'!B$10:E$32,4,FALSE)</f>
        <v>1.8175519566262641</v>
      </c>
    </row>
    <row r="229" spans="2:8" ht="15.5" x14ac:dyDescent="0.35">
      <c r="B229" s="388" t="s">
        <v>829</v>
      </c>
      <c r="C229" s="430">
        <v>322210</v>
      </c>
      <c r="D229" s="430" t="s">
        <v>646</v>
      </c>
      <c r="E229" s="431">
        <v>3.8814000000000002</v>
      </c>
      <c r="F229" s="431">
        <v>1.609</v>
      </c>
      <c r="G229" s="431">
        <f t="shared" si="3"/>
        <v>2.41230577998757</v>
      </c>
      <c r="H229" s="418">
        <f>G229*VLOOKUP(B229,'Equation 3 FTE Conversion'!B$10:E$32,4,FALSE)</f>
        <v>2.3429342661634101</v>
      </c>
    </row>
    <row r="230" spans="2:8" ht="15.5" x14ac:dyDescent="0.35">
      <c r="B230" s="388" t="s">
        <v>829</v>
      </c>
      <c r="C230" s="430">
        <v>322220</v>
      </c>
      <c r="D230" s="430" t="s">
        <v>647</v>
      </c>
      <c r="E230" s="431">
        <v>4.1795999999999998</v>
      </c>
      <c r="F230" s="431">
        <v>1.6068</v>
      </c>
      <c r="G230" s="431">
        <f t="shared" si="3"/>
        <v>2.601194921583271</v>
      </c>
      <c r="H230" s="418">
        <f>G230*VLOOKUP(B230,'Equation 3 FTE Conversion'!B$10:E$32,4,FALSE)</f>
        <v>2.5263914572136428</v>
      </c>
    </row>
    <row r="231" spans="2:8" ht="15.5" x14ac:dyDescent="0.35">
      <c r="B231" s="388" t="s">
        <v>829</v>
      </c>
      <c r="C231" s="430">
        <v>322230</v>
      </c>
      <c r="D231" s="430" t="s">
        <v>648</v>
      </c>
      <c r="E231" s="431">
        <v>4.4993999999999996</v>
      </c>
      <c r="F231" s="431">
        <v>1.6857</v>
      </c>
      <c r="G231" s="431">
        <f t="shared" si="3"/>
        <v>2.6691582132051965</v>
      </c>
      <c r="H231" s="418">
        <f>G231*VLOOKUP(B231,'Equation 3 FTE Conversion'!B$10:E$32,4,FALSE)</f>
        <v>2.5924003048909414</v>
      </c>
    </row>
    <row r="232" spans="2:8" ht="15.5" x14ac:dyDescent="0.35">
      <c r="B232" s="388" t="s">
        <v>829</v>
      </c>
      <c r="C232" s="430">
        <v>322291</v>
      </c>
      <c r="D232" s="430" t="s">
        <v>649</v>
      </c>
      <c r="E232" s="431">
        <v>3.4712000000000001</v>
      </c>
      <c r="F232" s="431">
        <v>1.7381</v>
      </c>
      <c r="G232" s="431">
        <f t="shared" si="3"/>
        <v>1.997123295552615</v>
      </c>
      <c r="H232" s="418">
        <f>G232*VLOOKUP(B232,'Equation 3 FTE Conversion'!B$10:E$32,4,FALSE)</f>
        <v>1.9396913284051112</v>
      </c>
    </row>
    <row r="233" spans="2:8" ht="15.5" x14ac:dyDescent="0.35">
      <c r="B233" s="388" t="s">
        <v>829</v>
      </c>
      <c r="C233" s="430">
        <v>322299</v>
      </c>
      <c r="D233" s="430" t="s">
        <v>650</v>
      </c>
      <c r="E233" s="431">
        <v>4.7683</v>
      </c>
      <c r="F233" s="431">
        <v>1.6904999999999999</v>
      </c>
      <c r="G233" s="431">
        <f t="shared" si="3"/>
        <v>2.820644779650991</v>
      </c>
      <c r="H233" s="418">
        <f>G233*VLOOKUP(B233,'Equation 3 FTE Conversion'!B$10:E$32,4,FALSE)</f>
        <v>2.7395305196148478</v>
      </c>
    </row>
    <row r="234" spans="2:8" ht="15.5" x14ac:dyDescent="0.35">
      <c r="B234" s="388" t="s">
        <v>829</v>
      </c>
      <c r="C234" s="430">
        <v>323110</v>
      </c>
      <c r="D234" s="430" t="s">
        <v>651</v>
      </c>
      <c r="E234" s="431">
        <v>7.7896999999999998</v>
      </c>
      <c r="F234" s="431">
        <v>1.4374</v>
      </c>
      <c r="G234" s="431">
        <f t="shared" si="3"/>
        <v>5.4192987338249612</v>
      </c>
      <c r="H234" s="418">
        <f>G234*VLOOKUP(B234,'Equation 3 FTE Conversion'!B$10:E$32,4,FALSE)</f>
        <v>5.2634540809001038</v>
      </c>
    </row>
    <row r="235" spans="2:8" ht="15.5" x14ac:dyDescent="0.35">
      <c r="B235" s="388" t="s">
        <v>829</v>
      </c>
      <c r="C235" s="430">
        <v>323120</v>
      </c>
      <c r="D235" s="430" t="s">
        <v>652</v>
      </c>
      <c r="E235" s="431">
        <v>9.9982000000000006</v>
      </c>
      <c r="F235" s="431">
        <v>1.2827999999999999</v>
      </c>
      <c r="G235" s="431">
        <f t="shared" si="3"/>
        <v>7.7940442781415662</v>
      </c>
      <c r="H235" s="418">
        <f>G235*VLOOKUP(B235,'Equation 3 FTE Conversion'!B$10:E$32,4,FALSE)</f>
        <v>7.569908244114405</v>
      </c>
    </row>
    <row r="236" spans="2:8" ht="15.5" x14ac:dyDescent="0.35">
      <c r="B236" s="388" t="s">
        <v>829</v>
      </c>
      <c r="C236" s="430">
        <v>324110</v>
      </c>
      <c r="D236" s="430" t="s">
        <v>653</v>
      </c>
      <c r="E236" s="431">
        <v>1.8048999999999999</v>
      </c>
      <c r="F236" s="431">
        <v>1.7819</v>
      </c>
      <c r="G236" s="431">
        <f t="shared" si="3"/>
        <v>1.0129075705707391</v>
      </c>
      <c r="H236" s="418">
        <f>G236*VLOOKUP(B236,'Equation 3 FTE Conversion'!B$10:E$32,4,FALSE)</f>
        <v>0.98377903632048902</v>
      </c>
    </row>
    <row r="237" spans="2:8" ht="15.5" x14ac:dyDescent="0.35">
      <c r="B237" s="388" t="s">
        <v>829</v>
      </c>
      <c r="C237" s="430">
        <v>324121</v>
      </c>
      <c r="D237" s="430" t="s">
        <v>654</v>
      </c>
      <c r="E237" s="431">
        <v>3.3645999999999998</v>
      </c>
      <c r="F237" s="431">
        <v>2.1812</v>
      </c>
      <c r="G237" s="431">
        <f t="shared" si="3"/>
        <v>1.5425453878598936</v>
      </c>
      <c r="H237" s="418">
        <f>G237*VLOOKUP(B237,'Equation 3 FTE Conversion'!B$10:E$32,4,FALSE)</f>
        <v>1.4981858752367185</v>
      </c>
    </row>
    <row r="238" spans="2:8" ht="15.5" x14ac:dyDescent="0.35">
      <c r="B238" s="388" t="s">
        <v>829</v>
      </c>
      <c r="C238" s="430">
        <v>324122</v>
      </c>
      <c r="D238" s="430" t="s">
        <v>655</v>
      </c>
      <c r="E238" s="431">
        <v>3.6617000000000002</v>
      </c>
      <c r="F238" s="431">
        <v>1.8617999999999999</v>
      </c>
      <c r="G238" s="431">
        <f t="shared" si="3"/>
        <v>1.9667526050059085</v>
      </c>
      <c r="H238" s="418">
        <f>G238*VLOOKUP(B238,'Equation 3 FTE Conversion'!B$10:E$32,4,FALSE)</f>
        <v>1.9101940183380224</v>
      </c>
    </row>
    <row r="239" spans="2:8" ht="15.5" x14ac:dyDescent="0.35">
      <c r="B239" s="388" t="s">
        <v>829</v>
      </c>
      <c r="C239" s="430">
        <v>324190</v>
      </c>
      <c r="D239" s="430" t="s">
        <v>656</v>
      </c>
      <c r="E239" s="431">
        <v>3.1802000000000001</v>
      </c>
      <c r="F239" s="431">
        <v>1.7029000000000001</v>
      </c>
      <c r="G239" s="431">
        <f t="shared" si="3"/>
        <v>1.8675201127488401</v>
      </c>
      <c r="H239" s="418">
        <f>G239*VLOOKUP(B239,'Equation 3 FTE Conversion'!B$10:E$32,4,FALSE)</f>
        <v>1.8138151892713861</v>
      </c>
    </row>
    <row r="240" spans="2:8" ht="15.5" x14ac:dyDescent="0.35">
      <c r="B240" s="388" t="s">
        <v>829</v>
      </c>
      <c r="C240" s="430">
        <v>325110</v>
      </c>
      <c r="D240" s="430" t="s">
        <v>657</v>
      </c>
      <c r="E240" s="431">
        <v>2.0581</v>
      </c>
      <c r="F240" s="431">
        <v>1.7231000000000001</v>
      </c>
      <c r="G240" s="431">
        <f t="shared" si="3"/>
        <v>1.1944170390575126</v>
      </c>
      <c r="H240" s="418">
        <f>G240*VLOOKUP(B240,'Equation 3 FTE Conversion'!B$10:E$32,4,FALSE)</f>
        <v>1.1600687740804179</v>
      </c>
    </row>
    <row r="241" spans="2:8" ht="15.5" x14ac:dyDescent="0.35">
      <c r="B241" s="388" t="s">
        <v>829</v>
      </c>
      <c r="C241" s="430">
        <v>325120</v>
      </c>
      <c r="D241" s="430" t="s">
        <v>658</v>
      </c>
      <c r="E241" s="431">
        <v>4.6710000000000003</v>
      </c>
      <c r="F241" s="431">
        <v>1.46</v>
      </c>
      <c r="G241" s="431">
        <f t="shared" si="3"/>
        <v>3.1993150684931511</v>
      </c>
      <c r="H241" s="418">
        <f>G241*VLOOKUP(B241,'Equation 3 FTE Conversion'!B$10:E$32,4,FALSE)</f>
        <v>3.107311255650254</v>
      </c>
    </row>
    <row r="242" spans="2:8" ht="15.5" x14ac:dyDescent="0.35">
      <c r="B242" s="388" t="s">
        <v>829</v>
      </c>
      <c r="C242" s="430">
        <v>325130</v>
      </c>
      <c r="D242" s="430" t="s">
        <v>659</v>
      </c>
      <c r="E242" s="431">
        <v>4.1067</v>
      </c>
      <c r="F242" s="431">
        <v>1.4674</v>
      </c>
      <c r="G242" s="431">
        <f t="shared" si="3"/>
        <v>2.7986234155649448</v>
      </c>
      <c r="H242" s="418">
        <f>G242*VLOOKUP(B242,'Equation 3 FTE Conversion'!B$10:E$32,4,FALSE)</f>
        <v>2.7181424315321157</v>
      </c>
    </row>
    <row r="243" spans="2:8" ht="15.5" x14ac:dyDescent="0.35">
      <c r="B243" s="388" t="s">
        <v>829</v>
      </c>
      <c r="C243" s="430">
        <v>325180</v>
      </c>
      <c r="D243" s="430" t="s">
        <v>660</v>
      </c>
      <c r="E243" s="431">
        <v>3.1234999999999999</v>
      </c>
      <c r="F243" s="431">
        <v>2.0074999999999998</v>
      </c>
      <c r="G243" s="431">
        <f t="shared" si="3"/>
        <v>1.5559153175591534</v>
      </c>
      <c r="H243" s="418">
        <f>G243*VLOOKUP(B243,'Equation 3 FTE Conversion'!B$10:E$32,4,FALSE)</f>
        <v>1.5111713212313607</v>
      </c>
    </row>
    <row r="244" spans="2:8" ht="15.5" x14ac:dyDescent="0.35">
      <c r="B244" s="388" t="s">
        <v>829</v>
      </c>
      <c r="C244" s="430">
        <v>325190</v>
      </c>
      <c r="D244" s="430" t="s">
        <v>661</v>
      </c>
      <c r="E244" s="431">
        <v>3.3435999999999999</v>
      </c>
      <c r="F244" s="431">
        <v>1.7861</v>
      </c>
      <c r="G244" s="431">
        <f t="shared" si="3"/>
        <v>1.8720116454845752</v>
      </c>
      <c r="H244" s="418">
        <f>G244*VLOOKUP(B244,'Equation 3 FTE Conversion'!B$10:E$32,4,FALSE)</f>
        <v>1.8181775574427224</v>
      </c>
    </row>
    <row r="245" spans="2:8" ht="15.5" x14ac:dyDescent="0.35">
      <c r="B245" s="388" t="s">
        <v>829</v>
      </c>
      <c r="C245" s="430">
        <v>325211</v>
      </c>
      <c r="D245" s="430" t="s">
        <v>662</v>
      </c>
      <c r="E245" s="431">
        <v>3.5324</v>
      </c>
      <c r="F245" s="431">
        <v>1.5716000000000001</v>
      </c>
      <c r="G245" s="431">
        <f t="shared" si="3"/>
        <v>2.2476457113769404</v>
      </c>
      <c r="H245" s="418">
        <f>G245*VLOOKUP(B245,'Equation 3 FTE Conversion'!B$10:E$32,4,FALSE)</f>
        <v>2.1830093842445639</v>
      </c>
    </row>
    <row r="246" spans="2:8" ht="15.5" x14ac:dyDescent="0.35">
      <c r="B246" s="388" t="s">
        <v>829</v>
      </c>
      <c r="C246" s="430" t="s">
        <v>398</v>
      </c>
      <c r="D246" s="430" t="s">
        <v>663</v>
      </c>
      <c r="E246" s="431">
        <v>3.9738000000000002</v>
      </c>
      <c r="F246" s="431">
        <v>1.5556000000000001</v>
      </c>
      <c r="G246" s="431">
        <f t="shared" si="3"/>
        <v>2.5545127282077655</v>
      </c>
      <c r="H246" s="418">
        <f>G246*VLOOKUP(B246,'Equation 3 FTE Conversion'!B$10:E$32,4,FALSE)</f>
        <v>2.4810517198609006</v>
      </c>
    </row>
    <row r="247" spans="2:8" ht="15.5" x14ac:dyDescent="0.35">
      <c r="B247" s="388" t="s">
        <v>829</v>
      </c>
      <c r="C247" s="430">
        <v>325411</v>
      </c>
      <c r="D247" s="430" t="s">
        <v>664</v>
      </c>
      <c r="E247" s="431">
        <v>3.2597999999999998</v>
      </c>
      <c r="F247" s="431">
        <v>2.1402000000000001</v>
      </c>
      <c r="G247" s="431">
        <f t="shared" si="3"/>
        <v>1.5231286795626575</v>
      </c>
      <c r="H247" s="418">
        <f>G247*VLOOKUP(B247,'Equation 3 FTE Conversion'!B$10:E$32,4,FALSE)</f>
        <v>1.4793275399530681</v>
      </c>
    </row>
    <row r="248" spans="2:8" ht="15.5" x14ac:dyDescent="0.35">
      <c r="B248" s="388" t="s">
        <v>829</v>
      </c>
      <c r="C248" s="430">
        <v>325412</v>
      </c>
      <c r="D248" s="430" t="s">
        <v>665</v>
      </c>
      <c r="E248" s="431">
        <v>2.9430999999999998</v>
      </c>
      <c r="F248" s="431">
        <v>2.0832999999999999</v>
      </c>
      <c r="G248" s="431">
        <f t="shared" si="3"/>
        <v>1.4127106033696539</v>
      </c>
      <c r="H248" s="418">
        <f>G248*VLOOKUP(B248,'Equation 3 FTE Conversion'!B$10:E$32,4,FALSE)</f>
        <v>1.3720847946665382</v>
      </c>
    </row>
    <row r="249" spans="2:8" ht="15.5" x14ac:dyDescent="0.35">
      <c r="B249" s="388" t="s">
        <v>829</v>
      </c>
      <c r="C249" s="430">
        <v>325413</v>
      </c>
      <c r="D249" s="430" t="s">
        <v>666</v>
      </c>
      <c r="E249" s="431">
        <v>3.2507000000000001</v>
      </c>
      <c r="F249" s="431">
        <v>1.9101999999999999</v>
      </c>
      <c r="G249" s="431">
        <f t="shared" si="3"/>
        <v>1.7017589781174747</v>
      </c>
      <c r="H249" s="418">
        <f>G249*VLOOKUP(B249,'Equation 3 FTE Conversion'!B$10:E$32,4,FALSE)</f>
        <v>1.6528209050691762</v>
      </c>
    </row>
    <row r="250" spans="2:8" ht="15.5" x14ac:dyDescent="0.35">
      <c r="B250" s="388" t="s">
        <v>829</v>
      </c>
      <c r="C250" s="430">
        <v>325414</v>
      </c>
      <c r="D250" s="430" t="s">
        <v>667</v>
      </c>
      <c r="E250" s="431">
        <v>2.1638999999999999</v>
      </c>
      <c r="F250" s="431">
        <v>1.7544999999999999</v>
      </c>
      <c r="G250" s="431">
        <f t="shared" si="3"/>
        <v>1.2333428327158735</v>
      </c>
      <c r="H250" s="418">
        <f>G250*VLOOKUP(B250,'Equation 3 FTE Conversion'!B$10:E$32,4,FALSE)</f>
        <v>1.1978751651923483</v>
      </c>
    </row>
    <row r="251" spans="2:8" ht="15.5" x14ac:dyDescent="0.35">
      <c r="B251" s="388" t="s">
        <v>829</v>
      </c>
      <c r="C251" s="430">
        <v>325310</v>
      </c>
      <c r="D251" s="430" t="s">
        <v>668</v>
      </c>
      <c r="E251" s="431">
        <v>4.0170000000000003</v>
      </c>
      <c r="F251" s="431">
        <v>1.7544</v>
      </c>
      <c r="G251" s="431">
        <f t="shared" si="3"/>
        <v>2.2896716826265391</v>
      </c>
      <c r="H251" s="418">
        <f>G251*VLOOKUP(B251,'Equation 3 FTE Conversion'!B$10:E$32,4,FALSE)</f>
        <v>2.2238268000657002</v>
      </c>
    </row>
    <row r="252" spans="2:8" ht="15.5" x14ac:dyDescent="0.35">
      <c r="B252" s="388" t="s">
        <v>829</v>
      </c>
      <c r="C252" s="430">
        <v>325320</v>
      </c>
      <c r="D252" s="430" t="s">
        <v>669</v>
      </c>
      <c r="E252" s="431">
        <v>2.9910000000000001</v>
      </c>
      <c r="F252" s="431">
        <v>1.7081</v>
      </c>
      <c r="G252" s="431">
        <f t="shared" si="3"/>
        <v>1.7510684386160063</v>
      </c>
      <c r="H252" s="418">
        <f>G252*VLOOKUP(B252,'Equation 3 FTE Conversion'!B$10:E$32,4,FALSE)</f>
        <v>1.7007123563132369</v>
      </c>
    </row>
    <row r="253" spans="2:8" ht="15.5" x14ac:dyDescent="0.35">
      <c r="B253" s="388" t="s">
        <v>829</v>
      </c>
      <c r="C253" s="430">
        <v>325510</v>
      </c>
      <c r="D253" s="430" t="s">
        <v>670</v>
      </c>
      <c r="E253" s="431">
        <v>3.5145</v>
      </c>
      <c r="F253" s="431">
        <v>1.5308999999999999</v>
      </c>
      <c r="G253" s="431">
        <f t="shared" si="3"/>
        <v>2.2957084068195179</v>
      </c>
      <c r="H253" s="418">
        <f>G253*VLOOKUP(B253,'Equation 3 FTE Conversion'!B$10:E$32,4,FALSE)</f>
        <v>2.2296899240877224</v>
      </c>
    </row>
    <row r="254" spans="2:8" ht="15.5" x14ac:dyDescent="0.35">
      <c r="B254" s="388" t="s">
        <v>829</v>
      </c>
      <c r="C254" s="430">
        <v>325520</v>
      </c>
      <c r="D254" s="430" t="s">
        <v>671</v>
      </c>
      <c r="E254" s="431">
        <v>3.4754</v>
      </c>
      <c r="F254" s="431">
        <v>1.8099000000000001</v>
      </c>
      <c r="G254" s="431">
        <f t="shared" si="3"/>
        <v>1.9202165865517431</v>
      </c>
      <c r="H254" s="418">
        <f>G254*VLOOKUP(B254,'Equation 3 FTE Conversion'!B$10:E$32,4,FALSE)</f>
        <v>1.8649962523037185</v>
      </c>
    </row>
    <row r="255" spans="2:8" ht="15.5" x14ac:dyDescent="0.35">
      <c r="B255" s="388" t="s">
        <v>829</v>
      </c>
      <c r="C255" s="430">
        <v>325610</v>
      </c>
      <c r="D255" s="430" t="s">
        <v>672</v>
      </c>
      <c r="E255" s="431">
        <v>3.2277</v>
      </c>
      <c r="F255" s="431">
        <v>1.8996</v>
      </c>
      <c r="G255" s="431">
        <f t="shared" si="3"/>
        <v>1.6991471888818699</v>
      </c>
      <c r="H255" s="418">
        <f>G255*VLOOKUP(B255,'Equation 3 FTE Conversion'!B$10:E$32,4,FALSE)</f>
        <v>1.650284223962303</v>
      </c>
    </row>
    <row r="256" spans="2:8" ht="15.5" x14ac:dyDescent="0.35">
      <c r="B256" s="388" t="s">
        <v>829</v>
      </c>
      <c r="C256" s="430">
        <v>325620</v>
      </c>
      <c r="D256" s="430" t="s">
        <v>673</v>
      </c>
      <c r="E256" s="431">
        <v>4.2788000000000004</v>
      </c>
      <c r="F256" s="431">
        <v>1.6181000000000001</v>
      </c>
      <c r="G256" s="431">
        <f t="shared" si="3"/>
        <v>2.6443359495704839</v>
      </c>
      <c r="H256" s="418">
        <f>G256*VLOOKUP(B256,'Equation 3 FTE Conversion'!B$10:E$32,4,FALSE)</f>
        <v>2.5682918636991245</v>
      </c>
    </row>
    <row r="257" spans="2:8" ht="15.5" x14ac:dyDescent="0.35">
      <c r="B257" s="388" t="s">
        <v>829</v>
      </c>
      <c r="C257" s="430">
        <v>325910</v>
      </c>
      <c r="D257" s="430" t="s">
        <v>674</v>
      </c>
      <c r="E257" s="431">
        <v>3.8883000000000001</v>
      </c>
      <c r="F257" s="431">
        <v>1.6839</v>
      </c>
      <c r="G257" s="431">
        <f t="shared" si="3"/>
        <v>2.3091038660252985</v>
      </c>
      <c r="H257" s="418">
        <f>G257*VLOOKUP(B257,'Equation 3 FTE Conversion'!B$10:E$32,4,FALSE)</f>
        <v>2.2427001654280132</v>
      </c>
    </row>
    <row r="258" spans="2:8" ht="15.5" x14ac:dyDescent="0.35">
      <c r="B258" s="388" t="s">
        <v>829</v>
      </c>
      <c r="C258" s="430" t="s">
        <v>675</v>
      </c>
      <c r="D258" s="430" t="s">
        <v>676</v>
      </c>
      <c r="E258" s="431">
        <v>3.8603999999999998</v>
      </c>
      <c r="F258" s="431">
        <v>1.6449</v>
      </c>
      <c r="G258" s="431">
        <f t="shared" si="3"/>
        <v>2.3468903884734633</v>
      </c>
      <c r="H258" s="418">
        <f>G258*VLOOKUP(B258,'Equation 3 FTE Conversion'!B$10:E$32,4,FALSE)</f>
        <v>2.2794000477470013</v>
      </c>
    </row>
    <row r="259" spans="2:8" ht="15.5" x14ac:dyDescent="0.35">
      <c r="B259" s="388" t="s">
        <v>829</v>
      </c>
      <c r="C259" s="430">
        <v>326110</v>
      </c>
      <c r="D259" s="430" t="s">
        <v>677</v>
      </c>
      <c r="E259" s="431">
        <v>4.0419</v>
      </c>
      <c r="F259" s="431">
        <v>1.599</v>
      </c>
      <c r="G259" s="431">
        <f t="shared" si="3"/>
        <v>2.5277673545966231</v>
      </c>
      <c r="H259" s="418">
        <f>G259*VLOOKUP(B259,'Equation 3 FTE Conversion'!B$10:E$32,4,FALSE)</f>
        <v>2.4550754722331183</v>
      </c>
    </row>
    <row r="260" spans="2:8" ht="15.5" x14ac:dyDescent="0.35">
      <c r="B260" s="388" t="s">
        <v>829</v>
      </c>
      <c r="C260" s="430">
        <v>326120</v>
      </c>
      <c r="D260" s="430" t="s">
        <v>678</v>
      </c>
      <c r="E260" s="431">
        <v>4.0797999999999996</v>
      </c>
      <c r="F260" s="431">
        <v>1.4145000000000001</v>
      </c>
      <c r="G260" s="431">
        <f t="shared" si="3"/>
        <v>2.8842700600919047</v>
      </c>
      <c r="H260" s="418">
        <f>G260*VLOOKUP(B260,'Equation 3 FTE Conversion'!B$10:E$32,4,FALSE)</f>
        <v>2.8013261058029477</v>
      </c>
    </row>
    <row r="261" spans="2:8" ht="15.5" x14ac:dyDescent="0.35">
      <c r="B261" s="388" t="s">
        <v>829</v>
      </c>
      <c r="C261" s="430">
        <v>326130</v>
      </c>
      <c r="D261" s="430" t="s">
        <v>679</v>
      </c>
      <c r="E261" s="431">
        <v>4.6936</v>
      </c>
      <c r="F261" s="431">
        <v>1.3846000000000001</v>
      </c>
      <c r="G261" s="431">
        <f t="shared" si="3"/>
        <v>3.3898598873320815</v>
      </c>
      <c r="H261" s="418">
        <f>G261*VLOOKUP(B261,'Equation 3 FTE Conversion'!B$10:E$32,4,FALSE)</f>
        <v>3.2923765110590977</v>
      </c>
    </row>
    <row r="262" spans="2:8" ht="15.5" x14ac:dyDescent="0.35">
      <c r="B262" s="388" t="s">
        <v>829</v>
      </c>
      <c r="C262" s="430">
        <v>326140</v>
      </c>
      <c r="D262" s="430" t="s">
        <v>680</v>
      </c>
      <c r="E262" s="431">
        <v>4.7697000000000003</v>
      </c>
      <c r="F262" s="431">
        <v>1.6668000000000001</v>
      </c>
      <c r="G262" s="431">
        <f t="shared" si="3"/>
        <v>2.8615910727141829</v>
      </c>
      <c r="H262" s="418">
        <f>G262*VLOOKUP(B262,'Equation 3 FTE Conversion'!B$10:E$32,4,FALSE)</f>
        <v>2.7792993059295812</v>
      </c>
    </row>
    <row r="263" spans="2:8" ht="15.5" x14ac:dyDescent="0.35">
      <c r="B263" s="388" t="s">
        <v>829</v>
      </c>
      <c r="C263" s="430">
        <v>326150</v>
      </c>
      <c r="D263" s="430" t="s">
        <v>681</v>
      </c>
      <c r="E263" s="431">
        <v>4.2697000000000003</v>
      </c>
      <c r="F263" s="431">
        <v>1.6641999999999999</v>
      </c>
      <c r="G263" s="431">
        <f t="shared" si="3"/>
        <v>2.5656171133277255</v>
      </c>
      <c r="H263" s="418">
        <f>G263*VLOOKUP(B263,'Equation 3 FTE Conversion'!B$10:E$32,4,FALSE)</f>
        <v>2.4918367723273267</v>
      </c>
    </row>
    <row r="264" spans="2:8" ht="15.5" x14ac:dyDescent="0.35">
      <c r="B264" s="388" t="s">
        <v>829</v>
      </c>
      <c r="C264" s="430">
        <v>326160</v>
      </c>
      <c r="D264" s="430" t="s">
        <v>682</v>
      </c>
      <c r="E264" s="431">
        <v>3.6703000000000001</v>
      </c>
      <c r="F264" s="431">
        <v>1.5867</v>
      </c>
      <c r="G264" s="431">
        <f t="shared" si="3"/>
        <v>2.313165689796433</v>
      </c>
      <c r="H264" s="418">
        <f>G264*VLOOKUP(B264,'Equation 3 FTE Conversion'!B$10:E$32,4,FALSE)</f>
        <v>2.2466451819244533</v>
      </c>
    </row>
    <row r="265" spans="2:8" ht="15.5" x14ac:dyDescent="0.35">
      <c r="B265" s="388" t="s">
        <v>829</v>
      </c>
      <c r="C265" s="430">
        <v>326190</v>
      </c>
      <c r="D265" s="430" t="s">
        <v>683</v>
      </c>
      <c r="E265" s="431">
        <v>4.6085000000000003</v>
      </c>
      <c r="F265" s="431">
        <v>1.6276999999999999</v>
      </c>
      <c r="G265" s="431">
        <f t="shared" si="3"/>
        <v>2.8312956933095781</v>
      </c>
      <c r="H265" s="418">
        <f>G265*VLOOKUP(B265,'Equation 3 FTE Conversion'!B$10:E$32,4,FALSE)</f>
        <v>2.749875141255965</v>
      </c>
    </row>
    <row r="266" spans="2:8" ht="15.5" x14ac:dyDescent="0.35">
      <c r="B266" s="388" t="s">
        <v>829</v>
      </c>
      <c r="C266" s="430">
        <v>326210</v>
      </c>
      <c r="D266" s="430" t="s">
        <v>684</v>
      </c>
      <c r="E266" s="431">
        <v>4.0259</v>
      </c>
      <c r="F266" s="431">
        <v>1.6536999999999999</v>
      </c>
      <c r="G266" s="431">
        <f t="shared" si="3"/>
        <v>2.4344802563947514</v>
      </c>
      <c r="H266" s="418">
        <f>G266*VLOOKUP(B266,'Equation 3 FTE Conversion'!B$10:E$32,4,FALSE)</f>
        <v>2.364471063463164</v>
      </c>
    </row>
    <row r="267" spans="2:8" ht="15.5" x14ac:dyDescent="0.35">
      <c r="B267" s="388" t="s">
        <v>829</v>
      </c>
      <c r="C267" s="430">
        <v>326220</v>
      </c>
      <c r="D267" s="430" t="s">
        <v>685</v>
      </c>
      <c r="E267" s="431">
        <v>5.8291000000000004</v>
      </c>
      <c r="F267" s="431">
        <v>1.3250999999999999</v>
      </c>
      <c r="G267" s="431">
        <f t="shared" ref="G267:G330" si="4">E267/F267</f>
        <v>4.3989887555656182</v>
      </c>
      <c r="H267" s="418">
        <f>G267*VLOOKUP(B267,'Equation 3 FTE Conversion'!B$10:E$32,4,FALSE)</f>
        <v>4.2724855104958257</v>
      </c>
    </row>
    <row r="268" spans="2:8" ht="15.5" x14ac:dyDescent="0.35">
      <c r="B268" s="388" t="s">
        <v>829</v>
      </c>
      <c r="C268" s="430">
        <v>326290</v>
      </c>
      <c r="D268" s="430" t="s">
        <v>686</v>
      </c>
      <c r="E268" s="431">
        <v>4.5058999999999996</v>
      </c>
      <c r="F268" s="431">
        <v>1.6560999999999999</v>
      </c>
      <c r="G268" s="431">
        <f t="shared" si="4"/>
        <v>2.7207898073787815</v>
      </c>
      <c r="H268" s="418">
        <f>G268*VLOOKUP(B268,'Equation 3 FTE Conversion'!B$10:E$32,4,FALSE)</f>
        <v>2.6425471114067216</v>
      </c>
    </row>
    <row r="269" spans="2:8" ht="15.5" x14ac:dyDescent="0.35">
      <c r="B269" s="388" t="s">
        <v>687</v>
      </c>
      <c r="C269" s="430">
        <v>420000</v>
      </c>
      <c r="D269" s="430" t="s">
        <v>687</v>
      </c>
      <c r="E269" s="431">
        <v>5.7897999999999996</v>
      </c>
      <c r="F269" s="431">
        <v>1.7981</v>
      </c>
      <c r="G269" s="431">
        <f t="shared" si="4"/>
        <v>3.2199543963072128</v>
      </c>
      <c r="H269" s="418">
        <f>G269*VLOOKUP(B269,'Equation 3 FTE Conversion'!B$10:E$32,4,FALSE)</f>
        <v>3.1164714234894908</v>
      </c>
    </row>
    <row r="270" spans="2:8" ht="15.5" x14ac:dyDescent="0.35">
      <c r="B270" s="388" t="s">
        <v>830</v>
      </c>
      <c r="C270" s="430">
        <v>441000</v>
      </c>
      <c r="D270" s="430" t="s">
        <v>688</v>
      </c>
      <c r="E270" s="431">
        <v>9.0645000000000007</v>
      </c>
      <c r="F270" s="431">
        <v>1.2301</v>
      </c>
      <c r="G270" s="431">
        <f t="shared" si="4"/>
        <v>7.3689130964962208</v>
      </c>
      <c r="H270" s="418">
        <f>G270*VLOOKUP(B270,'Equation 3 FTE Conversion'!B$10:E$32,4,FALSE)</f>
        <v>6.4191129338106778</v>
      </c>
    </row>
    <row r="271" spans="2:8" ht="15.5" x14ac:dyDescent="0.35">
      <c r="B271" s="388" t="s">
        <v>830</v>
      </c>
      <c r="C271" s="430">
        <v>445000</v>
      </c>
      <c r="D271" s="430" t="s">
        <v>689</v>
      </c>
      <c r="E271" s="431">
        <v>14.1792</v>
      </c>
      <c r="F271" s="431">
        <v>1.1818</v>
      </c>
      <c r="G271" s="431">
        <f t="shared" si="4"/>
        <v>11.997969199526146</v>
      </c>
      <c r="H271" s="418">
        <f>G271*VLOOKUP(B271,'Equation 3 FTE Conversion'!B$10:E$32,4,FALSE)</f>
        <v>10.451516832890896</v>
      </c>
    </row>
    <row r="272" spans="2:8" ht="15.5" x14ac:dyDescent="0.35">
      <c r="B272" s="388" t="s">
        <v>830</v>
      </c>
      <c r="C272" s="430">
        <v>452000</v>
      </c>
      <c r="D272" s="430" t="s">
        <v>690</v>
      </c>
      <c r="E272" s="431">
        <v>14.3781</v>
      </c>
      <c r="F272" s="431">
        <v>1.1808000000000001</v>
      </c>
      <c r="G272" s="431">
        <f t="shared" si="4"/>
        <v>12.176575203252032</v>
      </c>
      <c r="H272" s="418">
        <f>G272*VLOOKUP(B272,'Equation 3 FTE Conversion'!B$10:E$32,4,FALSE)</f>
        <v>10.607101800926168</v>
      </c>
    </row>
    <row r="273" spans="2:8" ht="15.5" x14ac:dyDescent="0.35">
      <c r="B273" s="388" t="s">
        <v>830</v>
      </c>
      <c r="C273" s="430">
        <v>444000</v>
      </c>
      <c r="D273" s="430" t="s">
        <v>691</v>
      </c>
      <c r="E273" s="431">
        <v>10.7303</v>
      </c>
      <c r="F273" s="431">
        <v>1.1875</v>
      </c>
      <c r="G273" s="431">
        <f t="shared" si="4"/>
        <v>9.0360421052631583</v>
      </c>
      <c r="H273" s="418">
        <f>G273*VLOOKUP(B273,'Equation 3 FTE Conversion'!B$10:E$32,4,FALSE)</f>
        <v>7.871360944116998</v>
      </c>
    </row>
    <row r="274" spans="2:8" ht="15.5" x14ac:dyDescent="0.35">
      <c r="B274" s="388" t="s">
        <v>830</v>
      </c>
      <c r="C274" s="430">
        <v>446000</v>
      </c>
      <c r="D274" s="430" t="s">
        <v>692</v>
      </c>
      <c r="E274" s="431">
        <v>13.674099999999999</v>
      </c>
      <c r="F274" s="431">
        <v>1.1938</v>
      </c>
      <c r="G274" s="431">
        <f t="shared" si="4"/>
        <v>11.454263695761433</v>
      </c>
      <c r="H274" s="418">
        <f>G274*VLOOKUP(B274,'Equation 3 FTE Conversion'!B$10:E$32,4,FALSE)</f>
        <v>9.9778910775458378</v>
      </c>
    </row>
    <row r="275" spans="2:8" ht="15.5" x14ac:dyDescent="0.35">
      <c r="B275" s="388" t="s">
        <v>830</v>
      </c>
      <c r="C275" s="430">
        <v>447000</v>
      </c>
      <c r="D275" s="430" t="s">
        <v>693</v>
      </c>
      <c r="E275" s="431">
        <v>13.0839</v>
      </c>
      <c r="F275" s="431">
        <v>1.2646999999999999</v>
      </c>
      <c r="G275" s="431">
        <f t="shared" si="4"/>
        <v>10.34545742073219</v>
      </c>
      <c r="H275" s="418">
        <f>G275*VLOOKUP(B275,'Equation 3 FTE Conversion'!B$10:E$32,4,FALSE)</f>
        <v>9.0120019962219011</v>
      </c>
    </row>
    <row r="276" spans="2:8" ht="15.5" x14ac:dyDescent="0.35">
      <c r="B276" s="388" t="s">
        <v>830</v>
      </c>
      <c r="C276" s="430">
        <v>448000</v>
      </c>
      <c r="D276" s="430" t="s">
        <v>694</v>
      </c>
      <c r="E276" s="431">
        <v>12.6707</v>
      </c>
      <c r="F276" s="431">
        <v>1.2949999999999999</v>
      </c>
      <c r="G276" s="431">
        <f t="shared" si="4"/>
        <v>9.7843243243243254</v>
      </c>
      <c r="H276" s="418">
        <f>G276*VLOOKUP(B276,'Equation 3 FTE Conversion'!B$10:E$32,4,FALSE)</f>
        <v>8.5231949402052365</v>
      </c>
    </row>
    <row r="277" spans="2:8" ht="15.5" x14ac:dyDescent="0.35">
      <c r="B277" s="388" t="s">
        <v>830</v>
      </c>
      <c r="C277" s="430">
        <v>454000</v>
      </c>
      <c r="D277" s="430" t="s">
        <v>695</v>
      </c>
      <c r="E277" s="431">
        <v>10.1127</v>
      </c>
      <c r="F277" s="431">
        <v>1.2706999999999999</v>
      </c>
      <c r="G277" s="431">
        <f t="shared" si="4"/>
        <v>7.9583694026914307</v>
      </c>
      <c r="H277" s="418">
        <f>G277*VLOOKUP(B277,'Equation 3 FTE Conversion'!B$10:E$32,4,FALSE)</f>
        <v>6.9325925405674811</v>
      </c>
    </row>
    <row r="278" spans="2:8" ht="15.5" x14ac:dyDescent="0.35">
      <c r="B278" s="388" t="s">
        <v>830</v>
      </c>
      <c r="C278" s="430" t="s">
        <v>696</v>
      </c>
      <c r="D278" s="430" t="s">
        <v>697</v>
      </c>
      <c r="E278" s="431">
        <v>15.028700000000001</v>
      </c>
      <c r="F278" s="431">
        <v>1.1891</v>
      </c>
      <c r="G278" s="431">
        <f t="shared" si="4"/>
        <v>12.638718358422336</v>
      </c>
      <c r="H278" s="418">
        <f>G278*VLOOKUP(B278,'Equation 3 FTE Conversion'!B$10:E$32,4,FALSE)</f>
        <v>11.009678010711614</v>
      </c>
    </row>
    <row r="279" spans="2:8" ht="15.5" x14ac:dyDescent="0.35">
      <c r="B279" s="388" t="s">
        <v>831</v>
      </c>
      <c r="C279" s="430">
        <v>481000</v>
      </c>
      <c r="D279" s="430" t="s">
        <v>698</v>
      </c>
      <c r="E279" s="431">
        <v>4.3280000000000003</v>
      </c>
      <c r="F279" s="431">
        <v>2.4207000000000001</v>
      </c>
      <c r="G279" s="431">
        <f t="shared" si="4"/>
        <v>1.7879125872681456</v>
      </c>
      <c r="H279" s="418">
        <f>G279*VLOOKUP(B279,'Equation 3 FTE Conversion'!B$10:E$32,4,FALSE)</f>
        <v>1.685968835561662</v>
      </c>
    </row>
    <row r="280" spans="2:8" ht="15.5" x14ac:dyDescent="0.35">
      <c r="B280" s="388" t="s">
        <v>831</v>
      </c>
      <c r="C280" s="430">
        <v>482000</v>
      </c>
      <c r="D280" s="430" t="s">
        <v>699</v>
      </c>
      <c r="E280" s="431">
        <v>4.4226000000000001</v>
      </c>
      <c r="F280" s="431">
        <v>2.0903999999999998</v>
      </c>
      <c r="G280" s="431">
        <f t="shared" si="4"/>
        <v>2.1156716417910451</v>
      </c>
      <c r="H280" s="418">
        <f>G280*VLOOKUP(B280,'Equation 3 FTE Conversion'!B$10:E$32,4,FALSE)</f>
        <v>1.9950396231571006</v>
      </c>
    </row>
    <row r="281" spans="2:8" ht="15.5" x14ac:dyDescent="0.35">
      <c r="B281" s="388" t="s">
        <v>831</v>
      </c>
      <c r="C281" s="430">
        <v>483000</v>
      </c>
      <c r="D281" s="430" t="s">
        <v>700</v>
      </c>
      <c r="E281" s="431">
        <v>5.2503000000000002</v>
      </c>
      <c r="F281" s="431">
        <v>3.3420000000000001</v>
      </c>
      <c r="G281" s="431">
        <f t="shared" si="4"/>
        <v>1.5710053859964093</v>
      </c>
      <c r="H281" s="418">
        <f>G281*VLOOKUP(B281,'Equation 3 FTE Conversion'!B$10:E$32,4,FALSE)</f>
        <v>1.4814293160363698</v>
      </c>
    </row>
    <row r="282" spans="2:8" ht="15.5" x14ac:dyDescent="0.35">
      <c r="B282" s="388" t="s">
        <v>831</v>
      </c>
      <c r="C282" s="430">
        <v>484000</v>
      </c>
      <c r="D282" s="430" t="s">
        <v>701</v>
      </c>
      <c r="E282" s="431">
        <v>8.3567999999999998</v>
      </c>
      <c r="F282" s="431">
        <v>1.6195999999999999</v>
      </c>
      <c r="G282" s="431">
        <f t="shared" si="4"/>
        <v>5.1597925413682395</v>
      </c>
      <c r="H282" s="418">
        <f>G282*VLOOKUP(B282,'Equation 3 FTE Conversion'!B$10:E$32,4,FALSE)</f>
        <v>4.8655898977714802</v>
      </c>
    </row>
    <row r="283" spans="2:8" ht="15.5" x14ac:dyDescent="0.35">
      <c r="B283" s="388" t="s">
        <v>831</v>
      </c>
      <c r="C283" s="430" t="s">
        <v>392</v>
      </c>
      <c r="D283" s="430" t="s">
        <v>702</v>
      </c>
      <c r="E283" s="431">
        <v>20.765999999999998</v>
      </c>
      <c r="F283" s="431">
        <v>1.1227</v>
      </c>
      <c r="G283" s="431">
        <f t="shared" si="4"/>
        <v>18.49648169591164</v>
      </c>
      <c r="H283" s="418">
        <f>G283*VLOOKUP(B283,'Equation 3 FTE Conversion'!B$10:E$32,4,FALSE)</f>
        <v>17.44184359398259</v>
      </c>
    </row>
    <row r="284" spans="2:8" ht="15.5" x14ac:dyDescent="0.35">
      <c r="B284" s="388" t="s">
        <v>831</v>
      </c>
      <c r="C284" s="430">
        <v>486000</v>
      </c>
      <c r="D284" s="430" t="s">
        <v>703</v>
      </c>
      <c r="E284" s="431">
        <v>6.3696000000000002</v>
      </c>
      <c r="F284" s="431">
        <v>1.4685999999999999</v>
      </c>
      <c r="G284" s="431">
        <f t="shared" si="4"/>
        <v>4.3371918834263932</v>
      </c>
      <c r="H284" s="418">
        <f>G284*VLOOKUP(B284,'Equation 3 FTE Conversion'!B$10:E$32,4,FALSE)</f>
        <v>4.0898925380244</v>
      </c>
    </row>
    <row r="285" spans="2:8" ht="15.5" x14ac:dyDescent="0.35">
      <c r="B285" s="388" t="s">
        <v>831</v>
      </c>
      <c r="C285" s="430" t="s">
        <v>704</v>
      </c>
      <c r="D285" s="430" t="s">
        <v>705</v>
      </c>
      <c r="E285" s="431">
        <v>8.5827000000000009</v>
      </c>
      <c r="F285" s="431">
        <v>1.6214999999999999</v>
      </c>
      <c r="G285" s="431">
        <f t="shared" si="4"/>
        <v>5.2930619796484741</v>
      </c>
      <c r="H285" s="418">
        <f>G285*VLOOKUP(B285,'Equation 3 FTE Conversion'!B$10:E$32,4,FALSE)</f>
        <v>4.9912605380887447</v>
      </c>
    </row>
    <row r="286" spans="2:8" ht="15.5" x14ac:dyDescent="0.35">
      <c r="B286" s="388" t="s">
        <v>831</v>
      </c>
      <c r="C286" s="430">
        <v>492000</v>
      </c>
      <c r="D286" s="430" t="s">
        <v>706</v>
      </c>
      <c r="E286" s="431">
        <v>15.296099999999999</v>
      </c>
      <c r="F286" s="431">
        <v>1.1863999999999999</v>
      </c>
      <c r="G286" s="431">
        <f t="shared" si="4"/>
        <v>12.892869184086312</v>
      </c>
      <c r="H286" s="418">
        <f>G286*VLOOKUP(B286,'Equation 3 FTE Conversion'!B$10:E$32,4,FALSE)</f>
        <v>12.157739589806239</v>
      </c>
    </row>
    <row r="287" spans="2:8" ht="15.5" x14ac:dyDescent="0.35">
      <c r="B287" s="388" t="s">
        <v>831</v>
      </c>
      <c r="C287" s="430">
        <v>493000</v>
      </c>
      <c r="D287" s="430" t="s">
        <v>707</v>
      </c>
      <c r="E287" s="431">
        <v>9.7004000000000001</v>
      </c>
      <c r="F287" s="431">
        <v>1.5232000000000001</v>
      </c>
      <c r="G287" s="431">
        <f t="shared" si="4"/>
        <v>6.3684348739495791</v>
      </c>
      <c r="H287" s="418">
        <f>G287*VLOOKUP(B287,'Equation 3 FTE Conversion'!B$10:E$32,4,FALSE)</f>
        <v>6.0053174888089496</v>
      </c>
    </row>
    <row r="288" spans="2:8" ht="15.5" x14ac:dyDescent="0.35">
      <c r="B288" s="388" t="s">
        <v>832</v>
      </c>
      <c r="C288" s="430">
        <v>511110</v>
      </c>
      <c r="D288" s="430" t="s">
        <v>708</v>
      </c>
      <c r="E288" s="431">
        <v>7.3823999999999996</v>
      </c>
      <c r="F288" s="431">
        <v>1.2981</v>
      </c>
      <c r="G288" s="431">
        <f t="shared" si="4"/>
        <v>5.6870811185578916</v>
      </c>
      <c r="H288" s="418">
        <f>G288*VLOOKUP(B288,'Equation 3 FTE Conversion'!B$10:E$32,4,FALSE)</f>
        <v>5.2595557897152529</v>
      </c>
    </row>
    <row r="289" spans="2:8" ht="15.5" x14ac:dyDescent="0.35">
      <c r="B289" s="388" t="s">
        <v>832</v>
      </c>
      <c r="C289" s="430">
        <v>511120</v>
      </c>
      <c r="D289" s="430" t="s">
        <v>709</v>
      </c>
      <c r="E289" s="431">
        <v>5.1180000000000003</v>
      </c>
      <c r="F289" s="431">
        <v>1.8591</v>
      </c>
      <c r="G289" s="431">
        <f t="shared" si="4"/>
        <v>2.7529449733742135</v>
      </c>
      <c r="H289" s="418">
        <f>G289*VLOOKUP(B289,'Equation 3 FTE Conversion'!B$10:E$32,4,FALSE)</f>
        <v>2.545992816284893</v>
      </c>
    </row>
    <row r="290" spans="2:8" ht="15.5" x14ac:dyDescent="0.35">
      <c r="B290" s="388" t="s">
        <v>832</v>
      </c>
      <c r="C290" s="430">
        <v>511130</v>
      </c>
      <c r="D290" s="430" t="s">
        <v>710</v>
      </c>
      <c r="E290" s="431">
        <v>4.9790999999999999</v>
      </c>
      <c r="F290" s="431">
        <v>2.5129999999999999</v>
      </c>
      <c r="G290" s="431">
        <f t="shared" si="4"/>
        <v>1.9813370473537604</v>
      </c>
      <c r="H290" s="418">
        <f>G290*VLOOKUP(B290,'Equation 3 FTE Conversion'!B$10:E$32,4,FALSE)</f>
        <v>1.832390381206537</v>
      </c>
    </row>
    <row r="291" spans="2:8" ht="15.5" x14ac:dyDescent="0.35">
      <c r="B291" s="388" t="s">
        <v>832</v>
      </c>
      <c r="C291" s="430" t="s">
        <v>711</v>
      </c>
      <c r="D291" s="430" t="s">
        <v>712</v>
      </c>
      <c r="E291" s="431">
        <v>4.6471</v>
      </c>
      <c r="F291" s="431">
        <v>2.1177999999999999</v>
      </c>
      <c r="G291" s="431">
        <f t="shared" si="4"/>
        <v>2.1943054112758524</v>
      </c>
      <c r="H291" s="418">
        <f>G291*VLOOKUP(B291,'Equation 3 FTE Conversion'!B$10:E$32,4,FALSE)</f>
        <v>2.0293488856030173</v>
      </c>
    </row>
    <row r="292" spans="2:8" ht="15.5" x14ac:dyDescent="0.35">
      <c r="B292" s="388" t="s">
        <v>832</v>
      </c>
      <c r="C292" s="430">
        <v>511200</v>
      </c>
      <c r="D292" s="430" t="s">
        <v>713</v>
      </c>
      <c r="E292" s="431">
        <v>4.4526000000000003</v>
      </c>
      <c r="F292" s="431">
        <v>1.7837000000000001</v>
      </c>
      <c r="G292" s="431">
        <f t="shared" si="4"/>
        <v>2.4962717945842914</v>
      </c>
      <c r="H292" s="418">
        <f>G292*VLOOKUP(B292,'Equation 3 FTE Conversion'!B$10:E$32,4,FALSE)</f>
        <v>2.3086149988375699</v>
      </c>
    </row>
    <row r="293" spans="2:8" ht="15.5" x14ac:dyDescent="0.35">
      <c r="B293" s="388" t="s">
        <v>832</v>
      </c>
      <c r="C293" s="430">
        <v>512100</v>
      </c>
      <c r="D293" s="430" t="s">
        <v>714</v>
      </c>
      <c r="E293" s="431">
        <v>7.5471000000000004</v>
      </c>
      <c r="F293" s="431">
        <v>1.6224000000000001</v>
      </c>
      <c r="G293" s="431">
        <f t="shared" si="4"/>
        <v>4.6518121301775146</v>
      </c>
      <c r="H293" s="418">
        <f>G293*VLOOKUP(B293,'Equation 3 FTE Conversion'!B$10:E$32,4,FALSE)</f>
        <v>4.3021129665452884</v>
      </c>
    </row>
    <row r="294" spans="2:8" ht="15.5" x14ac:dyDescent="0.35">
      <c r="B294" s="388" t="s">
        <v>832</v>
      </c>
      <c r="C294" s="430">
        <v>512200</v>
      </c>
      <c r="D294" s="430" t="s">
        <v>715</v>
      </c>
      <c r="E294" s="431">
        <v>2.7823000000000002</v>
      </c>
      <c r="F294" s="431">
        <v>1.4424999999999999</v>
      </c>
      <c r="G294" s="431">
        <f t="shared" si="4"/>
        <v>1.9288041594454075</v>
      </c>
      <c r="H294" s="418">
        <f>G294*VLOOKUP(B294,'Equation 3 FTE Conversion'!B$10:E$32,4,FALSE)</f>
        <v>1.7838066439626232</v>
      </c>
    </row>
    <row r="295" spans="2:8" ht="15.5" x14ac:dyDescent="0.35">
      <c r="B295" s="388" t="s">
        <v>832</v>
      </c>
      <c r="C295" s="430">
        <v>515100</v>
      </c>
      <c r="D295" s="430" t="s">
        <v>716</v>
      </c>
      <c r="E295" s="431">
        <v>7.5804999999999998</v>
      </c>
      <c r="F295" s="431">
        <v>1.8672</v>
      </c>
      <c r="G295" s="431">
        <f t="shared" si="4"/>
        <v>4.0598221936589542</v>
      </c>
      <c r="H295" s="418">
        <f>G295*VLOOKUP(B295,'Equation 3 FTE Conversion'!B$10:E$32,4,FALSE)</f>
        <v>3.7546257700097669</v>
      </c>
    </row>
    <row r="296" spans="2:8" ht="15.5" x14ac:dyDescent="0.35">
      <c r="B296" s="388" t="s">
        <v>832</v>
      </c>
      <c r="C296" s="430">
        <v>515200</v>
      </c>
      <c r="D296" s="430" t="s">
        <v>717</v>
      </c>
      <c r="E296" s="431">
        <v>5.4470000000000001</v>
      </c>
      <c r="F296" s="431">
        <v>1.9764999999999999</v>
      </c>
      <c r="G296" s="431">
        <f t="shared" si="4"/>
        <v>2.7558816089046294</v>
      </c>
      <c r="H296" s="418">
        <f>G296*VLOOKUP(B296,'Equation 3 FTE Conversion'!B$10:E$32,4,FALSE)</f>
        <v>2.5487086907527079</v>
      </c>
    </row>
    <row r="297" spans="2:8" ht="15.5" x14ac:dyDescent="0.35">
      <c r="B297" s="388" t="s">
        <v>832</v>
      </c>
      <c r="C297" s="430">
        <v>517110</v>
      </c>
      <c r="D297" s="430" t="s">
        <v>718</v>
      </c>
      <c r="E297" s="431">
        <v>4.8952999999999998</v>
      </c>
      <c r="F297" s="431">
        <v>2.3109000000000002</v>
      </c>
      <c r="G297" s="431">
        <f t="shared" si="4"/>
        <v>2.1183521571682027</v>
      </c>
      <c r="H297" s="418">
        <f>G297*VLOOKUP(B297,'Equation 3 FTE Conversion'!B$10:E$32,4,FALSE)</f>
        <v>1.9591054040943692</v>
      </c>
    </row>
    <row r="298" spans="2:8" ht="15.5" x14ac:dyDescent="0.35">
      <c r="B298" s="388" t="s">
        <v>832</v>
      </c>
      <c r="C298" s="430">
        <v>517210</v>
      </c>
      <c r="D298" s="430" t="s">
        <v>719</v>
      </c>
      <c r="E298" s="431">
        <v>5.6334</v>
      </c>
      <c r="F298" s="431">
        <v>2.7252999999999998</v>
      </c>
      <c r="G298" s="431">
        <f t="shared" si="4"/>
        <v>2.0670751843833708</v>
      </c>
      <c r="H298" s="418">
        <f>G298*VLOOKUP(B298,'Equation 3 FTE Conversion'!B$10:E$32,4,FALSE)</f>
        <v>1.9116831687741314</v>
      </c>
    </row>
    <row r="299" spans="2:8" ht="15.5" x14ac:dyDescent="0.35">
      <c r="B299" s="388" t="s">
        <v>832</v>
      </c>
      <c r="C299" s="430" t="s">
        <v>720</v>
      </c>
      <c r="D299" s="430" t="s">
        <v>721</v>
      </c>
      <c r="E299" s="431">
        <v>5.0557999999999996</v>
      </c>
      <c r="F299" s="431">
        <v>2.5891000000000002</v>
      </c>
      <c r="G299" s="431">
        <f t="shared" si="4"/>
        <v>1.9527248850952066</v>
      </c>
      <c r="H299" s="418">
        <f>G299*VLOOKUP(B299,'Equation 3 FTE Conversion'!B$10:E$32,4,FALSE)</f>
        <v>1.8059291332436438</v>
      </c>
    </row>
    <row r="300" spans="2:8" ht="15.5" x14ac:dyDescent="0.35">
      <c r="B300" s="388" t="s">
        <v>832</v>
      </c>
      <c r="C300" s="430">
        <v>518200</v>
      </c>
      <c r="D300" s="430" t="s">
        <v>722</v>
      </c>
      <c r="E300" s="431">
        <v>5.5620000000000003</v>
      </c>
      <c r="F300" s="431">
        <v>3.2688999999999999</v>
      </c>
      <c r="G300" s="431">
        <f t="shared" si="4"/>
        <v>1.7014897977913062</v>
      </c>
      <c r="H300" s="418">
        <f>G300*VLOOKUP(B300,'Equation 3 FTE Conversion'!B$10:E$32,4,FALSE)</f>
        <v>1.5735805997055961</v>
      </c>
    </row>
    <row r="301" spans="2:8" ht="15.5" x14ac:dyDescent="0.35">
      <c r="B301" s="388" t="s">
        <v>832</v>
      </c>
      <c r="C301" s="430">
        <v>519130</v>
      </c>
      <c r="D301" s="430" t="s">
        <v>723</v>
      </c>
      <c r="E301" s="431">
        <v>4.2595999999999998</v>
      </c>
      <c r="F301" s="431">
        <v>4.8087999999999997</v>
      </c>
      <c r="G301" s="431">
        <f t="shared" si="4"/>
        <v>0.88579271335884213</v>
      </c>
      <c r="H301" s="418">
        <f>G301*VLOOKUP(B301,'Equation 3 FTE Conversion'!B$10:E$32,4,FALSE)</f>
        <v>0.81920340099095712</v>
      </c>
    </row>
    <row r="302" spans="2:8" ht="15.5" x14ac:dyDescent="0.35">
      <c r="B302" s="388" t="s">
        <v>832</v>
      </c>
      <c r="C302" s="430" t="s">
        <v>724</v>
      </c>
      <c r="D302" s="430" t="s">
        <v>725</v>
      </c>
      <c r="E302" s="431">
        <v>7.3295000000000003</v>
      </c>
      <c r="F302" s="431">
        <v>2.2130000000000001</v>
      </c>
      <c r="G302" s="431">
        <f t="shared" si="4"/>
        <v>3.3120198825124265</v>
      </c>
      <c r="H302" s="418">
        <f>G302*VLOOKUP(B302,'Equation 3 FTE Conversion'!B$10:E$32,4,FALSE)</f>
        <v>3.0630393668690097</v>
      </c>
    </row>
    <row r="303" spans="2:8" ht="15.5" x14ac:dyDescent="0.35">
      <c r="B303" s="434" t="s">
        <v>833</v>
      </c>
      <c r="C303" s="430" t="s">
        <v>726</v>
      </c>
      <c r="D303" s="430" t="s">
        <v>727</v>
      </c>
      <c r="E303" s="431">
        <v>5.5319000000000003</v>
      </c>
      <c r="F303" s="431">
        <v>1.8394999999999999</v>
      </c>
      <c r="G303" s="431">
        <f t="shared" si="4"/>
        <v>3.0072845882033166</v>
      </c>
      <c r="H303" s="418">
        <f>G303*VLOOKUP(B303,'Equation 3 FTE Conversion'!B$10:E$32,4,FALSE)</f>
        <v>2.9326968445802302</v>
      </c>
    </row>
    <row r="304" spans="2:8" ht="15.5" x14ac:dyDescent="0.35">
      <c r="B304" s="434" t="s">
        <v>833</v>
      </c>
      <c r="C304" s="430" t="s">
        <v>728</v>
      </c>
      <c r="D304" s="430" t="s">
        <v>729</v>
      </c>
      <c r="E304" s="431">
        <v>4.5991999999999997</v>
      </c>
      <c r="F304" s="431">
        <v>1.7569999999999999</v>
      </c>
      <c r="G304" s="431">
        <f t="shared" si="4"/>
        <v>2.6176437108708024</v>
      </c>
      <c r="H304" s="418">
        <f>G304*VLOOKUP(B304,'Equation 3 FTE Conversion'!B$10:E$32,4,FALSE)</f>
        <v>2.552719979086687</v>
      </c>
    </row>
    <row r="305" spans="2:8" ht="15.5" x14ac:dyDescent="0.35">
      <c r="B305" s="434" t="s">
        <v>833</v>
      </c>
      <c r="C305" s="430">
        <v>523900</v>
      </c>
      <c r="D305" s="430" t="s">
        <v>730</v>
      </c>
      <c r="E305" s="431">
        <v>9.5391999999999992</v>
      </c>
      <c r="F305" s="431">
        <v>1.5724</v>
      </c>
      <c r="G305" s="431">
        <f t="shared" si="4"/>
        <v>6.0666497074535739</v>
      </c>
      <c r="H305" s="418">
        <f>G305*VLOOKUP(B305,'Equation 3 FTE Conversion'!B$10:E$32,4,FALSE)</f>
        <v>5.916182500324048</v>
      </c>
    </row>
    <row r="306" spans="2:8" ht="15.5" x14ac:dyDescent="0.35">
      <c r="B306" s="434" t="s">
        <v>833</v>
      </c>
      <c r="C306" s="430" t="s">
        <v>731</v>
      </c>
      <c r="D306" s="430" t="s">
        <v>732</v>
      </c>
      <c r="E306" s="431">
        <v>9.2601999999999993</v>
      </c>
      <c r="F306" s="431">
        <v>1.4176</v>
      </c>
      <c r="G306" s="431">
        <f t="shared" si="4"/>
        <v>6.5323081264108351</v>
      </c>
      <c r="H306" s="418">
        <f>G306*VLOOKUP(B306,'Equation 3 FTE Conversion'!B$10:E$32,4,FALSE)</f>
        <v>6.3702914932957002</v>
      </c>
    </row>
    <row r="307" spans="2:8" ht="15.5" x14ac:dyDescent="0.35">
      <c r="B307" s="434" t="s">
        <v>833</v>
      </c>
      <c r="C307" s="430">
        <v>524113</v>
      </c>
      <c r="D307" s="430" t="s">
        <v>733</v>
      </c>
      <c r="E307" s="431">
        <v>5.6052</v>
      </c>
      <c r="F307" s="431">
        <v>1.343</v>
      </c>
      <c r="G307" s="431">
        <f t="shared" si="4"/>
        <v>4.173641102010424</v>
      </c>
      <c r="H307" s="418">
        <f>G307*VLOOKUP(B307,'Equation 3 FTE Conversion'!B$10:E$32,4,FALSE)</f>
        <v>4.070124968647896</v>
      </c>
    </row>
    <row r="308" spans="2:8" ht="15.5" x14ac:dyDescent="0.35">
      <c r="B308" s="434" t="s">
        <v>833</v>
      </c>
      <c r="C308" s="430" t="s">
        <v>734</v>
      </c>
      <c r="D308" s="430" t="s">
        <v>735</v>
      </c>
      <c r="E308" s="431">
        <v>5.3574999999999999</v>
      </c>
      <c r="F308" s="431">
        <v>1.7455000000000001</v>
      </c>
      <c r="G308" s="431">
        <f t="shared" si="4"/>
        <v>3.0693211114293897</v>
      </c>
      <c r="H308" s="418">
        <f>G308*VLOOKUP(B308,'Equation 3 FTE Conversion'!B$10:E$32,4,FALSE)</f>
        <v>2.9931947158583614</v>
      </c>
    </row>
    <row r="309" spans="2:8" ht="15.5" x14ac:dyDescent="0.35">
      <c r="B309" s="434" t="s">
        <v>833</v>
      </c>
      <c r="C309" s="430">
        <v>524200</v>
      </c>
      <c r="D309" s="430" t="s">
        <v>736</v>
      </c>
      <c r="E309" s="431">
        <v>7.0045999999999999</v>
      </c>
      <c r="F309" s="431">
        <v>1.9363999999999999</v>
      </c>
      <c r="G309" s="431">
        <f t="shared" si="4"/>
        <v>3.6173311299318325</v>
      </c>
      <c r="H309" s="418">
        <f>G309*VLOOKUP(B309,'Equation 3 FTE Conversion'!B$10:E$32,4,FALSE)</f>
        <v>3.527612794667673</v>
      </c>
    </row>
    <row r="310" spans="2:8" ht="15.5" x14ac:dyDescent="0.35">
      <c r="B310" s="434" t="s">
        <v>833</v>
      </c>
      <c r="C310" s="430">
        <v>525000</v>
      </c>
      <c r="D310" s="430" t="s">
        <v>737</v>
      </c>
      <c r="E310" s="431">
        <v>19.263300000000001</v>
      </c>
      <c r="F310" s="431">
        <v>1.5448</v>
      </c>
      <c r="G310" s="431">
        <f t="shared" si="4"/>
        <v>12.469769549456242</v>
      </c>
      <c r="H310" s="418">
        <f>G310*VLOOKUP(B310,'Equation 3 FTE Conversion'!B$10:E$32,4,FALSE)</f>
        <v>12.16048988306142</v>
      </c>
    </row>
    <row r="311" spans="2:8" ht="15.5" x14ac:dyDescent="0.35">
      <c r="B311" s="71" t="s">
        <v>834</v>
      </c>
      <c r="C311" s="430">
        <v>531000</v>
      </c>
      <c r="D311" s="430" t="s">
        <v>738</v>
      </c>
      <c r="E311" s="431">
        <v>6.6786000000000003</v>
      </c>
      <c r="F311" s="431">
        <v>1.3248</v>
      </c>
      <c r="G311" s="431">
        <f t="shared" si="4"/>
        <v>5.0412137681159424</v>
      </c>
      <c r="H311" s="418">
        <f>G311*VLOOKUP(B311,'Equation 3 FTE Conversion'!B$10:E$32,4,FALSE)</f>
        <v>4.6422687936607243</v>
      </c>
    </row>
    <row r="312" spans="2:8" ht="15.5" x14ac:dyDescent="0.35">
      <c r="B312" s="71" t="s">
        <v>834</v>
      </c>
      <c r="C312" s="430">
        <v>532100</v>
      </c>
      <c r="D312" s="430" t="s">
        <v>739</v>
      </c>
      <c r="E312" s="431">
        <v>5.9573999999999998</v>
      </c>
      <c r="F312" s="431">
        <v>1.7465999999999999</v>
      </c>
      <c r="G312" s="431">
        <f t="shared" si="4"/>
        <v>3.4108553761593954</v>
      </c>
      <c r="H312" s="418">
        <f>G312*VLOOKUP(B312,'Equation 3 FTE Conversion'!B$10:E$32,4,FALSE)</f>
        <v>3.1409315694129685</v>
      </c>
    </row>
    <row r="313" spans="2:8" ht="15.5" x14ac:dyDescent="0.35">
      <c r="B313" s="71" t="s">
        <v>834</v>
      </c>
      <c r="C313" s="430">
        <v>532400</v>
      </c>
      <c r="D313" s="430" t="s">
        <v>740</v>
      </c>
      <c r="E313" s="431">
        <v>5.0712000000000002</v>
      </c>
      <c r="F313" s="431">
        <v>2.1684999999999999</v>
      </c>
      <c r="G313" s="431">
        <f t="shared" si="4"/>
        <v>2.3385750518791792</v>
      </c>
      <c r="H313" s="418">
        <f>G313*VLOOKUP(B313,'Equation 3 FTE Conversion'!B$10:E$32,4,FALSE)</f>
        <v>2.1535079614426977</v>
      </c>
    </row>
    <row r="314" spans="2:8" ht="15.5" x14ac:dyDescent="0.35">
      <c r="B314" s="71" t="s">
        <v>834</v>
      </c>
      <c r="C314" s="430" t="s">
        <v>391</v>
      </c>
      <c r="D314" s="430" t="s">
        <v>741</v>
      </c>
      <c r="E314" s="431">
        <v>7.9619999999999997</v>
      </c>
      <c r="F314" s="431">
        <v>1.4455</v>
      </c>
      <c r="G314" s="431">
        <f t="shared" si="4"/>
        <v>5.5081286751988925</v>
      </c>
      <c r="H314" s="418">
        <f>G314*VLOOKUP(B314,'Equation 3 FTE Conversion'!B$10:E$32,4,FALSE)</f>
        <v>5.0722336001831527</v>
      </c>
    </row>
    <row r="315" spans="2:8" ht="15.5" x14ac:dyDescent="0.35">
      <c r="B315" s="71" t="s">
        <v>834</v>
      </c>
      <c r="C315" s="430">
        <v>533000</v>
      </c>
      <c r="D315" s="430" t="s">
        <v>742</v>
      </c>
      <c r="E315" s="431">
        <v>3.6934999999999998</v>
      </c>
      <c r="F315" s="431">
        <v>2.5108999999999999</v>
      </c>
      <c r="G315" s="431">
        <f t="shared" si="4"/>
        <v>1.4709864988649488</v>
      </c>
      <c r="H315" s="418">
        <f>G315*VLOOKUP(B315,'Equation 3 FTE Conversion'!B$10:E$32,4,FALSE)</f>
        <v>1.3545774953576508</v>
      </c>
    </row>
    <row r="316" spans="2:8" ht="15.5" x14ac:dyDescent="0.35">
      <c r="B316" s="71" t="s">
        <v>835</v>
      </c>
      <c r="C316" s="430">
        <v>541100</v>
      </c>
      <c r="D316" s="430" t="s">
        <v>743</v>
      </c>
      <c r="E316" s="431">
        <v>6.5941999999999998</v>
      </c>
      <c r="F316" s="431">
        <v>1.4396</v>
      </c>
      <c r="G316" s="431">
        <f t="shared" si="4"/>
        <v>4.5805779383161989</v>
      </c>
      <c r="H316" s="418">
        <f>G316*VLOOKUP(B316,'Equation 3 FTE Conversion'!B$10:E$32,4,FALSE)</f>
        <v>4.389343923236428</v>
      </c>
    </row>
    <row r="317" spans="2:8" ht="15.5" x14ac:dyDescent="0.35">
      <c r="B317" s="71" t="s">
        <v>835</v>
      </c>
      <c r="C317" s="430">
        <v>541511</v>
      </c>
      <c r="D317" s="430" t="s">
        <v>744</v>
      </c>
      <c r="E317" s="431">
        <v>7.8593999999999999</v>
      </c>
      <c r="F317" s="431">
        <v>1.5868</v>
      </c>
      <c r="G317" s="431">
        <f t="shared" si="4"/>
        <v>4.9529871439374844</v>
      </c>
      <c r="H317" s="418">
        <f>G317*VLOOKUP(B317,'Equation 3 FTE Conversion'!B$10:E$32,4,FALSE)</f>
        <v>4.7462054602877943</v>
      </c>
    </row>
    <row r="318" spans="2:8" ht="15.5" x14ac:dyDescent="0.35">
      <c r="B318" s="71" t="s">
        <v>835</v>
      </c>
      <c r="C318" s="430">
        <v>541512</v>
      </c>
      <c r="D318" s="430" t="s">
        <v>745</v>
      </c>
      <c r="E318" s="431">
        <v>7.0674999999999999</v>
      </c>
      <c r="F318" s="431">
        <v>1.3392999999999999</v>
      </c>
      <c r="G318" s="431">
        <f t="shared" si="4"/>
        <v>5.2770103785559623</v>
      </c>
      <c r="H318" s="418">
        <f>G318*VLOOKUP(B318,'Equation 3 FTE Conversion'!B$10:E$32,4,FALSE)</f>
        <v>5.0567010866066946</v>
      </c>
    </row>
    <row r="319" spans="2:8" ht="15.5" x14ac:dyDescent="0.35">
      <c r="B319" s="71" t="s">
        <v>835</v>
      </c>
      <c r="C319" s="430" t="s">
        <v>746</v>
      </c>
      <c r="D319" s="430" t="s">
        <v>747</v>
      </c>
      <c r="E319" s="431">
        <v>7.3654000000000002</v>
      </c>
      <c r="F319" s="431">
        <v>1.7092000000000001</v>
      </c>
      <c r="G319" s="431">
        <f t="shared" si="4"/>
        <v>4.3092674935642403</v>
      </c>
      <c r="H319" s="418">
        <f>G319*VLOOKUP(B319,'Equation 3 FTE Conversion'!B$10:E$32,4,FALSE)</f>
        <v>4.1293603866566881</v>
      </c>
    </row>
    <row r="320" spans="2:8" ht="15.5" x14ac:dyDescent="0.35">
      <c r="B320" s="71" t="s">
        <v>835</v>
      </c>
      <c r="C320" s="430">
        <v>541200</v>
      </c>
      <c r="D320" s="430" t="s">
        <v>748</v>
      </c>
      <c r="E320" s="431">
        <v>10.1008</v>
      </c>
      <c r="F320" s="431">
        <v>1.2012</v>
      </c>
      <c r="G320" s="431">
        <f t="shared" si="4"/>
        <v>8.408924408924408</v>
      </c>
      <c r="H320" s="418">
        <f>G320*VLOOKUP(B320,'Equation 3 FTE Conversion'!B$10:E$32,4,FALSE)</f>
        <v>8.0578612027360599</v>
      </c>
    </row>
    <row r="321" spans="2:8" ht="15.5" x14ac:dyDescent="0.35">
      <c r="B321" s="71" t="s">
        <v>835</v>
      </c>
      <c r="C321" s="430">
        <v>541300</v>
      </c>
      <c r="D321" s="430" t="s">
        <v>749</v>
      </c>
      <c r="E321" s="431">
        <v>7.9989999999999997</v>
      </c>
      <c r="F321" s="431">
        <v>1.5552999999999999</v>
      </c>
      <c r="G321" s="431">
        <f t="shared" si="4"/>
        <v>5.1430592168713432</v>
      </c>
      <c r="H321" s="418">
        <f>G321*VLOOKUP(B321,'Equation 3 FTE Conversion'!B$10:E$32,4,FALSE)</f>
        <v>4.9283422363767668</v>
      </c>
    </row>
    <row r="322" spans="2:8" ht="15.5" x14ac:dyDescent="0.35">
      <c r="B322" s="71" t="s">
        <v>835</v>
      </c>
      <c r="C322" s="430">
        <v>541610</v>
      </c>
      <c r="D322" s="430" t="s">
        <v>750</v>
      </c>
      <c r="E322" s="431">
        <v>10.329700000000001</v>
      </c>
      <c r="F322" s="431">
        <v>1.3663000000000001</v>
      </c>
      <c r="G322" s="431">
        <f t="shared" si="4"/>
        <v>7.5603454585376566</v>
      </c>
      <c r="H322" s="418">
        <f>G322*VLOOKUP(B322,'Equation 3 FTE Conversion'!B$10:E$32,4,FALSE)</f>
        <v>7.2447094761581639</v>
      </c>
    </row>
    <row r="323" spans="2:8" ht="15.5" x14ac:dyDescent="0.35">
      <c r="B323" s="71" t="s">
        <v>835</v>
      </c>
      <c r="C323" s="430" t="s">
        <v>382</v>
      </c>
      <c r="D323" s="430" t="s">
        <v>751</v>
      </c>
      <c r="E323" s="431">
        <v>12.144299999999999</v>
      </c>
      <c r="F323" s="431">
        <v>1.2644</v>
      </c>
      <c r="G323" s="431">
        <f t="shared" si="4"/>
        <v>9.6047927870926912</v>
      </c>
      <c r="H323" s="418">
        <f>G323*VLOOKUP(B323,'Equation 3 FTE Conversion'!B$10:E$32,4,FALSE)</f>
        <v>9.2038034112061755</v>
      </c>
    </row>
    <row r="324" spans="2:8" ht="15.5" x14ac:dyDescent="0.35">
      <c r="B324" s="71" t="s">
        <v>835</v>
      </c>
      <c r="C324" s="430">
        <v>541700</v>
      </c>
      <c r="D324" s="430" t="s">
        <v>752</v>
      </c>
      <c r="E324" s="431">
        <v>6.0218999999999996</v>
      </c>
      <c r="F324" s="431">
        <v>1.9532</v>
      </c>
      <c r="G324" s="431">
        <f t="shared" si="4"/>
        <v>3.0830944091746875</v>
      </c>
      <c r="H324" s="418">
        <f>G324*VLOOKUP(B324,'Equation 3 FTE Conversion'!B$10:E$32,4,FALSE)</f>
        <v>2.9543786596172854</v>
      </c>
    </row>
    <row r="325" spans="2:8" ht="15.5" x14ac:dyDescent="0.35">
      <c r="B325" s="71" t="s">
        <v>835</v>
      </c>
      <c r="C325" s="430">
        <v>541800</v>
      </c>
      <c r="D325" s="430" t="s">
        <v>753</v>
      </c>
      <c r="E325" s="431">
        <v>6.3734999999999999</v>
      </c>
      <c r="F325" s="431">
        <v>1.6979</v>
      </c>
      <c r="G325" s="431">
        <f t="shared" si="4"/>
        <v>3.753754638082337</v>
      </c>
      <c r="H325" s="418">
        <f>G325*VLOOKUP(B325,'Equation 3 FTE Conversion'!B$10:E$32,4,FALSE)</f>
        <v>3.5970395727059636</v>
      </c>
    </row>
    <row r="326" spans="2:8" ht="15.5" x14ac:dyDescent="0.35">
      <c r="B326" s="71" t="s">
        <v>835</v>
      </c>
      <c r="C326" s="430">
        <v>541400</v>
      </c>
      <c r="D326" s="430" t="s">
        <v>754</v>
      </c>
      <c r="E326" s="431">
        <v>14.1027</v>
      </c>
      <c r="F326" s="431">
        <v>1.1146</v>
      </c>
      <c r="G326" s="431">
        <f t="shared" si="4"/>
        <v>12.65270052036605</v>
      </c>
      <c r="H326" s="418">
        <f>G326*VLOOKUP(B326,'Equation 3 FTE Conversion'!B$10:E$32,4,FALSE)</f>
        <v>12.124464399357935</v>
      </c>
    </row>
    <row r="327" spans="2:8" ht="15.5" x14ac:dyDescent="0.35">
      <c r="B327" s="71" t="s">
        <v>835</v>
      </c>
      <c r="C327" s="430">
        <v>541920</v>
      </c>
      <c r="D327" s="430" t="s">
        <v>755</v>
      </c>
      <c r="E327" s="431">
        <v>18.794699999999999</v>
      </c>
      <c r="F327" s="431">
        <v>1.1480999999999999</v>
      </c>
      <c r="G327" s="431">
        <f t="shared" si="4"/>
        <v>16.370263914293179</v>
      </c>
      <c r="H327" s="418">
        <f>G327*VLOOKUP(B327,'Equation 3 FTE Conversion'!B$10:E$32,4,FALSE)</f>
        <v>15.686823671947572</v>
      </c>
    </row>
    <row r="328" spans="2:8" ht="15.5" x14ac:dyDescent="0.35">
      <c r="B328" s="71" t="s">
        <v>835</v>
      </c>
      <c r="C328" s="430">
        <v>541940</v>
      </c>
      <c r="D328" s="430" t="s">
        <v>756</v>
      </c>
      <c r="E328" s="431">
        <v>16.015899999999998</v>
      </c>
      <c r="F328" s="431">
        <v>1.0669999999999999</v>
      </c>
      <c r="G328" s="431">
        <f t="shared" si="4"/>
        <v>15.010215557638237</v>
      </c>
      <c r="H328" s="418">
        <f>G328*VLOOKUP(B328,'Equation 3 FTE Conversion'!B$10:E$32,4,FALSE)</f>
        <v>14.383555815798942</v>
      </c>
    </row>
    <row r="329" spans="2:8" ht="15.5" x14ac:dyDescent="0.35">
      <c r="B329" s="71" t="s">
        <v>835</v>
      </c>
      <c r="C329" s="430" t="s">
        <v>757</v>
      </c>
      <c r="D329" s="430" t="s">
        <v>758</v>
      </c>
      <c r="E329" s="431">
        <v>6.8002000000000002</v>
      </c>
      <c r="F329" s="431">
        <v>1.5011000000000001</v>
      </c>
      <c r="G329" s="431">
        <f t="shared" si="4"/>
        <v>4.5301445606555193</v>
      </c>
      <c r="H329" s="418">
        <f>G329*VLOOKUP(B329,'Equation 3 FTE Conversion'!B$10:E$32,4,FALSE)</f>
        <v>4.3410160827882933</v>
      </c>
    </row>
    <row r="330" spans="2:8" ht="15.5" x14ac:dyDescent="0.35">
      <c r="B330" s="71" t="s">
        <v>759</v>
      </c>
      <c r="C330" s="430">
        <v>550000</v>
      </c>
      <c r="D330" s="430" t="s">
        <v>759</v>
      </c>
      <c r="E330" s="431">
        <v>5.9885000000000002</v>
      </c>
      <c r="F330" s="431">
        <v>1.5734999999999999</v>
      </c>
      <c r="G330" s="431">
        <f t="shared" si="4"/>
        <v>3.8058468382586592</v>
      </c>
      <c r="H330" s="418">
        <f>G330*VLOOKUP(B330,'Equation 3 FTE Conversion'!B$10:E$32,4,FALSE)</f>
        <v>3.5642308356638148</v>
      </c>
    </row>
    <row r="331" spans="2:8" ht="15.5" x14ac:dyDescent="0.35">
      <c r="B331" s="71" t="s">
        <v>836</v>
      </c>
      <c r="C331" s="430">
        <v>561300</v>
      </c>
      <c r="D331" s="430" t="s">
        <v>760</v>
      </c>
      <c r="E331" s="431">
        <v>18.722999999999999</v>
      </c>
      <c r="F331" s="431">
        <v>1.1212</v>
      </c>
      <c r="G331" s="431">
        <f t="shared" ref="G331:G375" si="5">E331/F331</f>
        <v>16.699072422404566</v>
      </c>
      <c r="H331" s="418">
        <f>G331*VLOOKUP(B331,'Equation 3 FTE Conversion'!B$10:E$32,4,FALSE)</f>
        <v>15.449943260651713</v>
      </c>
    </row>
    <row r="332" spans="2:8" ht="15.5" x14ac:dyDescent="0.35">
      <c r="B332" s="71" t="s">
        <v>836</v>
      </c>
      <c r="C332" s="430">
        <v>561700</v>
      </c>
      <c r="D332" s="430" t="s">
        <v>761</v>
      </c>
      <c r="E332" s="431">
        <v>14.7195</v>
      </c>
      <c r="F332" s="431">
        <v>1.1767000000000001</v>
      </c>
      <c r="G332" s="431">
        <f t="shared" si="5"/>
        <v>12.509135718534885</v>
      </c>
      <c r="H332" s="418">
        <f>G332*VLOOKUP(B332,'Equation 3 FTE Conversion'!B$10:E$32,4,FALSE)</f>
        <v>11.573423493382672</v>
      </c>
    </row>
    <row r="333" spans="2:8" ht="15.5" x14ac:dyDescent="0.35">
      <c r="B333" s="71" t="s">
        <v>836</v>
      </c>
      <c r="C333" s="430">
        <v>561100</v>
      </c>
      <c r="D333" s="430" t="s">
        <v>762</v>
      </c>
      <c r="E333" s="431">
        <v>9.0313999999999997</v>
      </c>
      <c r="F333" s="431">
        <v>1.5143</v>
      </c>
      <c r="G333" s="431">
        <f t="shared" si="5"/>
        <v>5.9640758106055598</v>
      </c>
      <c r="H333" s="418">
        <f>G333*VLOOKUP(B333,'Equation 3 FTE Conversion'!B$10:E$32,4,FALSE)</f>
        <v>5.5179491737788995</v>
      </c>
    </row>
    <row r="334" spans="2:8" ht="15.5" x14ac:dyDescent="0.35">
      <c r="B334" s="71" t="s">
        <v>836</v>
      </c>
      <c r="C334" s="430">
        <v>561200</v>
      </c>
      <c r="D334" s="430" t="s">
        <v>763</v>
      </c>
      <c r="E334" s="431">
        <v>8.3376999999999999</v>
      </c>
      <c r="F334" s="431">
        <v>1.7365999999999999</v>
      </c>
      <c r="G334" s="431">
        <f t="shared" si="5"/>
        <v>4.8011631924450073</v>
      </c>
      <c r="H334" s="418">
        <f>G334*VLOOKUP(B334,'Equation 3 FTE Conversion'!B$10:E$32,4,FALSE)</f>
        <v>4.4420251036748102</v>
      </c>
    </row>
    <row r="335" spans="2:8" ht="15.5" x14ac:dyDescent="0.35">
      <c r="B335" s="71" t="s">
        <v>836</v>
      </c>
      <c r="C335" s="430">
        <v>561400</v>
      </c>
      <c r="D335" s="430" t="s">
        <v>764</v>
      </c>
      <c r="E335" s="431">
        <v>12.8255</v>
      </c>
      <c r="F335" s="431">
        <v>1.3230999999999999</v>
      </c>
      <c r="G335" s="431">
        <f t="shared" si="5"/>
        <v>9.6935227873932437</v>
      </c>
      <c r="H335" s="418">
        <f>G335*VLOOKUP(B335,'Equation 3 FTE Conversion'!B$10:E$32,4,FALSE)</f>
        <v>8.9684249084473926</v>
      </c>
    </row>
    <row r="336" spans="2:8" ht="15.5" x14ac:dyDescent="0.35">
      <c r="B336" s="71" t="s">
        <v>836</v>
      </c>
      <c r="C336" s="430">
        <v>561500</v>
      </c>
      <c r="D336" s="430" t="s">
        <v>765</v>
      </c>
      <c r="E336" s="431">
        <v>7.601</v>
      </c>
      <c r="F336" s="431">
        <v>1.8463000000000001</v>
      </c>
      <c r="G336" s="431">
        <f t="shared" si="5"/>
        <v>4.1168824134755999</v>
      </c>
      <c r="H336" s="418">
        <f>G336*VLOOKUP(B336,'Equation 3 FTE Conversion'!B$10:E$32,4,FALSE)</f>
        <v>3.8089301064192931</v>
      </c>
    </row>
    <row r="337" spans="2:8" ht="15.5" x14ac:dyDescent="0.35">
      <c r="B337" s="71" t="s">
        <v>836</v>
      </c>
      <c r="C337" s="430">
        <v>561600</v>
      </c>
      <c r="D337" s="430" t="s">
        <v>766</v>
      </c>
      <c r="E337" s="431">
        <v>17.570699999999999</v>
      </c>
      <c r="F337" s="431">
        <v>1.1412</v>
      </c>
      <c r="G337" s="431">
        <f t="shared" si="5"/>
        <v>15.396687697160882</v>
      </c>
      <c r="H337" s="418">
        <f>G337*VLOOKUP(B337,'Equation 3 FTE Conversion'!B$10:E$32,4,FALSE)</f>
        <v>14.244979919001809</v>
      </c>
    </row>
    <row r="338" spans="2:8" ht="15.5" x14ac:dyDescent="0.35">
      <c r="B338" s="71" t="s">
        <v>836</v>
      </c>
      <c r="C338" s="430">
        <v>561900</v>
      </c>
      <c r="D338" s="430" t="s">
        <v>767</v>
      </c>
      <c r="E338" s="431">
        <v>10.3752</v>
      </c>
      <c r="F338" s="431">
        <v>1.4806999999999999</v>
      </c>
      <c r="G338" s="431">
        <f t="shared" si="5"/>
        <v>7.0069561693793476</v>
      </c>
      <c r="H338" s="418">
        <f>G338*VLOOKUP(B338,'Equation 3 FTE Conversion'!B$10:E$32,4,FALSE)</f>
        <v>6.482819674555075</v>
      </c>
    </row>
    <row r="339" spans="2:8" ht="15.5" x14ac:dyDescent="0.35">
      <c r="B339" s="71" t="s">
        <v>836</v>
      </c>
      <c r="C339" s="430">
        <v>562000</v>
      </c>
      <c r="D339" s="430" t="s">
        <v>768</v>
      </c>
      <c r="E339" s="431">
        <v>6.2477</v>
      </c>
      <c r="F339" s="431">
        <v>1.6347</v>
      </c>
      <c r="G339" s="431">
        <f t="shared" si="5"/>
        <v>3.8219245121429006</v>
      </c>
      <c r="H339" s="418">
        <f>G339*VLOOKUP(B339,'Equation 3 FTE Conversion'!B$10:E$32,4,FALSE)</f>
        <v>3.5360357369238336</v>
      </c>
    </row>
    <row r="340" spans="2:8" ht="15.5" x14ac:dyDescent="0.35">
      <c r="B340" s="434" t="s">
        <v>837</v>
      </c>
      <c r="C340" s="430">
        <v>611100</v>
      </c>
      <c r="D340" s="430" t="s">
        <v>769</v>
      </c>
      <c r="E340" s="431">
        <v>17.968499999999999</v>
      </c>
      <c r="F340" s="431">
        <v>1.0746</v>
      </c>
      <c r="G340" s="431">
        <f t="shared" si="5"/>
        <v>16.721105527638191</v>
      </c>
      <c r="H340" s="418">
        <f>G340*VLOOKUP(B340,'Equation 3 FTE Conversion'!B$10:E$32,4,FALSE)</f>
        <v>14.945294746289337</v>
      </c>
    </row>
    <row r="341" spans="2:8" ht="15.5" x14ac:dyDescent="0.35">
      <c r="B341" s="434" t="s">
        <v>837</v>
      </c>
      <c r="C341" s="430" t="s">
        <v>393</v>
      </c>
      <c r="D341" s="430" t="s">
        <v>770</v>
      </c>
      <c r="E341" s="431">
        <v>11.917899999999999</v>
      </c>
      <c r="F341" s="431">
        <v>1.1578999999999999</v>
      </c>
      <c r="G341" s="431">
        <f t="shared" si="5"/>
        <v>10.29268503324985</v>
      </c>
      <c r="H341" s="418">
        <f>G341*VLOOKUP(B341,'Equation 3 FTE Conversion'!B$10:E$32,4,FALSE)</f>
        <v>9.1995838013449536</v>
      </c>
    </row>
    <row r="342" spans="2:8" ht="15.5" x14ac:dyDescent="0.35">
      <c r="B342" s="434" t="s">
        <v>837</v>
      </c>
      <c r="C342" s="430" t="s">
        <v>401</v>
      </c>
      <c r="D342" s="430" t="s">
        <v>771</v>
      </c>
      <c r="E342" s="431">
        <v>19.9358</v>
      </c>
      <c r="F342" s="431">
        <v>1.1865000000000001</v>
      </c>
      <c r="G342" s="431">
        <f t="shared" si="5"/>
        <v>16.802191319005477</v>
      </c>
      <c r="H342" s="418">
        <f>G342*VLOOKUP(B342,'Equation 3 FTE Conversion'!B$10:E$32,4,FALSE)</f>
        <v>15.017769084168323</v>
      </c>
    </row>
    <row r="343" spans="2:8" ht="15.5" x14ac:dyDescent="0.35">
      <c r="B343" s="434" t="s">
        <v>838</v>
      </c>
      <c r="C343" s="430">
        <v>621100</v>
      </c>
      <c r="D343" s="430" t="s">
        <v>772</v>
      </c>
      <c r="E343" s="431">
        <v>8.5655000000000001</v>
      </c>
      <c r="F343" s="431">
        <v>1.3509</v>
      </c>
      <c r="G343" s="431">
        <f t="shared" si="5"/>
        <v>6.3405877563106081</v>
      </c>
      <c r="H343" s="418">
        <f>G343*VLOOKUP(B343,'Equation 3 FTE Conversion'!B$10:E$32,4,FALSE)</f>
        <v>5.772510266828359</v>
      </c>
    </row>
    <row r="344" spans="2:8" ht="15.5" x14ac:dyDescent="0.35">
      <c r="B344" s="434" t="s">
        <v>838</v>
      </c>
      <c r="C344" s="430">
        <v>621200</v>
      </c>
      <c r="D344" s="430" t="s">
        <v>773</v>
      </c>
      <c r="E344" s="431">
        <v>12.316800000000001</v>
      </c>
      <c r="F344" s="431">
        <v>1.2278</v>
      </c>
      <c r="G344" s="431">
        <f t="shared" si="5"/>
        <v>10.031601237986644</v>
      </c>
      <c r="H344" s="418">
        <f>G344*VLOOKUP(B344,'Equation 3 FTE Conversion'!B$10:E$32,4,FALSE)</f>
        <v>9.1328317444029157</v>
      </c>
    </row>
    <row r="345" spans="2:8" ht="15.5" x14ac:dyDescent="0.35">
      <c r="B345" s="434" t="s">
        <v>838</v>
      </c>
      <c r="C345" s="430">
        <v>621300</v>
      </c>
      <c r="D345" s="430" t="s">
        <v>774</v>
      </c>
      <c r="E345" s="431">
        <v>12.3573</v>
      </c>
      <c r="F345" s="431">
        <v>1.1654</v>
      </c>
      <c r="G345" s="431">
        <f t="shared" si="5"/>
        <v>10.603483782392312</v>
      </c>
      <c r="H345" s="418">
        <f>G345*VLOOKUP(B345,'Equation 3 FTE Conversion'!B$10:E$32,4,FALSE)</f>
        <v>9.6534771460403341</v>
      </c>
    </row>
    <row r="346" spans="2:8" ht="15.5" x14ac:dyDescent="0.35">
      <c r="B346" s="434" t="s">
        <v>838</v>
      </c>
      <c r="C346" s="430">
        <v>621400</v>
      </c>
      <c r="D346" s="430" t="s">
        <v>775</v>
      </c>
      <c r="E346" s="431">
        <v>6.4927000000000001</v>
      </c>
      <c r="F346" s="431">
        <v>1.9928999999999999</v>
      </c>
      <c r="G346" s="431">
        <f t="shared" si="5"/>
        <v>3.2579156003813541</v>
      </c>
      <c r="H346" s="418">
        <f>G346*VLOOKUP(B346,'Equation 3 FTE Conversion'!B$10:E$32,4,FALSE)</f>
        <v>2.9660264906741829</v>
      </c>
    </row>
    <row r="347" spans="2:8" ht="15.5" x14ac:dyDescent="0.35">
      <c r="B347" s="434" t="s">
        <v>838</v>
      </c>
      <c r="C347" s="430">
        <v>621500</v>
      </c>
      <c r="D347" s="430" t="s">
        <v>776</v>
      </c>
      <c r="E347" s="431">
        <v>7.6097999999999999</v>
      </c>
      <c r="F347" s="431">
        <v>1.3297000000000001</v>
      </c>
      <c r="G347" s="431">
        <f t="shared" si="5"/>
        <v>5.7229450251936518</v>
      </c>
      <c r="H347" s="418">
        <f>G347*VLOOKUP(B347,'Equation 3 FTE Conversion'!B$10:E$32,4,FALSE)</f>
        <v>5.2102045084929349</v>
      </c>
    </row>
    <row r="348" spans="2:8" ht="15.5" x14ac:dyDescent="0.35">
      <c r="B348" s="434" t="s">
        <v>838</v>
      </c>
      <c r="C348" s="430">
        <v>621600</v>
      </c>
      <c r="D348" s="430" t="s">
        <v>777</v>
      </c>
      <c r="E348" s="431">
        <v>17.6236</v>
      </c>
      <c r="F348" s="431">
        <v>1.1303000000000001</v>
      </c>
      <c r="G348" s="431">
        <f t="shared" si="5"/>
        <v>15.591966734495266</v>
      </c>
      <c r="H348" s="418">
        <f>G348*VLOOKUP(B348,'Equation 3 FTE Conversion'!B$10:E$32,4,FALSE)</f>
        <v>14.195022845530517</v>
      </c>
    </row>
    <row r="349" spans="2:8" ht="15.5" x14ac:dyDescent="0.35">
      <c r="B349" s="434" t="s">
        <v>838</v>
      </c>
      <c r="C349" s="430">
        <v>621900</v>
      </c>
      <c r="D349" s="430" t="s">
        <v>778</v>
      </c>
      <c r="E349" s="431">
        <v>11.084199999999999</v>
      </c>
      <c r="F349" s="431">
        <v>1.234</v>
      </c>
      <c r="G349" s="431">
        <f t="shared" si="5"/>
        <v>8.9823338735818474</v>
      </c>
      <c r="H349" s="418">
        <f>G349*VLOOKUP(B349,'Equation 3 FTE Conversion'!B$10:E$32,4,FALSE)</f>
        <v>8.1775722532545831</v>
      </c>
    </row>
    <row r="350" spans="2:8" ht="15.5" x14ac:dyDescent="0.35">
      <c r="B350" s="434" t="s">
        <v>838</v>
      </c>
      <c r="C350" s="430">
        <v>622000</v>
      </c>
      <c r="D350" s="430" t="s">
        <v>779</v>
      </c>
      <c r="E350" s="431">
        <v>8.5555000000000003</v>
      </c>
      <c r="F350" s="431">
        <v>1.5106999999999999</v>
      </c>
      <c r="G350" s="431">
        <f t="shared" si="5"/>
        <v>5.6632686833918058</v>
      </c>
      <c r="H350" s="418">
        <f>G350*VLOOKUP(B350,'Equation 3 FTE Conversion'!B$10:E$32,4,FALSE)</f>
        <v>5.1558747982235582</v>
      </c>
    </row>
    <row r="351" spans="2:8" ht="15.5" x14ac:dyDescent="0.35">
      <c r="B351" s="434" t="s">
        <v>838</v>
      </c>
      <c r="C351" s="430" t="s">
        <v>780</v>
      </c>
      <c r="D351" s="430" t="s">
        <v>781</v>
      </c>
      <c r="E351" s="431">
        <v>15.4817</v>
      </c>
      <c r="F351" s="431">
        <v>1.2346999999999999</v>
      </c>
      <c r="G351" s="431">
        <f t="shared" si="5"/>
        <v>12.538835344618127</v>
      </c>
      <c r="H351" s="418">
        <f>G351*VLOOKUP(B351,'Equation 3 FTE Conversion'!B$10:E$32,4,FALSE)</f>
        <v>11.415433165299245</v>
      </c>
    </row>
    <row r="352" spans="2:8" ht="15.5" x14ac:dyDescent="0.35">
      <c r="B352" s="434" t="s">
        <v>838</v>
      </c>
      <c r="C352" s="430" t="s">
        <v>782</v>
      </c>
      <c r="D352" s="430" t="s">
        <v>783</v>
      </c>
      <c r="E352" s="431">
        <v>15.1502</v>
      </c>
      <c r="F352" s="431">
        <v>1.1696</v>
      </c>
      <c r="G352" s="431">
        <f t="shared" si="5"/>
        <v>12.953317373461012</v>
      </c>
      <c r="H352" s="418">
        <f>G352*VLOOKUP(B352,'Equation 3 FTE Conversion'!B$10:E$32,4,FALSE)</f>
        <v>11.792780165114856</v>
      </c>
    </row>
    <row r="353" spans="2:8" ht="15.5" x14ac:dyDescent="0.35">
      <c r="B353" s="434" t="s">
        <v>838</v>
      </c>
      <c r="C353" s="430">
        <v>624100</v>
      </c>
      <c r="D353" s="430" t="s">
        <v>784</v>
      </c>
      <c r="E353" s="431">
        <v>24.388200000000001</v>
      </c>
      <c r="F353" s="431">
        <v>1.1188</v>
      </c>
      <c r="G353" s="431">
        <f t="shared" si="5"/>
        <v>21.798534143725419</v>
      </c>
      <c r="H353" s="418">
        <f>G353*VLOOKUP(B353,'Equation 3 FTE Conversion'!B$10:E$32,4,FALSE)</f>
        <v>19.84552016037097</v>
      </c>
    </row>
    <row r="354" spans="2:8" ht="15.5" x14ac:dyDescent="0.35">
      <c r="B354" s="434" t="s">
        <v>838</v>
      </c>
      <c r="C354" s="430">
        <v>624400</v>
      </c>
      <c r="D354" s="430" t="s">
        <v>785</v>
      </c>
      <c r="E354" s="431">
        <v>21.103400000000001</v>
      </c>
      <c r="F354" s="431">
        <v>1.1091</v>
      </c>
      <c r="G354" s="431">
        <f t="shared" si="5"/>
        <v>19.027499774592012</v>
      </c>
      <c r="H354" s="418">
        <f>G354*VLOOKUP(B354,'Equation 3 FTE Conversion'!B$10:E$32,4,FALSE)</f>
        <v>17.322753350679449</v>
      </c>
    </row>
    <row r="355" spans="2:8" ht="15.5" x14ac:dyDescent="0.35">
      <c r="B355" s="434" t="s">
        <v>838</v>
      </c>
      <c r="C355" s="430" t="s">
        <v>386</v>
      </c>
      <c r="D355" s="430" t="s">
        <v>786</v>
      </c>
      <c r="E355" s="431">
        <v>12.7179</v>
      </c>
      <c r="F355" s="431">
        <v>1.3016000000000001</v>
      </c>
      <c r="G355" s="431">
        <f t="shared" si="5"/>
        <v>9.7709741856177015</v>
      </c>
      <c r="H355" s="418">
        <f>G355*VLOOKUP(B355,'Equation 3 FTE Conversion'!B$10:E$32,4,FALSE)</f>
        <v>8.8955552657175474</v>
      </c>
    </row>
    <row r="356" spans="2:8" ht="15.5" x14ac:dyDescent="0.35">
      <c r="B356" s="434" t="s">
        <v>839</v>
      </c>
      <c r="C356" s="430">
        <v>711100</v>
      </c>
      <c r="D356" s="430" t="s">
        <v>787</v>
      </c>
      <c r="E356" s="431">
        <v>22.241399999999999</v>
      </c>
      <c r="F356" s="431">
        <v>1.1751</v>
      </c>
      <c r="G356" s="431">
        <f t="shared" si="5"/>
        <v>18.927240234873626</v>
      </c>
      <c r="H356" s="418">
        <f>G356*VLOOKUP(B356,'Equation 3 FTE Conversion'!B$10:E$32,4,FALSE)</f>
        <v>15.628207684814583</v>
      </c>
    </row>
    <row r="357" spans="2:8" ht="15.5" x14ac:dyDescent="0.35">
      <c r="B357" s="434" t="s">
        <v>839</v>
      </c>
      <c r="C357" s="430">
        <v>711200</v>
      </c>
      <c r="D357" s="430" t="s">
        <v>788</v>
      </c>
      <c r="E357" s="431">
        <v>11.7874</v>
      </c>
      <c r="F357" s="431">
        <v>1.3852</v>
      </c>
      <c r="G357" s="431">
        <f t="shared" si="5"/>
        <v>8.509529309846954</v>
      </c>
      <c r="H357" s="418">
        <f>G357*VLOOKUP(B357,'Equation 3 FTE Conversion'!B$10:E$32,4,FALSE)</f>
        <v>7.0263117973888312</v>
      </c>
    </row>
    <row r="358" spans="2:8" ht="15.5" x14ac:dyDescent="0.35">
      <c r="B358" s="434" t="s">
        <v>839</v>
      </c>
      <c r="C358" s="430">
        <v>711500</v>
      </c>
      <c r="D358" s="430" t="s">
        <v>789</v>
      </c>
      <c r="E358" s="431">
        <v>9.8986999999999998</v>
      </c>
      <c r="F358" s="431">
        <v>1.1835</v>
      </c>
      <c r="G358" s="431">
        <f t="shared" si="5"/>
        <v>8.3639205745669631</v>
      </c>
      <c r="H358" s="418">
        <f>G358*VLOOKUP(B358,'Equation 3 FTE Conversion'!B$10:E$32,4,FALSE)</f>
        <v>6.9060827768110684</v>
      </c>
    </row>
    <row r="359" spans="2:8" ht="15.5" x14ac:dyDescent="0.35">
      <c r="B359" s="434" t="s">
        <v>839</v>
      </c>
      <c r="C359" s="430" t="s">
        <v>790</v>
      </c>
      <c r="D359" s="430" t="s">
        <v>791</v>
      </c>
      <c r="E359" s="431">
        <v>19.642399999999999</v>
      </c>
      <c r="F359" s="431">
        <v>1.2692000000000001</v>
      </c>
      <c r="G359" s="431">
        <f t="shared" si="5"/>
        <v>15.4762054837693</v>
      </c>
      <c r="H359" s="418">
        <f>G359*VLOOKUP(B359,'Equation 3 FTE Conversion'!B$10:E$32,4,FALSE)</f>
        <v>12.77869094869804</v>
      </c>
    </row>
    <row r="360" spans="2:8" ht="15.5" x14ac:dyDescent="0.35">
      <c r="B360" s="434" t="s">
        <v>839</v>
      </c>
      <c r="C360" s="430">
        <v>712000</v>
      </c>
      <c r="D360" s="430" t="s">
        <v>792</v>
      </c>
      <c r="E360" s="431">
        <v>10.334099999999999</v>
      </c>
      <c r="F360" s="431">
        <v>1.3384</v>
      </c>
      <c r="G360" s="431">
        <f t="shared" si="5"/>
        <v>7.7212343096234299</v>
      </c>
      <c r="H360" s="418">
        <f>G360*VLOOKUP(B360,'Equation 3 FTE Conversion'!B$10:E$32,4,FALSE)</f>
        <v>6.3754172228224268</v>
      </c>
    </row>
    <row r="361" spans="2:8" ht="15.5" x14ac:dyDescent="0.35">
      <c r="B361" s="434" t="s">
        <v>839</v>
      </c>
      <c r="C361" s="430">
        <v>713100</v>
      </c>
      <c r="D361" s="430" t="s">
        <v>793</v>
      </c>
      <c r="E361" s="431">
        <v>12.2545</v>
      </c>
      <c r="F361" s="431">
        <v>1.1606000000000001</v>
      </c>
      <c r="G361" s="431">
        <f t="shared" si="5"/>
        <v>10.558762708943648</v>
      </c>
      <c r="H361" s="418">
        <f>G361*VLOOKUP(B361,'Equation 3 FTE Conversion'!B$10:E$32,4,FALSE)</f>
        <v>8.7183622367726841</v>
      </c>
    </row>
    <row r="362" spans="2:8" ht="15.5" x14ac:dyDescent="0.35">
      <c r="B362" s="434" t="s">
        <v>839</v>
      </c>
      <c r="C362" s="430">
        <v>713200</v>
      </c>
      <c r="D362" s="430" t="s">
        <v>794</v>
      </c>
      <c r="E362" s="431">
        <v>7.2896999999999998</v>
      </c>
      <c r="F362" s="431">
        <v>1.4811000000000001</v>
      </c>
      <c r="G362" s="431">
        <f t="shared" si="5"/>
        <v>4.9218148673283366</v>
      </c>
      <c r="H362" s="418">
        <f>G362*VLOOKUP(B362,'Equation 3 FTE Conversion'!B$10:E$32,4,FALSE)</f>
        <v>4.0639387453375848</v>
      </c>
    </row>
    <row r="363" spans="2:8" ht="15.5" x14ac:dyDescent="0.35">
      <c r="B363" s="434" t="s">
        <v>839</v>
      </c>
      <c r="C363" s="430">
        <v>713900</v>
      </c>
      <c r="D363" s="430" t="s">
        <v>795</v>
      </c>
      <c r="E363" s="431">
        <v>15.102600000000001</v>
      </c>
      <c r="F363" s="431">
        <v>1.2136</v>
      </c>
      <c r="G363" s="431">
        <f t="shared" si="5"/>
        <v>12.444462755438366</v>
      </c>
      <c r="H363" s="418">
        <f>G363*VLOOKUP(B363,'Equation 3 FTE Conversion'!B$10:E$32,4,FALSE)</f>
        <v>10.275383312860946</v>
      </c>
    </row>
    <row r="364" spans="2:8" ht="15.5" x14ac:dyDescent="0.35">
      <c r="B364" s="434" t="s">
        <v>796</v>
      </c>
      <c r="C364" s="430">
        <v>721000</v>
      </c>
      <c r="D364" s="430" t="s">
        <v>796</v>
      </c>
      <c r="E364" s="431">
        <v>9.3263999999999996</v>
      </c>
      <c r="F364" s="431">
        <v>1.3632</v>
      </c>
      <c r="G364" s="431">
        <f t="shared" si="5"/>
        <v>6.841549295774648</v>
      </c>
      <c r="H364" s="418">
        <f>G364*VLOOKUP(B364,'Equation 3 FTE Conversion'!B$10:E$32,4,FALSE)</f>
        <v>6.2647907795610873</v>
      </c>
    </row>
    <row r="365" spans="2:8" ht="15.5" x14ac:dyDescent="0.35">
      <c r="B365" s="434" t="s">
        <v>840</v>
      </c>
      <c r="C365" s="430">
        <v>722110</v>
      </c>
      <c r="D365" s="430" t="s">
        <v>797</v>
      </c>
      <c r="E365" s="431">
        <v>15.8193</v>
      </c>
      <c r="F365" s="431">
        <v>1.1676</v>
      </c>
      <c r="G365" s="431">
        <f t="shared" si="5"/>
        <v>13.548561151079138</v>
      </c>
      <c r="H365" s="418">
        <f>G365*VLOOKUP(B365,'Equation 3 FTE Conversion'!B$10:E$32,4,FALSE)</f>
        <v>10.897340010930236</v>
      </c>
    </row>
    <row r="366" spans="2:8" ht="15.5" x14ac:dyDescent="0.35">
      <c r="B366" s="434" t="s">
        <v>840</v>
      </c>
      <c r="C366" s="430">
        <v>722211</v>
      </c>
      <c r="D366" s="430" t="s">
        <v>798</v>
      </c>
      <c r="E366" s="431">
        <v>13.8483</v>
      </c>
      <c r="F366" s="431">
        <v>1.2833000000000001</v>
      </c>
      <c r="G366" s="431">
        <f t="shared" si="5"/>
        <v>10.791163406841735</v>
      </c>
      <c r="H366" s="418">
        <f>G366*VLOOKUP(B366,'Equation 3 FTE Conversion'!B$10:E$32,4,FALSE)</f>
        <v>8.6795177322941246</v>
      </c>
    </row>
    <row r="367" spans="2:8" ht="15.5" x14ac:dyDescent="0.35">
      <c r="B367" s="434" t="s">
        <v>840</v>
      </c>
      <c r="C367" s="430" t="s">
        <v>799</v>
      </c>
      <c r="D367" s="430" t="s">
        <v>800</v>
      </c>
      <c r="E367" s="431">
        <v>19.88</v>
      </c>
      <c r="F367" s="431">
        <v>1.1261000000000001</v>
      </c>
      <c r="G367" s="431">
        <f t="shared" si="5"/>
        <v>17.653849569310005</v>
      </c>
      <c r="H367" s="418">
        <f>G367*VLOOKUP(B367,'Equation 3 FTE Conversion'!B$10:E$32,4,FALSE)</f>
        <v>14.199293866955195</v>
      </c>
    </row>
    <row r="368" spans="2:8" ht="15.5" x14ac:dyDescent="0.35">
      <c r="B368" s="434" t="s">
        <v>841</v>
      </c>
      <c r="C368" s="430">
        <v>811100</v>
      </c>
      <c r="D368" s="430" t="s">
        <v>801</v>
      </c>
      <c r="E368" s="431">
        <v>11.002800000000001</v>
      </c>
      <c r="F368" s="431">
        <v>1.1431</v>
      </c>
      <c r="G368" s="431">
        <f t="shared" si="5"/>
        <v>9.6254046015221775</v>
      </c>
      <c r="H368" s="418">
        <f>G368*VLOOKUP(B368,'Equation 3 FTE Conversion'!B$10:E$32,4,FALSE)</f>
        <v>8.2505333256943363</v>
      </c>
    </row>
    <row r="369" spans="2:8" ht="15.5" x14ac:dyDescent="0.35">
      <c r="B369" s="434" t="s">
        <v>841</v>
      </c>
      <c r="C369" s="430">
        <v>811200</v>
      </c>
      <c r="D369" s="430" t="s">
        <v>802</v>
      </c>
      <c r="E369" s="431">
        <v>8.2041000000000004</v>
      </c>
      <c r="F369" s="431">
        <v>1.232</v>
      </c>
      <c r="G369" s="431">
        <f t="shared" si="5"/>
        <v>6.6591720779220784</v>
      </c>
      <c r="H369" s="418">
        <f>G369*VLOOKUP(B369,'Equation 3 FTE Conversion'!B$10:E$32,4,FALSE)</f>
        <v>5.707990824795119</v>
      </c>
    </row>
    <row r="370" spans="2:8" ht="15.5" x14ac:dyDescent="0.35">
      <c r="B370" s="434" t="s">
        <v>841</v>
      </c>
      <c r="C370" s="430">
        <v>811300</v>
      </c>
      <c r="D370" s="430" t="s">
        <v>803</v>
      </c>
      <c r="E370" s="431">
        <v>7.6375000000000002</v>
      </c>
      <c r="F370" s="431">
        <v>1.2585999999999999</v>
      </c>
      <c r="G370" s="431">
        <f t="shared" si="5"/>
        <v>6.0682504369934849</v>
      </c>
      <c r="H370" s="418">
        <f>G370*VLOOKUP(B370,'Equation 3 FTE Conversion'!B$10:E$32,4,FALSE)</f>
        <v>5.2014751100599339</v>
      </c>
    </row>
    <row r="371" spans="2:8" ht="15.5" x14ac:dyDescent="0.35">
      <c r="B371" s="434" t="s">
        <v>841</v>
      </c>
      <c r="C371" s="430">
        <v>811400</v>
      </c>
      <c r="D371" s="430" t="s">
        <v>804</v>
      </c>
      <c r="E371" s="431">
        <v>9.1041000000000007</v>
      </c>
      <c r="F371" s="431">
        <v>1.0887</v>
      </c>
      <c r="G371" s="431">
        <f t="shared" si="5"/>
        <v>8.3623587765224592</v>
      </c>
      <c r="H371" s="418">
        <f>G371*VLOOKUP(B371,'Equation 3 FTE Conversion'!B$10:E$32,4,FALSE)</f>
        <v>7.1678981428167967</v>
      </c>
    </row>
    <row r="372" spans="2:8" ht="15.5" x14ac:dyDescent="0.35">
      <c r="B372" s="434" t="s">
        <v>841</v>
      </c>
      <c r="C372" s="430">
        <v>812100</v>
      </c>
      <c r="D372" s="430" t="s">
        <v>805</v>
      </c>
      <c r="E372" s="431">
        <v>27.571200000000001</v>
      </c>
      <c r="F372" s="431">
        <v>1.0762</v>
      </c>
      <c r="G372" s="431">
        <f t="shared" si="5"/>
        <v>25.619029920089204</v>
      </c>
      <c r="H372" s="418">
        <f>G372*VLOOKUP(B372,'Equation 3 FTE Conversion'!B$10:E$32,4,FALSE)</f>
        <v>21.959664957276679</v>
      </c>
    </row>
    <row r="373" spans="2:8" ht="15.5" x14ac:dyDescent="0.35">
      <c r="B373" s="434" t="s">
        <v>841</v>
      </c>
      <c r="C373" s="430">
        <v>812200</v>
      </c>
      <c r="D373" s="430" t="s">
        <v>806</v>
      </c>
      <c r="E373" s="431">
        <v>11.5619</v>
      </c>
      <c r="F373" s="431">
        <v>1.036</v>
      </c>
      <c r="G373" s="431">
        <f t="shared" si="5"/>
        <v>11.160135135135134</v>
      </c>
      <c r="H373" s="418">
        <f>G373*VLOOKUP(B373,'Equation 3 FTE Conversion'!B$10:E$32,4,FALSE)</f>
        <v>9.5660463807540577</v>
      </c>
    </row>
    <row r="374" spans="2:8" ht="15.5" x14ac:dyDescent="0.35">
      <c r="B374" s="434" t="s">
        <v>841</v>
      </c>
      <c r="C374" s="430">
        <v>812300</v>
      </c>
      <c r="D374" s="430" t="s">
        <v>807</v>
      </c>
      <c r="E374" s="431">
        <v>15.655099999999999</v>
      </c>
      <c r="F374" s="431">
        <v>1.1498999999999999</v>
      </c>
      <c r="G374" s="431">
        <f t="shared" si="5"/>
        <v>13.614314288198974</v>
      </c>
      <c r="H374" s="418">
        <f>G374*VLOOKUP(B374,'Equation 3 FTE Conversion'!B$10:E$32,4,FALSE)</f>
        <v>11.669676069876468</v>
      </c>
    </row>
    <row r="375" spans="2:8" ht="15.5" x14ac:dyDescent="0.35">
      <c r="B375" s="434" t="s">
        <v>841</v>
      </c>
      <c r="C375" s="430">
        <v>812900</v>
      </c>
      <c r="D375" s="430" t="s">
        <v>808</v>
      </c>
      <c r="E375" s="431">
        <v>20.318899999999999</v>
      </c>
      <c r="F375" s="431">
        <v>1.1223000000000001</v>
      </c>
      <c r="G375" s="431">
        <f t="shared" si="5"/>
        <v>18.104695714158424</v>
      </c>
      <c r="H375" s="418">
        <f>G375*VLOOKUP(B375,'Equation 3 FTE Conversion'!B$10:E$32,4,FALSE)</f>
        <v>15.518661451134982</v>
      </c>
    </row>
    <row r="376" spans="2:8" ht="15.5" x14ac:dyDescent="0.35">
      <c r="B376" s="434" t="s">
        <v>841</v>
      </c>
      <c r="C376" s="430">
        <v>813100</v>
      </c>
      <c r="D376" s="430" t="s">
        <v>809</v>
      </c>
      <c r="E376" s="431">
        <v>8.4345999999999997</v>
      </c>
      <c r="F376" s="431">
        <v>2.4525000000000001</v>
      </c>
      <c r="G376" s="431">
        <f t="shared" ref="G376:G378" si="6">E376/F376</f>
        <v>3.4391845056065238</v>
      </c>
      <c r="H376" s="418">
        <f>G376*VLOOKUP(B376,'Equation 3 FTE Conversion'!B$10:E$32,4,FALSE)</f>
        <v>2.9479390790731994</v>
      </c>
    </row>
    <row r="377" spans="2:8" ht="15.5" x14ac:dyDescent="0.35">
      <c r="B377" s="434" t="s">
        <v>841</v>
      </c>
      <c r="C377" s="430" t="s">
        <v>381</v>
      </c>
      <c r="D377" s="430" t="s">
        <v>810</v>
      </c>
      <c r="E377" s="431">
        <v>10.426600000000001</v>
      </c>
      <c r="F377" s="431">
        <v>1.3189</v>
      </c>
      <c r="G377" s="431">
        <f t="shared" si="6"/>
        <v>7.9055273333838816</v>
      </c>
      <c r="H377" s="418">
        <f>G377*VLOOKUP(B377,'Equation 3 FTE Conversion'!B$10:E$32,4,FALSE)</f>
        <v>6.7763194817760111</v>
      </c>
    </row>
    <row r="378" spans="2:8" ht="15.5" x14ac:dyDescent="0.35">
      <c r="B378" s="434" t="s">
        <v>841</v>
      </c>
      <c r="C378" s="420" t="s">
        <v>811</v>
      </c>
      <c r="D378" s="420" t="s">
        <v>812</v>
      </c>
      <c r="E378" s="435">
        <v>13.2606</v>
      </c>
      <c r="F378" s="435">
        <v>1.2601</v>
      </c>
      <c r="G378" s="435">
        <f t="shared" si="6"/>
        <v>10.523450519800017</v>
      </c>
      <c r="H378" s="421">
        <f>G378*VLOOKUP(B378,'Equation 3 FTE Conversion'!B$10:E$32,4,FALSE)</f>
        <v>9.0203043725741061</v>
      </c>
    </row>
    <row r="379" spans="2:8" ht="16" thickBot="1" x14ac:dyDescent="0.4">
      <c r="B379" s="436" t="s">
        <v>817</v>
      </c>
      <c r="C379" s="437" t="s">
        <v>383</v>
      </c>
      <c r="D379" s="438" t="s">
        <v>817</v>
      </c>
      <c r="E379" s="439">
        <v>0</v>
      </c>
      <c r="F379" s="439">
        <v>0</v>
      </c>
      <c r="G379" s="438">
        <v>0</v>
      </c>
      <c r="H379" s="440">
        <v>0</v>
      </c>
    </row>
    <row r="380" spans="2:8" ht="15.5" x14ac:dyDescent="0.35">
      <c r="E380" s="305"/>
      <c r="F380" s="305"/>
      <c r="G380" s="305"/>
      <c r="H380" s="305"/>
    </row>
    <row r="381" spans="2:8" ht="16" x14ac:dyDescent="0.3">
      <c r="B381" s="1" t="s">
        <v>851</v>
      </c>
    </row>
  </sheetData>
  <sheetProtection algorithmName="SHA-512" hashValue="CcON6yh/PF6YxHW23FQMRxJN5PR6yHxrdMTsME/Bj1Y9/VTF7bV2Ox2XsxX6kVU7WM9zltJWb/OaMD9C1wVlvQ==" saltValue="exlpUHEMQLK529b00nSPNA==" spinCount="100000" sheet="1" objects="1" scenarios="1"/>
  <pageMargins left="0.7" right="0.7" top="0.98479166666666662" bottom="0.75" header="0.3" footer="0.3"/>
  <pageSetup scale="60" fitToWidth="0" fitToHeight="0" orientation="landscape" r:id="rId1"/>
  <headerFooter>
    <oddFooter>&amp;L&amp;"Avenir LT Std 55 Roman,Regular"&amp;12&amp;K000000
May 13, 2021&amp;C&amp;"Avenir LT Std 55 Roman,Regular"&amp;12Page &amp;P of &amp;N&amp;R&amp;"Avenir LT Std 55 Roman,Regular"&amp;12&amp;K000000&amp;A</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J11"/>
  <sheetViews>
    <sheetView showGridLines="0" zoomScaleNormal="100" zoomScalePageLayoutView="64" workbookViewId="0"/>
  </sheetViews>
  <sheetFormatPr defaultColWidth="9.1796875" defaultRowHeight="14" x14ac:dyDescent="0.3"/>
  <cols>
    <col min="1" max="1" width="3.54296875" style="1" customWidth="1"/>
    <col min="2" max="2" width="51.453125" style="1" customWidth="1"/>
    <col min="3" max="369" width="16.54296875" style="1" customWidth="1"/>
    <col min="370" max="370" width="14.54296875" style="1" customWidth="1"/>
    <col min="371" max="371" width="22.54296875" style="1" customWidth="1"/>
    <col min="372" max="372" width="15.54296875" style="1" customWidth="1"/>
    <col min="373" max="373" width="20.1796875" style="1" customWidth="1"/>
    <col min="374" max="374" width="15.54296875" style="1" customWidth="1"/>
    <col min="375" max="16384" width="9.1796875" style="1"/>
  </cols>
  <sheetData>
    <row r="1" spans="1:374" ht="18.75" customHeight="1" x14ac:dyDescent="0.3">
      <c r="A1" s="158"/>
      <c r="B1" s="84"/>
      <c r="C1" s="84"/>
      <c r="D1" s="84"/>
      <c r="E1" s="84"/>
    </row>
    <row r="2" spans="1:374" ht="15" customHeight="1" x14ac:dyDescent="0.3">
      <c r="A2" s="159"/>
    </row>
    <row r="3" spans="1:374" ht="18.75" customHeight="1" x14ac:dyDescent="0.3">
      <c r="A3" s="158"/>
      <c r="B3" s="84"/>
      <c r="C3" s="84"/>
      <c r="D3" s="84"/>
      <c r="E3" s="84"/>
    </row>
    <row r="4" spans="1:374" ht="15" customHeight="1" x14ac:dyDescent="0.3">
      <c r="A4" s="159"/>
    </row>
    <row r="5" spans="1:374" ht="18.75" customHeight="1" x14ac:dyDescent="0.3">
      <c r="A5" s="158"/>
      <c r="B5" s="84"/>
      <c r="C5" s="84"/>
      <c r="D5" s="84"/>
      <c r="E5" s="84"/>
    </row>
    <row r="6" spans="1:374" ht="15" customHeight="1" x14ac:dyDescent="0.3"/>
    <row r="7" spans="1:374" ht="15" customHeight="1" x14ac:dyDescent="0.3">
      <c r="A7" s="8"/>
      <c r="B7" s="8"/>
      <c r="C7" s="8"/>
      <c r="D7" s="8"/>
      <c r="E7" s="8"/>
    </row>
    <row r="8" spans="1:374" ht="16" thickBot="1" x14ac:dyDescent="0.4">
      <c r="F8" s="3"/>
    </row>
    <row r="9" spans="1:374" s="9" customFormat="1" ht="15.5" x14ac:dyDescent="0.35">
      <c r="B9" s="10"/>
      <c r="C9" s="211" t="s">
        <v>407</v>
      </c>
      <c r="D9" s="211">
        <v>111200</v>
      </c>
      <c r="E9" s="211">
        <v>111300</v>
      </c>
      <c r="F9" s="211">
        <v>111400</v>
      </c>
      <c r="G9" s="211">
        <v>111900</v>
      </c>
      <c r="H9" s="211">
        <v>112120</v>
      </c>
      <c r="I9" s="211" t="s">
        <v>414</v>
      </c>
      <c r="J9" s="211">
        <v>112300</v>
      </c>
      <c r="K9" s="211" t="s">
        <v>417</v>
      </c>
      <c r="L9" s="211">
        <v>113000</v>
      </c>
      <c r="M9" s="211">
        <v>114000</v>
      </c>
      <c r="N9" s="211">
        <v>115000</v>
      </c>
      <c r="O9" s="211">
        <v>211000</v>
      </c>
      <c r="P9" s="211">
        <v>212100</v>
      </c>
      <c r="Q9" s="211">
        <v>212230</v>
      </c>
      <c r="R9" s="211" t="s">
        <v>425</v>
      </c>
      <c r="S9" s="211">
        <v>212310</v>
      </c>
      <c r="T9" s="211" t="s">
        <v>428</v>
      </c>
      <c r="U9" s="211">
        <v>213111</v>
      </c>
      <c r="V9" s="211" t="s">
        <v>431</v>
      </c>
      <c r="W9" s="211" t="s">
        <v>384</v>
      </c>
      <c r="X9" s="211">
        <v>221200</v>
      </c>
      <c r="Y9" s="211">
        <v>221300</v>
      </c>
      <c r="Z9" s="211">
        <v>2332</v>
      </c>
      <c r="AA9" s="211" t="s">
        <v>390</v>
      </c>
      <c r="AB9" s="211" t="s">
        <v>388</v>
      </c>
      <c r="AC9" s="211" t="s">
        <v>387</v>
      </c>
      <c r="AD9" s="211">
        <v>321100</v>
      </c>
      <c r="AE9" s="211">
        <v>321200</v>
      </c>
      <c r="AF9" s="211">
        <v>321910</v>
      </c>
      <c r="AG9" s="211" t="s">
        <v>385</v>
      </c>
      <c r="AH9" s="211">
        <v>327100</v>
      </c>
      <c r="AI9" s="211">
        <v>327200</v>
      </c>
      <c r="AJ9" s="211">
        <v>327310</v>
      </c>
      <c r="AK9" s="211">
        <v>327320</v>
      </c>
      <c r="AL9" s="211">
        <v>327330</v>
      </c>
      <c r="AM9" s="211">
        <v>327390</v>
      </c>
      <c r="AN9" s="211">
        <v>327400</v>
      </c>
      <c r="AO9" s="211">
        <v>327910</v>
      </c>
      <c r="AP9" s="211">
        <v>327991</v>
      </c>
      <c r="AQ9" s="211">
        <v>327992</v>
      </c>
      <c r="AR9" s="211">
        <v>327993</v>
      </c>
      <c r="AS9" s="211">
        <v>327999</v>
      </c>
      <c r="AT9" s="211">
        <v>331110</v>
      </c>
      <c r="AU9" s="211">
        <v>331200</v>
      </c>
      <c r="AV9" s="211">
        <v>331314</v>
      </c>
      <c r="AW9" s="211">
        <v>331313</v>
      </c>
      <c r="AX9" s="211" t="s">
        <v>460</v>
      </c>
      <c r="AY9" s="211">
        <v>331410</v>
      </c>
      <c r="AZ9" s="211">
        <v>331420</v>
      </c>
      <c r="BA9" s="211">
        <v>331490</v>
      </c>
      <c r="BB9" s="211">
        <v>331510</v>
      </c>
      <c r="BC9" s="211">
        <v>331520</v>
      </c>
      <c r="BD9" s="211">
        <v>332114</v>
      </c>
      <c r="BE9" s="211" t="s">
        <v>468</v>
      </c>
      <c r="BF9" s="211">
        <v>332119</v>
      </c>
      <c r="BG9" s="211">
        <v>332200</v>
      </c>
      <c r="BH9" s="211">
        <v>332310</v>
      </c>
      <c r="BI9" s="211">
        <v>332320</v>
      </c>
      <c r="BJ9" s="211">
        <v>332410</v>
      </c>
      <c r="BK9" s="211">
        <v>332420</v>
      </c>
      <c r="BL9" s="211">
        <v>332430</v>
      </c>
      <c r="BM9" s="211">
        <v>332500</v>
      </c>
      <c r="BN9" s="211">
        <v>332600</v>
      </c>
      <c r="BO9" s="211">
        <v>332710</v>
      </c>
      <c r="BP9" s="211">
        <v>332720</v>
      </c>
      <c r="BQ9" s="211">
        <v>332800</v>
      </c>
      <c r="BR9" s="211">
        <v>332913</v>
      </c>
      <c r="BS9" s="211" t="s">
        <v>483</v>
      </c>
      <c r="BT9" s="211">
        <v>332991</v>
      </c>
      <c r="BU9" s="211">
        <v>332996</v>
      </c>
      <c r="BV9" s="211" t="s">
        <v>487</v>
      </c>
      <c r="BW9" s="211">
        <v>332999</v>
      </c>
      <c r="BX9" s="211">
        <v>333111</v>
      </c>
      <c r="BY9" s="211">
        <v>333112</v>
      </c>
      <c r="BZ9" s="211">
        <v>333120</v>
      </c>
      <c r="CA9" s="211">
        <v>333130</v>
      </c>
      <c r="CB9" s="211">
        <v>333242</v>
      </c>
      <c r="CC9" s="211" t="s">
        <v>397</v>
      </c>
      <c r="CD9" s="211">
        <v>333314</v>
      </c>
      <c r="CE9" s="211">
        <v>333316</v>
      </c>
      <c r="CF9" s="211">
        <v>333318</v>
      </c>
      <c r="CG9" s="211">
        <v>333414</v>
      </c>
      <c r="CH9" s="211">
        <v>333415</v>
      </c>
      <c r="CI9" s="211">
        <v>333413</v>
      </c>
      <c r="CJ9" s="211">
        <v>333511</v>
      </c>
      <c r="CK9" s="211">
        <v>333514</v>
      </c>
      <c r="CL9" s="211">
        <v>333517</v>
      </c>
      <c r="CM9" s="211" t="s">
        <v>505</v>
      </c>
      <c r="CN9" s="211">
        <v>333611</v>
      </c>
      <c r="CO9" s="211">
        <v>333612</v>
      </c>
      <c r="CP9" s="211">
        <v>333613</v>
      </c>
      <c r="CQ9" s="211">
        <v>333618</v>
      </c>
      <c r="CR9" s="211">
        <v>333912</v>
      </c>
      <c r="CS9" s="211" t="s">
        <v>395</v>
      </c>
      <c r="CT9" s="211">
        <v>333920</v>
      </c>
      <c r="CU9" s="211">
        <v>333991</v>
      </c>
      <c r="CV9" s="211">
        <v>333993</v>
      </c>
      <c r="CW9" s="211">
        <v>333994</v>
      </c>
      <c r="CX9" s="211" t="s">
        <v>517</v>
      </c>
      <c r="CY9" s="211" t="s">
        <v>519</v>
      </c>
      <c r="CZ9" s="211">
        <v>334111</v>
      </c>
      <c r="DA9" s="211">
        <v>334112</v>
      </c>
      <c r="DB9" s="211">
        <v>334118</v>
      </c>
      <c r="DC9" s="211">
        <v>334210</v>
      </c>
      <c r="DD9" s="211">
        <v>334220</v>
      </c>
      <c r="DE9" s="211">
        <v>334290</v>
      </c>
      <c r="DF9" s="211">
        <v>334413</v>
      </c>
      <c r="DG9" s="211">
        <v>334418</v>
      </c>
      <c r="DH9" s="211" t="s">
        <v>529</v>
      </c>
      <c r="DI9" s="211">
        <v>334510</v>
      </c>
      <c r="DJ9" s="211">
        <v>334511</v>
      </c>
      <c r="DK9" s="211">
        <v>334512</v>
      </c>
      <c r="DL9" s="211">
        <v>334513</v>
      </c>
      <c r="DM9" s="211">
        <v>334514</v>
      </c>
      <c r="DN9" s="211">
        <v>334515</v>
      </c>
      <c r="DO9" s="211">
        <v>334516</v>
      </c>
      <c r="DP9" s="211">
        <v>334517</v>
      </c>
      <c r="DQ9" s="211" t="s">
        <v>394</v>
      </c>
      <c r="DR9" s="211">
        <v>334300</v>
      </c>
      <c r="DS9" s="211">
        <v>334610</v>
      </c>
      <c r="DT9" s="211">
        <v>335110</v>
      </c>
      <c r="DU9" s="211">
        <v>335120</v>
      </c>
      <c r="DV9" s="211">
        <v>335210</v>
      </c>
      <c r="DW9" s="211">
        <v>335220</v>
      </c>
      <c r="DX9" s="211">
        <v>335311</v>
      </c>
      <c r="DY9" s="211">
        <v>335312</v>
      </c>
      <c r="DZ9" s="211">
        <v>335313</v>
      </c>
      <c r="EA9" s="211">
        <v>335314</v>
      </c>
      <c r="EB9" s="211">
        <v>335911</v>
      </c>
      <c r="EC9" s="211">
        <v>335912</v>
      </c>
      <c r="ED9" s="211">
        <v>335920</v>
      </c>
      <c r="EE9" s="211">
        <v>335930</v>
      </c>
      <c r="EF9" s="211">
        <v>335991</v>
      </c>
      <c r="EG9" s="211">
        <v>335999</v>
      </c>
      <c r="EH9" s="211">
        <v>336111</v>
      </c>
      <c r="EI9" s="211">
        <v>336112</v>
      </c>
      <c r="EJ9" s="211">
        <v>336120</v>
      </c>
      <c r="EK9" s="211">
        <v>336211</v>
      </c>
      <c r="EL9" s="211">
        <v>336212</v>
      </c>
      <c r="EM9" s="211">
        <v>336213</v>
      </c>
      <c r="EN9" s="211">
        <v>336214</v>
      </c>
      <c r="EO9" s="211">
        <v>336310</v>
      </c>
      <c r="EP9" s="211">
        <v>336320</v>
      </c>
      <c r="EQ9" s="211">
        <v>336350</v>
      </c>
      <c r="ER9" s="211">
        <v>336360</v>
      </c>
      <c r="ES9" s="211">
        <v>336370</v>
      </c>
      <c r="ET9" s="211">
        <v>336390</v>
      </c>
      <c r="EU9" s="211" t="s">
        <v>569</v>
      </c>
      <c r="EV9" s="211">
        <v>336411</v>
      </c>
      <c r="EW9" s="211">
        <v>336412</v>
      </c>
      <c r="EX9" s="211">
        <v>336413</v>
      </c>
      <c r="EY9" s="211">
        <v>336414</v>
      </c>
      <c r="EZ9" s="211" t="s">
        <v>575</v>
      </c>
      <c r="FA9" s="211">
        <v>336500</v>
      </c>
      <c r="FB9" s="211">
        <v>336611</v>
      </c>
      <c r="FC9" s="211">
        <v>336612</v>
      </c>
      <c r="FD9" s="211">
        <v>336991</v>
      </c>
      <c r="FE9" s="211">
        <v>336992</v>
      </c>
      <c r="FF9" s="211">
        <v>336999</v>
      </c>
      <c r="FG9" s="211">
        <v>337110</v>
      </c>
      <c r="FH9" s="211">
        <v>337121</v>
      </c>
      <c r="FI9" s="211">
        <v>337122</v>
      </c>
      <c r="FJ9" s="211">
        <v>337127</v>
      </c>
      <c r="FK9" s="211" t="s">
        <v>587</v>
      </c>
      <c r="FL9" s="211">
        <v>337215</v>
      </c>
      <c r="FM9" s="211" t="s">
        <v>399</v>
      </c>
      <c r="FN9" s="211">
        <v>337900</v>
      </c>
      <c r="FO9" s="211">
        <v>339112</v>
      </c>
      <c r="FP9" s="211">
        <v>339113</v>
      </c>
      <c r="FQ9" s="211">
        <v>339114</v>
      </c>
      <c r="FR9" s="211">
        <v>339115</v>
      </c>
      <c r="FS9" s="211">
        <v>339116</v>
      </c>
      <c r="FT9" s="211">
        <v>339910</v>
      </c>
      <c r="FU9" s="211">
        <v>339920</v>
      </c>
      <c r="FV9" s="211">
        <v>339930</v>
      </c>
      <c r="FW9" s="211">
        <v>339940</v>
      </c>
      <c r="FX9" s="211">
        <v>339950</v>
      </c>
      <c r="FY9" s="211">
        <v>339990</v>
      </c>
      <c r="FZ9" s="211">
        <v>311111</v>
      </c>
      <c r="GA9" s="211">
        <v>311119</v>
      </c>
      <c r="GB9" s="211">
        <v>311210</v>
      </c>
      <c r="GC9" s="211">
        <v>311221</v>
      </c>
      <c r="GD9" s="211">
        <v>311225</v>
      </c>
      <c r="GE9" s="211">
        <v>311224</v>
      </c>
      <c r="GF9" s="211">
        <v>311230</v>
      </c>
      <c r="GG9" s="211">
        <v>311300</v>
      </c>
      <c r="GH9" s="211">
        <v>311410</v>
      </c>
      <c r="GI9" s="211">
        <v>311420</v>
      </c>
      <c r="GJ9" s="211">
        <v>311513</v>
      </c>
      <c r="GK9" s="211">
        <v>311514</v>
      </c>
      <c r="GL9" s="211" t="s">
        <v>615</v>
      </c>
      <c r="GM9" s="211">
        <v>311520</v>
      </c>
      <c r="GN9" s="211">
        <v>311615</v>
      </c>
      <c r="GO9" s="211" t="s">
        <v>619</v>
      </c>
      <c r="GP9" s="211">
        <v>311700</v>
      </c>
      <c r="GQ9" s="211">
        <v>311810</v>
      </c>
      <c r="GR9" s="211" t="s">
        <v>623</v>
      </c>
      <c r="GS9" s="211">
        <v>311910</v>
      </c>
      <c r="GT9" s="211">
        <v>311920</v>
      </c>
      <c r="GU9" s="211">
        <v>311930</v>
      </c>
      <c r="GV9" s="211">
        <v>311940</v>
      </c>
      <c r="GW9" s="211">
        <v>311990</v>
      </c>
      <c r="GX9" s="211">
        <v>312110</v>
      </c>
      <c r="GY9" s="211">
        <v>312120</v>
      </c>
      <c r="GZ9" s="211">
        <v>312130</v>
      </c>
      <c r="HA9" s="211">
        <v>312140</v>
      </c>
      <c r="HB9" s="211">
        <v>312200</v>
      </c>
      <c r="HC9" s="211">
        <v>313100</v>
      </c>
      <c r="HD9" s="211">
        <v>313200</v>
      </c>
      <c r="HE9" s="211">
        <v>313300</v>
      </c>
      <c r="HF9" s="211">
        <v>314110</v>
      </c>
      <c r="HG9" s="211">
        <v>314120</v>
      </c>
      <c r="HH9" s="211">
        <v>314900</v>
      </c>
      <c r="HI9" s="211">
        <v>315000</v>
      </c>
      <c r="HJ9" s="211">
        <v>316000</v>
      </c>
      <c r="HK9" s="211">
        <v>322110</v>
      </c>
      <c r="HL9" s="211">
        <v>322120</v>
      </c>
      <c r="HM9" s="211">
        <v>322130</v>
      </c>
      <c r="HN9" s="211">
        <v>322210</v>
      </c>
      <c r="HO9" s="211">
        <v>322220</v>
      </c>
      <c r="HP9" s="211">
        <v>322230</v>
      </c>
      <c r="HQ9" s="211">
        <v>322291</v>
      </c>
      <c r="HR9" s="211">
        <v>322299</v>
      </c>
      <c r="HS9" s="211">
        <v>323110</v>
      </c>
      <c r="HT9" s="211">
        <v>323120</v>
      </c>
      <c r="HU9" s="211">
        <v>324110</v>
      </c>
      <c r="HV9" s="211">
        <v>324121</v>
      </c>
      <c r="HW9" s="211">
        <v>324122</v>
      </c>
      <c r="HX9" s="211">
        <v>324190</v>
      </c>
      <c r="HY9" s="211">
        <v>325110</v>
      </c>
      <c r="HZ9" s="211">
        <v>325120</v>
      </c>
      <c r="IA9" s="211">
        <v>325130</v>
      </c>
      <c r="IB9" s="211">
        <v>325180</v>
      </c>
      <c r="IC9" s="211">
        <v>325190</v>
      </c>
      <c r="ID9" s="211">
        <v>325211</v>
      </c>
      <c r="IE9" s="211" t="s">
        <v>398</v>
      </c>
      <c r="IF9" s="211">
        <v>325411</v>
      </c>
      <c r="IG9" s="211">
        <v>325412</v>
      </c>
      <c r="IH9" s="211">
        <v>325413</v>
      </c>
      <c r="II9" s="211">
        <v>325414</v>
      </c>
      <c r="IJ9" s="211">
        <v>325310</v>
      </c>
      <c r="IK9" s="211">
        <v>325320</v>
      </c>
      <c r="IL9" s="211">
        <v>325510</v>
      </c>
      <c r="IM9" s="211">
        <v>325520</v>
      </c>
      <c r="IN9" s="211">
        <v>325610</v>
      </c>
      <c r="IO9" s="211">
        <v>325620</v>
      </c>
      <c r="IP9" s="211">
        <v>325910</v>
      </c>
      <c r="IQ9" s="211" t="s">
        <v>675</v>
      </c>
      <c r="IR9" s="211">
        <v>326110</v>
      </c>
      <c r="IS9" s="211">
        <v>326120</v>
      </c>
      <c r="IT9" s="211">
        <v>326130</v>
      </c>
      <c r="IU9" s="211">
        <v>326140</v>
      </c>
      <c r="IV9" s="211">
        <v>326150</v>
      </c>
      <c r="IW9" s="211">
        <v>326160</v>
      </c>
      <c r="IX9" s="211">
        <v>326190</v>
      </c>
      <c r="IY9" s="211">
        <v>326210</v>
      </c>
      <c r="IZ9" s="211">
        <v>326220</v>
      </c>
      <c r="JA9" s="211">
        <v>326290</v>
      </c>
      <c r="JB9" s="211">
        <v>420000</v>
      </c>
      <c r="JC9" s="211">
        <v>441000</v>
      </c>
      <c r="JD9" s="211">
        <v>445000</v>
      </c>
      <c r="JE9" s="211">
        <v>452000</v>
      </c>
      <c r="JF9" s="211">
        <v>444000</v>
      </c>
      <c r="JG9" s="211">
        <v>446000</v>
      </c>
      <c r="JH9" s="211">
        <v>447000</v>
      </c>
      <c r="JI9" s="211">
        <v>448000</v>
      </c>
      <c r="JJ9" s="211">
        <v>454000</v>
      </c>
      <c r="JK9" s="211" t="s">
        <v>696</v>
      </c>
      <c r="JL9" s="211">
        <v>481000</v>
      </c>
      <c r="JM9" s="211">
        <v>482000</v>
      </c>
      <c r="JN9" s="211">
        <v>483000</v>
      </c>
      <c r="JO9" s="211">
        <v>484000</v>
      </c>
      <c r="JP9" s="211" t="s">
        <v>392</v>
      </c>
      <c r="JQ9" s="211">
        <v>486000</v>
      </c>
      <c r="JR9" s="211" t="s">
        <v>704</v>
      </c>
      <c r="JS9" s="211">
        <v>492000</v>
      </c>
      <c r="JT9" s="211">
        <v>493000</v>
      </c>
      <c r="JU9" s="211">
        <v>511110</v>
      </c>
      <c r="JV9" s="211">
        <v>511120</v>
      </c>
      <c r="JW9" s="211">
        <v>511130</v>
      </c>
      <c r="JX9" s="211" t="s">
        <v>711</v>
      </c>
      <c r="JY9" s="211">
        <v>511200</v>
      </c>
      <c r="JZ9" s="211">
        <v>512100</v>
      </c>
      <c r="KA9" s="211">
        <v>512200</v>
      </c>
      <c r="KB9" s="211">
        <v>515100</v>
      </c>
      <c r="KC9" s="211">
        <v>515200</v>
      </c>
      <c r="KD9" s="211">
        <v>517110</v>
      </c>
      <c r="KE9" s="211">
        <v>517210</v>
      </c>
      <c r="KF9" s="211" t="s">
        <v>720</v>
      </c>
      <c r="KG9" s="211">
        <v>518200</v>
      </c>
      <c r="KH9" s="211">
        <v>519130</v>
      </c>
      <c r="KI9" s="211" t="s">
        <v>724</v>
      </c>
      <c r="KJ9" s="211" t="s">
        <v>726</v>
      </c>
      <c r="KK9" s="211" t="s">
        <v>728</v>
      </c>
      <c r="KL9" s="211">
        <v>523900</v>
      </c>
      <c r="KM9" s="211" t="s">
        <v>731</v>
      </c>
      <c r="KN9" s="211">
        <v>524113</v>
      </c>
      <c r="KO9" s="211" t="s">
        <v>734</v>
      </c>
      <c r="KP9" s="211">
        <v>524200</v>
      </c>
      <c r="KQ9" s="211">
        <v>525000</v>
      </c>
      <c r="KR9" s="211">
        <v>531000</v>
      </c>
      <c r="KS9" s="211">
        <v>532100</v>
      </c>
      <c r="KT9" s="211">
        <v>532400</v>
      </c>
      <c r="KU9" s="211" t="s">
        <v>391</v>
      </c>
      <c r="KV9" s="211">
        <v>533000</v>
      </c>
      <c r="KW9" s="211">
        <v>541100</v>
      </c>
      <c r="KX9" s="211">
        <v>541511</v>
      </c>
      <c r="KY9" s="211">
        <v>541512</v>
      </c>
      <c r="KZ9" s="211" t="s">
        <v>746</v>
      </c>
      <c r="LA9" s="211">
        <v>541200</v>
      </c>
      <c r="LB9" s="211">
        <v>541300</v>
      </c>
      <c r="LC9" s="211">
        <v>541610</v>
      </c>
      <c r="LD9" s="211" t="s">
        <v>382</v>
      </c>
      <c r="LE9" s="211">
        <v>541700</v>
      </c>
      <c r="LF9" s="211">
        <v>541800</v>
      </c>
      <c r="LG9" s="211">
        <v>541400</v>
      </c>
      <c r="LH9" s="211">
        <v>541920</v>
      </c>
      <c r="LI9" s="211">
        <v>541940</v>
      </c>
      <c r="LJ9" s="211" t="s">
        <v>757</v>
      </c>
      <c r="LK9" s="211">
        <v>550000</v>
      </c>
      <c r="LL9" s="211">
        <v>561300</v>
      </c>
      <c r="LM9" s="211">
        <v>561700</v>
      </c>
      <c r="LN9" s="211">
        <v>561100</v>
      </c>
      <c r="LO9" s="211">
        <v>561200</v>
      </c>
      <c r="LP9" s="211">
        <v>561400</v>
      </c>
      <c r="LQ9" s="211">
        <v>561500</v>
      </c>
      <c r="LR9" s="211">
        <v>561600</v>
      </c>
      <c r="LS9" s="211">
        <v>561900</v>
      </c>
      <c r="LT9" s="211">
        <v>562000</v>
      </c>
      <c r="LU9" s="211">
        <v>611100</v>
      </c>
      <c r="LV9" s="211" t="s">
        <v>393</v>
      </c>
      <c r="LW9" s="211" t="s">
        <v>401</v>
      </c>
      <c r="LX9" s="211">
        <v>621100</v>
      </c>
      <c r="LY9" s="211">
        <v>621200</v>
      </c>
      <c r="LZ9" s="211">
        <v>621300</v>
      </c>
      <c r="MA9" s="211">
        <v>621400</v>
      </c>
      <c r="MB9" s="211">
        <v>621500</v>
      </c>
      <c r="MC9" s="211">
        <v>621600</v>
      </c>
      <c r="MD9" s="211">
        <v>621900</v>
      </c>
      <c r="ME9" s="211">
        <v>622000</v>
      </c>
      <c r="MF9" s="211" t="s">
        <v>780</v>
      </c>
      <c r="MG9" s="211" t="s">
        <v>782</v>
      </c>
      <c r="MH9" s="211">
        <v>624100</v>
      </c>
      <c r="MI9" s="211">
        <v>624400</v>
      </c>
      <c r="MJ9" s="211" t="s">
        <v>386</v>
      </c>
      <c r="MK9" s="211">
        <v>711100</v>
      </c>
      <c r="ML9" s="211">
        <v>711200</v>
      </c>
      <c r="MM9" s="211">
        <v>711500</v>
      </c>
      <c r="MN9" s="211" t="s">
        <v>790</v>
      </c>
      <c r="MO9" s="211">
        <v>712000</v>
      </c>
      <c r="MP9" s="211">
        <v>713100</v>
      </c>
      <c r="MQ9" s="211">
        <v>713200</v>
      </c>
      <c r="MR9" s="211">
        <v>713900</v>
      </c>
      <c r="MS9" s="211">
        <v>721000</v>
      </c>
      <c r="MT9" s="211">
        <v>722110</v>
      </c>
      <c r="MU9" s="211">
        <v>722211</v>
      </c>
      <c r="MV9" s="211" t="s">
        <v>799</v>
      </c>
      <c r="MW9" s="211">
        <v>811100</v>
      </c>
      <c r="MX9" s="211">
        <v>811200</v>
      </c>
      <c r="MY9" s="211">
        <v>811300</v>
      </c>
      <c r="MZ9" s="211">
        <v>811400</v>
      </c>
      <c r="NA9" s="211">
        <v>812100</v>
      </c>
      <c r="NB9" s="211">
        <v>812200</v>
      </c>
      <c r="NC9" s="211">
        <v>812300</v>
      </c>
      <c r="ND9" s="211">
        <v>812900</v>
      </c>
      <c r="NE9" s="212">
        <v>813100</v>
      </c>
      <c r="NF9" s="213" t="s">
        <v>381</v>
      </c>
      <c r="NG9" s="214" t="s">
        <v>811</v>
      </c>
      <c r="NH9" s="217">
        <v>491000</v>
      </c>
      <c r="NI9" s="217" t="s">
        <v>815</v>
      </c>
      <c r="NJ9" s="216" t="s">
        <v>383</v>
      </c>
    </row>
    <row r="10" spans="1:374" s="13" customFormat="1" ht="46.5" customHeight="1" thickBot="1" x14ac:dyDescent="0.4">
      <c r="B10" s="14" t="s">
        <v>846</v>
      </c>
      <c r="C10" s="15" t="s">
        <v>408</v>
      </c>
      <c r="D10" s="16" t="s">
        <v>409</v>
      </c>
      <c r="E10" s="16" t="s">
        <v>410</v>
      </c>
      <c r="F10" s="16" t="s">
        <v>411</v>
      </c>
      <c r="G10" s="16" t="s">
        <v>412</v>
      </c>
      <c r="H10" s="16" t="s">
        <v>413</v>
      </c>
      <c r="I10" s="16" t="s">
        <v>415</v>
      </c>
      <c r="J10" s="16" t="s">
        <v>416</v>
      </c>
      <c r="K10" s="16" t="s">
        <v>418</v>
      </c>
      <c r="L10" s="16" t="s">
        <v>419</v>
      </c>
      <c r="M10" s="16" t="s">
        <v>420</v>
      </c>
      <c r="N10" s="16" t="s">
        <v>421</v>
      </c>
      <c r="O10" s="16" t="s">
        <v>422</v>
      </c>
      <c r="P10" s="16" t="s">
        <v>423</v>
      </c>
      <c r="Q10" s="16" t="s">
        <v>424</v>
      </c>
      <c r="R10" s="16" t="s">
        <v>426</v>
      </c>
      <c r="S10" s="16" t="s">
        <v>427</v>
      </c>
      <c r="T10" s="16" t="s">
        <v>429</v>
      </c>
      <c r="U10" s="16" t="s">
        <v>430</v>
      </c>
      <c r="V10" s="16" t="s">
        <v>432</v>
      </c>
      <c r="W10" s="16" t="s">
        <v>433</v>
      </c>
      <c r="X10" s="16" t="s">
        <v>434</v>
      </c>
      <c r="Y10" s="16" t="s">
        <v>435</v>
      </c>
      <c r="Z10" s="16" t="s">
        <v>436</v>
      </c>
      <c r="AA10" s="16" t="s">
        <v>437</v>
      </c>
      <c r="AB10" s="16" t="s">
        <v>438</v>
      </c>
      <c r="AC10" s="16" t="s">
        <v>439</v>
      </c>
      <c r="AD10" s="16" t="s">
        <v>440</v>
      </c>
      <c r="AE10" s="16" t="s">
        <v>441</v>
      </c>
      <c r="AF10" s="16" t="s">
        <v>442</v>
      </c>
      <c r="AG10" s="16" t="s">
        <v>443</v>
      </c>
      <c r="AH10" s="16" t="s">
        <v>444</v>
      </c>
      <c r="AI10" s="16" t="s">
        <v>445</v>
      </c>
      <c r="AJ10" s="16" t="s">
        <v>446</v>
      </c>
      <c r="AK10" s="16" t="s">
        <v>447</v>
      </c>
      <c r="AL10" s="16" t="s">
        <v>448</v>
      </c>
      <c r="AM10" s="16" t="s">
        <v>449</v>
      </c>
      <c r="AN10" s="16" t="s">
        <v>450</v>
      </c>
      <c r="AO10" s="16" t="s">
        <v>451</v>
      </c>
      <c r="AP10" s="16" t="s">
        <v>452</v>
      </c>
      <c r="AQ10" s="16" t="s">
        <v>453</v>
      </c>
      <c r="AR10" s="16" t="s">
        <v>454</v>
      </c>
      <c r="AS10" s="16" t="s">
        <v>455</v>
      </c>
      <c r="AT10" s="16" t="s">
        <v>456</v>
      </c>
      <c r="AU10" s="16" t="s">
        <v>457</v>
      </c>
      <c r="AV10" s="16" t="s">
        <v>458</v>
      </c>
      <c r="AW10" s="16" t="s">
        <v>459</v>
      </c>
      <c r="AX10" s="16" t="s">
        <v>461</v>
      </c>
      <c r="AY10" s="16" t="s">
        <v>462</v>
      </c>
      <c r="AZ10" s="16" t="s">
        <v>463</v>
      </c>
      <c r="BA10" s="16" t="s">
        <v>464</v>
      </c>
      <c r="BB10" s="16" t="s">
        <v>465</v>
      </c>
      <c r="BC10" s="16" t="s">
        <v>466</v>
      </c>
      <c r="BD10" s="16" t="s">
        <v>467</v>
      </c>
      <c r="BE10" s="16" t="s">
        <v>469</v>
      </c>
      <c r="BF10" s="16" t="s">
        <v>470</v>
      </c>
      <c r="BG10" s="16" t="s">
        <v>471</v>
      </c>
      <c r="BH10" s="16" t="s">
        <v>472</v>
      </c>
      <c r="BI10" s="16" t="s">
        <v>473</v>
      </c>
      <c r="BJ10" s="16" t="s">
        <v>474</v>
      </c>
      <c r="BK10" s="16" t="s">
        <v>475</v>
      </c>
      <c r="BL10" s="16" t="s">
        <v>476</v>
      </c>
      <c r="BM10" s="16" t="s">
        <v>477</v>
      </c>
      <c r="BN10" s="16" t="s">
        <v>478</v>
      </c>
      <c r="BO10" s="16" t="s">
        <v>479</v>
      </c>
      <c r="BP10" s="16" t="s">
        <v>480</v>
      </c>
      <c r="BQ10" s="16" t="s">
        <v>481</v>
      </c>
      <c r="BR10" s="16" t="s">
        <v>482</v>
      </c>
      <c r="BS10" s="16" t="s">
        <v>484</v>
      </c>
      <c r="BT10" s="16" t="s">
        <v>485</v>
      </c>
      <c r="BU10" s="16" t="s">
        <v>486</v>
      </c>
      <c r="BV10" s="16" t="s">
        <v>488</v>
      </c>
      <c r="BW10" s="16" t="s">
        <v>489</v>
      </c>
      <c r="BX10" s="16" t="s">
        <v>490</v>
      </c>
      <c r="BY10" s="16" t="s">
        <v>491</v>
      </c>
      <c r="BZ10" s="16" t="s">
        <v>492</v>
      </c>
      <c r="CA10" s="16" t="s">
        <v>493</v>
      </c>
      <c r="CB10" s="16" t="s">
        <v>494</v>
      </c>
      <c r="CC10" s="16" t="s">
        <v>495</v>
      </c>
      <c r="CD10" s="16" t="s">
        <v>496</v>
      </c>
      <c r="CE10" s="16" t="s">
        <v>497</v>
      </c>
      <c r="CF10" s="16" t="s">
        <v>498</v>
      </c>
      <c r="CG10" s="16" t="s">
        <v>499</v>
      </c>
      <c r="CH10" s="16" t="s">
        <v>500</v>
      </c>
      <c r="CI10" s="16" t="s">
        <v>501</v>
      </c>
      <c r="CJ10" s="16" t="s">
        <v>502</v>
      </c>
      <c r="CK10" s="16" t="s">
        <v>503</v>
      </c>
      <c r="CL10" s="16" t="s">
        <v>504</v>
      </c>
      <c r="CM10" s="16" t="s">
        <v>506</v>
      </c>
      <c r="CN10" s="16" t="s">
        <v>507</v>
      </c>
      <c r="CO10" s="16" t="s">
        <v>508</v>
      </c>
      <c r="CP10" s="16" t="s">
        <v>509</v>
      </c>
      <c r="CQ10" s="16" t="s">
        <v>510</v>
      </c>
      <c r="CR10" s="16" t="s">
        <v>511</v>
      </c>
      <c r="CS10" s="16" t="s">
        <v>512</v>
      </c>
      <c r="CT10" s="16" t="s">
        <v>513</v>
      </c>
      <c r="CU10" s="16" t="s">
        <v>514</v>
      </c>
      <c r="CV10" s="16" t="s">
        <v>515</v>
      </c>
      <c r="CW10" s="16" t="s">
        <v>516</v>
      </c>
      <c r="CX10" s="16" t="s">
        <v>518</v>
      </c>
      <c r="CY10" s="16" t="s">
        <v>520</v>
      </c>
      <c r="CZ10" s="16" t="s">
        <v>521</v>
      </c>
      <c r="DA10" s="16" t="s">
        <v>522</v>
      </c>
      <c r="DB10" s="16" t="s">
        <v>523</v>
      </c>
      <c r="DC10" s="16" t="s">
        <v>524</v>
      </c>
      <c r="DD10" s="16" t="s">
        <v>525</v>
      </c>
      <c r="DE10" s="16" t="s">
        <v>526</v>
      </c>
      <c r="DF10" s="16" t="s">
        <v>527</v>
      </c>
      <c r="DG10" s="16" t="s">
        <v>528</v>
      </c>
      <c r="DH10" s="16" t="s">
        <v>530</v>
      </c>
      <c r="DI10" s="16" t="s">
        <v>531</v>
      </c>
      <c r="DJ10" s="16" t="s">
        <v>532</v>
      </c>
      <c r="DK10" s="16" t="s">
        <v>533</v>
      </c>
      <c r="DL10" s="16" t="s">
        <v>534</v>
      </c>
      <c r="DM10" s="16" t="s">
        <v>535</v>
      </c>
      <c r="DN10" s="16" t="s">
        <v>536</v>
      </c>
      <c r="DO10" s="16" t="s">
        <v>537</v>
      </c>
      <c r="DP10" s="16" t="s">
        <v>538</v>
      </c>
      <c r="DQ10" s="16" t="s">
        <v>539</v>
      </c>
      <c r="DR10" s="16" t="s">
        <v>540</v>
      </c>
      <c r="DS10" s="16" t="s">
        <v>541</v>
      </c>
      <c r="DT10" s="16" t="s">
        <v>542</v>
      </c>
      <c r="DU10" s="16" t="s">
        <v>543</v>
      </c>
      <c r="DV10" s="16" t="s">
        <v>544</v>
      </c>
      <c r="DW10" s="16" t="s">
        <v>545</v>
      </c>
      <c r="DX10" s="16" t="s">
        <v>546</v>
      </c>
      <c r="DY10" s="16" t="s">
        <v>547</v>
      </c>
      <c r="DZ10" s="16" t="s">
        <v>548</v>
      </c>
      <c r="EA10" s="16" t="s">
        <v>549</v>
      </c>
      <c r="EB10" s="16" t="s">
        <v>550</v>
      </c>
      <c r="EC10" s="16" t="s">
        <v>551</v>
      </c>
      <c r="ED10" s="16" t="s">
        <v>552</v>
      </c>
      <c r="EE10" s="16" t="s">
        <v>553</v>
      </c>
      <c r="EF10" s="16" t="s">
        <v>554</v>
      </c>
      <c r="EG10" s="16" t="s">
        <v>555</v>
      </c>
      <c r="EH10" s="16" t="s">
        <v>556</v>
      </c>
      <c r="EI10" s="16" t="s">
        <v>557</v>
      </c>
      <c r="EJ10" s="16" t="s">
        <v>558</v>
      </c>
      <c r="EK10" s="16" t="s">
        <v>559</v>
      </c>
      <c r="EL10" s="16" t="s">
        <v>560</v>
      </c>
      <c r="EM10" s="16" t="s">
        <v>561</v>
      </c>
      <c r="EN10" s="16" t="s">
        <v>562</v>
      </c>
      <c r="EO10" s="16" t="s">
        <v>563</v>
      </c>
      <c r="EP10" s="16" t="s">
        <v>564</v>
      </c>
      <c r="EQ10" s="16" t="s">
        <v>565</v>
      </c>
      <c r="ER10" s="16" t="s">
        <v>566</v>
      </c>
      <c r="ES10" s="16" t="s">
        <v>567</v>
      </c>
      <c r="ET10" s="16" t="s">
        <v>568</v>
      </c>
      <c r="EU10" s="16" t="s">
        <v>570</v>
      </c>
      <c r="EV10" s="16" t="s">
        <v>571</v>
      </c>
      <c r="EW10" s="16" t="s">
        <v>572</v>
      </c>
      <c r="EX10" s="16" t="s">
        <v>573</v>
      </c>
      <c r="EY10" s="16" t="s">
        <v>574</v>
      </c>
      <c r="EZ10" s="16" t="s">
        <v>576</v>
      </c>
      <c r="FA10" s="16" t="s">
        <v>577</v>
      </c>
      <c r="FB10" s="16" t="s">
        <v>578</v>
      </c>
      <c r="FC10" s="16" t="s">
        <v>579</v>
      </c>
      <c r="FD10" s="16" t="s">
        <v>580</v>
      </c>
      <c r="FE10" s="16" t="s">
        <v>581</v>
      </c>
      <c r="FF10" s="16" t="s">
        <v>582</v>
      </c>
      <c r="FG10" s="16" t="s">
        <v>583</v>
      </c>
      <c r="FH10" s="16" t="s">
        <v>584</v>
      </c>
      <c r="FI10" s="16" t="s">
        <v>585</v>
      </c>
      <c r="FJ10" s="16" t="s">
        <v>586</v>
      </c>
      <c r="FK10" s="16" t="s">
        <v>588</v>
      </c>
      <c r="FL10" s="16" t="s">
        <v>589</v>
      </c>
      <c r="FM10" s="16" t="s">
        <v>590</v>
      </c>
      <c r="FN10" s="16" t="s">
        <v>591</v>
      </c>
      <c r="FO10" s="16" t="s">
        <v>592</v>
      </c>
      <c r="FP10" s="16" t="s">
        <v>593</v>
      </c>
      <c r="FQ10" s="16" t="s">
        <v>594</v>
      </c>
      <c r="FR10" s="16" t="s">
        <v>595</v>
      </c>
      <c r="FS10" s="16" t="s">
        <v>596</v>
      </c>
      <c r="FT10" s="16" t="s">
        <v>597</v>
      </c>
      <c r="FU10" s="16" t="s">
        <v>598</v>
      </c>
      <c r="FV10" s="16" t="s">
        <v>599</v>
      </c>
      <c r="FW10" s="16" t="s">
        <v>600</v>
      </c>
      <c r="FX10" s="16" t="s">
        <v>601</v>
      </c>
      <c r="FY10" s="16" t="s">
        <v>602</v>
      </c>
      <c r="FZ10" s="16" t="s">
        <v>603</v>
      </c>
      <c r="GA10" s="16" t="s">
        <v>604</v>
      </c>
      <c r="GB10" s="16" t="s">
        <v>605</v>
      </c>
      <c r="GC10" s="16" t="s">
        <v>606</v>
      </c>
      <c r="GD10" s="16" t="s">
        <v>607</v>
      </c>
      <c r="GE10" s="16" t="s">
        <v>608</v>
      </c>
      <c r="GF10" s="16" t="s">
        <v>609</v>
      </c>
      <c r="GG10" s="16" t="s">
        <v>610</v>
      </c>
      <c r="GH10" s="16" t="s">
        <v>611</v>
      </c>
      <c r="GI10" s="16" t="s">
        <v>612</v>
      </c>
      <c r="GJ10" s="16" t="s">
        <v>613</v>
      </c>
      <c r="GK10" s="16" t="s">
        <v>614</v>
      </c>
      <c r="GL10" s="16" t="s">
        <v>616</v>
      </c>
      <c r="GM10" s="16" t="s">
        <v>617</v>
      </c>
      <c r="GN10" s="16" t="s">
        <v>618</v>
      </c>
      <c r="GO10" s="16" t="s">
        <v>620</v>
      </c>
      <c r="GP10" s="16" t="s">
        <v>621</v>
      </c>
      <c r="GQ10" s="16" t="s">
        <v>622</v>
      </c>
      <c r="GR10" s="16" t="s">
        <v>624</v>
      </c>
      <c r="GS10" s="16" t="s">
        <v>625</v>
      </c>
      <c r="GT10" s="16" t="s">
        <v>626</v>
      </c>
      <c r="GU10" s="16" t="s">
        <v>627</v>
      </c>
      <c r="GV10" s="16" t="s">
        <v>628</v>
      </c>
      <c r="GW10" s="16" t="s">
        <v>629</v>
      </c>
      <c r="GX10" s="16" t="s">
        <v>630</v>
      </c>
      <c r="GY10" s="16" t="s">
        <v>631</v>
      </c>
      <c r="GZ10" s="16" t="s">
        <v>632</v>
      </c>
      <c r="HA10" s="16" t="s">
        <v>633</v>
      </c>
      <c r="HB10" s="16" t="s">
        <v>634</v>
      </c>
      <c r="HC10" s="16" t="s">
        <v>635</v>
      </c>
      <c r="HD10" s="16" t="s">
        <v>636</v>
      </c>
      <c r="HE10" s="16" t="s">
        <v>637</v>
      </c>
      <c r="HF10" s="16" t="s">
        <v>638</v>
      </c>
      <c r="HG10" s="16" t="s">
        <v>639</v>
      </c>
      <c r="HH10" s="16" t="s">
        <v>640</v>
      </c>
      <c r="HI10" s="16" t="s">
        <v>641</v>
      </c>
      <c r="HJ10" s="16" t="s">
        <v>642</v>
      </c>
      <c r="HK10" s="16" t="s">
        <v>643</v>
      </c>
      <c r="HL10" s="16" t="s">
        <v>644</v>
      </c>
      <c r="HM10" s="16" t="s">
        <v>645</v>
      </c>
      <c r="HN10" s="16" t="s">
        <v>646</v>
      </c>
      <c r="HO10" s="16" t="s">
        <v>647</v>
      </c>
      <c r="HP10" s="16" t="s">
        <v>648</v>
      </c>
      <c r="HQ10" s="16" t="s">
        <v>649</v>
      </c>
      <c r="HR10" s="16" t="s">
        <v>650</v>
      </c>
      <c r="HS10" s="16" t="s">
        <v>651</v>
      </c>
      <c r="HT10" s="16" t="s">
        <v>652</v>
      </c>
      <c r="HU10" s="16" t="s">
        <v>653</v>
      </c>
      <c r="HV10" s="16" t="s">
        <v>654</v>
      </c>
      <c r="HW10" s="16" t="s">
        <v>655</v>
      </c>
      <c r="HX10" s="16" t="s">
        <v>656</v>
      </c>
      <c r="HY10" s="16" t="s">
        <v>657</v>
      </c>
      <c r="HZ10" s="16" t="s">
        <v>658</v>
      </c>
      <c r="IA10" s="16" t="s">
        <v>659</v>
      </c>
      <c r="IB10" s="16" t="s">
        <v>660</v>
      </c>
      <c r="IC10" s="16" t="s">
        <v>661</v>
      </c>
      <c r="ID10" s="16" t="s">
        <v>662</v>
      </c>
      <c r="IE10" s="16" t="s">
        <v>663</v>
      </c>
      <c r="IF10" s="16" t="s">
        <v>664</v>
      </c>
      <c r="IG10" s="16" t="s">
        <v>665</v>
      </c>
      <c r="IH10" s="16" t="s">
        <v>666</v>
      </c>
      <c r="II10" s="16" t="s">
        <v>667</v>
      </c>
      <c r="IJ10" s="16" t="s">
        <v>668</v>
      </c>
      <c r="IK10" s="16" t="s">
        <v>669</v>
      </c>
      <c r="IL10" s="16" t="s">
        <v>670</v>
      </c>
      <c r="IM10" s="16" t="s">
        <v>671</v>
      </c>
      <c r="IN10" s="16" t="s">
        <v>672</v>
      </c>
      <c r="IO10" s="16" t="s">
        <v>673</v>
      </c>
      <c r="IP10" s="16" t="s">
        <v>674</v>
      </c>
      <c r="IQ10" s="16" t="s">
        <v>676</v>
      </c>
      <c r="IR10" s="16" t="s">
        <v>677</v>
      </c>
      <c r="IS10" s="16" t="s">
        <v>678</v>
      </c>
      <c r="IT10" s="16" t="s">
        <v>679</v>
      </c>
      <c r="IU10" s="16" t="s">
        <v>680</v>
      </c>
      <c r="IV10" s="16" t="s">
        <v>681</v>
      </c>
      <c r="IW10" s="16" t="s">
        <v>682</v>
      </c>
      <c r="IX10" s="16" t="s">
        <v>683</v>
      </c>
      <c r="IY10" s="16" t="s">
        <v>684</v>
      </c>
      <c r="IZ10" s="16" t="s">
        <v>685</v>
      </c>
      <c r="JA10" s="16" t="s">
        <v>686</v>
      </c>
      <c r="JB10" s="16" t="s">
        <v>687</v>
      </c>
      <c r="JC10" s="16" t="s">
        <v>688</v>
      </c>
      <c r="JD10" s="16" t="s">
        <v>689</v>
      </c>
      <c r="JE10" s="16" t="s">
        <v>690</v>
      </c>
      <c r="JF10" s="16" t="s">
        <v>691</v>
      </c>
      <c r="JG10" s="16" t="s">
        <v>692</v>
      </c>
      <c r="JH10" s="16" t="s">
        <v>693</v>
      </c>
      <c r="JI10" s="16" t="s">
        <v>694</v>
      </c>
      <c r="JJ10" s="16" t="s">
        <v>695</v>
      </c>
      <c r="JK10" s="16" t="s">
        <v>697</v>
      </c>
      <c r="JL10" s="16" t="s">
        <v>698</v>
      </c>
      <c r="JM10" s="16" t="s">
        <v>699</v>
      </c>
      <c r="JN10" s="16" t="s">
        <v>700</v>
      </c>
      <c r="JO10" s="16" t="s">
        <v>701</v>
      </c>
      <c r="JP10" s="16" t="s">
        <v>702</v>
      </c>
      <c r="JQ10" s="16" t="s">
        <v>703</v>
      </c>
      <c r="JR10" s="16" t="s">
        <v>705</v>
      </c>
      <c r="JS10" s="16" t="s">
        <v>706</v>
      </c>
      <c r="JT10" s="16" t="s">
        <v>707</v>
      </c>
      <c r="JU10" s="16" t="s">
        <v>708</v>
      </c>
      <c r="JV10" s="16" t="s">
        <v>709</v>
      </c>
      <c r="JW10" s="16" t="s">
        <v>710</v>
      </c>
      <c r="JX10" s="16" t="s">
        <v>712</v>
      </c>
      <c r="JY10" s="16" t="s">
        <v>713</v>
      </c>
      <c r="JZ10" s="16" t="s">
        <v>714</v>
      </c>
      <c r="KA10" s="16" t="s">
        <v>715</v>
      </c>
      <c r="KB10" s="16" t="s">
        <v>716</v>
      </c>
      <c r="KC10" s="16" t="s">
        <v>717</v>
      </c>
      <c r="KD10" s="16" t="s">
        <v>718</v>
      </c>
      <c r="KE10" s="16" t="s">
        <v>719</v>
      </c>
      <c r="KF10" s="16" t="s">
        <v>721</v>
      </c>
      <c r="KG10" s="16" t="s">
        <v>722</v>
      </c>
      <c r="KH10" s="16" t="s">
        <v>723</v>
      </c>
      <c r="KI10" s="16" t="s">
        <v>725</v>
      </c>
      <c r="KJ10" s="16" t="s">
        <v>727</v>
      </c>
      <c r="KK10" s="16" t="s">
        <v>729</v>
      </c>
      <c r="KL10" s="16" t="s">
        <v>730</v>
      </c>
      <c r="KM10" s="16" t="s">
        <v>732</v>
      </c>
      <c r="KN10" s="16" t="s">
        <v>733</v>
      </c>
      <c r="KO10" s="16" t="s">
        <v>735</v>
      </c>
      <c r="KP10" s="16" t="s">
        <v>736</v>
      </c>
      <c r="KQ10" s="16" t="s">
        <v>737</v>
      </c>
      <c r="KR10" s="16" t="s">
        <v>738</v>
      </c>
      <c r="KS10" s="16" t="s">
        <v>739</v>
      </c>
      <c r="KT10" s="16" t="s">
        <v>740</v>
      </c>
      <c r="KU10" s="16" t="s">
        <v>741</v>
      </c>
      <c r="KV10" s="16" t="s">
        <v>742</v>
      </c>
      <c r="KW10" s="16" t="s">
        <v>743</v>
      </c>
      <c r="KX10" s="16" t="s">
        <v>744</v>
      </c>
      <c r="KY10" s="16" t="s">
        <v>745</v>
      </c>
      <c r="KZ10" s="16" t="s">
        <v>747</v>
      </c>
      <c r="LA10" s="16" t="s">
        <v>748</v>
      </c>
      <c r="LB10" s="16" t="s">
        <v>749</v>
      </c>
      <c r="LC10" s="16" t="s">
        <v>750</v>
      </c>
      <c r="LD10" s="16" t="s">
        <v>751</v>
      </c>
      <c r="LE10" s="16" t="s">
        <v>752</v>
      </c>
      <c r="LF10" s="16" t="s">
        <v>753</v>
      </c>
      <c r="LG10" s="16" t="s">
        <v>754</v>
      </c>
      <c r="LH10" s="16" t="s">
        <v>755</v>
      </c>
      <c r="LI10" s="16" t="s">
        <v>756</v>
      </c>
      <c r="LJ10" s="16" t="s">
        <v>758</v>
      </c>
      <c r="LK10" s="16" t="s">
        <v>759</v>
      </c>
      <c r="LL10" s="16" t="s">
        <v>760</v>
      </c>
      <c r="LM10" s="16" t="s">
        <v>761</v>
      </c>
      <c r="LN10" s="16" t="s">
        <v>762</v>
      </c>
      <c r="LO10" s="16" t="s">
        <v>763</v>
      </c>
      <c r="LP10" s="16" t="s">
        <v>764</v>
      </c>
      <c r="LQ10" s="16" t="s">
        <v>765</v>
      </c>
      <c r="LR10" s="16" t="s">
        <v>766</v>
      </c>
      <c r="LS10" s="16" t="s">
        <v>767</v>
      </c>
      <c r="LT10" s="16" t="s">
        <v>768</v>
      </c>
      <c r="LU10" s="16" t="s">
        <v>769</v>
      </c>
      <c r="LV10" s="16" t="s">
        <v>770</v>
      </c>
      <c r="LW10" s="16" t="s">
        <v>771</v>
      </c>
      <c r="LX10" s="16" t="s">
        <v>772</v>
      </c>
      <c r="LY10" s="16" t="s">
        <v>773</v>
      </c>
      <c r="LZ10" s="16" t="s">
        <v>774</v>
      </c>
      <c r="MA10" s="16" t="s">
        <v>775</v>
      </c>
      <c r="MB10" s="16" t="s">
        <v>776</v>
      </c>
      <c r="MC10" s="16" t="s">
        <v>777</v>
      </c>
      <c r="MD10" s="16" t="s">
        <v>778</v>
      </c>
      <c r="ME10" s="16" t="s">
        <v>779</v>
      </c>
      <c r="MF10" s="16" t="s">
        <v>781</v>
      </c>
      <c r="MG10" s="16" t="s">
        <v>783</v>
      </c>
      <c r="MH10" s="16" t="s">
        <v>784</v>
      </c>
      <c r="MI10" s="16" t="s">
        <v>785</v>
      </c>
      <c r="MJ10" s="16" t="s">
        <v>786</v>
      </c>
      <c r="MK10" s="16" t="s">
        <v>787</v>
      </c>
      <c r="ML10" s="16" t="s">
        <v>788</v>
      </c>
      <c r="MM10" s="16" t="s">
        <v>789</v>
      </c>
      <c r="MN10" s="16" t="s">
        <v>791</v>
      </c>
      <c r="MO10" s="16" t="s">
        <v>792</v>
      </c>
      <c r="MP10" s="16" t="s">
        <v>793</v>
      </c>
      <c r="MQ10" s="16" t="s">
        <v>794</v>
      </c>
      <c r="MR10" s="16" t="s">
        <v>795</v>
      </c>
      <c r="MS10" s="16" t="s">
        <v>796</v>
      </c>
      <c r="MT10" s="16" t="s">
        <v>797</v>
      </c>
      <c r="MU10" s="16" t="s">
        <v>798</v>
      </c>
      <c r="MV10" s="16" t="s">
        <v>800</v>
      </c>
      <c r="MW10" s="16" t="s">
        <v>801</v>
      </c>
      <c r="MX10" s="16" t="s">
        <v>802</v>
      </c>
      <c r="MY10" s="16" t="s">
        <v>803</v>
      </c>
      <c r="MZ10" s="16" t="s">
        <v>804</v>
      </c>
      <c r="NA10" s="16" t="s">
        <v>805</v>
      </c>
      <c r="NB10" s="16" t="s">
        <v>806</v>
      </c>
      <c r="NC10" s="16" t="s">
        <v>807</v>
      </c>
      <c r="ND10" s="16" t="s">
        <v>808</v>
      </c>
      <c r="NE10" s="197" t="s">
        <v>809</v>
      </c>
      <c r="NF10" s="209" t="s">
        <v>810</v>
      </c>
      <c r="NG10" s="215" t="s">
        <v>812</v>
      </c>
      <c r="NH10" s="203" t="s">
        <v>813</v>
      </c>
      <c r="NI10" s="203" t="s">
        <v>816</v>
      </c>
      <c r="NJ10" s="210" t="s">
        <v>817</v>
      </c>
    </row>
    <row r="11" spans="1:374" ht="15" customHeight="1" thickBot="1" x14ac:dyDescent="0.35">
      <c r="B11" s="49" t="s">
        <v>852</v>
      </c>
      <c r="C11" s="53">
        <f>SUM('Equation 4 Type I FTE'!C11:C32)-VLOOKUP(C9,'Equation 5 Direct FTE'!$C$9:$H$379,6,FALSE)</f>
        <v>3.168385087100257</v>
      </c>
      <c r="D11" s="53">
        <f>SUM('Equation 4 Type I FTE'!D11:D32)-VLOOKUP(D9,'Equation 5 Direct FTE'!$C$9:$H$379,6,FALSE)</f>
        <v>2.7465279302611094</v>
      </c>
      <c r="E11" s="53">
        <f>SUM('Equation 4 Type I FTE'!E11:E32)-VLOOKUP(E9,'Equation 5 Direct FTE'!$C$9:$H$379,6,FALSE)</f>
        <v>2.2542790276186029</v>
      </c>
      <c r="F11" s="53">
        <f>SUM('Equation 4 Type I FTE'!F11:F32)-VLOOKUP(F9,'Equation 5 Direct FTE'!$C$9:$H$379,6,FALSE)</f>
        <v>3.4305773696621795</v>
      </c>
      <c r="G11" s="53">
        <f>SUM('Equation 4 Type I FTE'!G11:G32)-VLOOKUP(G9,'Equation 5 Direct FTE'!$C$9:$H$379,6,FALSE)</f>
        <v>2.6691499181025753</v>
      </c>
      <c r="H11" s="53">
        <f>SUM('Equation 4 Type I FTE'!H11:H32)-VLOOKUP(H9,'Equation 5 Direct FTE'!$C$9:$H$379,6,FALSE)</f>
        <v>2.6782535535059306</v>
      </c>
      <c r="I11" s="53">
        <f>SUM('Equation 4 Type I FTE'!I11:I32)-VLOOKUP(I9,'Equation 5 Direct FTE'!$C$9:$H$379,6,FALSE)</f>
        <v>1.9234276776517332</v>
      </c>
      <c r="J11" s="53">
        <f>SUM('Equation 4 Type I FTE'!J11:J32)-VLOOKUP(J9,'Equation 5 Direct FTE'!$C$9:$H$379,6,FALSE)</f>
        <v>2.7531191063132314</v>
      </c>
      <c r="K11" s="53">
        <f>SUM('Equation 4 Type I FTE'!K11:K32)-VLOOKUP(K9,'Equation 5 Direct FTE'!$C$9:$H$379,6,FALSE)</f>
        <v>0.98957909231025187</v>
      </c>
      <c r="L11" s="53">
        <f>SUM('Equation 4 Type I FTE'!L11:L32)-VLOOKUP(L9,'Equation 5 Direct FTE'!$C$9:$H$379,6,FALSE)</f>
        <v>3.4441871492028513</v>
      </c>
      <c r="M11" s="53">
        <f>SUM('Equation 4 Type I FTE'!M11:M32)-VLOOKUP(M9,'Equation 5 Direct FTE'!$C$9:$H$379,6,FALSE)</f>
        <v>1.0029715750751969</v>
      </c>
      <c r="N11" s="53">
        <f>SUM('Equation 4 Type I FTE'!N11:N32)-VLOOKUP(N9,'Equation 5 Direct FTE'!$C$9:$H$379,6,FALSE)</f>
        <v>0.9345928872173026</v>
      </c>
      <c r="O11" s="53">
        <f>SUM('Equation 4 Type I FTE'!O11:O32)-VLOOKUP(O9,'Equation 5 Direct FTE'!$C$9:$H$379,6,FALSE)</f>
        <v>1.0240410572693026</v>
      </c>
      <c r="P11" s="53">
        <f>SUM('Equation 4 Type I FTE'!P11:P32)-VLOOKUP(P9,'Equation 5 Direct FTE'!$C$9:$H$379,6,FALSE)</f>
        <v>1.091985538280809</v>
      </c>
      <c r="Q11" s="53">
        <f>SUM('Equation 4 Type I FTE'!Q11:Q32)-VLOOKUP(Q9,'Equation 5 Direct FTE'!$C$9:$H$379,6,FALSE)</f>
        <v>0</v>
      </c>
      <c r="R11" s="53">
        <f>SUM('Equation 4 Type I FTE'!R11:R32)-VLOOKUP(R9,'Equation 5 Direct FTE'!$C$9:$H$379,6,FALSE)</f>
        <v>1.3179933164001727</v>
      </c>
      <c r="S11" s="53">
        <f>SUM('Equation 4 Type I FTE'!S11:S32)-VLOOKUP(S9,'Equation 5 Direct FTE'!$C$9:$H$379,6,FALSE)</f>
        <v>1.9517881680243403</v>
      </c>
      <c r="T11" s="53">
        <f>SUM('Equation 4 Type I FTE'!T11:T32)-VLOOKUP(T9,'Equation 5 Direct FTE'!$C$9:$H$379,6,FALSE)</f>
        <v>1.6225788262328451</v>
      </c>
      <c r="U11" s="53">
        <f>SUM('Equation 4 Type I FTE'!U11:U32)-VLOOKUP(U9,'Equation 5 Direct FTE'!$C$9:$H$379,6,FALSE)</f>
        <v>1.7130652756071272</v>
      </c>
      <c r="V11" s="53">
        <f>SUM('Equation 4 Type I FTE'!V11:V32)-VLOOKUP(V9,'Equation 5 Direct FTE'!$C$9:$H$379,6,FALSE)</f>
        <v>2.177954933712098</v>
      </c>
      <c r="W11" s="53">
        <f>SUM('Equation 4 Type I FTE'!W11:W32)-VLOOKUP(W9,'Equation 5 Direct FTE'!$C$9:$H$379,6,FALSE)</f>
        <v>1.4746034632717406</v>
      </c>
      <c r="X11" s="53">
        <f>SUM('Equation 4 Type I FTE'!X11:X32)-VLOOKUP(X9,'Equation 5 Direct FTE'!$C$9:$H$379,6,FALSE)</f>
        <v>1.424455850673312</v>
      </c>
      <c r="Y11" s="53">
        <f>SUM('Equation 4 Type I FTE'!Y11:Y32)-VLOOKUP(Y9,'Equation 5 Direct FTE'!$C$9:$H$379,6,FALSE)</f>
        <v>1.4168587820545755</v>
      </c>
      <c r="Z11" s="208">
        <f>SUM('Equation 4 Type I FTE'!Z11:Z32)-VLOOKUP(Z9,'Equation 5 Direct FTE'!$C$9:$H$379,6,FALSE)</f>
        <v>1.6516475294928616</v>
      </c>
      <c r="AA11" s="53">
        <f>SUM('Equation 4 Type I FTE'!AA11:AA32)-VLOOKUP(AA9,'Equation 5 Direct FTE'!$C$9:$H$379,6,FALSE)</f>
        <v>2.2562491858175688</v>
      </c>
      <c r="AB11" s="53">
        <f>SUM('Equation 4 Type I FTE'!AB11:AB32)-VLOOKUP(AB9,'Equation 5 Direct FTE'!$C$9:$H$379,6,FALSE)</f>
        <v>2.0267709390088804</v>
      </c>
      <c r="AC11" s="53">
        <f>SUM('Equation 4 Type I FTE'!AC11:AC32)-VLOOKUP(AC9,'Equation 5 Direct FTE'!$C$9:$H$379,6,FALSE)</f>
        <v>1.6374483601302128</v>
      </c>
      <c r="AD11" s="53">
        <f>SUM('Equation 4 Type I FTE'!AD11:AD32)-VLOOKUP(AD9,'Equation 5 Direct FTE'!$C$9:$H$379,6,FALSE)</f>
        <v>2.3320353579193158</v>
      </c>
      <c r="AE11" s="53">
        <f>SUM('Equation 4 Type I FTE'!AE11:AE32)-VLOOKUP(AE9,'Equation 5 Direct FTE'!$C$9:$H$379,6,FALSE)</f>
        <v>1.9074474458233337</v>
      </c>
      <c r="AF11" s="53">
        <f>SUM('Equation 4 Type I FTE'!AF11:AF32)-VLOOKUP(AF9,'Equation 5 Direct FTE'!$C$9:$H$379,6,FALSE)</f>
        <v>2.0764376855743691</v>
      </c>
      <c r="AG11" s="53">
        <f>SUM('Equation 4 Type I FTE'!AG11:AG32)-VLOOKUP(AG9,'Equation 5 Direct FTE'!$C$9:$H$379,6,FALSE)</f>
        <v>2.0633939901185094</v>
      </c>
      <c r="AH11" s="53">
        <f>SUM('Equation 4 Type I FTE'!AH11:AH32)-VLOOKUP(AH9,'Equation 5 Direct FTE'!$C$9:$H$379,6,FALSE)</f>
        <v>1.9266904913417218</v>
      </c>
      <c r="AI11" s="53">
        <f>SUM('Equation 4 Type I FTE'!AI11:AI32)-VLOOKUP(AI9,'Equation 5 Direct FTE'!$C$9:$H$379,6,FALSE)</f>
        <v>1.8152836146346538</v>
      </c>
      <c r="AJ11" s="53">
        <f>SUM('Equation 4 Type I FTE'!AJ11:AJ32)-VLOOKUP(AJ9,'Equation 5 Direct FTE'!$C$9:$H$379,6,FALSE)</f>
        <v>1.9271764055014065</v>
      </c>
      <c r="AK11" s="53">
        <f>SUM('Equation 4 Type I FTE'!AK11:AK32)-VLOOKUP(AK9,'Equation 5 Direct FTE'!$C$9:$H$379,6,FALSE)</f>
        <v>2.0985218774115864</v>
      </c>
      <c r="AL11" s="53">
        <f>SUM('Equation 4 Type I FTE'!AL11:AL32)-VLOOKUP(AL9,'Equation 5 Direct FTE'!$C$9:$H$379,6,FALSE)</f>
        <v>2.3779077832074722</v>
      </c>
      <c r="AM11" s="53">
        <f>SUM('Equation 4 Type I FTE'!AM11:AM32)-VLOOKUP(AM9,'Equation 5 Direct FTE'!$C$9:$H$379,6,FALSE)</f>
        <v>2.2619351613038088</v>
      </c>
      <c r="AN11" s="53">
        <f>SUM('Equation 4 Type I FTE'!AN11:AN32)-VLOOKUP(AN9,'Equation 5 Direct FTE'!$C$9:$H$379,6,FALSE)</f>
        <v>1.3960613822719252</v>
      </c>
      <c r="AO11" s="53">
        <f>SUM('Equation 4 Type I FTE'!AO11:AO32)-VLOOKUP(AO9,'Equation 5 Direct FTE'!$C$9:$H$379,6,FALSE)</f>
        <v>1.0239412367790552</v>
      </c>
      <c r="AP11" s="53">
        <f>SUM('Equation 4 Type I FTE'!AP11:AP32)-VLOOKUP(AP9,'Equation 5 Direct FTE'!$C$9:$H$379,6,FALSE)</f>
        <v>1.9363567131357629</v>
      </c>
      <c r="AQ11" s="53">
        <f>SUM('Equation 4 Type I FTE'!AQ11:AQ32)-VLOOKUP(AQ9,'Equation 5 Direct FTE'!$C$9:$H$379,6,FALSE)</f>
        <v>1.5113057484540353</v>
      </c>
      <c r="AR11" s="53">
        <f>SUM('Equation 4 Type I FTE'!AR11:AR32)-VLOOKUP(AR9,'Equation 5 Direct FTE'!$C$9:$H$379,6,FALSE)</f>
        <v>1.5284107129456137</v>
      </c>
      <c r="AS11" s="53">
        <f>SUM('Equation 4 Type I FTE'!AS11:AS32)-VLOOKUP(AS9,'Equation 5 Direct FTE'!$C$9:$H$379,6,FALSE)</f>
        <v>1.7835909983401956</v>
      </c>
      <c r="AT11" s="53">
        <f>SUM('Equation 4 Type I FTE'!AT11:AT32)-VLOOKUP(AT9,'Equation 5 Direct FTE'!$C$9:$H$379,6,FALSE)</f>
        <v>1.7039586240047906</v>
      </c>
      <c r="AU11" s="53">
        <f>SUM('Equation 4 Type I FTE'!AU11:AU32)-VLOOKUP(AU9,'Equation 5 Direct FTE'!$C$9:$H$379,6,FALSE)</f>
        <v>1.4156753123848742</v>
      </c>
      <c r="AV11" s="53">
        <f>SUM('Equation 4 Type I FTE'!AV11:AV32)-VLOOKUP(AV9,'Equation 5 Direct FTE'!$C$9:$H$379,6,FALSE)</f>
        <v>2.1409120396388404</v>
      </c>
      <c r="AW11" s="53">
        <f>SUM('Equation 4 Type I FTE'!AW11:AW32)-VLOOKUP(AW9,'Equation 5 Direct FTE'!$C$9:$H$379,6,FALSE)</f>
        <v>1.5212448281986297</v>
      </c>
      <c r="AX11" s="53">
        <f>SUM('Equation 4 Type I FTE'!AX11:AX32)-VLOOKUP(AX9,'Equation 5 Direct FTE'!$C$9:$H$379,6,FALSE)</f>
        <v>1.6776490885429687</v>
      </c>
      <c r="AY11" s="53">
        <f>SUM('Equation 4 Type I FTE'!AY11:AY32)-VLOOKUP(AY9,'Equation 5 Direct FTE'!$C$9:$H$379,6,FALSE)</f>
        <v>0.97795507933666737</v>
      </c>
      <c r="AZ11" s="53">
        <f>SUM('Equation 4 Type I FTE'!AZ11:AZ32)-VLOOKUP(AZ9,'Equation 5 Direct FTE'!$C$9:$H$379,6,FALSE)</f>
        <v>1.263608747714474</v>
      </c>
      <c r="BA11" s="53">
        <f>SUM('Equation 4 Type I FTE'!BA11:BA32)-VLOOKUP(BA9,'Equation 5 Direct FTE'!$C$9:$H$379,6,FALSE)</f>
        <v>1.4319415461380087</v>
      </c>
      <c r="BB11" s="53">
        <f>SUM('Equation 4 Type I FTE'!BB11:BB32)-VLOOKUP(BB9,'Equation 5 Direct FTE'!$C$9:$H$379,6,FALSE)</f>
        <v>1.5683821325043414</v>
      </c>
      <c r="BC11" s="53">
        <f>SUM('Equation 4 Type I FTE'!BC11:BC32)-VLOOKUP(BC9,'Equation 5 Direct FTE'!$C$9:$H$379,6,FALSE)</f>
        <v>2.0141934301293203</v>
      </c>
      <c r="BD11" s="53">
        <f>SUM('Equation 4 Type I FTE'!BD11:BD32)-VLOOKUP(BD9,'Equation 5 Direct FTE'!$C$9:$H$379,6,FALSE)</f>
        <v>1.4170578585966762</v>
      </c>
      <c r="BE11" s="53">
        <f>SUM('Equation 4 Type I FTE'!BE11:BE32)-VLOOKUP(BE9,'Equation 5 Direct FTE'!$C$9:$H$379,6,FALSE)</f>
        <v>2.1217019632847522</v>
      </c>
      <c r="BF11" s="53">
        <f>SUM('Equation 4 Type I FTE'!BF11:BF32)-VLOOKUP(BF9,'Equation 5 Direct FTE'!$C$9:$H$379,6,FALSE)</f>
        <v>1.4271064910672964</v>
      </c>
      <c r="BG11" s="53">
        <f>SUM('Equation 4 Type I FTE'!BG11:BG32)-VLOOKUP(BG9,'Equation 5 Direct FTE'!$C$9:$H$379,6,FALSE)</f>
        <v>1.5876213544356315</v>
      </c>
      <c r="BH11" s="53">
        <f>SUM('Equation 4 Type I FTE'!BH11:BH32)-VLOOKUP(BH9,'Equation 5 Direct FTE'!$C$9:$H$379,6,FALSE)</f>
        <v>1.9282634927608697</v>
      </c>
      <c r="BI11" s="53">
        <f>SUM('Equation 4 Type I FTE'!BI11:BI32)-VLOOKUP(BI9,'Equation 5 Direct FTE'!$C$9:$H$379,6,FALSE)</f>
        <v>1.9750906172813503</v>
      </c>
      <c r="BJ11" s="53">
        <f>SUM('Equation 4 Type I FTE'!BJ11:BJ32)-VLOOKUP(BJ9,'Equation 5 Direct FTE'!$C$9:$H$379,6,FALSE)</f>
        <v>1.534279975095671</v>
      </c>
      <c r="BK11" s="53">
        <f>SUM('Equation 4 Type I FTE'!BK11:BK32)-VLOOKUP(BK9,'Equation 5 Direct FTE'!$C$9:$H$379,6,FALSE)</f>
        <v>1.7340154818786382</v>
      </c>
      <c r="BL11" s="53">
        <f>SUM('Equation 4 Type I FTE'!BL11:BL32)-VLOOKUP(BL9,'Equation 5 Direct FTE'!$C$9:$H$379,6,FALSE)</f>
        <v>1.5267079416584699</v>
      </c>
      <c r="BM11" s="53">
        <f>SUM('Equation 4 Type I FTE'!BM11:BM32)-VLOOKUP(BM9,'Equation 5 Direct FTE'!$C$9:$H$379,6,FALSE)</f>
        <v>1.9854799759116291</v>
      </c>
      <c r="BN11" s="53">
        <f>SUM('Equation 4 Type I FTE'!BN11:BN32)-VLOOKUP(BN9,'Equation 5 Direct FTE'!$C$9:$H$379,6,FALSE)</f>
        <v>1.7784015318974231</v>
      </c>
      <c r="BO11" s="53">
        <f>SUM('Equation 4 Type I FTE'!BO11:BO32)-VLOOKUP(BO9,'Equation 5 Direct FTE'!$C$9:$H$379,6,FALSE)</f>
        <v>1.9307982688723024</v>
      </c>
      <c r="BP11" s="53">
        <f>SUM('Equation 4 Type I FTE'!BP11:BP32)-VLOOKUP(BP9,'Equation 5 Direct FTE'!$C$9:$H$379,6,FALSE)</f>
        <v>1.8019170881458084</v>
      </c>
      <c r="BQ11" s="53">
        <f>SUM('Equation 4 Type I FTE'!BQ11:BQ32)-VLOOKUP(BQ9,'Equation 5 Direct FTE'!$C$9:$H$379,6,FALSE)</f>
        <v>1.5106867898296485</v>
      </c>
      <c r="BR11" s="53">
        <f>SUM('Equation 4 Type I FTE'!BR11:BR32)-VLOOKUP(BR9,'Equation 5 Direct FTE'!$C$9:$H$379,6,FALSE)</f>
        <v>1.7211110113274208</v>
      </c>
      <c r="BS11" s="53">
        <f>SUM('Equation 4 Type I FTE'!BS11:BS32)-VLOOKUP(BS9,'Equation 5 Direct FTE'!$C$9:$H$379,6,FALSE)</f>
        <v>1.8012732140020136</v>
      </c>
      <c r="BT11" s="53">
        <f>SUM('Equation 4 Type I FTE'!BT11:BT32)-VLOOKUP(BT9,'Equation 5 Direct FTE'!$C$9:$H$379,6,FALSE)</f>
        <v>1.6373307885934536</v>
      </c>
      <c r="BU11" s="53">
        <f>SUM('Equation 4 Type I FTE'!BU11:BU32)-VLOOKUP(BU9,'Equation 5 Direct FTE'!$C$9:$H$379,6,FALSE)</f>
        <v>1.4351473210070393</v>
      </c>
      <c r="BV11" s="53">
        <f>SUM('Equation 4 Type I FTE'!BV11:BV32)-VLOOKUP(BV9,'Equation 5 Direct FTE'!$C$9:$H$379,6,FALSE)</f>
        <v>1.4634651886939571</v>
      </c>
      <c r="BW11" s="53">
        <f>SUM('Equation 4 Type I FTE'!BW11:BW32)-VLOOKUP(BW9,'Equation 5 Direct FTE'!$C$9:$H$379,6,FALSE)</f>
        <v>1.7452940153972989</v>
      </c>
      <c r="BX11" s="53">
        <f>SUM('Equation 4 Type I FTE'!BX11:BX32)-VLOOKUP(BX9,'Equation 5 Direct FTE'!$C$9:$H$379,6,FALSE)</f>
        <v>1.6053143006715263</v>
      </c>
      <c r="BY11" s="53">
        <f>SUM('Equation 4 Type I FTE'!BY11:BY32)-VLOOKUP(BY9,'Equation 5 Direct FTE'!$C$9:$H$379,6,FALSE)</f>
        <v>1.4472765126081382</v>
      </c>
      <c r="BZ11" s="53">
        <f>SUM('Equation 4 Type I FTE'!BZ11:BZ32)-VLOOKUP(BZ9,'Equation 5 Direct FTE'!$C$9:$H$379,6,FALSE)</f>
        <v>1.4271916501149944</v>
      </c>
      <c r="CA11" s="53">
        <f>SUM('Equation 4 Type I FTE'!CA11:CA32)-VLOOKUP(CA9,'Equation 5 Direct FTE'!$C$9:$H$379,6,FALSE)</f>
        <v>1.8496597572499298</v>
      </c>
      <c r="CB11" s="53">
        <f>SUM('Equation 4 Type I FTE'!CB11:CB32)-VLOOKUP(CB9,'Equation 5 Direct FTE'!$C$9:$H$379,6,FALSE)</f>
        <v>1.9478519814449839</v>
      </c>
      <c r="CC11" s="53">
        <f>SUM('Equation 4 Type I FTE'!CC11:CC32)-VLOOKUP(CC9,'Equation 5 Direct FTE'!$C$9:$H$379,6,FALSE)</f>
        <v>1.9462690036130561</v>
      </c>
      <c r="CD11" s="53">
        <f>SUM('Equation 4 Type I FTE'!CD11:CD32)-VLOOKUP(CD9,'Equation 5 Direct FTE'!$C$9:$H$379,6,FALSE)</f>
        <v>1.9658131611751299</v>
      </c>
      <c r="CE11" s="53">
        <f>SUM('Equation 4 Type I FTE'!CE11:CE32)-VLOOKUP(CE9,'Equation 5 Direct FTE'!$C$9:$H$379,6,FALSE)</f>
        <v>2.2492909613159409</v>
      </c>
      <c r="CF11" s="53">
        <f>SUM('Equation 4 Type I FTE'!CF11:CF32)-VLOOKUP(CF9,'Equation 5 Direct FTE'!$C$9:$H$379,6,FALSE)</f>
        <v>1.7569824833931427</v>
      </c>
      <c r="CG11" s="53">
        <f>SUM('Equation 4 Type I FTE'!CG11:CG32)-VLOOKUP(CG9,'Equation 5 Direct FTE'!$C$9:$H$379,6,FALSE)</f>
        <v>1.8118499382490096</v>
      </c>
      <c r="CH11" s="53">
        <f>SUM('Equation 4 Type I FTE'!CH11:CH32)-VLOOKUP(CH9,'Equation 5 Direct FTE'!$C$9:$H$379,6,FALSE)</f>
        <v>1.3879113467722841</v>
      </c>
      <c r="CI11" s="53">
        <f>SUM('Equation 4 Type I FTE'!CI11:CI32)-VLOOKUP(CI9,'Equation 5 Direct FTE'!$C$9:$H$379,6,FALSE)</f>
        <v>1.4572556360003048</v>
      </c>
      <c r="CJ11" s="53">
        <f>SUM('Equation 4 Type I FTE'!CJ11:CJ32)-VLOOKUP(CJ9,'Equation 5 Direct FTE'!$C$9:$H$379,6,FALSE)</f>
        <v>1.7218137084980425</v>
      </c>
      <c r="CK11" s="53">
        <f>SUM('Equation 4 Type I FTE'!CK11:CK32)-VLOOKUP(CK9,'Equation 5 Direct FTE'!$C$9:$H$379,6,FALSE)</f>
        <v>1.5157181280139511</v>
      </c>
      <c r="CL11" s="53">
        <f>SUM('Equation 4 Type I FTE'!CL11:CL32)-VLOOKUP(CL9,'Equation 5 Direct FTE'!$C$9:$H$379,6,FALSE)</f>
        <v>1.9238555486708342</v>
      </c>
      <c r="CM11" s="53">
        <f>SUM('Equation 4 Type I FTE'!CM11:CM32)-VLOOKUP(CM9,'Equation 5 Direct FTE'!$C$9:$H$379,6,FALSE)</f>
        <v>1.7654778651170764</v>
      </c>
      <c r="CN11" s="53">
        <f>SUM('Equation 4 Type I FTE'!CN11:CN32)-VLOOKUP(CN9,'Equation 5 Direct FTE'!$C$9:$H$379,6,FALSE)</f>
        <v>1.7995347755636453</v>
      </c>
      <c r="CO11" s="53">
        <f>SUM('Equation 4 Type I FTE'!CO11:CO32)-VLOOKUP(CO9,'Equation 5 Direct FTE'!$C$9:$H$379,6,FALSE)</f>
        <v>1.8277394922549743</v>
      </c>
      <c r="CP11" s="53">
        <f>SUM('Equation 4 Type I FTE'!CP11:CP32)-VLOOKUP(CP9,'Equation 5 Direct FTE'!$C$9:$H$379,6,FALSE)</f>
        <v>1.5164852136752787</v>
      </c>
      <c r="CQ11" s="53">
        <f>SUM('Equation 4 Type I FTE'!CQ11:CQ32)-VLOOKUP(CQ9,'Equation 5 Direct FTE'!$C$9:$H$379,6,FALSE)</f>
        <v>1.7527144004474207</v>
      </c>
      <c r="CR11" s="53">
        <f>SUM('Equation 4 Type I FTE'!CR11:CR32)-VLOOKUP(CR9,'Equation 5 Direct FTE'!$C$9:$H$379,6,FALSE)</f>
        <v>1.6444680448402766</v>
      </c>
      <c r="CS11" s="53">
        <f>SUM('Equation 4 Type I FTE'!CS11:CS32)-VLOOKUP(CS9,'Equation 5 Direct FTE'!$C$9:$H$379,6,FALSE)</f>
        <v>1.6718300236513728</v>
      </c>
      <c r="CT11" s="53">
        <f>SUM('Equation 4 Type I FTE'!CT11:CT32)-VLOOKUP(CT9,'Equation 5 Direct FTE'!$C$9:$H$379,6,FALSE)</f>
        <v>1.5554815919979719</v>
      </c>
      <c r="CU11" s="53">
        <f>SUM('Equation 4 Type I FTE'!CU11:CU32)-VLOOKUP(CU9,'Equation 5 Direct FTE'!$C$9:$H$379,6,FALSE)</f>
        <v>1.3999090378123951</v>
      </c>
      <c r="CV11" s="53">
        <f>SUM('Equation 4 Type I FTE'!CV11:CV32)-VLOOKUP(CV9,'Equation 5 Direct FTE'!$C$9:$H$379,6,FALSE)</f>
        <v>1.8012380775100914</v>
      </c>
      <c r="CW11" s="53">
        <f>SUM('Equation 4 Type I FTE'!CW11:CW32)-VLOOKUP(CW9,'Equation 5 Direct FTE'!$C$9:$H$379,6,FALSE)</f>
        <v>1.634853363841684</v>
      </c>
      <c r="CX11" s="53">
        <f>SUM('Equation 4 Type I FTE'!CX11:CX32)-VLOOKUP(CX9,'Equation 5 Direct FTE'!$C$9:$H$379,6,FALSE)</f>
        <v>1.6377146238355667</v>
      </c>
      <c r="CY11" s="53">
        <f>SUM('Equation 4 Type I FTE'!CY11:CY32)-VLOOKUP(CY9,'Equation 5 Direct FTE'!$C$9:$H$379,6,FALSE)</f>
        <v>1.5942159797326214</v>
      </c>
      <c r="CZ11" s="53">
        <f>SUM('Equation 4 Type I FTE'!CZ11:CZ32)-VLOOKUP(CZ9,'Equation 5 Direct FTE'!$C$9:$H$379,6,FALSE)</f>
        <v>0.98288154802308636</v>
      </c>
      <c r="DA11" s="53">
        <f>SUM('Equation 4 Type I FTE'!DA11:DA32)-VLOOKUP(DA9,'Equation 5 Direct FTE'!$C$9:$H$379,6,FALSE)</f>
        <v>1.9318799482344748</v>
      </c>
      <c r="DB11" s="53">
        <f>SUM('Equation 4 Type I FTE'!DB11:DB32)-VLOOKUP(DB9,'Equation 5 Direct FTE'!$C$9:$H$379,6,FALSE)</f>
        <v>1.174786619600364</v>
      </c>
      <c r="DC11" s="53">
        <f>SUM('Equation 4 Type I FTE'!DC11:DC32)-VLOOKUP(DC9,'Equation 5 Direct FTE'!$C$9:$H$379,6,FALSE)</f>
        <v>1.447993323897784</v>
      </c>
      <c r="DD11" s="53">
        <f>SUM('Equation 4 Type I FTE'!DD11:DD32)-VLOOKUP(DD9,'Equation 5 Direct FTE'!$C$9:$H$379,6,FALSE)</f>
        <v>1.2038334184262549</v>
      </c>
      <c r="DE11" s="53">
        <f>SUM('Equation 4 Type I FTE'!DE11:DE32)-VLOOKUP(DE9,'Equation 5 Direct FTE'!$C$9:$H$379,6,FALSE)</f>
        <v>1.669641393802511</v>
      </c>
      <c r="DF11" s="53">
        <f>SUM('Equation 4 Type I FTE'!DF11:DF32)-VLOOKUP(DF9,'Equation 5 Direct FTE'!$C$9:$H$379,6,FALSE)</f>
        <v>1.0869527748859591</v>
      </c>
      <c r="DG11" s="53">
        <f>SUM('Equation 4 Type I FTE'!DG11:DG32)-VLOOKUP(DG9,'Equation 5 Direct FTE'!$C$9:$H$379,6,FALSE)</f>
        <v>2.10532166342833</v>
      </c>
      <c r="DH11" s="53">
        <f>SUM('Equation 4 Type I FTE'!DH11:DH32)-VLOOKUP(DH9,'Equation 5 Direct FTE'!$C$9:$H$379,6,FALSE)</f>
        <v>1.8331993852509214</v>
      </c>
      <c r="DI11" s="53">
        <f>SUM('Equation 4 Type I FTE'!DI11:DI32)-VLOOKUP(DI9,'Equation 5 Direct FTE'!$C$9:$H$379,6,FALSE)</f>
        <v>0.80389324486179237</v>
      </c>
      <c r="DJ11" s="53">
        <f>SUM('Equation 4 Type I FTE'!DJ11:DJ32)-VLOOKUP(DJ9,'Equation 5 Direct FTE'!$C$9:$H$379,6,FALSE)</f>
        <v>0.97286574179970797</v>
      </c>
      <c r="DK11" s="53">
        <f>SUM('Equation 4 Type I FTE'!DK11:DK32)-VLOOKUP(DK9,'Equation 5 Direct FTE'!$C$9:$H$379,6,FALSE)</f>
        <v>1.4699385057804797</v>
      </c>
      <c r="DL11" s="53">
        <f>SUM('Equation 4 Type I FTE'!DL11:DL32)-VLOOKUP(DL9,'Equation 5 Direct FTE'!$C$9:$H$379,6,FALSE)</f>
        <v>1.4310731367941036</v>
      </c>
      <c r="DM11" s="53">
        <f>SUM('Equation 4 Type I FTE'!DM11:DM32)-VLOOKUP(DM9,'Equation 5 Direct FTE'!$C$9:$H$379,6,FALSE)</f>
        <v>0.68223549863831257</v>
      </c>
      <c r="DN11" s="53">
        <f>SUM('Equation 4 Type I FTE'!DN11:DN32)-VLOOKUP(DN9,'Equation 5 Direct FTE'!$C$9:$H$379,6,FALSE)</f>
        <v>2.2497637180321406</v>
      </c>
      <c r="DO11" s="53">
        <f>SUM('Equation 4 Type I FTE'!DO11:DO32)-VLOOKUP(DO9,'Equation 5 Direct FTE'!$C$9:$H$379,6,FALSE)</f>
        <v>1.0659551523665334</v>
      </c>
      <c r="DP11" s="53">
        <f>SUM('Equation 4 Type I FTE'!DP11:DP32)-VLOOKUP(DP9,'Equation 5 Direct FTE'!$C$9:$H$379,6,FALSE)</f>
        <v>1.3327889974944269</v>
      </c>
      <c r="DQ11" s="53">
        <f>SUM('Equation 4 Type I FTE'!DQ11:DQ32)-VLOOKUP(DQ9,'Equation 5 Direct FTE'!$C$9:$H$379,6,FALSE)</f>
        <v>0.95289731207496686</v>
      </c>
      <c r="DR11" s="53">
        <f>SUM('Equation 4 Type I FTE'!DR11:DR32)-VLOOKUP(DR9,'Equation 5 Direct FTE'!$C$9:$H$379,6,FALSE)</f>
        <v>1.6803404045216759</v>
      </c>
      <c r="DS11" s="53">
        <f>SUM('Equation 4 Type I FTE'!DS11:DS32)-VLOOKUP(DS9,'Equation 5 Direct FTE'!$C$9:$H$379,6,FALSE)</f>
        <v>1.2280873099717304</v>
      </c>
      <c r="DT11" s="53">
        <f>SUM('Equation 4 Type I FTE'!DT11:DT32)-VLOOKUP(DT9,'Equation 5 Direct FTE'!$C$9:$H$379,6,FALSE)</f>
        <v>1.756229373738635</v>
      </c>
      <c r="DU11" s="53">
        <f>SUM('Equation 4 Type I FTE'!DU11:DU32)-VLOOKUP(DU9,'Equation 5 Direct FTE'!$C$9:$H$379,6,FALSE)</f>
        <v>1.7922551944563754</v>
      </c>
      <c r="DV11" s="53">
        <f>SUM('Equation 4 Type I FTE'!DV11:DV32)-VLOOKUP(DV9,'Equation 5 Direct FTE'!$C$9:$H$379,6,FALSE)</f>
        <v>1.4777801820738796</v>
      </c>
      <c r="DW11" s="53">
        <f>SUM('Equation 4 Type I FTE'!DW11:DW32)-VLOOKUP(DW9,'Equation 5 Direct FTE'!$C$9:$H$379,6,FALSE)</f>
        <v>1.312266319848022</v>
      </c>
      <c r="DX11" s="53">
        <f>SUM('Equation 4 Type I FTE'!DX11:DX32)-VLOOKUP(DX9,'Equation 5 Direct FTE'!$C$9:$H$379,6,FALSE)</f>
        <v>1.3250299816627287</v>
      </c>
      <c r="DY11" s="53">
        <f>SUM('Equation 4 Type I FTE'!DY11:DY32)-VLOOKUP(DY9,'Equation 5 Direct FTE'!$C$9:$H$379,6,FALSE)</f>
        <v>1.2248613698080355</v>
      </c>
      <c r="DZ11" s="53">
        <f>SUM('Equation 4 Type I FTE'!DZ11:DZ32)-VLOOKUP(DZ9,'Equation 5 Direct FTE'!$C$9:$H$379,6,FALSE)</f>
        <v>1.6495062012606612</v>
      </c>
      <c r="EA11" s="53">
        <f>SUM('Equation 4 Type I FTE'!EA11:EA32)-VLOOKUP(EA9,'Equation 5 Direct FTE'!$C$9:$H$379,6,FALSE)</f>
        <v>1.5172198662212759</v>
      </c>
      <c r="EB11" s="53">
        <f>SUM('Equation 4 Type I FTE'!EB11:EB32)-VLOOKUP(EB9,'Equation 5 Direct FTE'!$C$9:$H$379,6,FALSE)</f>
        <v>1.0366274002884648</v>
      </c>
      <c r="EC11" s="53">
        <f>SUM('Equation 4 Type I FTE'!EC11:EC32)-VLOOKUP(EC9,'Equation 5 Direct FTE'!$C$9:$H$379,6,FALSE)</f>
        <v>1.1102048775903048</v>
      </c>
      <c r="ED11" s="53">
        <f>SUM('Equation 4 Type I FTE'!ED11:ED32)-VLOOKUP(ED9,'Equation 5 Direct FTE'!$C$9:$H$379,6,FALSE)</f>
        <v>1.3780854661908428</v>
      </c>
      <c r="EE11" s="53">
        <f>SUM('Equation 4 Type I FTE'!EE11:EE32)-VLOOKUP(EE9,'Equation 5 Direct FTE'!$C$9:$H$379,6,FALSE)</f>
        <v>1.2933159239367025</v>
      </c>
      <c r="EF11" s="53">
        <f>SUM('Equation 4 Type I FTE'!EF11:EF32)-VLOOKUP(EF9,'Equation 5 Direct FTE'!$C$9:$H$379,6,FALSE)</f>
        <v>1.4191554795403238</v>
      </c>
      <c r="EG11" s="53">
        <f>SUM('Equation 4 Type I FTE'!EG11:EG32)-VLOOKUP(EG9,'Equation 5 Direct FTE'!$C$9:$H$379,6,FALSE)</f>
        <v>2.2270198065451812</v>
      </c>
      <c r="EH11" s="53">
        <f>SUM('Equation 4 Type I FTE'!EH11:EH32)-VLOOKUP(EH9,'Equation 5 Direct FTE'!$C$9:$H$379,6,FALSE)</f>
        <v>1.0152269020596951</v>
      </c>
      <c r="EI11" s="53">
        <f>SUM('Equation 4 Type I FTE'!EI11:EI32)-VLOOKUP(EI9,'Equation 5 Direct FTE'!$C$9:$H$379,6,FALSE)</f>
        <v>1.0609506876365042</v>
      </c>
      <c r="EJ11" s="53">
        <f>SUM('Equation 4 Type I FTE'!EJ11:EJ32)-VLOOKUP(EJ9,'Equation 5 Direct FTE'!$C$9:$H$379,6,FALSE)</f>
        <v>1.2388491577266758</v>
      </c>
      <c r="EK11" s="53">
        <f>SUM('Equation 4 Type I FTE'!EK11:EK32)-VLOOKUP(EK9,'Equation 5 Direct FTE'!$C$9:$H$379,6,FALSE)</f>
        <v>1.8194609377075013</v>
      </c>
      <c r="EL11" s="53">
        <f>SUM('Equation 4 Type I FTE'!EL11:EL32)-VLOOKUP(EL9,'Equation 5 Direct FTE'!$C$9:$H$379,6,FALSE)</f>
        <v>1.6776598458199068</v>
      </c>
      <c r="EM11" s="53">
        <f>SUM('Equation 4 Type I FTE'!EM11:EM32)-VLOOKUP(EM9,'Equation 5 Direct FTE'!$C$9:$H$379,6,FALSE)</f>
        <v>1.2260403895003673</v>
      </c>
      <c r="EN11" s="53">
        <f>SUM('Equation 4 Type I FTE'!EN11:EN32)-VLOOKUP(EN9,'Equation 5 Direct FTE'!$C$9:$H$379,6,FALSE)</f>
        <v>1.7065472762377309</v>
      </c>
      <c r="EO11" s="53">
        <f>SUM('Equation 4 Type I FTE'!EO11:EO32)-VLOOKUP(EO9,'Equation 5 Direct FTE'!$C$9:$H$379,6,FALSE)</f>
        <v>2.1250850363223837</v>
      </c>
      <c r="EP11" s="53">
        <f>SUM('Equation 4 Type I FTE'!EP11:EP32)-VLOOKUP(EP9,'Equation 5 Direct FTE'!$C$9:$H$379,6,FALSE)</f>
        <v>2.1371809355503379</v>
      </c>
      <c r="EQ11" s="53">
        <f>SUM('Equation 4 Type I FTE'!EQ11:EQ32)-VLOOKUP(EQ9,'Equation 5 Direct FTE'!$C$9:$H$379,6,FALSE)</f>
        <v>2.1403937457871849</v>
      </c>
      <c r="ER11" s="53">
        <f>SUM('Equation 4 Type I FTE'!ER11:ER32)-VLOOKUP(ER9,'Equation 5 Direct FTE'!$C$9:$H$379,6,FALSE)</f>
        <v>2.0481545723940702</v>
      </c>
      <c r="ES11" s="53">
        <f>SUM('Equation 4 Type I FTE'!ES11:ES32)-VLOOKUP(ES9,'Equation 5 Direct FTE'!$C$9:$H$379,6,FALSE)</f>
        <v>1.5988702722014727</v>
      </c>
      <c r="ET11" s="53">
        <f>SUM('Equation 4 Type I FTE'!ET11:ET32)-VLOOKUP(ET9,'Equation 5 Direct FTE'!$C$9:$H$379,6,FALSE)</f>
        <v>2.0176185337526267</v>
      </c>
      <c r="EU11" s="53">
        <f>SUM('Equation 4 Type I FTE'!EU11:EU32)-VLOOKUP(EU9,'Equation 5 Direct FTE'!$C$9:$H$379,6,FALSE)</f>
        <v>2.0816756257414424</v>
      </c>
      <c r="EV11" s="53">
        <f>SUM('Equation 4 Type I FTE'!EV11:EV32)-VLOOKUP(EV9,'Equation 5 Direct FTE'!$C$9:$H$379,6,FALSE)</f>
        <v>1.5106269301785142</v>
      </c>
      <c r="EW11" s="53">
        <f>SUM('Equation 4 Type I FTE'!EW11:EW32)-VLOOKUP(EW9,'Equation 5 Direct FTE'!$C$9:$H$379,6,FALSE)</f>
        <v>0.87345648100764794</v>
      </c>
      <c r="EX11" s="53">
        <f>SUM('Equation 4 Type I FTE'!EX11:EX32)-VLOOKUP(EX9,'Equation 5 Direct FTE'!$C$9:$H$379,6,FALSE)</f>
        <v>1.5464277020221346</v>
      </c>
      <c r="EY11" s="53">
        <f>SUM('Equation 4 Type I FTE'!EY11:EY32)-VLOOKUP(EY9,'Equation 5 Direct FTE'!$C$9:$H$379,6,FALSE)</f>
        <v>2.11266586587044</v>
      </c>
      <c r="EZ11" s="53">
        <f>SUM('Equation 4 Type I FTE'!EZ11:EZ32)-VLOOKUP(EZ9,'Equation 5 Direct FTE'!$C$9:$H$379,6,FALSE)</f>
        <v>2.3781139527144237</v>
      </c>
      <c r="FA11" s="53">
        <f>SUM('Equation 4 Type I FTE'!FA11:FA32)-VLOOKUP(FA9,'Equation 5 Direct FTE'!$C$9:$H$379,6,FALSE)</f>
        <v>1.7876880039626468</v>
      </c>
      <c r="FB11" s="53">
        <f>SUM('Equation 4 Type I FTE'!FB11:FB32)-VLOOKUP(FB9,'Equation 5 Direct FTE'!$C$9:$H$379,6,FALSE)</f>
        <v>2.1959945228852238</v>
      </c>
      <c r="FC11" s="53">
        <f>SUM('Equation 4 Type I FTE'!FC11:FC32)-VLOOKUP(FC9,'Equation 5 Direct FTE'!$C$9:$H$379,6,FALSE)</f>
        <v>1.92451970237971</v>
      </c>
      <c r="FD11" s="53">
        <f>SUM('Equation 4 Type I FTE'!FD11:FD32)-VLOOKUP(FD9,'Equation 5 Direct FTE'!$C$9:$H$379,6,FALSE)</f>
        <v>1.327994461173363</v>
      </c>
      <c r="FE11" s="53">
        <f>SUM('Equation 4 Type I FTE'!FE11:FE32)-VLOOKUP(FE9,'Equation 5 Direct FTE'!$C$9:$H$379,6,FALSE)</f>
        <v>1.249535929338411</v>
      </c>
      <c r="FF11" s="53">
        <f>SUM('Equation 4 Type I FTE'!FF11:FF32)-VLOOKUP(FF9,'Equation 5 Direct FTE'!$C$9:$H$379,6,FALSE)</f>
        <v>1.3465325064098201</v>
      </c>
      <c r="FG11" s="53">
        <f>SUM('Equation 4 Type I FTE'!FG11:FG32)-VLOOKUP(FG9,'Equation 5 Direct FTE'!$C$9:$H$379,6,FALSE)</f>
        <v>1.8327165412971231</v>
      </c>
      <c r="FH11" s="53">
        <f>SUM('Equation 4 Type I FTE'!FH11:FH32)-VLOOKUP(FH9,'Equation 5 Direct FTE'!$C$9:$H$379,6,FALSE)</f>
        <v>1.6872053339902191</v>
      </c>
      <c r="FI11" s="53">
        <f>SUM('Equation 4 Type I FTE'!FI11:FI32)-VLOOKUP(FI9,'Equation 5 Direct FTE'!$C$9:$H$379,6,FALSE)</f>
        <v>1.9116511551696185</v>
      </c>
      <c r="FJ11" s="53">
        <f>SUM('Equation 4 Type I FTE'!FJ11:FJ32)-VLOOKUP(FJ9,'Equation 5 Direct FTE'!$C$9:$H$379,6,FALSE)</f>
        <v>2.223984972165495</v>
      </c>
      <c r="FK11" s="53">
        <f>SUM('Equation 4 Type I FTE'!FK11:FK32)-VLOOKUP(FK9,'Equation 5 Direct FTE'!$C$9:$H$379,6,FALSE)</f>
        <v>2.3482293028662151</v>
      </c>
      <c r="FL11" s="53">
        <f>SUM('Equation 4 Type I FTE'!FL11:FL32)-VLOOKUP(FL9,'Equation 5 Direct FTE'!$C$9:$H$379,6,FALSE)</f>
        <v>1.6567477959718078</v>
      </c>
      <c r="FM11" s="53">
        <f>SUM('Equation 4 Type I FTE'!FM11:FM32)-VLOOKUP(FM9,'Equation 5 Direct FTE'!$C$9:$H$379,6,FALSE)</f>
        <v>2.0796920808262525</v>
      </c>
      <c r="FN11" s="53">
        <f>SUM('Equation 4 Type I FTE'!FN11:FN32)-VLOOKUP(FN9,'Equation 5 Direct FTE'!$C$9:$H$379,6,FALSE)</f>
        <v>2.7637291327478026</v>
      </c>
      <c r="FO11" s="53">
        <f>SUM('Equation 4 Type I FTE'!FO11:FO32)-VLOOKUP(FO9,'Equation 5 Direct FTE'!$C$9:$H$379,6,FALSE)</f>
        <v>1.4176181075716676</v>
      </c>
      <c r="FP11" s="53">
        <f>SUM('Equation 4 Type I FTE'!FP11:FP32)-VLOOKUP(FP9,'Equation 5 Direct FTE'!$C$9:$H$379,6,FALSE)</f>
        <v>1.6805926763122363</v>
      </c>
      <c r="FQ11" s="53">
        <f>SUM('Equation 4 Type I FTE'!FQ11:FQ32)-VLOOKUP(FQ9,'Equation 5 Direct FTE'!$C$9:$H$379,6,FALSE)</f>
        <v>1.2923852278604961</v>
      </c>
      <c r="FR11" s="53">
        <f>SUM('Equation 4 Type I FTE'!FR11:FR32)-VLOOKUP(FR9,'Equation 5 Direct FTE'!$C$9:$H$379,6,FALSE)</f>
        <v>1.729868352140751</v>
      </c>
      <c r="FS11" s="53">
        <f>SUM('Equation 4 Type I FTE'!FS11:FS32)-VLOOKUP(FS9,'Equation 5 Direct FTE'!$C$9:$H$379,6,FALSE)</f>
        <v>1.9252568377638877</v>
      </c>
      <c r="FT11" s="53">
        <f>SUM('Equation 4 Type I FTE'!FT11:FT32)-VLOOKUP(FT9,'Equation 5 Direct FTE'!$C$9:$H$379,6,FALSE)</f>
        <v>1.7989262454198376</v>
      </c>
      <c r="FU11" s="53">
        <f>SUM('Equation 4 Type I FTE'!FU11:FU32)-VLOOKUP(FU9,'Equation 5 Direct FTE'!$C$9:$H$379,6,FALSE)</f>
        <v>2.4100445129225503</v>
      </c>
      <c r="FV11" s="53">
        <f>SUM('Equation 4 Type I FTE'!FV11:FV32)-VLOOKUP(FV9,'Equation 5 Direct FTE'!$C$9:$H$379,6,FALSE)</f>
        <v>2.0767452651957852</v>
      </c>
      <c r="FW11" s="53">
        <f>SUM('Equation 4 Type I FTE'!FW11:FW32)-VLOOKUP(FW9,'Equation 5 Direct FTE'!$C$9:$H$379,6,FALSE)</f>
        <v>1.8253811605733086</v>
      </c>
      <c r="FX11" s="53">
        <f>SUM('Equation 4 Type I FTE'!FX11:FX32)-VLOOKUP(FX9,'Equation 5 Direct FTE'!$C$9:$H$379,6,FALSE)</f>
        <v>1.8353117556807961</v>
      </c>
      <c r="FY11" s="53">
        <f>SUM('Equation 4 Type I FTE'!FY11:FY32)-VLOOKUP(FY9,'Equation 5 Direct FTE'!$C$9:$H$379,6,FALSE)</f>
        <v>2.0674801284115523</v>
      </c>
      <c r="FZ11" s="53">
        <f>SUM('Equation 4 Type I FTE'!FZ11:FZ32)-VLOOKUP(FZ9,'Equation 5 Direct FTE'!$C$9:$H$379,6,FALSE)</f>
        <v>1.5418143617378739</v>
      </c>
      <c r="GA11" s="53">
        <f>SUM('Equation 4 Type I FTE'!GA11:GA32)-VLOOKUP(GA9,'Equation 5 Direct FTE'!$C$9:$H$379,6,FALSE)</f>
        <v>1.5901653834411316</v>
      </c>
      <c r="GB11" s="53">
        <f>SUM('Equation 4 Type I FTE'!GB11:GB32)-VLOOKUP(GB9,'Equation 5 Direct FTE'!$C$9:$H$379,6,FALSE)</f>
        <v>1.1553264847581399</v>
      </c>
      <c r="GC11" s="53">
        <f>SUM('Equation 4 Type I FTE'!GC11:GC32)-VLOOKUP(GC9,'Equation 5 Direct FTE'!$C$9:$H$379,6,FALSE)</f>
        <v>1.1894491042811448</v>
      </c>
      <c r="GD11" s="53">
        <f>SUM('Equation 4 Type I FTE'!GD11:GD32)-VLOOKUP(GD9,'Equation 5 Direct FTE'!$C$9:$H$379,6,FALSE)</f>
        <v>1.9942338818140573</v>
      </c>
      <c r="GE11" s="53">
        <f>SUM('Equation 4 Type I FTE'!GE11:GE32)-VLOOKUP(GE9,'Equation 5 Direct FTE'!$C$9:$H$379,6,FALSE)</f>
        <v>1.158455534941075</v>
      </c>
      <c r="GF11" s="53">
        <f>SUM('Equation 4 Type I FTE'!GF11:GF32)-VLOOKUP(GF9,'Equation 5 Direct FTE'!$C$9:$H$379,6,FALSE)</f>
        <v>1.8701403212483632</v>
      </c>
      <c r="GG11" s="53">
        <f>SUM('Equation 4 Type I FTE'!GG11:GG32)-VLOOKUP(GG9,'Equation 5 Direct FTE'!$C$9:$H$379,6,FALSE)</f>
        <v>2.5473898818405618</v>
      </c>
      <c r="GH11" s="53">
        <f>SUM('Equation 4 Type I FTE'!GH11:GH32)-VLOOKUP(GH9,'Equation 5 Direct FTE'!$C$9:$H$379,6,FALSE)</f>
        <v>2.5248863538117003</v>
      </c>
      <c r="GI11" s="53">
        <f>SUM('Equation 4 Type I FTE'!GI11:GI32)-VLOOKUP(GI9,'Equation 5 Direct FTE'!$C$9:$H$379,6,FALSE)</f>
        <v>3.0280013757977025</v>
      </c>
      <c r="GJ11" s="53">
        <f>SUM('Equation 4 Type I FTE'!GJ11:GJ32)-VLOOKUP(GJ9,'Equation 5 Direct FTE'!$C$9:$H$379,6,FALSE)</f>
        <v>5.2268810361949294</v>
      </c>
      <c r="GK11" s="53">
        <f>SUM('Equation 4 Type I FTE'!GK11:GK32)-VLOOKUP(GK9,'Equation 5 Direct FTE'!$C$9:$H$379,6,FALSE)</f>
        <v>3.564016670614838</v>
      </c>
      <c r="GL11" s="53">
        <f>SUM('Equation 4 Type I FTE'!GL11:GL32)-VLOOKUP(GL9,'Equation 5 Direct FTE'!$C$9:$H$379,6,FALSE)</f>
        <v>4.2967040078429992</v>
      </c>
      <c r="GM11" s="53">
        <f>SUM('Equation 4 Type I FTE'!GM11:GM32)-VLOOKUP(GM9,'Equation 5 Direct FTE'!$C$9:$H$379,6,FALSE)</f>
        <v>3.2685289614636908</v>
      </c>
      <c r="GN11" s="53">
        <f>SUM('Equation 4 Type I FTE'!GN11:GN32)-VLOOKUP(GN9,'Equation 5 Direct FTE'!$C$9:$H$379,6,FALSE)</f>
        <v>1.7405622187120571</v>
      </c>
      <c r="GO11" s="53">
        <f>SUM('Equation 4 Type I FTE'!GO11:GO32)-VLOOKUP(GO9,'Equation 5 Direct FTE'!$C$9:$H$379,6,FALSE)</f>
        <v>1.6463294792600247</v>
      </c>
      <c r="GP11" s="53">
        <f>SUM('Equation 4 Type I FTE'!GP11:GP32)-VLOOKUP(GP9,'Equation 5 Direct FTE'!$C$9:$H$379,6,FALSE)</f>
        <v>1.4115690967690964</v>
      </c>
      <c r="GQ11" s="53">
        <f>SUM('Equation 4 Type I FTE'!GQ11:GQ32)-VLOOKUP(GQ9,'Equation 5 Direct FTE'!$C$9:$H$379,6,FALSE)</f>
        <v>2.1590210091125082</v>
      </c>
      <c r="GR11" s="53">
        <f>SUM('Equation 4 Type I FTE'!GR11:GR32)-VLOOKUP(GR9,'Equation 5 Direct FTE'!$C$9:$H$379,6,FALSE)</f>
        <v>2.3907710656108425</v>
      </c>
      <c r="GS11" s="53">
        <f>SUM('Equation 4 Type I FTE'!GS11:GS32)-VLOOKUP(GS9,'Equation 5 Direct FTE'!$C$9:$H$379,6,FALSE)</f>
        <v>2.6696631718977155</v>
      </c>
      <c r="GT11" s="53">
        <f>SUM('Equation 4 Type I FTE'!GT11:GT32)-VLOOKUP(GT9,'Equation 5 Direct FTE'!$C$9:$H$379,6,FALSE)</f>
        <v>1.6843875379014936</v>
      </c>
      <c r="GU11" s="53">
        <f>SUM('Equation 4 Type I FTE'!GU11:GU32)-VLOOKUP(GU9,'Equation 5 Direct FTE'!$C$9:$H$379,6,FALSE)</f>
        <v>1.4044601662970604</v>
      </c>
      <c r="GV11" s="53">
        <f>SUM('Equation 4 Type I FTE'!GV11:GV32)-VLOOKUP(GV9,'Equation 5 Direct FTE'!$C$9:$H$379,6,FALSE)</f>
        <v>2.7729914775551046</v>
      </c>
      <c r="GW11" s="53">
        <f>SUM('Equation 4 Type I FTE'!GW11:GW32)-VLOOKUP(GW9,'Equation 5 Direct FTE'!$C$9:$H$379,6,FALSE)</f>
        <v>2.6159583233857902</v>
      </c>
      <c r="GX11" s="53">
        <f>SUM('Equation 4 Type I FTE'!GX11:GX32)-VLOOKUP(GX9,'Equation 5 Direct FTE'!$C$9:$H$379,6,FALSE)</f>
        <v>2.1294355532327685</v>
      </c>
      <c r="GY11" s="53">
        <f>SUM('Equation 4 Type I FTE'!GY11:GY32)-VLOOKUP(GY9,'Equation 5 Direct FTE'!$C$9:$H$379,6,FALSE)</f>
        <v>1.5132992693025065</v>
      </c>
      <c r="GZ11" s="53">
        <f>SUM('Equation 4 Type I FTE'!GZ11:GZ32)-VLOOKUP(GZ9,'Equation 5 Direct FTE'!$C$9:$H$379,6,FALSE)</f>
        <v>3.2703391275755918</v>
      </c>
      <c r="HA11" s="53">
        <f>SUM('Equation 4 Type I FTE'!HA11:HA32)-VLOOKUP(HA9,'Equation 5 Direct FTE'!$C$9:$H$379,6,FALSE)</f>
        <v>1.4737896550843459</v>
      </c>
      <c r="HB11" s="53">
        <f>SUM('Equation 4 Type I FTE'!HB11:HB32)-VLOOKUP(HB9,'Equation 5 Direct FTE'!$C$9:$H$379,6,FALSE)</f>
        <v>0.85281687241619775</v>
      </c>
      <c r="HC11" s="53">
        <f>SUM('Equation 4 Type I FTE'!HC11:HC32)-VLOOKUP(HC9,'Equation 5 Direct FTE'!$C$9:$H$379,6,FALSE)</f>
        <v>1.4515536957714321</v>
      </c>
      <c r="HD11" s="53">
        <f>SUM('Equation 4 Type I FTE'!HD11:HD32)-VLOOKUP(HD9,'Equation 5 Direct FTE'!$C$9:$H$379,6,FALSE)</f>
        <v>1.5340370990714387</v>
      </c>
      <c r="HE11" s="53">
        <f>SUM('Equation 4 Type I FTE'!HE11:HE32)-VLOOKUP(HE9,'Equation 5 Direct FTE'!$C$9:$H$379,6,FALSE)</f>
        <v>1.9594117547949397</v>
      </c>
      <c r="HF11" s="53">
        <f>SUM('Equation 4 Type I FTE'!HF11:HF32)-VLOOKUP(HF9,'Equation 5 Direct FTE'!$C$9:$H$379,6,FALSE)</f>
        <v>1.1218614096998487</v>
      </c>
      <c r="HG11" s="53">
        <f>SUM('Equation 4 Type I FTE'!HG11:HG32)-VLOOKUP(HG9,'Equation 5 Direct FTE'!$C$9:$H$379,6,FALSE)</f>
        <v>1.9103423162160649</v>
      </c>
      <c r="HH11" s="53">
        <f>SUM('Equation 4 Type I FTE'!HH11:HH32)-VLOOKUP(HH9,'Equation 5 Direct FTE'!$C$9:$H$379,6,FALSE)</f>
        <v>2.8031268323090419</v>
      </c>
      <c r="HI11" s="53">
        <f>SUM('Equation 4 Type I FTE'!HI11:HI32)-VLOOKUP(HI9,'Equation 5 Direct FTE'!$C$9:$H$379,6,FALSE)</f>
        <v>1.9435313559311087</v>
      </c>
      <c r="HJ11" s="53">
        <f>SUM('Equation 4 Type I FTE'!HJ11:HJ32)-VLOOKUP(HJ9,'Equation 5 Direct FTE'!$C$9:$H$379,6,FALSE)</f>
        <v>1.9895188541496536</v>
      </c>
      <c r="HK11" s="53">
        <f>SUM('Equation 4 Type I FTE'!HK11:HK32)-VLOOKUP(HK9,'Equation 5 Direct FTE'!$C$9:$H$379,6,FALSE)</f>
        <v>0</v>
      </c>
      <c r="HL11" s="53">
        <f>SUM('Equation 4 Type I FTE'!HL11:HL32)-VLOOKUP(HL9,'Equation 5 Direct FTE'!$C$9:$H$379,6,FALSE)</f>
        <v>1.6168523759020061</v>
      </c>
      <c r="HM11" s="53">
        <f>SUM('Equation 4 Type I FTE'!HM11:HM32)-VLOOKUP(HM9,'Equation 5 Direct FTE'!$C$9:$H$379,6,FALSE)</f>
        <v>1.9421452814690079</v>
      </c>
      <c r="HN11" s="53">
        <f>SUM('Equation 4 Type I FTE'!HN11:HN32)-VLOOKUP(HN9,'Equation 5 Direct FTE'!$C$9:$H$379,6,FALSE)</f>
        <v>1.3823383904721704</v>
      </c>
      <c r="HO11" s="53">
        <f>SUM('Equation 4 Type I FTE'!HO11:HO32)-VLOOKUP(HO9,'Equation 5 Direct FTE'!$C$9:$H$379,6,FALSE)</f>
        <v>1.5016270408229473</v>
      </c>
      <c r="HP11" s="53">
        <f>SUM('Equation 4 Type I FTE'!HP11:HP32)-VLOOKUP(HP9,'Equation 5 Direct FTE'!$C$9:$H$379,6,FALSE)</f>
        <v>1.7322980247570348</v>
      </c>
      <c r="HQ11" s="53">
        <f>SUM('Equation 4 Type I FTE'!HQ11:HQ32)-VLOOKUP(HQ9,'Equation 5 Direct FTE'!$C$9:$H$379,6,FALSE)</f>
        <v>1.3998983301132719</v>
      </c>
      <c r="HR11" s="53">
        <f>SUM('Equation 4 Type I FTE'!HR11:HR32)-VLOOKUP(HR9,'Equation 5 Direct FTE'!$C$9:$H$379,6,FALSE)</f>
        <v>1.8383869656622855</v>
      </c>
      <c r="HS11" s="53">
        <f>SUM('Equation 4 Type I FTE'!HS11:HS32)-VLOOKUP(HS9,'Equation 5 Direct FTE'!$C$9:$H$379,6,FALSE)</f>
        <v>2.2048172380783866</v>
      </c>
      <c r="HT11" s="53">
        <f>SUM('Equation 4 Type I FTE'!HT11:HT32)-VLOOKUP(HT9,'Equation 5 Direct FTE'!$C$9:$H$379,6,FALSE)</f>
        <v>2.0642340432133963</v>
      </c>
      <c r="HU11" s="53">
        <f>SUM('Equation 4 Type I FTE'!HU11:HU32)-VLOOKUP(HU9,'Equation 5 Direct FTE'!$C$9:$H$379,6,FALSE)</f>
        <v>0.7578572711840792</v>
      </c>
      <c r="HV11" s="53">
        <f>SUM('Equation 4 Type I FTE'!HV11:HV32)-VLOOKUP(HV9,'Equation 5 Direct FTE'!$C$9:$H$379,6,FALSE)</f>
        <v>1.7350230804903228</v>
      </c>
      <c r="HW11" s="53">
        <f>SUM('Equation 4 Type I FTE'!HW11:HW32)-VLOOKUP(HW9,'Equation 5 Direct FTE'!$C$9:$H$379,6,FALSE)</f>
        <v>1.6138428942276897</v>
      </c>
      <c r="HX11" s="53">
        <f>SUM('Equation 4 Type I FTE'!HX11:HX32)-VLOOKUP(HX9,'Equation 5 Direct FTE'!$C$9:$H$379,6,FALSE)</f>
        <v>1.2470505977497863</v>
      </c>
      <c r="HY11" s="53">
        <f>SUM('Equation 4 Type I FTE'!HY11:HY32)-VLOOKUP(HY9,'Equation 5 Direct FTE'!$C$9:$H$379,6,FALSE)</f>
        <v>0.8207999541260238</v>
      </c>
      <c r="HZ11" s="53">
        <f>SUM('Equation 4 Type I FTE'!HZ11:HZ32)-VLOOKUP(HZ9,'Equation 5 Direct FTE'!$C$9:$H$379,6,FALSE)</f>
        <v>1.3855752286820868</v>
      </c>
      <c r="IA11" s="53">
        <f>SUM('Equation 4 Type I FTE'!IA11:IA32)-VLOOKUP(IA9,'Equation 5 Direct FTE'!$C$9:$H$379,6,FALSE)</f>
        <v>1.2349700769769933</v>
      </c>
      <c r="IB11" s="53">
        <f>SUM('Equation 4 Type I FTE'!IB11:IB32)-VLOOKUP(IB9,'Equation 5 Direct FTE'!$C$9:$H$379,6,FALSE)</f>
        <v>1.4829199057099181</v>
      </c>
      <c r="IC11" s="53">
        <f>SUM('Equation 4 Type I FTE'!IC11:IC32)-VLOOKUP(IC9,'Equation 5 Direct FTE'!$C$9:$H$379,6,FALSE)</f>
        <v>1.3790271122431685</v>
      </c>
      <c r="ID11" s="53">
        <f>SUM('Equation 4 Type I FTE'!ID11:ID32)-VLOOKUP(ID9,'Equation 5 Direct FTE'!$C$9:$H$379,6,FALSE)</f>
        <v>1.2165996532978691</v>
      </c>
      <c r="IE11" s="53">
        <f>SUM('Equation 4 Type I FTE'!IE11:IE32)-VLOOKUP(IE9,'Equation 5 Direct FTE'!$C$9:$H$379,6,FALSE)</f>
        <v>1.3442501414023114</v>
      </c>
      <c r="IF11" s="53">
        <f>SUM('Equation 4 Type I FTE'!IF11:IF32)-VLOOKUP(IF9,'Equation 5 Direct FTE'!$C$9:$H$379,6,FALSE)</f>
        <v>1.6367206022156804</v>
      </c>
      <c r="IG11" s="53">
        <f>SUM('Equation 4 Type I FTE'!IG11:IG32)-VLOOKUP(IG9,'Equation 5 Direct FTE'!$C$9:$H$379,6,FALSE)</f>
        <v>1.4434522031705248</v>
      </c>
      <c r="IH11" s="53">
        <f>SUM('Equation 4 Type I FTE'!IH11:IH32)-VLOOKUP(IH9,'Equation 5 Direct FTE'!$C$9:$H$379,6,FALSE)</f>
        <v>1.4588155911257785</v>
      </c>
      <c r="II11" s="53">
        <f>SUM('Equation 4 Type I FTE'!II11:II32)-VLOOKUP(II9,'Equation 5 Direct FTE'!$C$9:$H$379,6,FALSE)</f>
        <v>0.87911133431888389</v>
      </c>
      <c r="IJ11" s="53">
        <f>SUM('Equation 4 Type I FTE'!IJ11:IJ32)-VLOOKUP(IJ9,'Equation 5 Direct FTE'!$C$9:$H$379,6,FALSE)</f>
        <v>1.6396897574258413</v>
      </c>
      <c r="IK11" s="53">
        <f>SUM('Equation 4 Type I FTE'!IK11:IK32)-VLOOKUP(IK9,'Equation 5 Direct FTE'!$C$9:$H$379,6,FALSE)</f>
        <v>1.174870332645495</v>
      </c>
      <c r="IL11" s="53">
        <f>SUM('Equation 4 Type I FTE'!IL11:IL32)-VLOOKUP(IL9,'Equation 5 Direct FTE'!$C$9:$H$379,6,FALSE)</f>
        <v>1.1553498146761574</v>
      </c>
      <c r="IM11" s="53">
        <f>SUM('Equation 4 Type I FTE'!IM11:IM32)-VLOOKUP(IM9,'Equation 5 Direct FTE'!$C$9:$H$379,6,FALSE)</f>
        <v>1.4718318487887552</v>
      </c>
      <c r="IN11" s="53">
        <f>SUM('Equation 4 Type I FTE'!IN11:IN32)-VLOOKUP(IN9,'Equation 5 Direct FTE'!$C$9:$H$379,6,FALSE)</f>
        <v>1.4434671928989782</v>
      </c>
      <c r="IO11" s="53">
        <f>SUM('Equation 4 Type I FTE'!IO11:IO32)-VLOOKUP(IO9,'Equation 5 Direct FTE'!$C$9:$H$379,6,FALSE)</f>
        <v>1.5373656698435094</v>
      </c>
      <c r="IP11" s="53">
        <f>SUM('Equation 4 Type I FTE'!IP11:IP32)-VLOOKUP(IP9,'Equation 5 Direct FTE'!$C$9:$H$379,6,FALSE)</f>
        <v>1.5011741162967271</v>
      </c>
      <c r="IQ11" s="53">
        <f>SUM('Equation 4 Type I FTE'!IQ11:IQ32)-VLOOKUP(IQ9,'Equation 5 Direct FTE'!$C$9:$H$379,6,FALSE)</f>
        <v>1.4336227103395842</v>
      </c>
      <c r="IR11" s="53">
        <f>SUM('Equation 4 Type I FTE'!IR11:IR32)-VLOOKUP(IR9,'Equation 5 Direct FTE'!$C$9:$H$379,6,FALSE)</f>
        <v>1.4327015940858425</v>
      </c>
      <c r="IS11" s="53">
        <f>SUM('Equation 4 Type I FTE'!IS11:IS32)-VLOOKUP(IS9,'Equation 5 Direct FTE'!$C$9:$H$379,6,FALSE)</f>
        <v>1.1336178321163026</v>
      </c>
      <c r="IT11" s="53">
        <f>SUM('Equation 4 Type I FTE'!IT11:IT32)-VLOOKUP(IT9,'Equation 5 Direct FTE'!$C$9:$H$379,6,FALSE)</f>
        <v>1.2397875087021792</v>
      </c>
      <c r="IU11" s="53">
        <f>SUM('Equation 4 Type I FTE'!IU11:IU32)-VLOOKUP(IU9,'Equation 5 Direct FTE'!$C$9:$H$379,6,FALSE)</f>
        <v>1.7872386536220946</v>
      </c>
      <c r="IV11" s="53">
        <f>SUM('Equation 4 Type I FTE'!IV11:IV32)-VLOOKUP(IV9,'Equation 5 Direct FTE'!$C$9:$H$379,6,FALSE)</f>
        <v>1.6124091006747125</v>
      </c>
      <c r="IW11" s="53">
        <f>SUM('Equation 4 Type I FTE'!IW11:IW32)-VLOOKUP(IW9,'Equation 5 Direct FTE'!$C$9:$H$379,6,FALSE)</f>
        <v>1.2849107939701168</v>
      </c>
      <c r="IX11" s="53">
        <f>SUM('Equation 4 Type I FTE'!IX11:IX32)-VLOOKUP(IX9,'Equation 5 Direct FTE'!$C$9:$H$379,6,FALSE)</f>
        <v>1.6812567423924185</v>
      </c>
      <c r="IY11" s="53">
        <f>SUM('Equation 4 Type I FTE'!IY11:IY32)-VLOOKUP(IY9,'Equation 5 Direct FTE'!$C$9:$H$379,6,FALSE)</f>
        <v>1.5077473779562696</v>
      </c>
      <c r="IZ11" s="53">
        <f>SUM('Equation 4 Type I FTE'!IZ11:IZ32)-VLOOKUP(IZ9,'Equation 5 Direct FTE'!$C$9:$H$379,6,FALSE)</f>
        <v>1.3558580276875141</v>
      </c>
      <c r="JA11" s="53">
        <f>SUM('Equation 4 Type I FTE'!JA11:JA32)-VLOOKUP(JA9,'Equation 5 Direct FTE'!$C$9:$H$379,6,FALSE)</f>
        <v>1.6986185213436613</v>
      </c>
      <c r="JB11" s="53">
        <f>SUM('Equation 4 Type I FTE'!JB11:JB32)-VLOOKUP(JB9,'Equation 5 Direct FTE'!$C$9:$H$379,6,FALSE)</f>
        <v>2.3958132379739703</v>
      </c>
      <c r="JC11" s="53">
        <f>SUM('Equation 4 Type I FTE'!JC11:JC32)-VLOOKUP(JC9,'Equation 5 Direct FTE'!$C$9:$H$379,6,FALSE)</f>
        <v>1.5712559978898026</v>
      </c>
      <c r="JD11" s="53">
        <f>SUM('Equation 4 Type I FTE'!JD11:JD32)-VLOOKUP(JD9,'Equation 5 Direct FTE'!$C$9:$H$379,6,FALSE)</f>
        <v>2.0221084269435963</v>
      </c>
      <c r="JE11" s="53">
        <f>SUM('Equation 4 Type I FTE'!JE11:JE32)-VLOOKUP(JE9,'Equation 5 Direct FTE'!$C$9:$H$379,6,FALSE)</f>
        <v>2.0523913767837652</v>
      </c>
      <c r="JF11" s="53">
        <f>SUM('Equation 4 Type I FTE'!JF11:JF32)-VLOOKUP(JF9,'Equation 5 Direct FTE'!$C$9:$H$379,6,FALSE)</f>
        <v>1.5701589785304337</v>
      </c>
      <c r="JG11" s="53">
        <f>SUM('Equation 4 Type I FTE'!JG11:JG32)-VLOOKUP(JG9,'Equation 5 Direct FTE'!$C$9:$H$379,6,FALSE)</f>
        <v>2.0632563143000215</v>
      </c>
      <c r="JH11" s="53">
        <f>SUM('Equation 4 Type I FTE'!JH11:JH32)-VLOOKUP(JH9,'Equation 5 Direct FTE'!$C$9:$H$379,6,FALSE)</f>
        <v>2.5340210906931215</v>
      </c>
      <c r="JI11" s="53">
        <f>SUM('Equation 4 Type I FTE'!JI11:JI32)-VLOOKUP(JI9,'Equation 5 Direct FTE'!$C$9:$H$379,6,FALSE)</f>
        <v>2.6891203927983618</v>
      </c>
      <c r="JJ11" s="53">
        <f>SUM('Equation 4 Type I FTE'!JJ11:JJ32)-VLOOKUP(JJ9,'Equation 5 Direct FTE'!$C$9:$H$379,6,FALSE)</f>
        <v>2.0055813595267145</v>
      </c>
      <c r="JK11" s="53">
        <f>SUM('Equation 4 Type I FTE'!JK11:JK32)-VLOOKUP(JK9,'Equation 5 Direct FTE'!$C$9:$H$379,6,FALSE)</f>
        <v>2.2220099092539343</v>
      </c>
      <c r="JL11" s="53">
        <f>SUM('Equation 4 Type I FTE'!JL11:JL32)-VLOOKUP(JL9,'Equation 5 Direct FTE'!$C$9:$H$379,6,FALSE)</f>
        <v>2.3243412929389149</v>
      </c>
      <c r="JM11" s="53">
        <f>SUM('Equation 4 Type I FTE'!JM11:JM32)-VLOOKUP(JM9,'Equation 5 Direct FTE'!$C$9:$H$379,6,FALSE)</f>
        <v>2.1752827484226298</v>
      </c>
      <c r="JN11" s="53">
        <f>SUM('Equation 4 Type I FTE'!JN11:JN32)-VLOOKUP(JN9,'Equation 5 Direct FTE'!$C$9:$H$379,6,FALSE)</f>
        <v>3.4633988786782659</v>
      </c>
      <c r="JO11" s="53">
        <f>SUM('Equation 4 Type I FTE'!JO11:JO32)-VLOOKUP(JO9,'Equation 5 Direct FTE'!$C$9:$H$379,6,FALSE)</f>
        <v>2.9654375342904808</v>
      </c>
      <c r="JP11" s="53">
        <f>SUM('Equation 4 Type I FTE'!JP11:JP32)-VLOOKUP(JP9,'Equation 5 Direct FTE'!$C$9:$H$379,6,FALSE)</f>
        <v>2.1436669632189442</v>
      </c>
      <c r="JQ11" s="53">
        <f>SUM('Equation 4 Type I FTE'!JQ11:JQ32)-VLOOKUP(JQ9,'Equation 5 Direct FTE'!$C$9:$H$379,6,FALSE)</f>
        <v>1.895623429785509</v>
      </c>
      <c r="JR11" s="53">
        <f>SUM('Equation 4 Type I FTE'!JR11:JR32)-VLOOKUP(JR9,'Equation 5 Direct FTE'!$C$9:$H$379,6,FALSE)</f>
        <v>3.0568210376286027</v>
      </c>
      <c r="JS11" s="53">
        <f>SUM('Equation 4 Type I FTE'!JS11:JS32)-VLOOKUP(JS9,'Equation 5 Direct FTE'!$C$9:$H$379,6,FALSE)</f>
        <v>2.238535881844042</v>
      </c>
      <c r="JT11" s="53">
        <f>SUM('Equation 4 Type I FTE'!JT11:JT32)-VLOOKUP(JT9,'Equation 5 Direct FTE'!$C$9:$H$379,6,FALSE)</f>
        <v>3.1069529886771265</v>
      </c>
      <c r="JU11" s="53">
        <f>SUM('Equation 4 Type I FTE'!JU11:JU32)-VLOOKUP(JU9,'Equation 5 Direct FTE'!$C$9:$H$379,6,FALSE)</f>
        <v>1.5838520930148698</v>
      </c>
      <c r="JV11" s="53">
        <f>SUM('Equation 4 Type I FTE'!JV11:JV32)-VLOOKUP(JV9,'Equation 5 Direct FTE'!$C$9:$H$379,6,FALSE)</f>
        <v>2.208170533552587</v>
      </c>
      <c r="JW11" s="53">
        <f>SUM('Equation 4 Type I FTE'!JW11:JW32)-VLOOKUP(JW9,'Equation 5 Direct FTE'!$C$9:$H$379,6,FALSE)</f>
        <v>2.8088260842224848</v>
      </c>
      <c r="JX11" s="53">
        <f>SUM('Equation 4 Type I FTE'!JX11:JX32)-VLOOKUP(JX9,'Equation 5 Direct FTE'!$C$9:$H$379,6,FALSE)</f>
        <v>2.2912885042135827</v>
      </c>
      <c r="JY11" s="53">
        <f>SUM('Equation 4 Type I FTE'!JY11:JY32)-VLOOKUP(JY9,'Equation 5 Direct FTE'!$C$9:$H$379,6,FALSE)</f>
        <v>1.8211142746088202</v>
      </c>
      <c r="JZ11" s="53">
        <f>SUM('Equation 4 Type I FTE'!JZ11:JZ32)-VLOOKUP(JZ9,'Equation 5 Direct FTE'!$C$9:$H$379,6,FALSE)</f>
        <v>2.6283087293458456</v>
      </c>
      <c r="KA11" s="53">
        <f>SUM('Equation 4 Type I FTE'!KA11:KA32)-VLOOKUP(KA9,'Equation 5 Direct FTE'!$C$9:$H$379,6,FALSE)</f>
        <v>0.79083870098722397</v>
      </c>
      <c r="KB11" s="53">
        <f>SUM('Equation 4 Type I FTE'!KB11:KB32)-VLOOKUP(KB9,'Equation 5 Direct FTE'!$C$9:$H$379,6,FALSE)</f>
        <v>3.149606724417727</v>
      </c>
      <c r="KC11" s="53">
        <f>SUM('Equation 4 Type I FTE'!KC11:KC32)-VLOOKUP(KC9,'Equation 5 Direct FTE'!$C$9:$H$379,6,FALSE)</f>
        <v>2.4180855892086921</v>
      </c>
      <c r="KD11" s="53">
        <f>SUM('Equation 4 Type I FTE'!KD11:KD32)-VLOOKUP(KD9,'Equation 5 Direct FTE'!$C$9:$H$379,6,FALSE)</f>
        <v>2.5433799668048471</v>
      </c>
      <c r="KE11" s="53">
        <f>SUM('Equation 4 Type I FTE'!KE11:KE32)-VLOOKUP(KE9,'Equation 5 Direct FTE'!$C$9:$H$379,6,FALSE)</f>
        <v>3.3208355391806865</v>
      </c>
      <c r="KF11" s="53">
        <f>SUM('Equation 4 Type I FTE'!KF11:KF32)-VLOOKUP(KF9,'Equation 5 Direct FTE'!$C$9:$H$379,6,FALSE)</f>
        <v>2.8813375339068514</v>
      </c>
      <c r="KG11" s="53">
        <f>SUM('Equation 4 Type I FTE'!KG11:KG32)-VLOOKUP(KG9,'Equation 5 Direct FTE'!$C$9:$H$379,6,FALSE)</f>
        <v>3.5762717848403822</v>
      </c>
      <c r="KH11" s="53">
        <f>SUM('Equation 4 Type I FTE'!KH11:KH32)-VLOOKUP(KH9,'Equation 5 Direct FTE'!$C$9:$H$379,6,FALSE)</f>
        <v>3.1462228519997293</v>
      </c>
      <c r="KI11" s="53">
        <f>SUM('Equation 4 Type I FTE'!KI11:KI32)-VLOOKUP(KI9,'Equation 5 Direct FTE'!$C$9:$H$379,6,FALSE)</f>
        <v>3.7240945475636558</v>
      </c>
      <c r="KJ11" s="53">
        <f>SUM('Equation 4 Type I FTE'!KJ11:KJ32)-VLOOKUP(KJ9,'Equation 5 Direct FTE'!$C$9:$H$379,6,FALSE)</f>
        <v>2.356274381986124</v>
      </c>
      <c r="KK11" s="53">
        <f>SUM('Equation 4 Type I FTE'!KK11:KK32)-VLOOKUP(KK9,'Equation 5 Direct FTE'!$C$9:$H$379,6,FALSE)</f>
        <v>1.8412673152080661</v>
      </c>
      <c r="KL11" s="53">
        <f>SUM('Equation 4 Type I FTE'!KL11:KL32)-VLOOKUP(KL9,'Equation 5 Direct FTE'!$C$9:$H$379,6,FALSE)</f>
        <v>3.2473714764856769</v>
      </c>
      <c r="KM11" s="53">
        <f>SUM('Equation 4 Type I FTE'!KM11:KM32)-VLOOKUP(KM9,'Equation 5 Direct FTE'!$C$9:$H$379,6,FALSE)</f>
        <v>2.5615041679904254</v>
      </c>
      <c r="KN11" s="53">
        <f>SUM('Equation 4 Type I FTE'!KN11:KN32)-VLOOKUP(KN9,'Equation 5 Direct FTE'!$C$9:$H$379,6,FALSE)</f>
        <v>1.3558934648277541</v>
      </c>
      <c r="KO11" s="53">
        <f>SUM('Equation 4 Type I FTE'!KO11:KO32)-VLOOKUP(KO9,'Equation 5 Direct FTE'!$C$9:$H$379,6,FALSE)</f>
        <v>2.1822565418857445</v>
      </c>
      <c r="KP11" s="53">
        <f>SUM('Equation 4 Type I FTE'!KP11:KP32)-VLOOKUP(KP9,'Equation 5 Direct FTE'!$C$9:$H$379,6,FALSE)</f>
        <v>3.2683978727853797</v>
      </c>
      <c r="KQ11" s="53">
        <f>SUM('Equation 4 Type I FTE'!KQ11:KQ32)-VLOOKUP(KQ9,'Equation 5 Direct FTE'!$C$9:$H$379,6,FALSE)</f>
        <v>6.506613421728634</v>
      </c>
      <c r="KR11" s="53">
        <f>SUM('Equation 4 Type I FTE'!KR11:KR32)-VLOOKUP(KR9,'Equation 5 Direct FTE'!$C$9:$H$379,6,FALSE)</f>
        <v>1.5236401338607442</v>
      </c>
      <c r="KS11" s="53">
        <f>SUM('Equation 4 Type I FTE'!KS11:KS32)-VLOOKUP(KS9,'Equation 5 Direct FTE'!$C$9:$H$379,6,FALSE)</f>
        <v>2.3396288535429077</v>
      </c>
      <c r="KT11" s="53">
        <f>SUM('Equation 4 Type I FTE'!KT11:KT32)-VLOOKUP(KT9,'Equation 5 Direct FTE'!$C$9:$H$379,6,FALSE)</f>
        <v>2.5356355441325751</v>
      </c>
      <c r="KU11" s="53">
        <f>SUM('Equation 4 Type I FTE'!KU11:KU32)-VLOOKUP(KU9,'Equation 5 Direct FTE'!$C$9:$H$379,6,FALSE)</f>
        <v>2.2796253416176269</v>
      </c>
      <c r="KV11" s="53">
        <f>SUM('Equation 4 Type I FTE'!KV11:KV32)-VLOOKUP(KV9,'Equation 5 Direct FTE'!$C$9:$H$379,6,FALSE)</f>
        <v>2.0694502717037628</v>
      </c>
      <c r="KW11" s="53">
        <f>SUM('Equation 4 Type I FTE'!KW11:KW32)-VLOOKUP(KW9,'Equation 5 Direct FTE'!$C$9:$H$379,6,FALSE)</f>
        <v>1.8561906689047714</v>
      </c>
      <c r="KX11" s="53">
        <f>SUM('Equation 4 Type I FTE'!KX11:KX32)-VLOOKUP(KX9,'Equation 5 Direct FTE'!$C$9:$H$379,6,FALSE)</f>
        <v>2.6979671166257271</v>
      </c>
      <c r="KY11" s="53">
        <f>SUM('Equation 4 Type I FTE'!KY11:KY32)-VLOOKUP(KY9,'Equation 5 Direct FTE'!$C$9:$H$379,6,FALSE)</f>
        <v>1.6634166683380585</v>
      </c>
      <c r="KZ11" s="53">
        <f>SUM('Equation 4 Type I FTE'!KZ11:KZ32)-VLOOKUP(KZ9,'Equation 5 Direct FTE'!$C$9:$H$379,6,FALSE)</f>
        <v>2.8212436372161438</v>
      </c>
      <c r="LA11" s="53">
        <f>SUM('Equation 4 Type I FTE'!LA11:LA32)-VLOOKUP(LA9,'Equation 5 Direct FTE'!$C$9:$H$379,6,FALSE)</f>
        <v>1.5579197559046474</v>
      </c>
      <c r="LB11" s="53">
        <f>SUM('Equation 4 Type I FTE'!LB11:LB32)-VLOOKUP(LB9,'Equation 5 Direct FTE'!$C$9:$H$379,6,FALSE)</f>
        <v>2.6535023801255573</v>
      </c>
      <c r="LC11" s="53">
        <f>SUM('Equation 4 Type I FTE'!LC11:LC32)-VLOOKUP(LC9,'Equation 5 Direct FTE'!$C$9:$H$379,6,FALSE)</f>
        <v>2.5614725940347363</v>
      </c>
      <c r="LD11" s="53">
        <f>SUM('Equation 4 Type I FTE'!LD11:LD32)-VLOOKUP(LD9,'Equation 5 Direct FTE'!$C$9:$H$379,6,FALSE)</f>
        <v>2.3455501618631214</v>
      </c>
      <c r="LE11" s="53">
        <f>SUM('Equation 4 Type I FTE'!LE11:LE32)-VLOOKUP(LE9,'Equation 5 Direct FTE'!$C$9:$H$379,6,FALSE)</f>
        <v>2.7356862575632181</v>
      </c>
      <c r="LF11" s="53">
        <f>SUM('Equation 4 Type I FTE'!LF11:LF32)-VLOOKUP(LF9,'Equation 5 Direct FTE'!$C$9:$H$379,6,FALSE)</f>
        <v>2.4136135494496211</v>
      </c>
      <c r="LG11" s="53">
        <f>SUM('Equation 4 Type I FTE'!LG11:LG32)-VLOOKUP(LG9,'Equation 5 Direct FTE'!$C$9:$H$379,6,FALSE)</f>
        <v>1.3450701437824915</v>
      </c>
      <c r="LH11" s="53">
        <f>SUM('Equation 4 Type I FTE'!LH11:LH32)-VLOOKUP(LH9,'Equation 5 Direct FTE'!$C$9:$H$379,6,FALSE)</f>
        <v>2.2325367691800544</v>
      </c>
      <c r="LI11" s="53">
        <f>SUM('Equation 4 Type I FTE'!LI11:LI32)-VLOOKUP(LI9,'Equation 5 Direct FTE'!$C$9:$H$379,6,FALSE)</f>
        <v>0.94988204398718601</v>
      </c>
      <c r="LJ11" s="53">
        <f>SUM('Equation 4 Type I FTE'!LJ11:LJ32)-VLOOKUP(LJ9,'Equation 5 Direct FTE'!$C$9:$H$379,6,FALSE)</f>
        <v>2.1062818030444879</v>
      </c>
      <c r="LK11" s="53">
        <f>SUM('Equation 4 Type I FTE'!LK11:LK32)-VLOOKUP(LK9,'Equation 5 Direct FTE'!$C$9:$H$379,6,FALSE)</f>
        <v>2.0276534181641059</v>
      </c>
      <c r="LL11" s="53">
        <f>SUM('Equation 4 Type I FTE'!LL11:LL32)-VLOOKUP(LL9,'Equation 5 Direct FTE'!$C$9:$H$379,6,FALSE)</f>
        <v>1.8678198086514879</v>
      </c>
      <c r="LM11" s="53">
        <f>SUM('Equation 4 Type I FTE'!LM11:LM32)-VLOOKUP(LM9,'Equation 5 Direct FTE'!$C$9:$H$379,6,FALSE)</f>
        <v>2.0409823802279714</v>
      </c>
      <c r="LN11" s="53">
        <f>SUM('Equation 4 Type I FTE'!LN11:LN32)-VLOOKUP(LN9,'Equation 5 Direct FTE'!$C$9:$H$379,6,FALSE)</f>
        <v>2.8257920006579687</v>
      </c>
      <c r="LO11" s="53">
        <f>SUM('Equation 4 Type I FTE'!LO11:LO32)-VLOOKUP(LO9,'Equation 5 Direct FTE'!$C$9:$H$379,6,FALSE)</f>
        <v>3.2765583737949688</v>
      </c>
      <c r="LP11" s="53">
        <f>SUM('Equation 4 Type I FTE'!LP11:LP32)-VLOOKUP(LP9,'Equation 5 Direct FTE'!$C$9:$H$379,6,FALSE)</f>
        <v>2.8962492858580546</v>
      </c>
      <c r="LQ11" s="53">
        <f>SUM('Equation 4 Type I FTE'!LQ11:LQ32)-VLOOKUP(LQ9,'Equation 5 Direct FTE'!$C$9:$H$379,6,FALSE)</f>
        <v>3.1961766896112183</v>
      </c>
      <c r="LR11" s="53">
        <f>SUM('Equation 4 Type I FTE'!LR11:LR32)-VLOOKUP(LR9,'Equation 5 Direct FTE'!$C$9:$H$379,6,FALSE)</f>
        <v>2.0085604271436015</v>
      </c>
      <c r="LS11" s="53">
        <f>SUM('Equation 4 Type I FTE'!LS11:LS32)-VLOOKUP(LS9,'Equation 5 Direct FTE'!$C$9:$H$379,6,FALSE)</f>
        <v>3.0700036094289205</v>
      </c>
      <c r="LT11" s="53">
        <f>SUM('Equation 4 Type I FTE'!LT11:LT32)-VLOOKUP(LT9,'Equation 5 Direct FTE'!$C$9:$H$379,6,FALSE)</f>
        <v>2.2528767959053311</v>
      </c>
      <c r="LU11" s="53">
        <f>SUM('Equation 4 Type I FTE'!LU11:LU32)-VLOOKUP(LU9,'Equation 5 Direct FTE'!$C$9:$H$379,6,FALSE)</f>
        <v>1.1407488335008598</v>
      </c>
      <c r="LV11" s="53">
        <f>SUM('Equation 4 Type I FTE'!LV11:LV32)-VLOOKUP(LV9,'Equation 5 Direct FTE'!$C$9:$H$379,6,FALSE)</f>
        <v>1.4935918554430998</v>
      </c>
      <c r="LW11" s="53">
        <f>SUM('Equation 4 Type I FTE'!LW11:LW32)-VLOOKUP(LW9,'Equation 5 Direct FTE'!$C$9:$H$379,6,FALSE)</f>
        <v>2.9056465244302547</v>
      </c>
      <c r="LX11" s="53">
        <f>SUM('Equation 4 Type I FTE'!LX11:LX32)-VLOOKUP(LX9,'Equation 5 Direct FTE'!$C$9:$H$379,6,FALSE)</f>
        <v>2.0458230078282327</v>
      </c>
      <c r="LY11" s="53">
        <f>SUM('Equation 4 Type I FTE'!LY11:LY32)-VLOOKUP(LY9,'Equation 5 Direct FTE'!$C$9:$H$379,6,FALSE)</f>
        <v>2.1511364249739877</v>
      </c>
      <c r="LZ11" s="53">
        <f>SUM('Equation 4 Type I FTE'!LZ11:LZ32)-VLOOKUP(LZ9,'Equation 5 Direct FTE'!$C$9:$H$379,6,FALSE)</f>
        <v>1.6216378258238429</v>
      </c>
      <c r="MA11" s="53">
        <f>SUM('Equation 4 Type I FTE'!MA11:MA32)-VLOOKUP(MA9,'Equation 5 Direct FTE'!$C$9:$H$379,6,FALSE)</f>
        <v>2.9222957372634926</v>
      </c>
      <c r="MB11" s="53">
        <f>SUM('Equation 4 Type I FTE'!MB11:MB32)-VLOOKUP(MB9,'Equation 5 Direct FTE'!$C$9:$H$379,6,FALSE)</f>
        <v>1.7617343971125976</v>
      </c>
      <c r="MC11" s="53">
        <f>SUM('Equation 4 Type I FTE'!MC11:MC32)-VLOOKUP(MC9,'Equation 5 Direct FTE'!$C$9:$H$379,6,FALSE)</f>
        <v>1.8849666672661201</v>
      </c>
      <c r="MD11" s="53">
        <f>SUM('Equation 4 Type I FTE'!MD11:MD32)-VLOOKUP(MD9,'Equation 5 Direct FTE'!$C$9:$H$379,6,FALSE)</f>
        <v>1.9627311331360371</v>
      </c>
      <c r="ME11" s="53">
        <f>SUM('Equation 4 Type I FTE'!ME11:ME32)-VLOOKUP(ME9,'Equation 5 Direct FTE'!$C$9:$H$379,6,FALSE)</f>
        <v>2.6797976820818876</v>
      </c>
      <c r="MF11" s="53">
        <f>SUM('Equation 4 Type I FTE'!MF11:MF32)-VLOOKUP(MF9,'Equation 5 Direct FTE'!$C$9:$H$379,6,FALSE)</f>
        <v>2.6804180848837653</v>
      </c>
      <c r="MG11" s="53">
        <f>SUM('Equation 4 Type I FTE'!MG11:MG32)-VLOOKUP(MG9,'Equation 5 Direct FTE'!$C$9:$H$379,6,FALSE)</f>
        <v>2.022884437640192</v>
      </c>
      <c r="MH11" s="53">
        <f>SUM('Equation 4 Type I FTE'!MH11:MH32)-VLOOKUP(MH9,'Equation 5 Direct FTE'!$C$9:$H$379,6,FALSE)</f>
        <v>2.4044867597339277</v>
      </c>
      <c r="MI11" s="53">
        <f>SUM('Equation 4 Type I FTE'!MI11:MI32)-VLOOKUP(MI9,'Equation 5 Direct FTE'!$C$9:$H$379,6,FALSE)</f>
        <v>1.9113206742979436</v>
      </c>
      <c r="MJ11" s="53">
        <f>SUM('Equation 4 Type I FTE'!MJ11:MJ32)-VLOOKUP(MJ9,'Equation 5 Direct FTE'!$C$9:$H$379,6,FALSE)</f>
        <v>2.7251196406286606</v>
      </c>
      <c r="MK11" s="53">
        <f>SUM('Equation 4 Type I FTE'!MK11:MK32)-VLOOKUP(MK9,'Equation 5 Direct FTE'!$C$9:$H$379,6,FALSE)</f>
        <v>2.9330505643791689</v>
      </c>
      <c r="ML11" s="53">
        <f>SUM('Equation 4 Type I FTE'!ML11:ML32)-VLOOKUP(ML9,'Equation 5 Direct FTE'!$C$9:$H$379,6,FALSE)</f>
        <v>2.8511763415634368</v>
      </c>
      <c r="MM11" s="53">
        <f>SUM('Equation 4 Type I FTE'!MM11:MM32)-VLOOKUP(MM9,'Equation 5 Direct FTE'!$C$9:$H$379,6,FALSE)</f>
        <v>1.325651450275906</v>
      </c>
      <c r="MN11" s="53">
        <f>SUM('Equation 4 Type I FTE'!MN11:MN32)-VLOOKUP(MN9,'Equation 5 Direct FTE'!$C$9:$H$379,6,FALSE)</f>
        <v>3.734623345642321</v>
      </c>
      <c r="MO11" s="53">
        <f>SUM('Equation 4 Type I FTE'!MO11:MO32)-VLOOKUP(MO9,'Equation 5 Direct FTE'!$C$9:$H$379,6,FALSE)</f>
        <v>2.4342242765927411</v>
      </c>
      <c r="MP11" s="53">
        <f>SUM('Equation 4 Type I FTE'!MP11:MP32)-VLOOKUP(MP9,'Equation 5 Direct FTE'!$C$9:$H$379,6,FALSE)</f>
        <v>1.5809606793752007</v>
      </c>
      <c r="MQ11" s="53">
        <f>SUM('Equation 4 Type I FTE'!MQ11:MQ32)-VLOOKUP(MQ9,'Equation 5 Direct FTE'!$C$9:$H$379,6,FALSE)</f>
        <v>2.1676142917446617</v>
      </c>
      <c r="MR11" s="53">
        <f>SUM('Equation 4 Type I FTE'!MR11:MR32)-VLOOKUP(MR9,'Equation 5 Direct FTE'!$C$9:$H$379,6,FALSE)</f>
        <v>2.4659919439270688</v>
      </c>
      <c r="MS11" s="53">
        <f>SUM('Equation 4 Type I FTE'!MS11:MS32)-VLOOKUP(MS9,'Equation 5 Direct FTE'!$C$9:$H$379,6,FALSE)</f>
        <v>2.277963656869467</v>
      </c>
      <c r="MT11" s="53">
        <f>SUM('Equation 4 Type I FTE'!MT11:MT32)-VLOOKUP(MT9,'Equation 5 Direct FTE'!$C$9:$H$379,6,FALSE)</f>
        <v>2.1064027476490725</v>
      </c>
      <c r="MU11" s="53">
        <f>SUM('Equation 4 Type I FTE'!MU11:MU32)-VLOOKUP(MU9,'Equation 5 Direct FTE'!$C$9:$H$379,6,FALSE)</f>
        <v>2.8286569882683779</v>
      </c>
      <c r="MV11" s="53">
        <f>SUM('Equation 4 Type I FTE'!MV11:MV32)-VLOOKUP(MV9,'Equation 5 Direct FTE'!$C$9:$H$379,6,FALSE)</f>
        <v>2.0699172780040129</v>
      </c>
      <c r="MW11" s="53">
        <f>SUM('Equation 4 Type I FTE'!MW11:MW32)-VLOOKUP(MW9,'Equation 5 Direct FTE'!$C$9:$H$379,6,FALSE)</f>
        <v>1.2736769978907017</v>
      </c>
      <c r="MX11" s="53">
        <f>SUM('Equation 4 Type I FTE'!MX11:MX32)-VLOOKUP(MX9,'Equation 5 Direct FTE'!$C$9:$H$379,6,FALSE)</f>
        <v>1.4465577710714168</v>
      </c>
      <c r="MY11" s="53">
        <f>SUM('Equation 4 Type I FTE'!MY11:MY32)-VLOOKUP(MY9,'Equation 5 Direct FTE'!$C$9:$H$379,6,FALSE)</f>
        <v>1.4656289061312746</v>
      </c>
      <c r="MZ11" s="53">
        <f>SUM('Equation 4 Type I FTE'!MZ11:MZ32)-VLOOKUP(MZ9,'Equation 5 Direct FTE'!$C$9:$H$379,6,FALSE)</f>
        <v>0.68906852741900337</v>
      </c>
      <c r="NA11" s="53">
        <f>SUM('Equation 4 Type I FTE'!NA11:NA32)-VLOOKUP(NA9,'Equation 5 Direct FTE'!$C$9:$H$379,6,FALSE)</f>
        <v>1.7933797594086975</v>
      </c>
      <c r="NB11" s="53">
        <f>SUM('Equation 4 Type I FTE'!NB11:NB32)-VLOOKUP(NB9,'Equation 5 Direct FTE'!$C$9:$H$379,6,FALSE)</f>
        <v>0.38512544306447083</v>
      </c>
      <c r="NC11" s="53">
        <f>SUM('Equation 4 Type I FTE'!NC11:NC32)-VLOOKUP(NC9,'Equation 5 Direct FTE'!$C$9:$H$379,6,FALSE)</f>
        <v>1.8562947483498338</v>
      </c>
      <c r="ND11" s="53">
        <f>SUM('Equation 4 Type I FTE'!ND11:ND32)-VLOOKUP(ND9,'Equation 5 Direct FTE'!$C$9:$H$379,6,FALSE)</f>
        <v>2.0414582040413691</v>
      </c>
      <c r="NE11" s="53">
        <f>SUM('Equation 4 Type I FTE'!NE11:NE32)-VLOOKUP(NE9,'Equation 5 Direct FTE'!$C$9:$H$379,6,FALSE)</f>
        <v>4.6542987846082262</v>
      </c>
      <c r="NF11" s="53">
        <f>SUM('Equation 4 Type I FTE'!NF11:NF32)-VLOOKUP(NF9,'Equation 5 Direct FTE'!$C$9:$H$379,6,FALSE)</f>
        <v>2.3407756850635257</v>
      </c>
      <c r="NG11" s="53">
        <f>SUM('Equation 4 Type I FTE'!NG11:NG32)-VLOOKUP(NG9,'Equation 5 Direct FTE'!$C$9:$H$379,6,FALSE)</f>
        <v>2.5305001582226101</v>
      </c>
      <c r="NH11" s="53" t="s">
        <v>814</v>
      </c>
      <c r="NI11" s="53" t="s">
        <v>814</v>
      </c>
      <c r="NJ11" s="221">
        <f>SUM('Equation 4 Type I FTE'!NJ11:NJ32)-VLOOKUP(NJ9,'Equation 5 Direct FTE'!$C$9:$H$379,6,FALSE)</f>
        <v>0</v>
      </c>
    </row>
  </sheetData>
  <sheetProtection algorithmName="SHA-512" hashValue="kE8uhVffAWXkH89bzzwt/bJVqRNym7llXsL6IlZuf/NK3S2aEMOh1uwRO9UhF+ruoUrzzNn5+igEUcIgfT9ppA==" saltValue="DB7ePQt+ncoO+CGtpEzczw==" spinCount="100000" sheet="1" objects="1" scenarios="1"/>
  <pageMargins left="0.7" right="0.7" top="0.98479166666666662" bottom="0.75" header="0.3" footer="0.3"/>
  <pageSetup scale="60" fitToWidth="0" fitToHeight="0" orientation="landscape" r:id="rId1"/>
  <headerFooter>
    <oddFooter>&amp;L&amp;"Avenir LT Std 55 Roman,Regular"&amp;12&amp;K000000
May 13, 2021&amp;C&amp;"Avenir LT Std 55 Roman,Regular"&amp;12Page &amp;P of &amp;N&amp;R&amp;"Avenir LT Std 55 Roman,Regular"&amp;12&amp;K000000&amp;A</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J33"/>
  <sheetViews>
    <sheetView showGridLines="0" zoomScaleNormal="100" zoomScalePageLayoutView="64" workbookViewId="0"/>
  </sheetViews>
  <sheetFormatPr defaultColWidth="9.1796875" defaultRowHeight="14" x14ac:dyDescent="0.3"/>
  <cols>
    <col min="1" max="1" width="4.453125" style="1" customWidth="1"/>
    <col min="2" max="2" width="51.453125" style="1" customWidth="1"/>
    <col min="3" max="371" width="16.54296875" style="1" customWidth="1"/>
    <col min="372" max="372" width="12.453125" style="1" customWidth="1"/>
    <col min="373" max="373" width="16.54296875" style="1" customWidth="1"/>
    <col min="374" max="374" width="14.1796875" style="1" customWidth="1"/>
    <col min="375" max="16384" width="9.1796875" style="1"/>
  </cols>
  <sheetData>
    <row r="1" spans="1:374" ht="18.75" customHeight="1" x14ac:dyDescent="0.3">
      <c r="A1" s="158"/>
      <c r="B1" s="84"/>
      <c r="C1" s="84"/>
      <c r="D1" s="84"/>
      <c r="E1" s="84"/>
    </row>
    <row r="2" spans="1:374" ht="15" customHeight="1" x14ac:dyDescent="0.3">
      <c r="A2" s="159"/>
    </row>
    <row r="3" spans="1:374" ht="18.75" customHeight="1" x14ac:dyDescent="0.3">
      <c r="A3" s="158"/>
      <c r="B3" s="84"/>
      <c r="C3" s="84"/>
      <c r="D3" s="84"/>
      <c r="E3" s="84"/>
    </row>
    <row r="4" spans="1:374" ht="15" customHeight="1" x14ac:dyDescent="0.3">
      <c r="A4" s="159"/>
    </row>
    <row r="5" spans="1:374" ht="18.75" customHeight="1" x14ac:dyDescent="0.3">
      <c r="A5" s="158"/>
      <c r="B5" s="84"/>
      <c r="C5" s="84"/>
      <c r="D5" s="84"/>
      <c r="E5" s="84"/>
    </row>
    <row r="6" spans="1:374" ht="15" customHeight="1" x14ac:dyDescent="0.3"/>
    <row r="7" spans="1:374" ht="15" customHeight="1" x14ac:dyDescent="0.3">
      <c r="A7" s="8"/>
      <c r="B7" s="8"/>
      <c r="C7" s="8"/>
      <c r="D7" s="8"/>
      <c r="E7" s="8"/>
    </row>
    <row r="8" spans="1:374" ht="16" thickBot="1" x14ac:dyDescent="0.4">
      <c r="F8" s="3"/>
    </row>
    <row r="9" spans="1:374" s="9" customFormat="1" ht="16.5" customHeight="1" x14ac:dyDescent="0.3">
      <c r="B9" s="10"/>
      <c r="C9" s="11" t="s">
        <v>407</v>
      </c>
      <c r="D9" s="12">
        <v>111200</v>
      </c>
      <c r="E9" s="12">
        <v>111300</v>
      </c>
      <c r="F9" s="12">
        <v>111400</v>
      </c>
      <c r="G9" s="12">
        <v>111900</v>
      </c>
      <c r="H9" s="12">
        <v>112120</v>
      </c>
      <c r="I9" s="12" t="s">
        <v>414</v>
      </c>
      <c r="J9" s="12">
        <v>112300</v>
      </c>
      <c r="K9" s="12" t="s">
        <v>417</v>
      </c>
      <c r="L9" s="12">
        <v>113000</v>
      </c>
      <c r="M9" s="12">
        <v>114000</v>
      </c>
      <c r="N9" s="12">
        <v>115000</v>
      </c>
      <c r="O9" s="12">
        <v>211000</v>
      </c>
      <c r="P9" s="12">
        <v>212100</v>
      </c>
      <c r="Q9" s="12">
        <v>212230</v>
      </c>
      <c r="R9" s="12" t="s">
        <v>425</v>
      </c>
      <c r="S9" s="12">
        <v>212310</v>
      </c>
      <c r="T9" s="12" t="s">
        <v>428</v>
      </c>
      <c r="U9" s="12">
        <v>213111</v>
      </c>
      <c r="V9" s="12" t="s">
        <v>431</v>
      </c>
      <c r="W9" s="12" t="s">
        <v>384</v>
      </c>
      <c r="X9" s="12">
        <v>221200</v>
      </c>
      <c r="Y9" s="12">
        <v>221300</v>
      </c>
      <c r="Z9" s="12">
        <v>2332</v>
      </c>
      <c r="AA9" s="12" t="s">
        <v>390</v>
      </c>
      <c r="AB9" s="12" t="s">
        <v>388</v>
      </c>
      <c r="AC9" s="12" t="s">
        <v>387</v>
      </c>
      <c r="AD9" s="12">
        <v>321100</v>
      </c>
      <c r="AE9" s="12">
        <v>321200</v>
      </c>
      <c r="AF9" s="12">
        <v>321910</v>
      </c>
      <c r="AG9" s="12" t="s">
        <v>385</v>
      </c>
      <c r="AH9" s="12">
        <v>327100</v>
      </c>
      <c r="AI9" s="12">
        <v>327200</v>
      </c>
      <c r="AJ9" s="12">
        <v>327310</v>
      </c>
      <c r="AK9" s="12">
        <v>327320</v>
      </c>
      <c r="AL9" s="12">
        <v>327330</v>
      </c>
      <c r="AM9" s="12">
        <v>327390</v>
      </c>
      <c r="AN9" s="12">
        <v>327400</v>
      </c>
      <c r="AO9" s="12">
        <v>327910</v>
      </c>
      <c r="AP9" s="12">
        <v>327991</v>
      </c>
      <c r="AQ9" s="12">
        <v>327992</v>
      </c>
      <c r="AR9" s="12">
        <v>327993</v>
      </c>
      <c r="AS9" s="12">
        <v>327999</v>
      </c>
      <c r="AT9" s="12">
        <v>331110</v>
      </c>
      <c r="AU9" s="12">
        <v>331200</v>
      </c>
      <c r="AV9" s="12">
        <v>331314</v>
      </c>
      <c r="AW9" s="12">
        <v>331313</v>
      </c>
      <c r="AX9" s="12" t="s">
        <v>460</v>
      </c>
      <c r="AY9" s="12">
        <v>331410</v>
      </c>
      <c r="AZ9" s="12">
        <v>331420</v>
      </c>
      <c r="BA9" s="12">
        <v>331490</v>
      </c>
      <c r="BB9" s="12">
        <v>331510</v>
      </c>
      <c r="BC9" s="12">
        <v>331520</v>
      </c>
      <c r="BD9" s="12">
        <v>332114</v>
      </c>
      <c r="BE9" s="12" t="s">
        <v>468</v>
      </c>
      <c r="BF9" s="12">
        <v>332119</v>
      </c>
      <c r="BG9" s="12">
        <v>332200</v>
      </c>
      <c r="BH9" s="12">
        <v>332310</v>
      </c>
      <c r="BI9" s="12">
        <v>332320</v>
      </c>
      <c r="BJ9" s="12">
        <v>332410</v>
      </c>
      <c r="BK9" s="12">
        <v>332420</v>
      </c>
      <c r="BL9" s="12">
        <v>332430</v>
      </c>
      <c r="BM9" s="12">
        <v>332500</v>
      </c>
      <c r="BN9" s="12">
        <v>332600</v>
      </c>
      <c r="BO9" s="12">
        <v>332710</v>
      </c>
      <c r="BP9" s="12">
        <v>332720</v>
      </c>
      <c r="BQ9" s="12">
        <v>332800</v>
      </c>
      <c r="BR9" s="12">
        <v>332913</v>
      </c>
      <c r="BS9" s="12" t="s">
        <v>483</v>
      </c>
      <c r="BT9" s="12">
        <v>332991</v>
      </c>
      <c r="BU9" s="12">
        <v>332996</v>
      </c>
      <c r="BV9" s="12" t="s">
        <v>487</v>
      </c>
      <c r="BW9" s="12">
        <v>332999</v>
      </c>
      <c r="BX9" s="12">
        <v>333111</v>
      </c>
      <c r="BY9" s="12">
        <v>333112</v>
      </c>
      <c r="BZ9" s="12">
        <v>333120</v>
      </c>
      <c r="CA9" s="12">
        <v>333130</v>
      </c>
      <c r="CB9" s="12">
        <v>333242</v>
      </c>
      <c r="CC9" s="12" t="s">
        <v>397</v>
      </c>
      <c r="CD9" s="12">
        <v>333314</v>
      </c>
      <c r="CE9" s="12">
        <v>333316</v>
      </c>
      <c r="CF9" s="12">
        <v>333318</v>
      </c>
      <c r="CG9" s="12">
        <v>333414</v>
      </c>
      <c r="CH9" s="12">
        <v>333415</v>
      </c>
      <c r="CI9" s="12">
        <v>333413</v>
      </c>
      <c r="CJ9" s="12">
        <v>333511</v>
      </c>
      <c r="CK9" s="12">
        <v>333514</v>
      </c>
      <c r="CL9" s="12">
        <v>333517</v>
      </c>
      <c r="CM9" s="12" t="s">
        <v>505</v>
      </c>
      <c r="CN9" s="12">
        <v>333611</v>
      </c>
      <c r="CO9" s="12">
        <v>333612</v>
      </c>
      <c r="CP9" s="12">
        <v>333613</v>
      </c>
      <c r="CQ9" s="12">
        <v>333618</v>
      </c>
      <c r="CR9" s="12">
        <v>333912</v>
      </c>
      <c r="CS9" s="12" t="s">
        <v>395</v>
      </c>
      <c r="CT9" s="12">
        <v>333920</v>
      </c>
      <c r="CU9" s="12">
        <v>333991</v>
      </c>
      <c r="CV9" s="12">
        <v>333993</v>
      </c>
      <c r="CW9" s="12">
        <v>333994</v>
      </c>
      <c r="CX9" s="12" t="s">
        <v>517</v>
      </c>
      <c r="CY9" s="12" t="s">
        <v>519</v>
      </c>
      <c r="CZ9" s="12">
        <v>334111</v>
      </c>
      <c r="DA9" s="12">
        <v>334112</v>
      </c>
      <c r="DB9" s="12">
        <v>334118</v>
      </c>
      <c r="DC9" s="12">
        <v>334210</v>
      </c>
      <c r="DD9" s="12">
        <v>334220</v>
      </c>
      <c r="DE9" s="12">
        <v>334290</v>
      </c>
      <c r="DF9" s="12">
        <v>334413</v>
      </c>
      <c r="DG9" s="12">
        <v>334418</v>
      </c>
      <c r="DH9" s="12" t="s">
        <v>529</v>
      </c>
      <c r="DI9" s="12">
        <v>334510</v>
      </c>
      <c r="DJ9" s="12">
        <v>334511</v>
      </c>
      <c r="DK9" s="12">
        <v>334512</v>
      </c>
      <c r="DL9" s="12">
        <v>334513</v>
      </c>
      <c r="DM9" s="12">
        <v>334514</v>
      </c>
      <c r="DN9" s="12">
        <v>334515</v>
      </c>
      <c r="DO9" s="12">
        <v>334516</v>
      </c>
      <c r="DP9" s="12">
        <v>334517</v>
      </c>
      <c r="DQ9" s="12" t="s">
        <v>394</v>
      </c>
      <c r="DR9" s="12">
        <v>334300</v>
      </c>
      <c r="DS9" s="12">
        <v>334610</v>
      </c>
      <c r="DT9" s="12">
        <v>335110</v>
      </c>
      <c r="DU9" s="12">
        <v>335120</v>
      </c>
      <c r="DV9" s="12">
        <v>335210</v>
      </c>
      <c r="DW9" s="12">
        <v>335220</v>
      </c>
      <c r="DX9" s="12">
        <v>335311</v>
      </c>
      <c r="DY9" s="12">
        <v>335312</v>
      </c>
      <c r="DZ9" s="12">
        <v>335313</v>
      </c>
      <c r="EA9" s="12">
        <v>335314</v>
      </c>
      <c r="EB9" s="12">
        <v>335911</v>
      </c>
      <c r="EC9" s="12">
        <v>335912</v>
      </c>
      <c r="ED9" s="12">
        <v>335920</v>
      </c>
      <c r="EE9" s="12">
        <v>335930</v>
      </c>
      <c r="EF9" s="12">
        <v>335991</v>
      </c>
      <c r="EG9" s="12">
        <v>335999</v>
      </c>
      <c r="EH9" s="12">
        <v>336111</v>
      </c>
      <c r="EI9" s="12">
        <v>336112</v>
      </c>
      <c r="EJ9" s="12">
        <v>336120</v>
      </c>
      <c r="EK9" s="12">
        <v>336211</v>
      </c>
      <c r="EL9" s="12">
        <v>336212</v>
      </c>
      <c r="EM9" s="12">
        <v>336213</v>
      </c>
      <c r="EN9" s="12">
        <v>336214</v>
      </c>
      <c r="EO9" s="12">
        <v>336310</v>
      </c>
      <c r="EP9" s="12">
        <v>336320</v>
      </c>
      <c r="EQ9" s="12">
        <v>336350</v>
      </c>
      <c r="ER9" s="12">
        <v>336360</v>
      </c>
      <c r="ES9" s="12">
        <v>336370</v>
      </c>
      <c r="ET9" s="12">
        <v>336390</v>
      </c>
      <c r="EU9" s="12" t="s">
        <v>569</v>
      </c>
      <c r="EV9" s="12">
        <v>336411</v>
      </c>
      <c r="EW9" s="12">
        <v>336412</v>
      </c>
      <c r="EX9" s="12">
        <v>336413</v>
      </c>
      <c r="EY9" s="12">
        <v>336414</v>
      </c>
      <c r="EZ9" s="12" t="s">
        <v>575</v>
      </c>
      <c r="FA9" s="12">
        <v>336500</v>
      </c>
      <c r="FB9" s="12">
        <v>336611</v>
      </c>
      <c r="FC9" s="12">
        <v>336612</v>
      </c>
      <c r="FD9" s="12">
        <v>336991</v>
      </c>
      <c r="FE9" s="12">
        <v>336992</v>
      </c>
      <c r="FF9" s="12">
        <v>336999</v>
      </c>
      <c r="FG9" s="12">
        <v>337110</v>
      </c>
      <c r="FH9" s="12">
        <v>337121</v>
      </c>
      <c r="FI9" s="12">
        <v>337122</v>
      </c>
      <c r="FJ9" s="12">
        <v>337127</v>
      </c>
      <c r="FK9" s="12" t="s">
        <v>587</v>
      </c>
      <c r="FL9" s="12">
        <v>337215</v>
      </c>
      <c r="FM9" s="12" t="s">
        <v>399</v>
      </c>
      <c r="FN9" s="12">
        <v>337900</v>
      </c>
      <c r="FO9" s="12">
        <v>339112</v>
      </c>
      <c r="FP9" s="12">
        <v>339113</v>
      </c>
      <c r="FQ9" s="12">
        <v>339114</v>
      </c>
      <c r="FR9" s="12">
        <v>339115</v>
      </c>
      <c r="FS9" s="12">
        <v>339116</v>
      </c>
      <c r="FT9" s="12">
        <v>339910</v>
      </c>
      <c r="FU9" s="12">
        <v>339920</v>
      </c>
      <c r="FV9" s="12">
        <v>339930</v>
      </c>
      <c r="FW9" s="12">
        <v>339940</v>
      </c>
      <c r="FX9" s="12">
        <v>339950</v>
      </c>
      <c r="FY9" s="12">
        <v>339990</v>
      </c>
      <c r="FZ9" s="12">
        <v>311111</v>
      </c>
      <c r="GA9" s="12">
        <v>311119</v>
      </c>
      <c r="GB9" s="12">
        <v>311210</v>
      </c>
      <c r="GC9" s="12">
        <v>311221</v>
      </c>
      <c r="GD9" s="12">
        <v>311225</v>
      </c>
      <c r="GE9" s="12">
        <v>311224</v>
      </c>
      <c r="GF9" s="12">
        <v>311230</v>
      </c>
      <c r="GG9" s="12">
        <v>311300</v>
      </c>
      <c r="GH9" s="12">
        <v>311410</v>
      </c>
      <c r="GI9" s="12">
        <v>311420</v>
      </c>
      <c r="GJ9" s="12">
        <v>311513</v>
      </c>
      <c r="GK9" s="12">
        <v>311514</v>
      </c>
      <c r="GL9" s="12" t="s">
        <v>615</v>
      </c>
      <c r="GM9" s="12">
        <v>311520</v>
      </c>
      <c r="GN9" s="12">
        <v>311615</v>
      </c>
      <c r="GO9" s="12" t="s">
        <v>619</v>
      </c>
      <c r="GP9" s="12">
        <v>311700</v>
      </c>
      <c r="GQ9" s="12">
        <v>311810</v>
      </c>
      <c r="GR9" s="12" t="s">
        <v>623</v>
      </c>
      <c r="GS9" s="12">
        <v>311910</v>
      </c>
      <c r="GT9" s="12">
        <v>311920</v>
      </c>
      <c r="GU9" s="12">
        <v>311930</v>
      </c>
      <c r="GV9" s="12">
        <v>311940</v>
      </c>
      <c r="GW9" s="12">
        <v>311990</v>
      </c>
      <c r="GX9" s="12">
        <v>312110</v>
      </c>
      <c r="GY9" s="12">
        <v>312120</v>
      </c>
      <c r="GZ9" s="12">
        <v>312130</v>
      </c>
      <c r="HA9" s="12">
        <v>312140</v>
      </c>
      <c r="HB9" s="12">
        <v>312200</v>
      </c>
      <c r="HC9" s="12">
        <v>313100</v>
      </c>
      <c r="HD9" s="12">
        <v>313200</v>
      </c>
      <c r="HE9" s="12">
        <v>313300</v>
      </c>
      <c r="HF9" s="12">
        <v>314110</v>
      </c>
      <c r="HG9" s="12">
        <v>314120</v>
      </c>
      <c r="HH9" s="12">
        <v>314900</v>
      </c>
      <c r="HI9" s="12">
        <v>315000</v>
      </c>
      <c r="HJ9" s="12">
        <v>316000</v>
      </c>
      <c r="HK9" s="12">
        <v>322110</v>
      </c>
      <c r="HL9" s="12">
        <v>322120</v>
      </c>
      <c r="HM9" s="12">
        <v>322130</v>
      </c>
      <c r="HN9" s="12">
        <v>322210</v>
      </c>
      <c r="HO9" s="12">
        <v>322220</v>
      </c>
      <c r="HP9" s="12">
        <v>322230</v>
      </c>
      <c r="HQ9" s="12">
        <v>322291</v>
      </c>
      <c r="HR9" s="12">
        <v>322299</v>
      </c>
      <c r="HS9" s="12">
        <v>323110</v>
      </c>
      <c r="HT9" s="12">
        <v>323120</v>
      </c>
      <c r="HU9" s="12">
        <v>324110</v>
      </c>
      <c r="HV9" s="12">
        <v>324121</v>
      </c>
      <c r="HW9" s="12">
        <v>324122</v>
      </c>
      <c r="HX9" s="12">
        <v>324190</v>
      </c>
      <c r="HY9" s="12">
        <v>325110</v>
      </c>
      <c r="HZ9" s="12">
        <v>325120</v>
      </c>
      <c r="IA9" s="12">
        <v>325130</v>
      </c>
      <c r="IB9" s="12">
        <v>325180</v>
      </c>
      <c r="IC9" s="12">
        <v>325190</v>
      </c>
      <c r="ID9" s="12">
        <v>325211</v>
      </c>
      <c r="IE9" s="12" t="s">
        <v>398</v>
      </c>
      <c r="IF9" s="12">
        <v>325411</v>
      </c>
      <c r="IG9" s="12">
        <v>325412</v>
      </c>
      <c r="IH9" s="12">
        <v>325413</v>
      </c>
      <c r="II9" s="12">
        <v>325414</v>
      </c>
      <c r="IJ9" s="12">
        <v>325310</v>
      </c>
      <c r="IK9" s="12">
        <v>325320</v>
      </c>
      <c r="IL9" s="12">
        <v>325510</v>
      </c>
      <c r="IM9" s="12">
        <v>325520</v>
      </c>
      <c r="IN9" s="12">
        <v>325610</v>
      </c>
      <c r="IO9" s="12">
        <v>325620</v>
      </c>
      <c r="IP9" s="12">
        <v>325910</v>
      </c>
      <c r="IQ9" s="12" t="s">
        <v>675</v>
      </c>
      <c r="IR9" s="12">
        <v>326110</v>
      </c>
      <c r="IS9" s="12">
        <v>326120</v>
      </c>
      <c r="IT9" s="12">
        <v>326130</v>
      </c>
      <c r="IU9" s="12">
        <v>326140</v>
      </c>
      <c r="IV9" s="12">
        <v>326150</v>
      </c>
      <c r="IW9" s="12">
        <v>326160</v>
      </c>
      <c r="IX9" s="12">
        <v>326190</v>
      </c>
      <c r="IY9" s="12">
        <v>326210</v>
      </c>
      <c r="IZ9" s="12">
        <v>326220</v>
      </c>
      <c r="JA9" s="12">
        <v>326290</v>
      </c>
      <c r="JB9" s="12">
        <v>420000</v>
      </c>
      <c r="JC9" s="12">
        <v>441000</v>
      </c>
      <c r="JD9" s="12">
        <v>445000</v>
      </c>
      <c r="JE9" s="12">
        <v>452000</v>
      </c>
      <c r="JF9" s="12">
        <v>444000</v>
      </c>
      <c r="JG9" s="12">
        <v>446000</v>
      </c>
      <c r="JH9" s="12">
        <v>447000</v>
      </c>
      <c r="JI9" s="12">
        <v>448000</v>
      </c>
      <c r="JJ9" s="12">
        <v>454000</v>
      </c>
      <c r="JK9" s="12" t="s">
        <v>696</v>
      </c>
      <c r="JL9" s="12">
        <v>481000</v>
      </c>
      <c r="JM9" s="12">
        <v>482000</v>
      </c>
      <c r="JN9" s="12">
        <v>483000</v>
      </c>
      <c r="JO9" s="12">
        <v>484000</v>
      </c>
      <c r="JP9" s="12" t="s">
        <v>392</v>
      </c>
      <c r="JQ9" s="12">
        <v>486000</v>
      </c>
      <c r="JR9" s="12" t="s">
        <v>704</v>
      </c>
      <c r="JS9" s="12">
        <v>492000</v>
      </c>
      <c r="JT9" s="12">
        <v>493000</v>
      </c>
      <c r="JU9" s="12">
        <v>511110</v>
      </c>
      <c r="JV9" s="12">
        <v>511120</v>
      </c>
      <c r="JW9" s="12">
        <v>511130</v>
      </c>
      <c r="JX9" s="12" t="s">
        <v>711</v>
      </c>
      <c r="JY9" s="12">
        <v>511200</v>
      </c>
      <c r="JZ9" s="12">
        <v>512100</v>
      </c>
      <c r="KA9" s="12">
        <v>512200</v>
      </c>
      <c r="KB9" s="12">
        <v>515100</v>
      </c>
      <c r="KC9" s="12">
        <v>515200</v>
      </c>
      <c r="KD9" s="12">
        <v>517110</v>
      </c>
      <c r="KE9" s="12">
        <v>517210</v>
      </c>
      <c r="KF9" s="12" t="s">
        <v>720</v>
      </c>
      <c r="KG9" s="12">
        <v>518200</v>
      </c>
      <c r="KH9" s="12">
        <v>519130</v>
      </c>
      <c r="KI9" s="12" t="s">
        <v>724</v>
      </c>
      <c r="KJ9" s="12" t="s">
        <v>726</v>
      </c>
      <c r="KK9" s="12" t="s">
        <v>728</v>
      </c>
      <c r="KL9" s="12">
        <v>523900</v>
      </c>
      <c r="KM9" s="12" t="s">
        <v>731</v>
      </c>
      <c r="KN9" s="12">
        <v>524113</v>
      </c>
      <c r="KO9" s="12" t="s">
        <v>734</v>
      </c>
      <c r="KP9" s="12">
        <v>524200</v>
      </c>
      <c r="KQ9" s="12">
        <v>525000</v>
      </c>
      <c r="KR9" s="12">
        <v>531000</v>
      </c>
      <c r="KS9" s="12">
        <v>532100</v>
      </c>
      <c r="KT9" s="12">
        <v>532400</v>
      </c>
      <c r="KU9" s="12" t="s">
        <v>391</v>
      </c>
      <c r="KV9" s="12">
        <v>533000</v>
      </c>
      <c r="KW9" s="12">
        <v>541100</v>
      </c>
      <c r="KX9" s="12">
        <v>541511</v>
      </c>
      <c r="KY9" s="12">
        <v>541512</v>
      </c>
      <c r="KZ9" s="12" t="s">
        <v>746</v>
      </c>
      <c r="LA9" s="12">
        <v>541200</v>
      </c>
      <c r="LB9" s="12">
        <v>541300</v>
      </c>
      <c r="LC9" s="12">
        <v>541610</v>
      </c>
      <c r="LD9" s="12" t="s">
        <v>382</v>
      </c>
      <c r="LE9" s="12">
        <v>541700</v>
      </c>
      <c r="LF9" s="12">
        <v>541800</v>
      </c>
      <c r="LG9" s="12">
        <v>541400</v>
      </c>
      <c r="LH9" s="12">
        <v>541920</v>
      </c>
      <c r="LI9" s="12">
        <v>541940</v>
      </c>
      <c r="LJ9" s="12" t="s">
        <v>757</v>
      </c>
      <c r="LK9" s="12">
        <v>550000</v>
      </c>
      <c r="LL9" s="12">
        <v>561300</v>
      </c>
      <c r="LM9" s="12">
        <v>561700</v>
      </c>
      <c r="LN9" s="12">
        <v>561100</v>
      </c>
      <c r="LO9" s="12">
        <v>561200</v>
      </c>
      <c r="LP9" s="12">
        <v>561400</v>
      </c>
      <c r="LQ9" s="12">
        <v>561500</v>
      </c>
      <c r="LR9" s="12">
        <v>561600</v>
      </c>
      <c r="LS9" s="12">
        <v>561900</v>
      </c>
      <c r="LT9" s="12">
        <v>562000</v>
      </c>
      <c r="LU9" s="12">
        <v>611100</v>
      </c>
      <c r="LV9" s="12" t="s">
        <v>393</v>
      </c>
      <c r="LW9" s="12" t="s">
        <v>401</v>
      </c>
      <c r="LX9" s="12">
        <v>621100</v>
      </c>
      <c r="LY9" s="12">
        <v>621200</v>
      </c>
      <c r="LZ9" s="12">
        <v>621300</v>
      </c>
      <c r="MA9" s="12">
        <v>621400</v>
      </c>
      <c r="MB9" s="12">
        <v>621500</v>
      </c>
      <c r="MC9" s="12">
        <v>621600</v>
      </c>
      <c r="MD9" s="12">
        <v>621900</v>
      </c>
      <c r="ME9" s="12">
        <v>622000</v>
      </c>
      <c r="MF9" s="12" t="s">
        <v>780</v>
      </c>
      <c r="MG9" s="12" t="s">
        <v>782</v>
      </c>
      <c r="MH9" s="12">
        <v>624100</v>
      </c>
      <c r="MI9" s="12">
        <v>624400</v>
      </c>
      <c r="MJ9" s="12" t="s">
        <v>386</v>
      </c>
      <c r="MK9" s="12">
        <v>711100</v>
      </c>
      <c r="ML9" s="12">
        <v>711200</v>
      </c>
      <c r="MM9" s="12">
        <v>711500</v>
      </c>
      <c r="MN9" s="12" t="s">
        <v>790</v>
      </c>
      <c r="MO9" s="12">
        <v>712000</v>
      </c>
      <c r="MP9" s="12">
        <v>713100</v>
      </c>
      <c r="MQ9" s="12">
        <v>713200</v>
      </c>
      <c r="MR9" s="12">
        <v>713900</v>
      </c>
      <c r="MS9" s="12">
        <v>721000</v>
      </c>
      <c r="MT9" s="12">
        <v>722110</v>
      </c>
      <c r="MU9" s="12">
        <v>722211</v>
      </c>
      <c r="MV9" s="12" t="s">
        <v>799</v>
      </c>
      <c r="MW9" s="12">
        <v>811100</v>
      </c>
      <c r="MX9" s="12">
        <v>811200</v>
      </c>
      <c r="MY9" s="12">
        <v>811300</v>
      </c>
      <c r="MZ9" s="12">
        <v>811400</v>
      </c>
      <c r="NA9" s="12">
        <v>812100</v>
      </c>
      <c r="NB9" s="12">
        <v>812200</v>
      </c>
      <c r="NC9" s="12">
        <v>812300</v>
      </c>
      <c r="ND9" s="12">
        <v>812900</v>
      </c>
      <c r="NE9" s="12">
        <v>813100</v>
      </c>
      <c r="NF9" s="12" t="s">
        <v>381</v>
      </c>
      <c r="NG9" s="163" t="s">
        <v>811</v>
      </c>
      <c r="NH9" s="205">
        <v>491000</v>
      </c>
      <c r="NI9" s="205" t="s">
        <v>815</v>
      </c>
      <c r="NJ9" s="180" t="s">
        <v>383</v>
      </c>
    </row>
    <row r="10" spans="1:374" s="13" customFormat="1" ht="46.5" customHeight="1" thickBot="1" x14ac:dyDescent="0.4">
      <c r="B10" s="14" t="s">
        <v>846</v>
      </c>
      <c r="C10" s="15" t="s">
        <v>408</v>
      </c>
      <c r="D10" s="16" t="s">
        <v>409</v>
      </c>
      <c r="E10" s="16" t="s">
        <v>410</v>
      </c>
      <c r="F10" s="16" t="s">
        <v>411</v>
      </c>
      <c r="G10" s="16" t="s">
        <v>412</v>
      </c>
      <c r="H10" s="16" t="s">
        <v>413</v>
      </c>
      <c r="I10" s="16" t="s">
        <v>415</v>
      </c>
      <c r="J10" s="16" t="s">
        <v>416</v>
      </c>
      <c r="K10" s="16" t="s">
        <v>418</v>
      </c>
      <c r="L10" s="16" t="s">
        <v>419</v>
      </c>
      <c r="M10" s="16" t="s">
        <v>420</v>
      </c>
      <c r="N10" s="16" t="s">
        <v>421</v>
      </c>
      <c r="O10" s="16" t="s">
        <v>422</v>
      </c>
      <c r="P10" s="16" t="s">
        <v>423</v>
      </c>
      <c r="Q10" s="16" t="s">
        <v>424</v>
      </c>
      <c r="R10" s="16" t="s">
        <v>426</v>
      </c>
      <c r="S10" s="16" t="s">
        <v>427</v>
      </c>
      <c r="T10" s="16" t="s">
        <v>429</v>
      </c>
      <c r="U10" s="16" t="s">
        <v>430</v>
      </c>
      <c r="V10" s="16" t="s">
        <v>432</v>
      </c>
      <c r="W10" s="16" t="s">
        <v>433</v>
      </c>
      <c r="X10" s="16" t="s">
        <v>434</v>
      </c>
      <c r="Y10" s="16" t="s">
        <v>435</v>
      </c>
      <c r="Z10" s="16" t="s">
        <v>436</v>
      </c>
      <c r="AA10" s="16" t="s">
        <v>437</v>
      </c>
      <c r="AB10" s="16" t="s">
        <v>438</v>
      </c>
      <c r="AC10" s="16" t="s">
        <v>439</v>
      </c>
      <c r="AD10" s="16" t="s">
        <v>440</v>
      </c>
      <c r="AE10" s="16" t="s">
        <v>441</v>
      </c>
      <c r="AF10" s="16" t="s">
        <v>442</v>
      </c>
      <c r="AG10" s="16" t="s">
        <v>443</v>
      </c>
      <c r="AH10" s="16" t="s">
        <v>444</v>
      </c>
      <c r="AI10" s="16" t="s">
        <v>445</v>
      </c>
      <c r="AJ10" s="16" t="s">
        <v>446</v>
      </c>
      <c r="AK10" s="16" t="s">
        <v>447</v>
      </c>
      <c r="AL10" s="16" t="s">
        <v>448</v>
      </c>
      <c r="AM10" s="16" t="s">
        <v>449</v>
      </c>
      <c r="AN10" s="16" t="s">
        <v>450</v>
      </c>
      <c r="AO10" s="16" t="s">
        <v>451</v>
      </c>
      <c r="AP10" s="16" t="s">
        <v>452</v>
      </c>
      <c r="AQ10" s="16" t="s">
        <v>453</v>
      </c>
      <c r="AR10" s="16" t="s">
        <v>454</v>
      </c>
      <c r="AS10" s="16" t="s">
        <v>455</v>
      </c>
      <c r="AT10" s="16" t="s">
        <v>456</v>
      </c>
      <c r="AU10" s="16" t="s">
        <v>457</v>
      </c>
      <c r="AV10" s="16" t="s">
        <v>458</v>
      </c>
      <c r="AW10" s="16" t="s">
        <v>459</v>
      </c>
      <c r="AX10" s="16" t="s">
        <v>461</v>
      </c>
      <c r="AY10" s="16" t="s">
        <v>462</v>
      </c>
      <c r="AZ10" s="16" t="s">
        <v>463</v>
      </c>
      <c r="BA10" s="16" t="s">
        <v>464</v>
      </c>
      <c r="BB10" s="16" t="s">
        <v>465</v>
      </c>
      <c r="BC10" s="16" t="s">
        <v>466</v>
      </c>
      <c r="BD10" s="16" t="s">
        <v>467</v>
      </c>
      <c r="BE10" s="16" t="s">
        <v>469</v>
      </c>
      <c r="BF10" s="16" t="s">
        <v>470</v>
      </c>
      <c r="BG10" s="16" t="s">
        <v>471</v>
      </c>
      <c r="BH10" s="16" t="s">
        <v>472</v>
      </c>
      <c r="BI10" s="16" t="s">
        <v>473</v>
      </c>
      <c r="BJ10" s="16" t="s">
        <v>474</v>
      </c>
      <c r="BK10" s="16" t="s">
        <v>475</v>
      </c>
      <c r="BL10" s="16" t="s">
        <v>476</v>
      </c>
      <c r="BM10" s="16" t="s">
        <v>477</v>
      </c>
      <c r="BN10" s="16" t="s">
        <v>478</v>
      </c>
      <c r="BO10" s="16" t="s">
        <v>479</v>
      </c>
      <c r="BP10" s="16" t="s">
        <v>480</v>
      </c>
      <c r="BQ10" s="16" t="s">
        <v>481</v>
      </c>
      <c r="BR10" s="16" t="s">
        <v>482</v>
      </c>
      <c r="BS10" s="16" t="s">
        <v>484</v>
      </c>
      <c r="BT10" s="16" t="s">
        <v>485</v>
      </c>
      <c r="BU10" s="16" t="s">
        <v>486</v>
      </c>
      <c r="BV10" s="16" t="s">
        <v>488</v>
      </c>
      <c r="BW10" s="16" t="s">
        <v>489</v>
      </c>
      <c r="BX10" s="16" t="s">
        <v>490</v>
      </c>
      <c r="BY10" s="16" t="s">
        <v>491</v>
      </c>
      <c r="BZ10" s="16" t="s">
        <v>492</v>
      </c>
      <c r="CA10" s="16" t="s">
        <v>493</v>
      </c>
      <c r="CB10" s="16" t="s">
        <v>494</v>
      </c>
      <c r="CC10" s="16" t="s">
        <v>495</v>
      </c>
      <c r="CD10" s="16" t="s">
        <v>496</v>
      </c>
      <c r="CE10" s="16" t="s">
        <v>497</v>
      </c>
      <c r="CF10" s="16" t="s">
        <v>498</v>
      </c>
      <c r="CG10" s="16" t="s">
        <v>499</v>
      </c>
      <c r="CH10" s="16" t="s">
        <v>500</v>
      </c>
      <c r="CI10" s="16" t="s">
        <v>501</v>
      </c>
      <c r="CJ10" s="16" t="s">
        <v>502</v>
      </c>
      <c r="CK10" s="16" t="s">
        <v>503</v>
      </c>
      <c r="CL10" s="16" t="s">
        <v>504</v>
      </c>
      <c r="CM10" s="16" t="s">
        <v>506</v>
      </c>
      <c r="CN10" s="16" t="s">
        <v>507</v>
      </c>
      <c r="CO10" s="16" t="s">
        <v>508</v>
      </c>
      <c r="CP10" s="16" t="s">
        <v>509</v>
      </c>
      <c r="CQ10" s="16" t="s">
        <v>510</v>
      </c>
      <c r="CR10" s="16" t="s">
        <v>511</v>
      </c>
      <c r="CS10" s="16" t="s">
        <v>512</v>
      </c>
      <c r="CT10" s="16" t="s">
        <v>513</v>
      </c>
      <c r="CU10" s="16" t="s">
        <v>514</v>
      </c>
      <c r="CV10" s="16" t="s">
        <v>515</v>
      </c>
      <c r="CW10" s="16" t="s">
        <v>516</v>
      </c>
      <c r="CX10" s="16" t="s">
        <v>518</v>
      </c>
      <c r="CY10" s="16" t="s">
        <v>520</v>
      </c>
      <c r="CZ10" s="16" t="s">
        <v>521</v>
      </c>
      <c r="DA10" s="16" t="s">
        <v>522</v>
      </c>
      <c r="DB10" s="16" t="s">
        <v>523</v>
      </c>
      <c r="DC10" s="16" t="s">
        <v>524</v>
      </c>
      <c r="DD10" s="16" t="s">
        <v>525</v>
      </c>
      <c r="DE10" s="16" t="s">
        <v>526</v>
      </c>
      <c r="DF10" s="16" t="s">
        <v>527</v>
      </c>
      <c r="DG10" s="16" t="s">
        <v>528</v>
      </c>
      <c r="DH10" s="16" t="s">
        <v>530</v>
      </c>
      <c r="DI10" s="16" t="s">
        <v>531</v>
      </c>
      <c r="DJ10" s="16" t="s">
        <v>532</v>
      </c>
      <c r="DK10" s="16" t="s">
        <v>533</v>
      </c>
      <c r="DL10" s="16" t="s">
        <v>534</v>
      </c>
      <c r="DM10" s="16" t="s">
        <v>535</v>
      </c>
      <c r="DN10" s="16" t="s">
        <v>536</v>
      </c>
      <c r="DO10" s="16" t="s">
        <v>537</v>
      </c>
      <c r="DP10" s="16" t="s">
        <v>538</v>
      </c>
      <c r="DQ10" s="16" t="s">
        <v>539</v>
      </c>
      <c r="DR10" s="16" t="s">
        <v>540</v>
      </c>
      <c r="DS10" s="16" t="s">
        <v>541</v>
      </c>
      <c r="DT10" s="16" t="s">
        <v>542</v>
      </c>
      <c r="DU10" s="16" t="s">
        <v>543</v>
      </c>
      <c r="DV10" s="16" t="s">
        <v>544</v>
      </c>
      <c r="DW10" s="16" t="s">
        <v>545</v>
      </c>
      <c r="DX10" s="16" t="s">
        <v>546</v>
      </c>
      <c r="DY10" s="16" t="s">
        <v>547</v>
      </c>
      <c r="DZ10" s="16" t="s">
        <v>548</v>
      </c>
      <c r="EA10" s="16" t="s">
        <v>549</v>
      </c>
      <c r="EB10" s="16" t="s">
        <v>550</v>
      </c>
      <c r="EC10" s="16" t="s">
        <v>551</v>
      </c>
      <c r="ED10" s="16" t="s">
        <v>552</v>
      </c>
      <c r="EE10" s="16" t="s">
        <v>553</v>
      </c>
      <c r="EF10" s="16" t="s">
        <v>554</v>
      </c>
      <c r="EG10" s="16" t="s">
        <v>555</v>
      </c>
      <c r="EH10" s="16" t="s">
        <v>556</v>
      </c>
      <c r="EI10" s="16" t="s">
        <v>557</v>
      </c>
      <c r="EJ10" s="16" t="s">
        <v>558</v>
      </c>
      <c r="EK10" s="16" t="s">
        <v>559</v>
      </c>
      <c r="EL10" s="16" t="s">
        <v>560</v>
      </c>
      <c r="EM10" s="16" t="s">
        <v>561</v>
      </c>
      <c r="EN10" s="16" t="s">
        <v>562</v>
      </c>
      <c r="EO10" s="16" t="s">
        <v>563</v>
      </c>
      <c r="EP10" s="16" t="s">
        <v>564</v>
      </c>
      <c r="EQ10" s="16" t="s">
        <v>565</v>
      </c>
      <c r="ER10" s="16" t="s">
        <v>566</v>
      </c>
      <c r="ES10" s="16" t="s">
        <v>567</v>
      </c>
      <c r="ET10" s="16" t="s">
        <v>568</v>
      </c>
      <c r="EU10" s="16" t="s">
        <v>570</v>
      </c>
      <c r="EV10" s="16" t="s">
        <v>571</v>
      </c>
      <c r="EW10" s="16" t="s">
        <v>572</v>
      </c>
      <c r="EX10" s="16" t="s">
        <v>573</v>
      </c>
      <c r="EY10" s="16" t="s">
        <v>574</v>
      </c>
      <c r="EZ10" s="16" t="s">
        <v>576</v>
      </c>
      <c r="FA10" s="16" t="s">
        <v>577</v>
      </c>
      <c r="FB10" s="16" t="s">
        <v>578</v>
      </c>
      <c r="FC10" s="16" t="s">
        <v>579</v>
      </c>
      <c r="FD10" s="16" t="s">
        <v>580</v>
      </c>
      <c r="FE10" s="16" t="s">
        <v>581</v>
      </c>
      <c r="FF10" s="16" t="s">
        <v>582</v>
      </c>
      <c r="FG10" s="16" t="s">
        <v>583</v>
      </c>
      <c r="FH10" s="16" t="s">
        <v>584</v>
      </c>
      <c r="FI10" s="16" t="s">
        <v>585</v>
      </c>
      <c r="FJ10" s="16" t="s">
        <v>586</v>
      </c>
      <c r="FK10" s="16" t="s">
        <v>588</v>
      </c>
      <c r="FL10" s="16" t="s">
        <v>589</v>
      </c>
      <c r="FM10" s="16" t="s">
        <v>590</v>
      </c>
      <c r="FN10" s="16" t="s">
        <v>591</v>
      </c>
      <c r="FO10" s="16" t="s">
        <v>592</v>
      </c>
      <c r="FP10" s="16" t="s">
        <v>593</v>
      </c>
      <c r="FQ10" s="16" t="s">
        <v>594</v>
      </c>
      <c r="FR10" s="16" t="s">
        <v>595</v>
      </c>
      <c r="FS10" s="16" t="s">
        <v>596</v>
      </c>
      <c r="FT10" s="16" t="s">
        <v>597</v>
      </c>
      <c r="FU10" s="16" t="s">
        <v>598</v>
      </c>
      <c r="FV10" s="16" t="s">
        <v>599</v>
      </c>
      <c r="FW10" s="16" t="s">
        <v>600</v>
      </c>
      <c r="FX10" s="16" t="s">
        <v>601</v>
      </c>
      <c r="FY10" s="16" t="s">
        <v>602</v>
      </c>
      <c r="FZ10" s="16" t="s">
        <v>603</v>
      </c>
      <c r="GA10" s="16" t="s">
        <v>604</v>
      </c>
      <c r="GB10" s="16" t="s">
        <v>605</v>
      </c>
      <c r="GC10" s="16" t="s">
        <v>606</v>
      </c>
      <c r="GD10" s="16" t="s">
        <v>607</v>
      </c>
      <c r="GE10" s="16" t="s">
        <v>608</v>
      </c>
      <c r="GF10" s="16" t="s">
        <v>609</v>
      </c>
      <c r="GG10" s="16" t="s">
        <v>610</v>
      </c>
      <c r="GH10" s="16" t="s">
        <v>611</v>
      </c>
      <c r="GI10" s="16" t="s">
        <v>612</v>
      </c>
      <c r="GJ10" s="16" t="s">
        <v>613</v>
      </c>
      <c r="GK10" s="16" t="s">
        <v>614</v>
      </c>
      <c r="GL10" s="16" t="s">
        <v>616</v>
      </c>
      <c r="GM10" s="16" t="s">
        <v>617</v>
      </c>
      <c r="GN10" s="16" t="s">
        <v>618</v>
      </c>
      <c r="GO10" s="16" t="s">
        <v>620</v>
      </c>
      <c r="GP10" s="16" t="s">
        <v>621</v>
      </c>
      <c r="GQ10" s="16" t="s">
        <v>622</v>
      </c>
      <c r="GR10" s="16" t="s">
        <v>624</v>
      </c>
      <c r="GS10" s="16" t="s">
        <v>625</v>
      </c>
      <c r="GT10" s="16" t="s">
        <v>626</v>
      </c>
      <c r="GU10" s="16" t="s">
        <v>627</v>
      </c>
      <c r="GV10" s="16" t="s">
        <v>628</v>
      </c>
      <c r="GW10" s="16" t="s">
        <v>629</v>
      </c>
      <c r="GX10" s="16" t="s">
        <v>630</v>
      </c>
      <c r="GY10" s="16" t="s">
        <v>631</v>
      </c>
      <c r="GZ10" s="16" t="s">
        <v>632</v>
      </c>
      <c r="HA10" s="16" t="s">
        <v>633</v>
      </c>
      <c r="HB10" s="16" t="s">
        <v>634</v>
      </c>
      <c r="HC10" s="16" t="s">
        <v>635</v>
      </c>
      <c r="HD10" s="16" t="s">
        <v>636</v>
      </c>
      <c r="HE10" s="16" t="s">
        <v>637</v>
      </c>
      <c r="HF10" s="16" t="s">
        <v>638</v>
      </c>
      <c r="HG10" s="16" t="s">
        <v>639</v>
      </c>
      <c r="HH10" s="16" t="s">
        <v>640</v>
      </c>
      <c r="HI10" s="16" t="s">
        <v>641</v>
      </c>
      <c r="HJ10" s="16" t="s">
        <v>642</v>
      </c>
      <c r="HK10" s="16" t="s">
        <v>643</v>
      </c>
      <c r="HL10" s="16" t="s">
        <v>644</v>
      </c>
      <c r="HM10" s="16" t="s">
        <v>645</v>
      </c>
      <c r="HN10" s="16" t="s">
        <v>646</v>
      </c>
      <c r="HO10" s="16" t="s">
        <v>647</v>
      </c>
      <c r="HP10" s="16" t="s">
        <v>648</v>
      </c>
      <c r="HQ10" s="16" t="s">
        <v>649</v>
      </c>
      <c r="HR10" s="16" t="s">
        <v>650</v>
      </c>
      <c r="HS10" s="16" t="s">
        <v>651</v>
      </c>
      <c r="HT10" s="16" t="s">
        <v>652</v>
      </c>
      <c r="HU10" s="16" t="s">
        <v>653</v>
      </c>
      <c r="HV10" s="16" t="s">
        <v>654</v>
      </c>
      <c r="HW10" s="16" t="s">
        <v>655</v>
      </c>
      <c r="HX10" s="16" t="s">
        <v>656</v>
      </c>
      <c r="HY10" s="16" t="s">
        <v>657</v>
      </c>
      <c r="HZ10" s="16" t="s">
        <v>658</v>
      </c>
      <c r="IA10" s="16" t="s">
        <v>659</v>
      </c>
      <c r="IB10" s="16" t="s">
        <v>660</v>
      </c>
      <c r="IC10" s="16" t="s">
        <v>661</v>
      </c>
      <c r="ID10" s="16" t="s">
        <v>662</v>
      </c>
      <c r="IE10" s="16" t="s">
        <v>663</v>
      </c>
      <c r="IF10" s="16" t="s">
        <v>664</v>
      </c>
      <c r="IG10" s="16" t="s">
        <v>665</v>
      </c>
      <c r="IH10" s="16" t="s">
        <v>666</v>
      </c>
      <c r="II10" s="16" t="s">
        <v>667</v>
      </c>
      <c r="IJ10" s="16" t="s">
        <v>668</v>
      </c>
      <c r="IK10" s="16" t="s">
        <v>669</v>
      </c>
      <c r="IL10" s="16" t="s">
        <v>670</v>
      </c>
      <c r="IM10" s="16" t="s">
        <v>671</v>
      </c>
      <c r="IN10" s="16" t="s">
        <v>672</v>
      </c>
      <c r="IO10" s="16" t="s">
        <v>673</v>
      </c>
      <c r="IP10" s="16" t="s">
        <v>674</v>
      </c>
      <c r="IQ10" s="16" t="s">
        <v>676</v>
      </c>
      <c r="IR10" s="16" t="s">
        <v>677</v>
      </c>
      <c r="IS10" s="16" t="s">
        <v>678</v>
      </c>
      <c r="IT10" s="16" t="s">
        <v>679</v>
      </c>
      <c r="IU10" s="16" t="s">
        <v>680</v>
      </c>
      <c r="IV10" s="16" t="s">
        <v>681</v>
      </c>
      <c r="IW10" s="16" t="s">
        <v>682</v>
      </c>
      <c r="IX10" s="16" t="s">
        <v>683</v>
      </c>
      <c r="IY10" s="16" t="s">
        <v>684</v>
      </c>
      <c r="IZ10" s="16" t="s">
        <v>685</v>
      </c>
      <c r="JA10" s="16" t="s">
        <v>686</v>
      </c>
      <c r="JB10" s="16" t="s">
        <v>687</v>
      </c>
      <c r="JC10" s="16" t="s">
        <v>688</v>
      </c>
      <c r="JD10" s="16" t="s">
        <v>689</v>
      </c>
      <c r="JE10" s="16" t="s">
        <v>690</v>
      </c>
      <c r="JF10" s="16" t="s">
        <v>691</v>
      </c>
      <c r="JG10" s="16" t="s">
        <v>692</v>
      </c>
      <c r="JH10" s="16" t="s">
        <v>693</v>
      </c>
      <c r="JI10" s="16" t="s">
        <v>694</v>
      </c>
      <c r="JJ10" s="16" t="s">
        <v>695</v>
      </c>
      <c r="JK10" s="16" t="s">
        <v>697</v>
      </c>
      <c r="JL10" s="16" t="s">
        <v>698</v>
      </c>
      <c r="JM10" s="16" t="s">
        <v>699</v>
      </c>
      <c r="JN10" s="16" t="s">
        <v>700</v>
      </c>
      <c r="JO10" s="16" t="s">
        <v>701</v>
      </c>
      <c r="JP10" s="16" t="s">
        <v>702</v>
      </c>
      <c r="JQ10" s="16" t="s">
        <v>703</v>
      </c>
      <c r="JR10" s="16" t="s">
        <v>705</v>
      </c>
      <c r="JS10" s="16" t="s">
        <v>706</v>
      </c>
      <c r="JT10" s="16" t="s">
        <v>707</v>
      </c>
      <c r="JU10" s="16" t="s">
        <v>708</v>
      </c>
      <c r="JV10" s="16" t="s">
        <v>709</v>
      </c>
      <c r="JW10" s="16" t="s">
        <v>710</v>
      </c>
      <c r="JX10" s="16" t="s">
        <v>712</v>
      </c>
      <c r="JY10" s="16" t="s">
        <v>713</v>
      </c>
      <c r="JZ10" s="16" t="s">
        <v>714</v>
      </c>
      <c r="KA10" s="16" t="s">
        <v>715</v>
      </c>
      <c r="KB10" s="16" t="s">
        <v>716</v>
      </c>
      <c r="KC10" s="16" t="s">
        <v>717</v>
      </c>
      <c r="KD10" s="16" t="s">
        <v>718</v>
      </c>
      <c r="KE10" s="16" t="s">
        <v>719</v>
      </c>
      <c r="KF10" s="16" t="s">
        <v>721</v>
      </c>
      <c r="KG10" s="16" t="s">
        <v>722</v>
      </c>
      <c r="KH10" s="16" t="s">
        <v>723</v>
      </c>
      <c r="KI10" s="16" t="s">
        <v>725</v>
      </c>
      <c r="KJ10" s="16" t="s">
        <v>727</v>
      </c>
      <c r="KK10" s="16" t="s">
        <v>729</v>
      </c>
      <c r="KL10" s="16" t="s">
        <v>730</v>
      </c>
      <c r="KM10" s="16" t="s">
        <v>732</v>
      </c>
      <c r="KN10" s="16" t="s">
        <v>733</v>
      </c>
      <c r="KO10" s="16" t="s">
        <v>735</v>
      </c>
      <c r="KP10" s="16" t="s">
        <v>736</v>
      </c>
      <c r="KQ10" s="16" t="s">
        <v>737</v>
      </c>
      <c r="KR10" s="16" t="s">
        <v>738</v>
      </c>
      <c r="KS10" s="16" t="s">
        <v>739</v>
      </c>
      <c r="KT10" s="16" t="s">
        <v>740</v>
      </c>
      <c r="KU10" s="16" t="s">
        <v>741</v>
      </c>
      <c r="KV10" s="16" t="s">
        <v>742</v>
      </c>
      <c r="KW10" s="16" t="s">
        <v>743</v>
      </c>
      <c r="KX10" s="16" t="s">
        <v>744</v>
      </c>
      <c r="KY10" s="16" t="s">
        <v>745</v>
      </c>
      <c r="KZ10" s="16" t="s">
        <v>747</v>
      </c>
      <c r="LA10" s="16" t="s">
        <v>748</v>
      </c>
      <c r="LB10" s="16" t="s">
        <v>749</v>
      </c>
      <c r="LC10" s="16" t="s">
        <v>750</v>
      </c>
      <c r="LD10" s="16" t="s">
        <v>751</v>
      </c>
      <c r="LE10" s="16" t="s">
        <v>752</v>
      </c>
      <c r="LF10" s="16" t="s">
        <v>753</v>
      </c>
      <c r="LG10" s="16" t="s">
        <v>754</v>
      </c>
      <c r="LH10" s="16" t="s">
        <v>755</v>
      </c>
      <c r="LI10" s="16" t="s">
        <v>756</v>
      </c>
      <c r="LJ10" s="16" t="s">
        <v>758</v>
      </c>
      <c r="LK10" s="16" t="s">
        <v>759</v>
      </c>
      <c r="LL10" s="16" t="s">
        <v>760</v>
      </c>
      <c r="LM10" s="16" t="s">
        <v>761</v>
      </c>
      <c r="LN10" s="16" t="s">
        <v>762</v>
      </c>
      <c r="LO10" s="16" t="s">
        <v>763</v>
      </c>
      <c r="LP10" s="16" t="s">
        <v>764</v>
      </c>
      <c r="LQ10" s="16" t="s">
        <v>765</v>
      </c>
      <c r="LR10" s="16" t="s">
        <v>766</v>
      </c>
      <c r="LS10" s="16" t="s">
        <v>767</v>
      </c>
      <c r="LT10" s="16" t="s">
        <v>768</v>
      </c>
      <c r="LU10" s="16" t="s">
        <v>769</v>
      </c>
      <c r="LV10" s="16" t="s">
        <v>770</v>
      </c>
      <c r="LW10" s="16" t="s">
        <v>771</v>
      </c>
      <c r="LX10" s="16" t="s">
        <v>772</v>
      </c>
      <c r="LY10" s="16" t="s">
        <v>773</v>
      </c>
      <c r="LZ10" s="16" t="s">
        <v>774</v>
      </c>
      <c r="MA10" s="16" t="s">
        <v>775</v>
      </c>
      <c r="MB10" s="16" t="s">
        <v>776</v>
      </c>
      <c r="MC10" s="16" t="s">
        <v>777</v>
      </c>
      <c r="MD10" s="16" t="s">
        <v>778</v>
      </c>
      <c r="ME10" s="16" t="s">
        <v>779</v>
      </c>
      <c r="MF10" s="16" t="s">
        <v>781</v>
      </c>
      <c r="MG10" s="16" t="s">
        <v>783</v>
      </c>
      <c r="MH10" s="16" t="s">
        <v>784</v>
      </c>
      <c r="MI10" s="16" t="s">
        <v>785</v>
      </c>
      <c r="MJ10" s="16" t="s">
        <v>786</v>
      </c>
      <c r="MK10" s="16" t="s">
        <v>787</v>
      </c>
      <c r="ML10" s="16" t="s">
        <v>788</v>
      </c>
      <c r="MM10" s="16" t="s">
        <v>789</v>
      </c>
      <c r="MN10" s="16" t="s">
        <v>791</v>
      </c>
      <c r="MO10" s="16" t="s">
        <v>792</v>
      </c>
      <c r="MP10" s="16" t="s">
        <v>793</v>
      </c>
      <c r="MQ10" s="16" t="s">
        <v>794</v>
      </c>
      <c r="MR10" s="16" t="s">
        <v>795</v>
      </c>
      <c r="MS10" s="16" t="s">
        <v>796</v>
      </c>
      <c r="MT10" s="16" t="s">
        <v>797</v>
      </c>
      <c r="MU10" s="16" t="s">
        <v>798</v>
      </c>
      <c r="MV10" s="16" t="s">
        <v>800</v>
      </c>
      <c r="MW10" s="16" t="s">
        <v>801</v>
      </c>
      <c r="MX10" s="16" t="s">
        <v>802</v>
      </c>
      <c r="MY10" s="16" t="s">
        <v>803</v>
      </c>
      <c r="MZ10" s="16" t="s">
        <v>804</v>
      </c>
      <c r="NA10" s="16" t="s">
        <v>805</v>
      </c>
      <c r="NB10" s="16" t="s">
        <v>806</v>
      </c>
      <c r="NC10" s="16" t="s">
        <v>807</v>
      </c>
      <c r="ND10" s="16" t="s">
        <v>808</v>
      </c>
      <c r="NE10" s="16" t="s">
        <v>809</v>
      </c>
      <c r="NF10" s="16" t="s">
        <v>810</v>
      </c>
      <c r="NG10" s="164" t="s">
        <v>812</v>
      </c>
      <c r="NH10" s="203" t="s">
        <v>813</v>
      </c>
      <c r="NI10" s="203" t="s">
        <v>816</v>
      </c>
      <c r="NJ10" s="177" t="s">
        <v>817</v>
      </c>
    </row>
    <row r="11" spans="1:374" x14ac:dyDescent="0.3">
      <c r="B11" s="43" t="s">
        <v>824</v>
      </c>
      <c r="C11" s="44">
        <f>'Equation 4 Type II FTE'!C11-'Equation 4 Type I FTE'!C11</f>
        <v>2.1588065843620718E-2</v>
      </c>
      <c r="D11" s="44">
        <f>'Equation 4 Type II FTE'!D11-'Equation 4 Type I FTE'!D11</f>
        <v>2.5458436213991575E-2</v>
      </c>
      <c r="E11" s="44">
        <f>'Equation 4 Type II FTE'!E11-'Equation 4 Type I FTE'!E11</f>
        <v>2.5974485596707453E-2</v>
      </c>
      <c r="F11" s="44">
        <f>'Equation 4 Type II FTE'!F11-'Equation 4 Type I FTE'!F11</f>
        <v>3.5349382716049149E-2</v>
      </c>
      <c r="G11" s="44">
        <f>'Equation 4 Type II FTE'!G11-'Equation 4 Type I FTE'!G11</f>
        <v>2.5114403292180398E-2</v>
      </c>
      <c r="H11" s="44">
        <f>'Equation 4 Type II FTE'!H11-'Equation 4 Type I FTE'!H11</f>
        <v>2.0727983539094552E-2</v>
      </c>
      <c r="I11" s="44">
        <f>'Equation 4 Type II FTE'!I11-'Equation 4 Type I FTE'!I11</f>
        <v>1.7201646090533984E-2</v>
      </c>
      <c r="J11" s="44">
        <f>'Equation 4 Type II FTE'!J11-'Equation 4 Type I FTE'!J11</f>
        <v>2.0469958847736169E-2</v>
      </c>
      <c r="K11" s="44">
        <f>'Equation 4 Type II FTE'!K11-'Equation 4 Type I FTE'!K11</f>
        <v>1.7545679012346049E-2</v>
      </c>
      <c r="L11" s="44">
        <f>'Equation 4 Type II FTE'!L11-'Equation 4 Type I FTE'!L11</f>
        <v>3.6037448559669727E-2</v>
      </c>
      <c r="M11" s="44">
        <f>'Equation 4 Type II FTE'!M11-'Equation 4 Type I FTE'!M11</f>
        <v>2.1072016460903953E-2</v>
      </c>
      <c r="N11" s="44">
        <f>'Equation 4 Type II FTE'!N11-'Equation 4 Type I FTE'!N11</f>
        <v>4.1713991769547931E-2</v>
      </c>
      <c r="O11" s="44">
        <f>'Equation 4 Type II FTE'!O11-'Equation 4 Type I FTE'!O11</f>
        <v>2.1330041152263373E-2</v>
      </c>
      <c r="P11" s="44">
        <f>'Equation 4 Type II FTE'!P11-'Equation 4 Type I FTE'!P11</f>
        <v>1.5653497942386834E-2</v>
      </c>
      <c r="Q11" s="44">
        <f>'Equation 4 Type II FTE'!Q11-'Equation 4 Type I FTE'!Q11</f>
        <v>0</v>
      </c>
      <c r="R11" s="44">
        <f>'Equation 4 Type II FTE'!R11-'Equation 4 Type I FTE'!R11</f>
        <v>1.5653497942386831E-2</v>
      </c>
      <c r="S11" s="44">
        <f>'Equation 4 Type II FTE'!S11-'Equation 4 Type I FTE'!S11</f>
        <v>1.8319753086419754E-2</v>
      </c>
      <c r="T11" s="44">
        <f>'Equation 4 Type II FTE'!T11-'Equation 4 Type I FTE'!T11</f>
        <v>1.8921810699588478E-2</v>
      </c>
      <c r="U11" s="44">
        <f>'Equation 4 Type II FTE'!U11-'Equation 4 Type I FTE'!U11</f>
        <v>2.3308230452674897E-2</v>
      </c>
      <c r="V11" s="44">
        <f>'Equation 4 Type II FTE'!V11-'Equation 4 Type I FTE'!V11</f>
        <v>2.6490534979423868E-2</v>
      </c>
      <c r="W11" s="44">
        <f>'Equation 4 Type II FTE'!W11-'Equation 4 Type I FTE'!W11</f>
        <v>1.5567489711934158E-2</v>
      </c>
      <c r="X11" s="44">
        <f>'Equation 4 Type II FTE'!X11-'Equation 4 Type I FTE'!X11</f>
        <v>1.5309465020576131E-2</v>
      </c>
      <c r="Y11" s="44">
        <f>'Equation 4 Type II FTE'!Y11-'Equation 4 Type I FTE'!Y11</f>
        <v>1.651358024691358E-2</v>
      </c>
      <c r="Z11" s="44">
        <f>'Equation 4 Type II FTE'!Z11-'Equation 4 Type I FTE'!Z11</f>
        <v>3.9133744855967073E-2</v>
      </c>
      <c r="AA11" s="44">
        <f>'Equation 4 Type II FTE'!AA11-'Equation 4 Type I FTE'!AA11</f>
        <v>2.6318518518518515E-2</v>
      </c>
      <c r="AB11" s="44">
        <f>'Equation 4 Type II FTE'!AB11-'Equation 4 Type I FTE'!AB11</f>
        <v>3.6897530864197531E-2</v>
      </c>
      <c r="AC11" s="44">
        <f>'Equation 4 Type II FTE'!AC11-'Equation 4 Type I FTE'!AC11</f>
        <v>2.5544444444444446E-2</v>
      </c>
      <c r="AD11" s="44">
        <f>'Equation 4 Type II FTE'!AD11-'Equation 4 Type I FTE'!AD11</f>
        <v>1.8921810699588537E-2</v>
      </c>
      <c r="AE11" s="44">
        <f>'Equation 4 Type II FTE'!AE11-'Equation 4 Type I FTE'!AE11</f>
        <v>1.8749794238683115E-2</v>
      </c>
      <c r="AF11" s="44">
        <f>'Equation 4 Type II FTE'!AF11-'Equation 4 Type I FTE'!AF11</f>
        <v>2.0900000000000002E-2</v>
      </c>
      <c r="AG11" s="44">
        <f>'Equation 4 Type II FTE'!AG11-'Equation 4 Type I FTE'!AG11</f>
        <v>2.0297942386831282E-2</v>
      </c>
      <c r="AH11" s="44">
        <f>'Equation 4 Type II FTE'!AH11-'Equation 4 Type I FTE'!AH11</f>
        <v>2.3480246913580249E-2</v>
      </c>
      <c r="AI11" s="44">
        <f>'Equation 4 Type II FTE'!AI11-'Equation 4 Type I FTE'!AI11</f>
        <v>2.0469958847736627E-2</v>
      </c>
      <c r="AJ11" s="44">
        <f>'Equation 4 Type II FTE'!AJ11-'Equation 4 Type I FTE'!AJ11</f>
        <v>1.7631687242798351E-2</v>
      </c>
      <c r="AK11" s="44">
        <f>'Equation 4 Type II FTE'!AK11-'Equation 4 Type I FTE'!AK11</f>
        <v>2.2276131687242798E-2</v>
      </c>
      <c r="AL11" s="44">
        <f>'Equation 4 Type II FTE'!AL11-'Equation 4 Type I FTE'!AL11</f>
        <v>2.2018106995884773E-2</v>
      </c>
      <c r="AM11" s="44">
        <f>'Equation 4 Type II FTE'!AM11-'Equation 4 Type I FTE'!AM11</f>
        <v>2.4340329218106999E-2</v>
      </c>
      <c r="AN11" s="44">
        <f>'Equation 4 Type II FTE'!AN11-'Equation 4 Type I FTE'!AN11</f>
        <v>1.5653497942386831E-2</v>
      </c>
      <c r="AO11" s="44">
        <f>'Equation 4 Type II FTE'!AO11-'Equation 4 Type I FTE'!AO11</f>
        <v>1.3761316872427983E-2</v>
      </c>
      <c r="AP11" s="44">
        <f>'Equation 4 Type II FTE'!AP11-'Equation 4 Type I FTE'!AP11</f>
        <v>2.408230452674897E-2</v>
      </c>
      <c r="AQ11" s="44">
        <f>'Equation 4 Type II FTE'!AQ11-'Equation 4 Type I FTE'!AQ11</f>
        <v>1.6943621399176951E-2</v>
      </c>
      <c r="AR11" s="44">
        <f>'Equation 4 Type II FTE'!AR11-'Equation 4 Type I FTE'!AR11</f>
        <v>1.9007818930041151E-2</v>
      </c>
      <c r="AS11" s="44">
        <f>'Equation 4 Type II FTE'!AS11-'Equation 4 Type I FTE'!AS11</f>
        <v>1.7803703703703707E-2</v>
      </c>
      <c r="AT11" s="44">
        <f>'Equation 4 Type II FTE'!AT11-'Equation 4 Type I FTE'!AT11</f>
        <v>1.6771604938271602E-2</v>
      </c>
      <c r="AU11" s="44">
        <f>'Equation 4 Type II FTE'!AU11-'Equation 4 Type I FTE'!AU11</f>
        <v>1.5395473251028805E-2</v>
      </c>
      <c r="AV11" s="44">
        <f>'Equation 4 Type II FTE'!AV11-'Equation 4 Type I FTE'!AV11</f>
        <v>1.8835802469135805E-2</v>
      </c>
      <c r="AW11" s="44">
        <f>'Equation 4 Type II FTE'!AW11-'Equation 4 Type I FTE'!AW11</f>
        <v>1.6599588477366253E-2</v>
      </c>
      <c r="AX11" s="44">
        <f>'Equation 4 Type II FTE'!AX11-'Equation 4 Type I FTE'!AX11</f>
        <v>1.6599588477366253E-2</v>
      </c>
      <c r="AY11" s="44">
        <f>'Equation 4 Type II FTE'!AY11-'Equation 4 Type I FTE'!AY11</f>
        <v>1.3503292181069958E-2</v>
      </c>
      <c r="AZ11" s="44">
        <f>'Equation 4 Type II FTE'!AZ11-'Equation 4 Type I FTE'!AZ11</f>
        <v>1.4707407407407409E-2</v>
      </c>
      <c r="BA11" s="44">
        <f>'Equation 4 Type II FTE'!BA11-'Equation 4 Type I FTE'!BA11</f>
        <v>1.5395473251028805E-2</v>
      </c>
      <c r="BB11" s="44">
        <f>'Equation 4 Type II FTE'!BB11-'Equation 4 Type I FTE'!BB11</f>
        <v>2.0211934156378598E-2</v>
      </c>
      <c r="BC11" s="44">
        <f>'Equation 4 Type II FTE'!BC11-'Equation 4 Type I FTE'!BC11</f>
        <v>2.1760082304526748E-2</v>
      </c>
      <c r="BD11" s="44">
        <f>'Equation 4 Type II FTE'!BD11-'Equation 4 Type I FTE'!BD11</f>
        <v>1.5395473251028807E-2</v>
      </c>
      <c r="BE11" s="44">
        <f>'Equation 4 Type II FTE'!BE11-'Equation 4 Type I FTE'!BE11</f>
        <v>1.9781893004115227E-2</v>
      </c>
      <c r="BF11" s="44">
        <f>'Equation 4 Type II FTE'!BF11-'Equation 4 Type I FTE'!BF11</f>
        <v>1.9437860082304522E-2</v>
      </c>
      <c r="BG11" s="44">
        <f>'Equation 4 Type II FTE'!BG11-'Equation 4 Type I FTE'!BG11</f>
        <v>2.4168312757201646E-2</v>
      </c>
      <c r="BH11" s="44">
        <f>'Equation 4 Type II FTE'!BH11-'Equation 4 Type I FTE'!BH11</f>
        <v>2.1158024691358024E-2</v>
      </c>
      <c r="BI11" s="44">
        <f>'Equation 4 Type II FTE'!BI11-'Equation 4 Type I FTE'!BI11</f>
        <v>2.4168312757201646E-2</v>
      </c>
      <c r="BJ11" s="44">
        <f>'Equation 4 Type II FTE'!BJ11-'Equation 4 Type I FTE'!BJ11</f>
        <v>2.12440329218107E-2</v>
      </c>
      <c r="BK11" s="44">
        <f>'Equation 4 Type II FTE'!BK11-'Equation 4 Type I FTE'!BK11</f>
        <v>1.8921810699588475E-2</v>
      </c>
      <c r="BL11" s="44">
        <f>'Equation 4 Type II FTE'!BL11-'Equation 4 Type I FTE'!BL11</f>
        <v>1.5997530864197529E-2</v>
      </c>
      <c r="BM11" s="44">
        <f>'Equation 4 Type II FTE'!BM11-'Equation 4 Type I FTE'!BM11</f>
        <v>1.91798353909465E-2</v>
      </c>
      <c r="BN11" s="44">
        <f>'Equation 4 Type II FTE'!BN11-'Equation 4 Type I FTE'!BN11</f>
        <v>2.1502057613168722E-2</v>
      </c>
      <c r="BO11" s="44">
        <f>'Equation 4 Type II FTE'!BO11-'Equation 4 Type I FTE'!BO11</f>
        <v>3.0790946502057614E-2</v>
      </c>
      <c r="BP11" s="44">
        <f>'Equation 4 Type II FTE'!BP11-'Equation 4 Type I FTE'!BP11</f>
        <v>1.6943621399176954E-2</v>
      </c>
      <c r="BQ11" s="44">
        <f>'Equation 4 Type II FTE'!BQ11-'Equation 4 Type I FTE'!BQ11</f>
        <v>2.0899999999999998E-2</v>
      </c>
      <c r="BR11" s="44">
        <f>'Equation 4 Type II FTE'!BR11-'Equation 4 Type I FTE'!BR11</f>
        <v>1.6771604938271602E-2</v>
      </c>
      <c r="BS11" s="44">
        <f>'Equation 4 Type II FTE'!BS11-'Equation 4 Type I FTE'!BS11</f>
        <v>1.9695884773662548E-2</v>
      </c>
      <c r="BT11" s="44">
        <f>'Equation 4 Type II FTE'!BT11-'Equation 4 Type I FTE'!BT11</f>
        <v>2.1932098765432097E-2</v>
      </c>
      <c r="BU11" s="44">
        <f>'Equation 4 Type II FTE'!BU11-'Equation 4 Type I FTE'!BU11</f>
        <v>1.9437860082304522E-2</v>
      </c>
      <c r="BV11" s="44">
        <f>'Equation 4 Type II FTE'!BV11-'Equation 4 Type I FTE'!BV11</f>
        <v>1.9781893004115227E-2</v>
      </c>
      <c r="BW11" s="44">
        <f>'Equation 4 Type II FTE'!BW11-'Equation 4 Type I FTE'!BW11</f>
        <v>2.2018106995884773E-2</v>
      </c>
      <c r="BX11" s="44">
        <f>'Equation 4 Type II FTE'!BX11-'Equation 4 Type I FTE'!BX11</f>
        <v>1.6255555555555554E-2</v>
      </c>
      <c r="BY11" s="44">
        <f>'Equation 4 Type II FTE'!BY11-'Equation 4 Type I FTE'!BY11</f>
        <v>1.582551440329218E-2</v>
      </c>
      <c r="BZ11" s="44">
        <f>'Equation 4 Type II FTE'!BZ11-'Equation 4 Type I FTE'!BZ11</f>
        <v>1.5567489711934154E-2</v>
      </c>
      <c r="CA11" s="44">
        <f>'Equation 4 Type II FTE'!CA11-'Equation 4 Type I FTE'!CA11</f>
        <v>2.2620164609053497E-2</v>
      </c>
      <c r="CB11" s="44">
        <f>'Equation 4 Type II FTE'!CB11-'Equation 4 Type I FTE'!CB11</f>
        <v>2.1674074074074075E-2</v>
      </c>
      <c r="CC11" s="44">
        <f>'Equation 4 Type II FTE'!CC11-'Equation 4 Type I FTE'!CC11</f>
        <v>2.0469958847736624E-2</v>
      </c>
      <c r="CD11" s="44">
        <f>'Equation 4 Type II FTE'!CD11-'Equation 4 Type I FTE'!CD11</f>
        <v>3.3715226337448556E-2</v>
      </c>
      <c r="CE11" s="44">
        <f>'Equation 4 Type II FTE'!CE11-'Equation 4 Type I FTE'!CE11</f>
        <v>2.4856378600823043E-2</v>
      </c>
      <c r="CF11" s="44">
        <f>'Equation 4 Type II FTE'!CF11-'Equation 4 Type I FTE'!CF11</f>
        <v>2.05559670781893E-2</v>
      </c>
      <c r="CG11" s="44">
        <f>'Equation 4 Type II FTE'!CG11-'Equation 4 Type I FTE'!CG11</f>
        <v>1.91798353909465E-2</v>
      </c>
      <c r="CH11" s="44">
        <f>'Equation 4 Type II FTE'!CH11-'Equation 4 Type I FTE'!CH11</f>
        <v>1.5911522633744856E-2</v>
      </c>
      <c r="CI11" s="44">
        <f>'Equation 4 Type II FTE'!CI11-'Equation 4 Type I FTE'!CI11</f>
        <v>1.9953909465020576E-2</v>
      </c>
      <c r="CJ11" s="44">
        <f>'Equation 4 Type II FTE'!CJ11-'Equation 4 Type I FTE'!CJ11</f>
        <v>2.9070781893004119E-2</v>
      </c>
      <c r="CK11" s="44">
        <f>'Equation 4 Type II FTE'!CK11-'Equation 4 Type I FTE'!CK11</f>
        <v>3.4489300411522629E-2</v>
      </c>
      <c r="CL11" s="44">
        <f>'Equation 4 Type II FTE'!CL11-'Equation 4 Type I FTE'!CL11</f>
        <v>2.3050205761316871E-2</v>
      </c>
      <c r="CM11" s="44">
        <f>'Equation 4 Type II FTE'!CM11-'Equation 4 Type I FTE'!CM11</f>
        <v>2.408230452674897E-2</v>
      </c>
      <c r="CN11" s="44">
        <f>'Equation 4 Type II FTE'!CN11-'Equation 4 Type I FTE'!CN11</f>
        <v>1.7459670781893002E-2</v>
      </c>
      <c r="CO11" s="44">
        <f>'Equation 4 Type II FTE'!CO11-'Equation 4 Type I FTE'!CO11</f>
        <v>1.9007818930041151E-2</v>
      </c>
      <c r="CP11" s="44">
        <f>'Equation 4 Type II FTE'!CP11-'Equation 4 Type I FTE'!CP11</f>
        <v>1.8835802469135798E-2</v>
      </c>
      <c r="CQ11" s="44">
        <f>'Equation 4 Type II FTE'!CQ11-'Equation 4 Type I FTE'!CQ11</f>
        <v>1.6857613168724282E-2</v>
      </c>
      <c r="CR11" s="44">
        <f>'Equation 4 Type II FTE'!CR11-'Equation 4 Type I FTE'!CR11</f>
        <v>1.6685596707818929E-2</v>
      </c>
      <c r="CS11" s="44">
        <f>'Equation 4 Type II FTE'!CS11-'Equation 4 Type I FTE'!CS11</f>
        <v>1.6771604938271605E-2</v>
      </c>
      <c r="CT11" s="44">
        <f>'Equation 4 Type II FTE'!CT11-'Equation 4 Type I FTE'!CT11</f>
        <v>1.6341563786008231E-2</v>
      </c>
      <c r="CU11" s="44">
        <f>'Equation 4 Type II FTE'!CU11-'Equation 4 Type I FTE'!CU11</f>
        <v>1.5481481481481481E-2</v>
      </c>
      <c r="CV11" s="44">
        <f>'Equation 4 Type II FTE'!CV11-'Equation 4 Type I FTE'!CV11</f>
        <v>2.2792181069958846E-2</v>
      </c>
      <c r="CW11" s="44">
        <f>'Equation 4 Type II FTE'!CW11-'Equation 4 Type I FTE'!CW11</f>
        <v>2.3136213991769548E-2</v>
      </c>
      <c r="CX11" s="44">
        <f>'Equation 4 Type II FTE'!CX11-'Equation 4 Type I FTE'!CX11</f>
        <v>1.8147736625514402E-2</v>
      </c>
      <c r="CY11" s="44">
        <f>'Equation 4 Type II FTE'!CY11-'Equation 4 Type I FTE'!CY11</f>
        <v>2.2448148148148148E-2</v>
      </c>
      <c r="CZ11" s="44">
        <f>'Equation 4 Type II FTE'!CZ11-'Equation 4 Type I FTE'!CZ11</f>
        <v>3.6123456790123458E-2</v>
      </c>
      <c r="DA11" s="44">
        <f>'Equation 4 Type II FTE'!DA11-'Equation 4 Type I FTE'!DA11</f>
        <v>3.3973251028806585E-2</v>
      </c>
      <c r="DB11" s="44">
        <f>'Equation 4 Type II FTE'!DB11-'Equation 4 Type I FTE'!DB11</f>
        <v>2.1932098765432097E-2</v>
      </c>
      <c r="DC11" s="44">
        <f>'Equation 4 Type II FTE'!DC11-'Equation 4 Type I FTE'!DC11</f>
        <v>2.7006584362139915E-2</v>
      </c>
      <c r="DD11" s="44">
        <f>'Equation 4 Type II FTE'!DD11-'Equation 4 Type I FTE'!DD11</f>
        <v>2.0211934156378598E-2</v>
      </c>
      <c r="DE11" s="44">
        <f>'Equation 4 Type II FTE'!DE11-'Equation 4 Type I FTE'!DE11</f>
        <v>3.5951440329218105E-2</v>
      </c>
      <c r="DF11" s="44">
        <f>'Equation 4 Type II FTE'!DF11-'Equation 4 Type I FTE'!DF11</f>
        <v>2.5888477366255144E-2</v>
      </c>
      <c r="DG11" s="44">
        <f>'Equation 4 Type II FTE'!DG11-'Equation 4 Type I FTE'!DG11</f>
        <v>2.4340329218106995E-2</v>
      </c>
      <c r="DH11" s="44">
        <f>'Equation 4 Type II FTE'!DH11-'Equation 4 Type I FTE'!DH11</f>
        <v>3.4403292181069953E-2</v>
      </c>
      <c r="DI11" s="44">
        <f>'Equation 4 Type II FTE'!DI11-'Equation 4 Type I FTE'!DI11</f>
        <v>1.6599588477366256E-2</v>
      </c>
      <c r="DJ11" s="44">
        <f>'Equation 4 Type II FTE'!DJ11-'Equation 4 Type I FTE'!DJ11</f>
        <v>2.3910288065843621E-2</v>
      </c>
      <c r="DK11" s="44">
        <f>'Equation 4 Type II FTE'!DK11-'Equation 4 Type I FTE'!DK11</f>
        <v>3.7671604938271597E-2</v>
      </c>
      <c r="DL11" s="44">
        <f>'Equation 4 Type II FTE'!DL11-'Equation 4 Type I FTE'!DL11</f>
        <v>3.9993827160493822E-2</v>
      </c>
      <c r="DM11" s="44">
        <f>'Equation 4 Type II FTE'!DM11-'Equation 4 Type I FTE'!DM11</f>
        <v>1.2729218106995885E-2</v>
      </c>
      <c r="DN11" s="44">
        <f>'Equation 4 Type II FTE'!DN11-'Equation 4 Type I FTE'!DN11</f>
        <v>2.8984773662551439E-2</v>
      </c>
      <c r="DO11" s="44">
        <f>'Equation 4 Type II FTE'!DO11-'Equation 4 Type I FTE'!DO11</f>
        <v>1.9351851851851849E-2</v>
      </c>
      <c r="DP11" s="44">
        <f>'Equation 4 Type II FTE'!DP11-'Equation 4 Type I FTE'!DP11</f>
        <v>2.2792181069958846E-2</v>
      </c>
      <c r="DQ11" s="44">
        <f>'Equation 4 Type II FTE'!DQ11-'Equation 4 Type I FTE'!DQ11</f>
        <v>2.0469958847736624E-2</v>
      </c>
      <c r="DR11" s="44">
        <f>'Equation 4 Type II FTE'!DR11-'Equation 4 Type I FTE'!DR11</f>
        <v>3.1134979423868316E-2</v>
      </c>
      <c r="DS11" s="44">
        <f>'Equation 4 Type II FTE'!DS11-'Equation 4 Type I FTE'!DS11</f>
        <v>2.2104115226337446E-2</v>
      </c>
      <c r="DT11" s="44">
        <f>'Equation 4 Type II FTE'!DT11-'Equation 4 Type I FTE'!DT11</f>
        <v>2.5200411522633741E-2</v>
      </c>
      <c r="DU11" s="44">
        <f>'Equation 4 Type II FTE'!DU11-'Equation 4 Type I FTE'!DU11</f>
        <v>2.0297942386831275E-2</v>
      </c>
      <c r="DV11" s="44">
        <f>'Equation 4 Type II FTE'!DV11-'Equation 4 Type I FTE'!DV11</f>
        <v>1.91798353909465E-2</v>
      </c>
      <c r="DW11" s="44">
        <f>'Equation 4 Type II FTE'!DW11-'Equation 4 Type I FTE'!DW11</f>
        <v>1.5309465020576131E-2</v>
      </c>
      <c r="DX11" s="44">
        <f>'Equation 4 Type II FTE'!DX11-'Equation 4 Type I FTE'!DX11</f>
        <v>2.0555967078189297E-2</v>
      </c>
      <c r="DY11" s="44">
        <f>'Equation 4 Type II FTE'!DY11-'Equation 4 Type I FTE'!DY11</f>
        <v>1.7889711934156376E-2</v>
      </c>
      <c r="DZ11" s="44">
        <f>'Equation 4 Type II FTE'!DZ11-'Equation 4 Type I FTE'!DZ11</f>
        <v>1.9781893004115227E-2</v>
      </c>
      <c r="EA11" s="44">
        <f>'Equation 4 Type II FTE'!EA11-'Equation 4 Type I FTE'!EA11</f>
        <v>2.6318518518518515E-2</v>
      </c>
      <c r="EB11" s="44">
        <f>'Equation 4 Type II FTE'!EB11-'Equation 4 Type I FTE'!EB11</f>
        <v>1.4191358024691359E-2</v>
      </c>
      <c r="EC11" s="44">
        <f>'Equation 4 Type II FTE'!EC11-'Equation 4 Type I FTE'!EC11</f>
        <v>1.8405761316872427E-2</v>
      </c>
      <c r="ED11" s="44">
        <f>'Equation 4 Type II FTE'!ED11-'Equation 4 Type I FTE'!ED11</f>
        <v>1.5309465020576132E-2</v>
      </c>
      <c r="EE11" s="44">
        <f>'Equation 4 Type II FTE'!EE11-'Equation 4 Type I FTE'!EE11</f>
        <v>1.7803703703703707E-2</v>
      </c>
      <c r="EF11" s="44">
        <f>'Equation 4 Type II FTE'!EF11-'Equation 4 Type I FTE'!EF11</f>
        <v>1.6083539094650205E-2</v>
      </c>
      <c r="EG11" s="44">
        <f>'Equation 4 Type II FTE'!EG11-'Equation 4 Type I FTE'!EG11</f>
        <v>2.2620164609053497E-2</v>
      </c>
      <c r="EH11" s="44">
        <f>'Equation 4 Type II FTE'!EH11-'Equation 4 Type I FTE'!EH11</f>
        <v>1.3847325102880658E-2</v>
      </c>
      <c r="EI11" s="44">
        <f>'Equation 4 Type II FTE'!EI11-'Equation 4 Type I FTE'!EI11</f>
        <v>1.4105349794238681E-2</v>
      </c>
      <c r="EJ11" s="44">
        <f>'Equation 4 Type II FTE'!EJ11-'Equation 4 Type I FTE'!EJ11</f>
        <v>1.4621399176954734E-2</v>
      </c>
      <c r="EK11" s="44">
        <f>'Equation 4 Type II FTE'!EK11-'Equation 4 Type I FTE'!EK11</f>
        <v>2.1588065843621398E-2</v>
      </c>
      <c r="EL11" s="44">
        <f>'Equation 4 Type II FTE'!EL11-'Equation 4 Type I FTE'!EL11</f>
        <v>1.8147736625514405E-2</v>
      </c>
      <c r="EM11" s="44">
        <f>'Equation 4 Type II FTE'!EM11-'Equation 4 Type I FTE'!EM11</f>
        <v>1.7717695473251027E-2</v>
      </c>
      <c r="EN11" s="44">
        <f>'Equation 4 Type II FTE'!EN11-'Equation 4 Type I FTE'!EN11</f>
        <v>1.6513580246913576E-2</v>
      </c>
      <c r="EO11" s="44">
        <f>'Equation 4 Type II FTE'!EO11-'Equation 4 Type I FTE'!EO11</f>
        <v>1.8233744855967078E-2</v>
      </c>
      <c r="EP11" s="44">
        <f>'Equation 4 Type II FTE'!EP11-'Equation 4 Type I FTE'!EP11</f>
        <v>1.9007818930041151E-2</v>
      </c>
      <c r="EQ11" s="44">
        <f>'Equation 4 Type II FTE'!EQ11-'Equation 4 Type I FTE'!EQ11</f>
        <v>1.8405761316872427E-2</v>
      </c>
      <c r="ER11" s="44">
        <f>'Equation 4 Type II FTE'!ER11-'Equation 4 Type I FTE'!ER11</f>
        <v>1.7717695473251027E-2</v>
      </c>
      <c r="ES11" s="44">
        <f>'Equation 4 Type II FTE'!ES11-'Equation 4 Type I FTE'!ES11</f>
        <v>1.6341563786008231E-2</v>
      </c>
      <c r="ET11" s="44">
        <f>'Equation 4 Type II FTE'!ET11-'Equation 4 Type I FTE'!ET11</f>
        <v>1.7631687242798351E-2</v>
      </c>
      <c r="EU11" s="44">
        <f>'Equation 4 Type II FTE'!EU11-'Equation 4 Type I FTE'!EU11</f>
        <v>1.84917695473251E-2</v>
      </c>
      <c r="EV11" s="44">
        <f>'Equation 4 Type II FTE'!EV11-'Equation 4 Type I FTE'!EV11</f>
        <v>1.720164609053498E-2</v>
      </c>
      <c r="EW11" s="44">
        <f>'Equation 4 Type II FTE'!EW11-'Equation 4 Type I FTE'!EW11</f>
        <v>1.5309465020576131E-2</v>
      </c>
      <c r="EX11" s="44">
        <f>'Equation 4 Type II FTE'!EX11-'Equation 4 Type I FTE'!EX11</f>
        <v>2.0986008230452675E-2</v>
      </c>
      <c r="EY11" s="44">
        <f>'Equation 4 Type II FTE'!EY11-'Equation 4 Type I FTE'!EY11</f>
        <v>3.6123456790123451E-2</v>
      </c>
      <c r="EZ11" s="44">
        <f>'Equation 4 Type II FTE'!EZ11-'Equation 4 Type I FTE'!EZ11</f>
        <v>2.7694650205761315E-2</v>
      </c>
      <c r="FA11" s="44">
        <f>'Equation 4 Type II FTE'!FA11-'Equation 4 Type I FTE'!FA11</f>
        <v>1.71156378600823E-2</v>
      </c>
      <c r="FB11" s="44">
        <f>'Equation 4 Type II FTE'!FB11-'Equation 4 Type I FTE'!FB11</f>
        <v>2.9500823045267487E-2</v>
      </c>
      <c r="FC11" s="44">
        <f>'Equation 4 Type II FTE'!FC11-'Equation 4 Type I FTE'!FC11</f>
        <v>2.1158024691358024E-2</v>
      </c>
      <c r="FD11" s="44">
        <f>'Equation 4 Type II FTE'!FD11-'Equation 4 Type I FTE'!FD11</f>
        <v>1.651358024691358E-2</v>
      </c>
      <c r="FE11" s="44">
        <f>'Equation 4 Type II FTE'!FE11-'Equation 4 Type I FTE'!FE11</f>
        <v>1.582551440329218E-2</v>
      </c>
      <c r="FF11" s="44">
        <f>'Equation 4 Type II FTE'!FF11-'Equation 4 Type I FTE'!FF11</f>
        <v>1.5223456790123456E-2</v>
      </c>
      <c r="FG11" s="44">
        <f>'Equation 4 Type II FTE'!FG11-'Equation 4 Type I FTE'!FG11</f>
        <v>2.9156790123456792E-2</v>
      </c>
      <c r="FH11" s="44">
        <f>'Equation 4 Type II FTE'!FH11-'Equation 4 Type I FTE'!FH11</f>
        <v>1.8577777777777776E-2</v>
      </c>
      <c r="FI11" s="44">
        <f>'Equation 4 Type II FTE'!FI11-'Equation 4 Type I FTE'!FI11</f>
        <v>2.4340329218106995E-2</v>
      </c>
      <c r="FJ11" s="44">
        <f>'Equation 4 Type II FTE'!FJ11-'Equation 4 Type I FTE'!FJ11</f>
        <v>2.1932098765432097E-2</v>
      </c>
      <c r="FK11" s="44">
        <f>'Equation 4 Type II FTE'!FK11-'Equation 4 Type I FTE'!FK11</f>
        <v>1.9007818930041151E-2</v>
      </c>
      <c r="FL11" s="44">
        <f>'Equation 4 Type II FTE'!FL11-'Equation 4 Type I FTE'!FL11</f>
        <v>2.4168312757201642E-2</v>
      </c>
      <c r="FM11" s="44">
        <f>'Equation 4 Type II FTE'!FM11-'Equation 4 Type I FTE'!FM11</f>
        <v>2.0125925925925926E-2</v>
      </c>
      <c r="FN11" s="44">
        <f>'Equation 4 Type II FTE'!FN11-'Equation 4 Type I FTE'!FN11</f>
        <v>2.0813991769547326E-2</v>
      </c>
      <c r="FO11" s="44">
        <f>'Equation 4 Type II FTE'!FO11-'Equation 4 Type I FTE'!FO11</f>
        <v>2.2706172839506173E-2</v>
      </c>
      <c r="FP11" s="44">
        <f>'Equation 4 Type II FTE'!FP11-'Equation 4 Type I FTE'!FP11</f>
        <v>1.9695884773662551E-2</v>
      </c>
      <c r="FQ11" s="44">
        <f>'Equation 4 Type II FTE'!FQ11-'Equation 4 Type I FTE'!FQ11</f>
        <v>1.9781893004115224E-2</v>
      </c>
      <c r="FR11" s="44">
        <f>'Equation 4 Type II FTE'!FR11-'Equation 4 Type I FTE'!FR11</f>
        <v>2.0125925925925926E-2</v>
      </c>
      <c r="FS11" s="44">
        <f>'Equation 4 Type II FTE'!FS11-'Equation 4 Type I FTE'!FS11</f>
        <v>3.4919341563786004E-2</v>
      </c>
      <c r="FT11" s="44">
        <f>'Equation 4 Type II FTE'!FT11-'Equation 4 Type I FTE'!FT11</f>
        <v>1.6599588477366253E-2</v>
      </c>
      <c r="FU11" s="44">
        <f>'Equation 4 Type II FTE'!FU11-'Equation 4 Type I FTE'!FU11</f>
        <v>2.1330041152263376E-2</v>
      </c>
      <c r="FV11" s="44">
        <f>'Equation 4 Type II FTE'!FV11-'Equation 4 Type I FTE'!FV11</f>
        <v>2.5888477366255141E-2</v>
      </c>
      <c r="FW11" s="44">
        <f>'Equation 4 Type II FTE'!FW11-'Equation 4 Type I FTE'!FW11</f>
        <v>1.8577777777777776E-2</v>
      </c>
      <c r="FX11" s="44">
        <f>'Equation 4 Type II FTE'!FX11-'Equation 4 Type I FTE'!FX11</f>
        <v>2.6318518518518515E-2</v>
      </c>
      <c r="FY11" s="44">
        <f>'Equation 4 Type II FTE'!FY11-'Equation 4 Type I FTE'!FY11</f>
        <v>2.2104115226337456E-2</v>
      </c>
      <c r="FZ11" s="44">
        <f>'Equation 4 Type II FTE'!FZ11-'Equation 4 Type I FTE'!FZ11</f>
        <v>1.5825514403292176E-2</v>
      </c>
      <c r="GA11" s="44">
        <f>'Equation 4 Type II FTE'!GA11-'Equation 4 Type I FTE'!GA11</f>
        <v>1.5911522633744846E-2</v>
      </c>
      <c r="GB11" s="44">
        <f>'Equation 4 Type II FTE'!GB11-'Equation 4 Type I FTE'!GB11</f>
        <v>1.4019341563785981E-2</v>
      </c>
      <c r="GC11" s="44">
        <f>'Equation 4 Type II FTE'!GC11-'Equation 4 Type I FTE'!GC11</f>
        <v>1.4191358024691375E-2</v>
      </c>
      <c r="GD11" s="44">
        <f>'Equation 4 Type II FTE'!GD11-'Equation 4 Type I FTE'!GD11</f>
        <v>1.7631687242798344E-2</v>
      </c>
      <c r="GE11" s="44">
        <f>'Equation 4 Type II FTE'!GE11-'Equation 4 Type I FTE'!GE11</f>
        <v>1.384732510288067E-2</v>
      </c>
      <c r="GF11" s="44">
        <f>'Equation 4 Type II FTE'!GF11-'Equation 4 Type I FTE'!GF11</f>
        <v>1.7201646090534956E-2</v>
      </c>
      <c r="GG11" s="44">
        <f>'Equation 4 Type II FTE'!GG11-'Equation 4 Type I FTE'!GG11</f>
        <v>1.9867901234567942E-2</v>
      </c>
      <c r="GH11" s="44">
        <f>'Equation 4 Type II FTE'!GH11-'Equation 4 Type I FTE'!GH11</f>
        <v>1.8835802469135854E-2</v>
      </c>
      <c r="GI11" s="44">
        <f>'Equation 4 Type II FTE'!GI11-'Equation 4 Type I FTE'!GI11</f>
        <v>2.0727983539094663E-2</v>
      </c>
      <c r="GJ11" s="44">
        <f>'Equation 4 Type II FTE'!GJ11-'Equation 4 Type I FTE'!GJ11</f>
        <v>2.855473251028795E-2</v>
      </c>
      <c r="GK11" s="44">
        <f>'Equation 4 Type II FTE'!GK11-'Equation 4 Type I FTE'!GK11</f>
        <v>2.2964197530864094E-2</v>
      </c>
      <c r="GL11" s="44">
        <f>'Equation 4 Type II FTE'!GL11-'Equation 4 Type I FTE'!GL11</f>
        <v>2.5286419753086209E-2</v>
      </c>
      <c r="GM11" s="44">
        <f>'Equation 4 Type II FTE'!GM11-'Equation 4 Type I FTE'!GM11</f>
        <v>2.2448148148148217E-2</v>
      </c>
      <c r="GN11" s="44">
        <f>'Equation 4 Type II FTE'!GN11-'Equation 4 Type I FTE'!GN11</f>
        <v>1.6341563786008262E-2</v>
      </c>
      <c r="GO11" s="44">
        <f>'Equation 4 Type II FTE'!GO11-'Equation 4 Type I FTE'!GO11</f>
        <v>1.5567489711934224E-2</v>
      </c>
      <c r="GP11" s="44">
        <f>'Equation 4 Type II FTE'!GP11-'Equation 4 Type I FTE'!GP11</f>
        <v>1.5395473251028802E-2</v>
      </c>
      <c r="GQ11" s="44">
        <f>'Equation 4 Type II FTE'!GQ11-'Equation 4 Type I FTE'!GQ11</f>
        <v>2.4598353909465021E-2</v>
      </c>
      <c r="GR11" s="44">
        <f>'Equation 4 Type II FTE'!GR11-'Equation 4 Type I FTE'!GR11</f>
        <v>1.9265843621399187E-2</v>
      </c>
      <c r="GS11" s="44">
        <f>'Equation 4 Type II FTE'!GS11-'Equation 4 Type I FTE'!GS11</f>
        <v>1.9437860082304526E-2</v>
      </c>
      <c r="GT11" s="44">
        <f>'Equation 4 Type II FTE'!GT11-'Equation 4 Type I FTE'!GT11</f>
        <v>1.6599588477366284E-2</v>
      </c>
      <c r="GU11" s="44">
        <f>'Equation 4 Type II FTE'!GU11-'Equation 4 Type I FTE'!GU11</f>
        <v>1.806172839506176E-2</v>
      </c>
      <c r="GV11" s="44">
        <f>'Equation 4 Type II FTE'!GV11-'Equation 4 Type I FTE'!GV11</f>
        <v>2.0211934156378564E-2</v>
      </c>
      <c r="GW11" s="44">
        <f>'Equation 4 Type II FTE'!GW11-'Equation 4 Type I FTE'!GW11</f>
        <v>1.9351851851851953E-2</v>
      </c>
      <c r="GX11" s="44">
        <f>'Equation 4 Type II FTE'!GX11-'Equation 4 Type I FTE'!GX11</f>
        <v>1.8405761316872427E-2</v>
      </c>
      <c r="GY11" s="44">
        <f>'Equation 4 Type II FTE'!GY11-'Equation 4 Type I FTE'!GY11</f>
        <v>1.5997530864197536E-2</v>
      </c>
      <c r="GZ11" s="44">
        <f>'Equation 4 Type II FTE'!GZ11-'Equation 4 Type I FTE'!GZ11</f>
        <v>2.0727983539094552E-2</v>
      </c>
      <c r="HA11" s="44">
        <f>'Equation 4 Type II FTE'!HA11-'Equation 4 Type I FTE'!HA11</f>
        <v>1.5395473251028802E-2</v>
      </c>
      <c r="HB11" s="44">
        <f>'Equation 4 Type II FTE'!HB11-'Equation 4 Type I FTE'!HB11</f>
        <v>1.2815226337448554E-2</v>
      </c>
      <c r="HC11" s="44">
        <f>'Equation 4 Type II FTE'!HC11-'Equation 4 Type I FTE'!HC11</f>
        <v>1.5137448559670696E-2</v>
      </c>
      <c r="HD11" s="44">
        <f>'Equation 4 Type II FTE'!HD11-'Equation 4 Type I FTE'!HD11</f>
        <v>1.7029629629629624E-2</v>
      </c>
      <c r="HE11" s="44">
        <f>'Equation 4 Type II FTE'!HE11-'Equation 4 Type I FTE'!HE11</f>
        <v>2.184609053497942E-2</v>
      </c>
      <c r="HF11" s="44">
        <f>'Equation 4 Type II FTE'!HF11-'Equation 4 Type I FTE'!HF11</f>
        <v>1.5481481481481481E-2</v>
      </c>
      <c r="HG11" s="44">
        <f>'Equation 4 Type II FTE'!HG11-'Equation 4 Type I FTE'!HG11</f>
        <v>2.0469958847736627E-2</v>
      </c>
      <c r="HH11" s="44">
        <f>'Equation 4 Type II FTE'!HH11-'Equation 4 Type I FTE'!HH11</f>
        <v>2.5028395061728395E-2</v>
      </c>
      <c r="HI11" s="44">
        <f>'Equation 4 Type II FTE'!HI11-'Equation 4 Type I FTE'!HI11</f>
        <v>3.6209465020576134E-2</v>
      </c>
      <c r="HJ11" s="44">
        <f>'Equation 4 Type II FTE'!HJ11-'Equation 4 Type I FTE'!HJ11</f>
        <v>2.2104115226337446E-2</v>
      </c>
      <c r="HK11" s="44">
        <f>'Equation 4 Type II FTE'!HK11-'Equation 4 Type I FTE'!HK11</f>
        <v>0</v>
      </c>
      <c r="HL11" s="44">
        <f>'Equation 4 Type II FTE'!HL11-'Equation 4 Type I FTE'!HL11</f>
        <v>1.6427572016460903E-2</v>
      </c>
      <c r="HM11" s="44">
        <f>'Equation 4 Type II FTE'!HM11-'Equation 4 Type I FTE'!HM11</f>
        <v>1.7717695473251027E-2</v>
      </c>
      <c r="HN11" s="44">
        <f>'Equation 4 Type II FTE'!HN11-'Equation 4 Type I FTE'!HN11</f>
        <v>1.6083539094650205E-2</v>
      </c>
      <c r="HO11" s="44">
        <f>'Equation 4 Type II FTE'!HO11-'Equation 4 Type I FTE'!HO11</f>
        <v>1.6685596707818932E-2</v>
      </c>
      <c r="HP11" s="44">
        <f>'Equation 4 Type II FTE'!HP11-'Equation 4 Type I FTE'!HP11</f>
        <v>1.7115637860082307E-2</v>
      </c>
      <c r="HQ11" s="44">
        <f>'Equation 4 Type II FTE'!HQ11-'Equation 4 Type I FTE'!HQ11</f>
        <v>1.6083539094650205E-2</v>
      </c>
      <c r="HR11" s="44">
        <f>'Equation 4 Type II FTE'!HR11-'Equation 4 Type I FTE'!HR11</f>
        <v>1.8061728395061726E-2</v>
      </c>
      <c r="HS11" s="44">
        <f>'Equation 4 Type II FTE'!HS11-'Equation 4 Type I FTE'!HS11</f>
        <v>2.4254320987654322E-2</v>
      </c>
      <c r="HT11" s="44">
        <f>'Equation 4 Type II FTE'!HT11-'Equation 4 Type I FTE'!HT11</f>
        <v>2.9930864197530868E-2</v>
      </c>
      <c r="HU11" s="44">
        <f>'Equation 4 Type II FTE'!HU11-'Equation 4 Type I FTE'!HU11</f>
        <v>1.3073251028806585E-2</v>
      </c>
      <c r="HV11" s="44">
        <f>'Equation 4 Type II FTE'!HV11-'Equation 4 Type I FTE'!HV11</f>
        <v>1.9265843621399176E-2</v>
      </c>
      <c r="HW11" s="44">
        <f>'Equation 4 Type II FTE'!HW11-'Equation 4 Type I FTE'!HW11</f>
        <v>1.9093827160493827E-2</v>
      </c>
      <c r="HX11" s="44">
        <f>'Equation 4 Type II FTE'!HX11-'Equation 4 Type I FTE'!HX11</f>
        <v>1.5739506172839507E-2</v>
      </c>
      <c r="HY11" s="44">
        <f>'Equation 4 Type II FTE'!HY11-'Equation 4 Type I FTE'!HY11</f>
        <v>1.3847325102880658E-2</v>
      </c>
      <c r="HZ11" s="44">
        <f>'Equation 4 Type II FTE'!HZ11-'Equation 4 Type I FTE'!HZ11</f>
        <v>2.5200411522633744E-2</v>
      </c>
      <c r="IA11" s="44">
        <f>'Equation 4 Type II FTE'!IA11-'Equation 4 Type I FTE'!IA11</f>
        <v>1.6169547325102882E-2</v>
      </c>
      <c r="IB11" s="44">
        <f>'Equation 4 Type II FTE'!IB11-'Equation 4 Type I FTE'!IB11</f>
        <v>1.6255555555555554E-2</v>
      </c>
      <c r="IC11" s="44">
        <f>'Equation 4 Type II FTE'!IC11-'Equation 4 Type I FTE'!IC11</f>
        <v>1.5825514403292176E-2</v>
      </c>
      <c r="ID11" s="44">
        <f>'Equation 4 Type II FTE'!ID11-'Equation 4 Type I FTE'!ID11</f>
        <v>1.5395473251028805E-2</v>
      </c>
      <c r="IE11" s="44">
        <f>'Equation 4 Type II FTE'!IE11-'Equation 4 Type I FTE'!IE11</f>
        <v>1.5911522633744856E-2</v>
      </c>
      <c r="IF11" s="44">
        <f>'Equation 4 Type II FTE'!IF11-'Equation 4 Type I FTE'!IF11</f>
        <v>1.9093827160493827E-2</v>
      </c>
      <c r="IG11" s="44">
        <f>'Equation 4 Type II FTE'!IG11-'Equation 4 Type I FTE'!IG11</f>
        <v>1.8405761316872427E-2</v>
      </c>
      <c r="IH11" s="44">
        <f>'Equation 4 Type II FTE'!IH11-'Equation 4 Type I FTE'!IH11</f>
        <v>1.8233744855967078E-2</v>
      </c>
      <c r="II11" s="44">
        <f>'Equation 4 Type II FTE'!II11-'Equation 4 Type I FTE'!II11</f>
        <v>1.3417283950617283E-2</v>
      </c>
      <c r="IJ11" s="44">
        <f>'Equation 4 Type II FTE'!IJ11-'Equation 4 Type I FTE'!IJ11</f>
        <v>1.6943621399176951E-2</v>
      </c>
      <c r="IK11" s="44">
        <f>'Equation 4 Type II FTE'!IK11-'Equation 4 Type I FTE'!IK11</f>
        <v>1.4965432098765432E-2</v>
      </c>
      <c r="IL11" s="44">
        <f>'Equation 4 Type II FTE'!IL11-'Equation 4 Type I FTE'!IL11</f>
        <v>1.4879423868312754E-2</v>
      </c>
      <c r="IM11" s="44">
        <f>'Equation 4 Type II FTE'!IM11-'Equation 4 Type I FTE'!IM11</f>
        <v>1.6083539094650205E-2</v>
      </c>
      <c r="IN11" s="44">
        <f>'Equation 4 Type II FTE'!IN11-'Equation 4 Type I FTE'!IN11</f>
        <v>1.5739506172839507E-2</v>
      </c>
      <c r="IO11" s="44">
        <f>'Equation 4 Type II FTE'!IO11-'Equation 4 Type I FTE'!IO11</f>
        <v>1.6169547325102882E-2</v>
      </c>
      <c r="IP11" s="44">
        <f>'Equation 4 Type II FTE'!IP11-'Equation 4 Type I FTE'!IP11</f>
        <v>1.6685596707818932E-2</v>
      </c>
      <c r="IQ11" s="44">
        <f>'Equation 4 Type II FTE'!IQ11-'Equation 4 Type I FTE'!IQ11</f>
        <v>1.6083539094650205E-2</v>
      </c>
      <c r="IR11" s="44">
        <f>'Equation 4 Type II FTE'!IR11-'Equation 4 Type I FTE'!IR11</f>
        <v>1.5567489711934154E-2</v>
      </c>
      <c r="IS11" s="44">
        <f>'Equation 4 Type II FTE'!IS11-'Equation 4 Type I FTE'!IS11</f>
        <v>1.5997530864197532E-2</v>
      </c>
      <c r="IT11" s="44">
        <f>'Equation 4 Type II FTE'!IT11-'Equation 4 Type I FTE'!IT11</f>
        <v>1.8749794238683126E-2</v>
      </c>
      <c r="IU11" s="44">
        <f>'Equation 4 Type II FTE'!IU11-'Equation 4 Type I FTE'!IU11</f>
        <v>1.651358024691358E-2</v>
      </c>
      <c r="IV11" s="44">
        <f>'Equation 4 Type II FTE'!IV11-'Equation 4 Type I FTE'!IV11</f>
        <v>1.6599588477366256E-2</v>
      </c>
      <c r="IW11" s="44">
        <f>'Equation 4 Type II FTE'!IW11-'Equation 4 Type I FTE'!IW11</f>
        <v>1.4965432098765434E-2</v>
      </c>
      <c r="IX11" s="44">
        <f>'Equation 4 Type II FTE'!IX11-'Equation 4 Type I FTE'!IX11</f>
        <v>1.6857613168724278E-2</v>
      </c>
      <c r="IY11" s="44">
        <f>'Equation 4 Type II FTE'!IY11-'Equation 4 Type I FTE'!IY11</f>
        <v>1.582551440329218E-2</v>
      </c>
      <c r="IZ11" s="44">
        <f>'Equation 4 Type II FTE'!IZ11-'Equation 4 Type I FTE'!IZ11</f>
        <v>2.05559670781893E-2</v>
      </c>
      <c r="JA11" s="44">
        <f>'Equation 4 Type II FTE'!JA11-'Equation 4 Type I FTE'!JA11</f>
        <v>1.6599588477366256E-2</v>
      </c>
      <c r="JB11" s="44">
        <f>'Equation 4 Type II FTE'!JB11-'Equation 4 Type I FTE'!JB11</f>
        <v>2.5286419753086421E-2</v>
      </c>
      <c r="JC11" s="44">
        <f>'Equation 4 Type II FTE'!JC11-'Equation 4 Type I FTE'!JC11</f>
        <v>3.0618930041152261E-2</v>
      </c>
      <c r="JD11" s="44">
        <f>'Equation 4 Type II FTE'!JD11-'Equation 4 Type I FTE'!JD11</f>
        <v>3.0274897119341559E-2</v>
      </c>
      <c r="JE11" s="44">
        <f>'Equation 4 Type II FTE'!JE11-'Equation 4 Type I FTE'!JE11</f>
        <v>2.8554732510288068E-2</v>
      </c>
      <c r="JF11" s="44">
        <f>'Equation 4 Type II FTE'!JF11-'Equation 4 Type I FTE'!JF11</f>
        <v>2.8210699588477363E-2</v>
      </c>
      <c r="JG11" s="44">
        <f>'Equation 4 Type II FTE'!JG11-'Equation 4 Type I FTE'!JG11</f>
        <v>3.5177366255144032E-2</v>
      </c>
      <c r="JH11" s="44">
        <f>'Equation 4 Type II FTE'!JH11-'Equation 4 Type I FTE'!JH11</f>
        <v>2.9758847736625502E-2</v>
      </c>
      <c r="JI11" s="44">
        <f>'Equation 4 Type II FTE'!JI11-'Equation 4 Type I FTE'!JI11</f>
        <v>2.6748559670781893E-2</v>
      </c>
      <c r="JJ11" s="44">
        <f>'Equation 4 Type II FTE'!JJ11-'Equation 4 Type I FTE'!JJ11</f>
        <v>2.1674074074074075E-2</v>
      </c>
      <c r="JK11" s="44">
        <f>'Equation 4 Type II FTE'!JK11-'Equation 4 Type I FTE'!JK11</f>
        <v>3.3715226337448556E-2</v>
      </c>
      <c r="JL11" s="44">
        <f>'Equation 4 Type II FTE'!JL11-'Equation 4 Type I FTE'!JL11</f>
        <v>2.0641975308641976E-2</v>
      </c>
      <c r="JM11" s="44">
        <f>'Equation 4 Type II FTE'!JM11-'Equation 4 Type I FTE'!JM11</f>
        <v>2.2878189300411522E-2</v>
      </c>
      <c r="JN11" s="44">
        <f>'Equation 4 Type II FTE'!JN11-'Equation 4 Type I FTE'!JN11</f>
        <v>2.3566255144032919E-2</v>
      </c>
      <c r="JO11" s="44">
        <f>'Equation 4 Type II FTE'!JO11-'Equation 4 Type I FTE'!JO11</f>
        <v>3.1651028806584366E-2</v>
      </c>
      <c r="JP11" s="44">
        <f>'Equation 4 Type II FTE'!JP11-'Equation 4 Type I FTE'!JP11</f>
        <v>3.2253086419753087E-2</v>
      </c>
      <c r="JQ11" s="44">
        <f>'Equation 4 Type II FTE'!JQ11-'Equation 4 Type I FTE'!JQ11</f>
        <v>4.0939917695473248E-2</v>
      </c>
      <c r="JR11" s="44">
        <f>'Equation 4 Type II FTE'!JR11-'Equation 4 Type I FTE'!JR11</f>
        <v>3.6123456790123451E-2</v>
      </c>
      <c r="JS11" s="44">
        <f>'Equation 4 Type II FTE'!JS11-'Equation 4 Type I FTE'!JS11</f>
        <v>2.7608641975308639E-2</v>
      </c>
      <c r="JT11" s="44">
        <f>'Equation 4 Type II FTE'!JT11-'Equation 4 Type I FTE'!JT11</f>
        <v>2.7178600823045268E-2</v>
      </c>
      <c r="JU11" s="44">
        <f>'Equation 4 Type II FTE'!JU11-'Equation 4 Type I FTE'!JU11</f>
        <v>2.5286419753086417E-2</v>
      </c>
      <c r="JV11" s="44">
        <f>'Equation 4 Type II FTE'!JV11-'Equation 4 Type I FTE'!JV11</f>
        <v>2.2018106995884773E-2</v>
      </c>
      <c r="JW11" s="44">
        <f>'Equation 4 Type II FTE'!JW11-'Equation 4 Type I FTE'!JW11</f>
        <v>2.0383950617283951E-2</v>
      </c>
      <c r="JX11" s="44">
        <f>'Equation 4 Type II FTE'!JX11-'Equation 4 Type I FTE'!JX11</f>
        <v>1.8233744855967078E-2</v>
      </c>
      <c r="JY11" s="44">
        <f>'Equation 4 Type II FTE'!JY11-'Equation 4 Type I FTE'!JY11</f>
        <v>2.7264609053497941E-2</v>
      </c>
      <c r="JZ11" s="44">
        <f>'Equation 4 Type II FTE'!JZ11-'Equation 4 Type I FTE'!JZ11</f>
        <v>2.3996296296296293E-2</v>
      </c>
      <c r="KA11" s="44">
        <f>'Equation 4 Type II FTE'!KA11-'Equation 4 Type I FTE'!KA11</f>
        <v>1.2729218106995883E-2</v>
      </c>
      <c r="KB11" s="44">
        <f>'Equation 4 Type II FTE'!KB11-'Equation 4 Type I FTE'!KB11</f>
        <v>4.2918106995884775E-2</v>
      </c>
      <c r="KC11" s="44">
        <f>'Equation 4 Type II FTE'!KC11-'Equation 4 Type I FTE'!KC11</f>
        <v>3.1393004115226338E-2</v>
      </c>
      <c r="KD11" s="44">
        <f>'Equation 4 Type II FTE'!KD11-'Equation 4 Type I FTE'!KD11</f>
        <v>1.9695884773662551E-2</v>
      </c>
      <c r="KE11" s="44">
        <f>'Equation 4 Type II FTE'!KE11-'Equation 4 Type I FTE'!KE11</f>
        <v>2.1932098765432097E-2</v>
      </c>
      <c r="KF11" s="44">
        <f>'Equation 4 Type II FTE'!KF11-'Equation 4 Type I FTE'!KF11</f>
        <v>2.3308230452674897E-2</v>
      </c>
      <c r="KG11" s="44">
        <f>'Equation 4 Type II FTE'!KG11-'Equation 4 Type I FTE'!KG11</f>
        <v>2.4254320987654319E-2</v>
      </c>
      <c r="KH11" s="44">
        <f>'Equation 4 Type II FTE'!KH11-'Equation 4 Type I FTE'!KH11</f>
        <v>2.2104115226337449E-2</v>
      </c>
      <c r="KI11" s="44">
        <f>'Equation 4 Type II FTE'!KI11-'Equation 4 Type I FTE'!KI11</f>
        <v>2.6662551440329217E-2</v>
      </c>
      <c r="KJ11" s="44">
        <f>'Equation 4 Type II FTE'!KJ11-'Equation 4 Type I FTE'!KJ11</f>
        <v>2.9844855967078185E-2</v>
      </c>
      <c r="KK11" s="44">
        <f>'Equation 4 Type II FTE'!KK11-'Equation 4 Type I FTE'!KK11</f>
        <v>2.0986008230452675E-2</v>
      </c>
      <c r="KL11" s="44">
        <f>'Equation 4 Type II FTE'!KL11-'Equation 4 Type I FTE'!KL11</f>
        <v>3.7499588477366258E-2</v>
      </c>
      <c r="KM11" s="44">
        <f>'Equation 4 Type II FTE'!KM11-'Equation 4 Type I FTE'!KM11</f>
        <v>3.69835390946502E-2</v>
      </c>
      <c r="KN11" s="44">
        <f>'Equation 4 Type II FTE'!KN11-'Equation 4 Type I FTE'!KN11</f>
        <v>2.4512345679012348E-2</v>
      </c>
      <c r="KO11" s="44">
        <f>'Equation 4 Type II FTE'!KO11-'Equation 4 Type I FTE'!KO11</f>
        <v>2.253415637860082E-2</v>
      </c>
      <c r="KP11" s="44">
        <f>'Equation 4 Type II FTE'!KP11-'Equation 4 Type I FTE'!KP11</f>
        <v>2.6318518518518515E-2</v>
      </c>
      <c r="KQ11" s="44">
        <f>'Equation 4 Type II FTE'!KQ11-'Equation 4 Type I FTE'!KQ11</f>
        <v>3.4317283950617283E-2</v>
      </c>
      <c r="KR11" s="44">
        <f>'Equation 4 Type II FTE'!KR11-'Equation 4 Type I FTE'!KR11</f>
        <v>1.5051440329218105E-2</v>
      </c>
      <c r="KS11" s="44">
        <f>'Equation 4 Type II FTE'!KS11-'Equation 4 Type I FTE'!KS11</f>
        <v>2.4168312757201642E-2</v>
      </c>
      <c r="KT11" s="44">
        <f>'Equation 4 Type II FTE'!KT11-'Equation 4 Type I FTE'!KT11</f>
        <v>2.5200411522633744E-2</v>
      </c>
      <c r="KU11" s="44">
        <f>'Equation 4 Type II FTE'!KU11-'Equation 4 Type I FTE'!KU11</f>
        <v>3.2081069958847741E-2</v>
      </c>
      <c r="KV11" s="44">
        <f>'Equation 4 Type II FTE'!KV11-'Equation 4 Type I FTE'!KV11</f>
        <v>1.7631687242798351E-2</v>
      </c>
      <c r="KW11" s="44">
        <f>'Equation 4 Type II FTE'!KW11-'Equation 4 Type I FTE'!KW11</f>
        <v>4.119794238683127E-2</v>
      </c>
      <c r="KX11" s="44">
        <f>'Equation 4 Type II FTE'!KX11-'Equation 4 Type I FTE'!KX11</f>
        <v>4.1025925925925931E-2</v>
      </c>
      <c r="KY11" s="44">
        <f>'Equation 4 Type II FTE'!KY11-'Equation 4 Type I FTE'!KY11</f>
        <v>3.8187654320987648E-2</v>
      </c>
      <c r="KZ11" s="44">
        <f>'Equation 4 Type II FTE'!KZ11-'Equation 4 Type I FTE'!KZ11</f>
        <v>3.5521399176954724E-2</v>
      </c>
      <c r="LA11" s="44">
        <f>'Equation 4 Type II FTE'!LA11-'Equation 4 Type I FTE'!LA11</f>
        <v>3.97358024691358E-2</v>
      </c>
      <c r="LB11" s="44">
        <f>'Equation 4 Type II FTE'!LB11-'Equation 4 Type I FTE'!LB11</f>
        <v>3.7069547325102876E-2</v>
      </c>
      <c r="LC11" s="44">
        <f>'Equation 4 Type II FTE'!LC11-'Equation 4 Type I FTE'!LC11</f>
        <v>3.9305761316872426E-2</v>
      </c>
      <c r="LD11" s="44">
        <f>'Equation 4 Type II FTE'!LD11-'Equation 4 Type I FTE'!LD11</f>
        <v>4.4810288065843626E-2</v>
      </c>
      <c r="LE11" s="44">
        <f>'Equation 4 Type II FTE'!LE11-'Equation 4 Type I FTE'!LE11</f>
        <v>3.3371193415637865E-2</v>
      </c>
      <c r="LF11" s="44">
        <f>'Equation 4 Type II FTE'!LF11-'Equation 4 Type I FTE'!LF11</f>
        <v>2.545843621399177E-2</v>
      </c>
      <c r="LG11" s="44">
        <f>'Equation 4 Type II FTE'!LG11-'Equation 4 Type I FTE'!LG11</f>
        <v>4.0165843621399168E-2</v>
      </c>
      <c r="LH11" s="44">
        <f>'Equation 4 Type II FTE'!LH11-'Equation 4 Type I FTE'!LH11</f>
        <v>3.9821810699588477E-2</v>
      </c>
      <c r="LI11" s="44">
        <f>'Equation 4 Type II FTE'!LI11-'Equation 4 Type I FTE'!LI11</f>
        <v>4.2488065843621393E-2</v>
      </c>
      <c r="LJ11" s="44">
        <f>'Equation 4 Type II FTE'!LJ11-'Equation 4 Type I FTE'!LJ11</f>
        <v>2.9070781893004119E-2</v>
      </c>
      <c r="LK11" s="44">
        <f>'Equation 4 Type II FTE'!LK11-'Equation 4 Type I FTE'!LK11</f>
        <v>3.6381481481481473E-2</v>
      </c>
      <c r="LL11" s="44">
        <f>'Equation 4 Type II FTE'!LL11-'Equation 4 Type I FTE'!LL11</f>
        <v>4.6186419753086419E-2</v>
      </c>
      <c r="LM11" s="44">
        <f>'Equation 4 Type II FTE'!LM11-'Equation 4 Type I FTE'!LM11</f>
        <v>3.0618930041152265E-2</v>
      </c>
      <c r="LN11" s="44">
        <f>'Equation 4 Type II FTE'!LN11-'Equation 4 Type I FTE'!LN11</f>
        <v>4.1455967078189306E-2</v>
      </c>
      <c r="LO11" s="44">
        <f>'Equation 4 Type II FTE'!LO11-'Equation 4 Type I FTE'!LO11</f>
        <v>2.5888477366255144E-2</v>
      </c>
      <c r="LP11" s="44">
        <f>'Equation 4 Type II FTE'!LP11-'Equation 4 Type I FTE'!LP11</f>
        <v>3.9305761316872426E-2</v>
      </c>
      <c r="LQ11" s="44">
        <f>'Equation 4 Type II FTE'!LQ11-'Equation 4 Type I FTE'!LQ11</f>
        <v>2.812469135802469E-2</v>
      </c>
      <c r="LR11" s="44">
        <f>'Equation 4 Type II FTE'!LR11-'Equation 4 Type I FTE'!LR11</f>
        <v>4.0681893004115226E-2</v>
      </c>
      <c r="LS11" s="44">
        <f>'Equation 4 Type II FTE'!LS11-'Equation 4 Type I FTE'!LS11</f>
        <v>3.1393004115226338E-2</v>
      </c>
      <c r="LT11" s="44">
        <f>'Equation 4 Type II FTE'!LT11-'Equation 4 Type I FTE'!LT11</f>
        <v>2.4340329218106992E-2</v>
      </c>
      <c r="LU11" s="44">
        <f>'Equation 4 Type II FTE'!LU11-'Equation 4 Type I FTE'!LU11</f>
        <v>3.8875720164609051E-2</v>
      </c>
      <c r="LV11" s="44">
        <f>'Equation 4 Type II FTE'!LV11-'Equation 4 Type I FTE'!LV11</f>
        <v>3.3199176954732512E-2</v>
      </c>
      <c r="LW11" s="44">
        <f>'Equation 4 Type II FTE'!LW11-'Equation 4 Type I FTE'!LW11</f>
        <v>3.5435390946502054E-2</v>
      </c>
      <c r="LX11" s="44">
        <f>'Equation 4 Type II FTE'!LX11-'Equation 4 Type I FTE'!LX11</f>
        <v>4.2660082304526746E-2</v>
      </c>
      <c r="LY11" s="44">
        <f>'Equation 4 Type II FTE'!LY11-'Equation 4 Type I FTE'!LY11</f>
        <v>3.8101646090534971E-2</v>
      </c>
      <c r="LZ11" s="44">
        <f>'Equation 4 Type II FTE'!LZ11-'Equation 4 Type I FTE'!LZ11</f>
        <v>3.2511111111111116E-2</v>
      </c>
      <c r="MA11" s="44">
        <f>'Equation 4 Type II FTE'!MA11-'Equation 4 Type I FTE'!MA11</f>
        <v>2.2964197530864195E-2</v>
      </c>
      <c r="MB11" s="44">
        <f>'Equation 4 Type II FTE'!MB11-'Equation 4 Type I FTE'!MB11</f>
        <v>3.3973251028806578E-2</v>
      </c>
      <c r="MC11" s="44">
        <f>'Equation 4 Type II FTE'!MC11-'Equation 4 Type I FTE'!MC11</f>
        <v>4.4208230452674892E-2</v>
      </c>
      <c r="MD11" s="44">
        <f>'Equation 4 Type II FTE'!MD11-'Equation 4 Type I FTE'!MD11</f>
        <v>3.6209465020576127E-2</v>
      </c>
      <c r="ME11" s="44">
        <f>'Equation 4 Type II FTE'!ME11-'Equation 4 Type I FTE'!ME11</f>
        <v>3.4919341563786011E-2</v>
      </c>
      <c r="MF11" s="44">
        <f>'Equation 4 Type II FTE'!MF11-'Equation 4 Type I FTE'!MF11</f>
        <v>3.69835390946502E-2</v>
      </c>
      <c r="MG11" s="44">
        <f>'Equation 4 Type II FTE'!MG11-'Equation 4 Type I FTE'!MG11</f>
        <v>3.6553497942386826E-2</v>
      </c>
      <c r="MH11" s="44">
        <f>'Equation 4 Type II FTE'!MH11-'Equation 4 Type I FTE'!MH11</f>
        <v>3.7929629629629633E-2</v>
      </c>
      <c r="MI11" s="44">
        <f>'Equation 4 Type II FTE'!MI11-'Equation 4 Type I FTE'!MI11</f>
        <v>3.4661316872427982E-2</v>
      </c>
      <c r="MJ11" s="44">
        <f>'Equation 4 Type II FTE'!MJ11-'Equation 4 Type I FTE'!MJ11</f>
        <v>3.0532921810699581E-2</v>
      </c>
      <c r="MK11" s="44">
        <f>'Equation 4 Type II FTE'!MK11-'Equation 4 Type I FTE'!MK11</f>
        <v>3.3801234567901232E-2</v>
      </c>
      <c r="ML11" s="44">
        <f>'Equation 4 Type II FTE'!ML11-'Equation 4 Type I FTE'!ML11</f>
        <v>4.4724279835390943E-2</v>
      </c>
      <c r="MM11" s="44">
        <f>'Equation 4 Type II FTE'!MM11-'Equation 4 Type I FTE'!MM11</f>
        <v>3.1220987654320992E-2</v>
      </c>
      <c r="MN11" s="44">
        <f>'Equation 4 Type II FTE'!MN11-'Equation 4 Type I FTE'!MN11</f>
        <v>3.0102880658436214E-2</v>
      </c>
      <c r="MO11" s="44">
        <f>'Equation 4 Type II FTE'!MO11-'Equation 4 Type I FTE'!MO11</f>
        <v>2.5286419753086417E-2</v>
      </c>
      <c r="MP11" s="44">
        <f>'Equation 4 Type II FTE'!MP11-'Equation 4 Type I FTE'!MP11</f>
        <v>2.545843621399177E-2</v>
      </c>
      <c r="MQ11" s="44">
        <f>'Equation 4 Type II FTE'!MQ11-'Equation 4 Type I FTE'!MQ11</f>
        <v>2.3566255144032926E-2</v>
      </c>
      <c r="MR11" s="44">
        <f>'Equation 4 Type II FTE'!MR11-'Equation 4 Type I FTE'!MR11</f>
        <v>3.0188888888888883E-2</v>
      </c>
      <c r="MS11" s="44">
        <f>'Equation 4 Type II FTE'!MS11-'Equation 4 Type I FTE'!MS11</f>
        <v>2.6490534979423865E-2</v>
      </c>
      <c r="MT11" s="44">
        <f>'Equation 4 Type II FTE'!MT11-'Equation 4 Type I FTE'!MT11</f>
        <v>3.1220987654320992E-2</v>
      </c>
      <c r="MU11" s="44">
        <f>'Equation 4 Type II FTE'!MU11-'Equation 4 Type I FTE'!MU11</f>
        <v>2.4856378600823043E-2</v>
      </c>
      <c r="MV11" s="44">
        <f>'Equation 4 Type II FTE'!MV11-'Equation 4 Type I FTE'!MV11</f>
        <v>3.6811522633744855E-2</v>
      </c>
      <c r="MW11" s="44">
        <f>'Equation 4 Type II FTE'!MW11-'Equation 4 Type I FTE'!MW11</f>
        <v>3.4833333333333334E-2</v>
      </c>
      <c r="MX11" s="44">
        <f>'Equation 4 Type II FTE'!MX11-'Equation 4 Type I FTE'!MX11</f>
        <v>3.8445679012345677E-2</v>
      </c>
      <c r="MY11" s="44">
        <f>'Equation 4 Type II FTE'!MY11-'Equation 4 Type I FTE'!MY11</f>
        <v>3.5693415637860083E-2</v>
      </c>
      <c r="MZ11" s="44">
        <f>'Equation 4 Type II FTE'!MZ11-'Equation 4 Type I FTE'!MZ11</f>
        <v>2.6490534979423865E-2</v>
      </c>
      <c r="NA11" s="44">
        <f>'Equation 4 Type II FTE'!NA11-'Equation 4 Type I FTE'!NA11</f>
        <v>4.395020576131687E-2</v>
      </c>
      <c r="NB11" s="44">
        <f>'Equation 4 Type II FTE'!NB11-'Equation 4 Type I FTE'!NB11</f>
        <v>3.2081069958847734E-2</v>
      </c>
      <c r="NC11" s="44">
        <f>'Equation 4 Type II FTE'!NC11-'Equation 4 Type I FTE'!NC11</f>
        <v>3.5693415637860083E-2</v>
      </c>
      <c r="ND11" s="44">
        <f>'Equation 4 Type II FTE'!ND11-'Equation 4 Type I FTE'!ND11</f>
        <v>3.9993827160493829E-2</v>
      </c>
      <c r="NE11" s="44">
        <f>'Equation 4 Type II FTE'!NE11-'Equation 4 Type I FTE'!NE11</f>
        <v>2.5630452674897115E-2</v>
      </c>
      <c r="NF11" s="44">
        <f>'Equation 4 Type II FTE'!NF11-'Equation 4 Type I FTE'!NF11</f>
        <v>3.5693415637860076E-2</v>
      </c>
      <c r="NG11" s="45">
        <f>'Equation 4 Type II FTE'!NG11-'Equation 4 Type I FTE'!NG11</f>
        <v>3.8531687242798353E-2</v>
      </c>
      <c r="NH11" s="44">
        <f>'Equation 4 Type II FTE'!NH11-'Equation 4 Type I FTE'!NH11</f>
        <v>4.0767901234567902E-2</v>
      </c>
      <c r="NI11" s="44">
        <f>'Equation 4 Type II FTE'!NI11-'Equation 4 Type I FTE'!NI11</f>
        <v>2.5544444444444446E-2</v>
      </c>
      <c r="NJ11" s="45">
        <f>'Equation 4 Type II FTE'!NJ11-'Equation 4 Type I FTE'!NJ11</f>
        <v>6.0893827160493824E-2</v>
      </c>
    </row>
    <row r="12" spans="1:374" x14ac:dyDescent="0.3">
      <c r="B12" s="18" t="s">
        <v>825</v>
      </c>
      <c r="C12" s="20">
        <f>'Equation 4 Type II FTE'!C12-'Equation 4 Type I FTE'!C12</f>
        <v>4.4331352154531982E-3</v>
      </c>
      <c r="D12" s="20">
        <f>'Equation 4 Type II FTE'!D12-'Equation 4 Type I FTE'!D12</f>
        <v>5.2212481426448729E-3</v>
      </c>
      <c r="E12" s="20">
        <f>'Equation 4 Type II FTE'!E12-'Equation 4 Type I FTE'!E12</f>
        <v>5.3197622585438344E-3</v>
      </c>
      <c r="F12" s="20">
        <f>'Equation 4 Type II FTE'!F12-'Equation 4 Type I FTE'!F12</f>
        <v>7.1915304606240717E-3</v>
      </c>
      <c r="G12" s="20">
        <f>'Equation 4 Type II FTE'!G12-'Equation 4 Type I FTE'!G12</f>
        <v>5.1227340267459131E-3</v>
      </c>
      <c r="H12" s="20">
        <f>'Equation 4 Type II FTE'!H12-'Equation 4 Type I FTE'!H12</f>
        <v>4.2361069836552752E-3</v>
      </c>
      <c r="I12" s="20">
        <f>'Equation 4 Type II FTE'!I12-'Equation 4 Type I FTE'!I12</f>
        <v>3.5465081723625568E-3</v>
      </c>
      <c r="J12" s="20">
        <f>'Equation 4 Type II FTE'!J12-'Equation 4 Type I FTE'!J12</f>
        <v>4.1375928677563146E-3</v>
      </c>
      <c r="K12" s="20">
        <f>'Equation 4 Type II FTE'!K12-'Equation 4 Type I FTE'!K12</f>
        <v>3.546508172362556E-3</v>
      </c>
      <c r="L12" s="20">
        <f>'Equation 4 Type II FTE'!L12-'Equation 4 Type I FTE'!L12</f>
        <v>7.2900445765230314E-3</v>
      </c>
      <c r="M12" s="20">
        <f>'Equation 4 Type II FTE'!M12-'Equation 4 Type I FTE'!M12</f>
        <v>4.2361069836552752E-3</v>
      </c>
      <c r="N12" s="20">
        <f>'Equation 4 Type II FTE'!N12-'Equation 4 Type I FTE'!N12</f>
        <v>8.5707280832095101E-3</v>
      </c>
      <c r="O12" s="20">
        <f>'Equation 4 Type II FTE'!O12-'Equation 4 Type I FTE'!O12</f>
        <v>4.3346210995545142E-3</v>
      </c>
      <c r="P12" s="20">
        <f>'Equation 4 Type II FTE'!P12-'Equation 4 Type I FTE'!P12</f>
        <v>3.2509658246659967E-3</v>
      </c>
      <c r="Q12" s="20">
        <f>'Equation 4 Type II FTE'!Q12-'Equation 4 Type I FTE'!Q12</f>
        <v>0</v>
      </c>
      <c r="R12" s="20">
        <f>'Equation 4 Type II FTE'!R12-'Equation 4 Type I FTE'!R12</f>
        <v>3.1524517087668791E-3</v>
      </c>
      <c r="S12" s="20">
        <f>'Equation 4 Type II FTE'!S12-'Equation 4 Type I FTE'!S12</f>
        <v>3.7435364041606967E-3</v>
      </c>
      <c r="T12" s="20">
        <f>'Equation 4 Type II FTE'!T12-'Equation 4 Type I FTE'!T12</f>
        <v>3.9405646359584878E-3</v>
      </c>
      <c r="U12" s="20">
        <f>'Equation 4 Type II FTE'!U12-'Equation 4 Type I FTE'!U12</f>
        <v>4.8271916790487701E-3</v>
      </c>
      <c r="V12" s="20">
        <f>'Equation 4 Type II FTE'!V12-'Equation 4 Type I FTE'!V12</f>
        <v>5.4182763744425877E-3</v>
      </c>
      <c r="W12" s="20">
        <f>'Equation 4 Type II FTE'!W12-'Equation 4 Type I FTE'!W12</f>
        <v>3.1524517087667125E-3</v>
      </c>
      <c r="X12" s="20">
        <f>'Equation 4 Type II FTE'!X12-'Equation 4 Type I FTE'!X12</f>
        <v>3.1524517087667125E-3</v>
      </c>
      <c r="Y12" s="20">
        <f>'Equation 4 Type II FTE'!Y12-'Equation 4 Type I FTE'!Y12</f>
        <v>3.349479940564639E-3</v>
      </c>
      <c r="Z12" s="20">
        <f>'Equation 4 Type II FTE'!Z12-'Equation 4 Type I FTE'!Z12</f>
        <v>7.9796433878157533E-3</v>
      </c>
      <c r="AA12" s="20">
        <f>'Equation 4 Type II FTE'!AA12-'Equation 4 Type I FTE'!AA12</f>
        <v>5.3197622585438309E-3</v>
      </c>
      <c r="AB12" s="20">
        <f>'Equation 4 Type II FTE'!AB12-'Equation 4 Type I FTE'!AB12</f>
        <v>7.585586924219909E-3</v>
      </c>
      <c r="AC12" s="20">
        <f>'Equation 4 Type II FTE'!AC12-'Equation 4 Type I FTE'!AC12</f>
        <v>5.2212481426448763E-3</v>
      </c>
      <c r="AD12" s="20">
        <f>'Equation 4 Type II FTE'!AD12-'Equation 4 Type I FTE'!AD12</f>
        <v>3.9405646359583968E-3</v>
      </c>
      <c r="AE12" s="20">
        <f>'Equation 4 Type II FTE'!AE12-'Equation 4 Type I FTE'!AE12</f>
        <v>3.8420505200594361E-3</v>
      </c>
      <c r="AF12" s="20">
        <f>'Equation 4 Type II FTE'!AF12-'Equation 4 Type I FTE'!AF12</f>
        <v>4.2361069836552752E-3</v>
      </c>
      <c r="AG12" s="20">
        <f>'Equation 4 Type II FTE'!AG12-'Equation 4 Type I FTE'!AG12</f>
        <v>4.1375928677563154E-3</v>
      </c>
      <c r="AH12" s="20">
        <f>'Equation 4 Type II FTE'!AH12-'Equation 4 Type I FTE'!AH12</f>
        <v>4.8271916790490338E-3</v>
      </c>
      <c r="AI12" s="20">
        <f>'Equation 4 Type II FTE'!AI12-'Equation 4 Type I FTE'!AI12</f>
        <v>4.1375928677563102E-3</v>
      </c>
      <c r="AJ12" s="20">
        <f>'Equation 4 Type II FTE'!AJ12-'Equation 4 Type I FTE'!AJ12</f>
        <v>3.6450222882615166E-3</v>
      </c>
      <c r="AK12" s="20">
        <f>'Equation 4 Type II FTE'!AK12-'Equation 4 Type I FTE'!AK12</f>
        <v>4.5316493313521389E-3</v>
      </c>
      <c r="AL12" s="20">
        <f>'Equation 4 Type II FTE'!AL12-'Equation 4 Type I FTE'!AL12</f>
        <v>4.5316493313521528E-3</v>
      </c>
      <c r="AM12" s="20">
        <f>'Equation 4 Type II FTE'!AM12-'Equation 4 Type I FTE'!AM12</f>
        <v>4.9257057949479953E-3</v>
      </c>
      <c r="AN12" s="20">
        <f>'Equation 4 Type II FTE'!AN12-'Equation 4 Type I FTE'!AN12</f>
        <v>3.1524517087667195E-3</v>
      </c>
      <c r="AO12" s="20">
        <f>'Equation 4 Type II FTE'!AO12-'Equation 4 Type I FTE'!AO12</f>
        <v>2.7583952451708769E-3</v>
      </c>
      <c r="AP12" s="20">
        <f>'Equation 4 Type II FTE'!AP12-'Equation 4 Type I FTE'!AP12</f>
        <v>4.9257057949479918E-3</v>
      </c>
      <c r="AQ12" s="20">
        <f>'Equation 4 Type II FTE'!AQ12-'Equation 4 Type I FTE'!AQ12</f>
        <v>3.4479940564635936E-3</v>
      </c>
      <c r="AR12" s="20">
        <f>'Equation 4 Type II FTE'!AR12-'Equation 4 Type I FTE'!AR12</f>
        <v>3.8420505200594361E-3</v>
      </c>
      <c r="AS12" s="20">
        <f>'Equation 4 Type II FTE'!AS12-'Equation 4 Type I FTE'!AS12</f>
        <v>3.6450222882615096E-3</v>
      </c>
      <c r="AT12" s="20">
        <f>'Equation 4 Type II FTE'!AT12-'Equation 4 Type I FTE'!AT12</f>
        <v>3.4479940564635936E-3</v>
      </c>
      <c r="AU12" s="20">
        <f>'Equation 4 Type II FTE'!AU12-'Equation 4 Type I FTE'!AU12</f>
        <v>3.0539375928677571E-3</v>
      </c>
      <c r="AV12" s="20">
        <f>'Equation 4 Type II FTE'!AV12-'Equation 4 Type I FTE'!AV12</f>
        <v>3.8420505200594361E-3</v>
      </c>
      <c r="AW12" s="20">
        <f>'Equation 4 Type II FTE'!AW12-'Equation 4 Type I FTE'!AW12</f>
        <v>3.4479940564635936E-3</v>
      </c>
      <c r="AX12" s="20">
        <f>'Equation 4 Type II FTE'!AX12-'Equation 4 Type I FTE'!AX12</f>
        <v>3.3494799405646355E-3</v>
      </c>
      <c r="AY12" s="20">
        <f>'Equation 4 Type II FTE'!AY12-'Equation 4 Type I FTE'!AY12</f>
        <v>2.7583952451708804E-3</v>
      </c>
      <c r="AZ12" s="20">
        <f>'Equation 4 Type II FTE'!AZ12-'Equation 4 Type I FTE'!AZ12</f>
        <v>3.0539375928677562E-3</v>
      </c>
      <c r="BA12" s="20">
        <f>'Equation 4 Type II FTE'!BA12-'Equation 4 Type I FTE'!BA12</f>
        <v>3.1524517087667195E-3</v>
      </c>
      <c r="BB12" s="20">
        <f>'Equation 4 Type II FTE'!BB12-'Equation 4 Type I FTE'!BB12</f>
        <v>4.1375928677563137E-3</v>
      </c>
      <c r="BC12" s="20">
        <f>'Equation 4 Type II FTE'!BC12-'Equation 4 Type I FTE'!BC12</f>
        <v>4.4331352154531947E-3</v>
      </c>
      <c r="BD12" s="20">
        <f>'Equation 4 Type II FTE'!BD12-'Equation 4 Type I FTE'!BD12</f>
        <v>3.1524517087667178E-3</v>
      </c>
      <c r="BE12" s="20">
        <f>'Equation 4 Type II FTE'!BE12-'Equation 4 Type I FTE'!BE12</f>
        <v>4.0390787518573557E-3</v>
      </c>
      <c r="BF12" s="20">
        <f>'Equation 4 Type II FTE'!BF12-'Equation 4 Type I FTE'!BF12</f>
        <v>3.940564635958395E-3</v>
      </c>
      <c r="BG12" s="20">
        <f>'Equation 4 Type II FTE'!BG12-'Equation 4 Type I FTE'!BG12</f>
        <v>4.9257057949479936E-3</v>
      </c>
      <c r="BH12" s="20">
        <f>'Equation 4 Type II FTE'!BH12-'Equation 4 Type I FTE'!BH12</f>
        <v>4.334621099554235E-3</v>
      </c>
      <c r="BI12" s="20">
        <f>'Equation 4 Type II FTE'!BI12-'Equation 4 Type I FTE'!BI12</f>
        <v>4.9257057949479944E-3</v>
      </c>
      <c r="BJ12" s="20">
        <f>'Equation 4 Type II FTE'!BJ12-'Equation 4 Type I FTE'!BJ12</f>
        <v>4.334621099554235E-3</v>
      </c>
      <c r="BK12" s="20">
        <f>'Equation 4 Type II FTE'!BK12-'Equation 4 Type I FTE'!BK12</f>
        <v>3.8420505200594357E-3</v>
      </c>
      <c r="BL12" s="20">
        <f>'Equation 4 Type II FTE'!BL12-'Equation 4 Type I FTE'!BL12</f>
        <v>3.3494799405646364E-3</v>
      </c>
      <c r="BM12" s="20">
        <f>'Equation 4 Type II FTE'!BM12-'Equation 4 Type I FTE'!BM12</f>
        <v>3.9405646359583959E-3</v>
      </c>
      <c r="BN12" s="20">
        <f>'Equation 4 Type II FTE'!BN12-'Equation 4 Type I FTE'!BN12</f>
        <v>4.4331352154531947E-3</v>
      </c>
      <c r="BO12" s="20">
        <f>'Equation 4 Type II FTE'!BO12-'Equation 4 Type I FTE'!BO12</f>
        <v>6.2063893016344731E-3</v>
      </c>
      <c r="BP12" s="20">
        <f>'Equation 4 Type II FTE'!BP12-'Equation 4 Type I FTE'!BP12</f>
        <v>3.546508172362556E-3</v>
      </c>
      <c r="BQ12" s="20">
        <f>'Equation 4 Type II FTE'!BQ12-'Equation 4 Type I FTE'!BQ12</f>
        <v>4.2361069836552752E-3</v>
      </c>
      <c r="BR12" s="20">
        <f>'Equation 4 Type II FTE'!BR12-'Equation 4 Type I FTE'!BR12</f>
        <v>3.4479940564635962E-3</v>
      </c>
      <c r="BS12" s="20">
        <f>'Equation 4 Type II FTE'!BS12-'Equation 4 Type I FTE'!BS12</f>
        <v>4.0390787518573548E-3</v>
      </c>
      <c r="BT12" s="20">
        <f>'Equation 4 Type II FTE'!BT12-'Equation 4 Type I FTE'!BT12</f>
        <v>4.5316493313521554E-3</v>
      </c>
      <c r="BU12" s="20">
        <f>'Equation 4 Type II FTE'!BU12-'Equation 4 Type I FTE'!BU12</f>
        <v>4.0390787518573548E-3</v>
      </c>
      <c r="BV12" s="20">
        <f>'Equation 4 Type II FTE'!BV12-'Equation 4 Type I FTE'!BV12</f>
        <v>4.0390787518573548E-3</v>
      </c>
      <c r="BW12" s="20">
        <f>'Equation 4 Type II FTE'!BW12-'Equation 4 Type I FTE'!BW12</f>
        <v>4.5316493313521536E-3</v>
      </c>
      <c r="BX12" s="20">
        <f>'Equation 4 Type II FTE'!BX12-'Equation 4 Type I FTE'!BX12</f>
        <v>3.349479940564636E-3</v>
      </c>
      <c r="BY12" s="20">
        <f>'Equation 4 Type II FTE'!BY12-'Equation 4 Type I FTE'!BY12</f>
        <v>3.2509658246656758E-3</v>
      </c>
      <c r="BZ12" s="20">
        <f>'Equation 4 Type II FTE'!BZ12-'Equation 4 Type I FTE'!BZ12</f>
        <v>3.1524517087667164E-3</v>
      </c>
      <c r="CA12" s="20">
        <f>'Equation 4 Type II FTE'!CA12-'Equation 4 Type I FTE'!CA12</f>
        <v>4.6301634472511151E-3</v>
      </c>
      <c r="CB12" s="20">
        <f>'Equation 4 Type II FTE'!CB12-'Equation 4 Type I FTE'!CB12</f>
        <v>4.4331352154531947E-3</v>
      </c>
      <c r="CC12" s="20">
        <f>'Equation 4 Type II FTE'!CC12-'Equation 4 Type I FTE'!CC12</f>
        <v>4.2361069836552752E-3</v>
      </c>
      <c r="CD12" s="20">
        <f>'Equation 4 Type II FTE'!CD12-'Equation 4 Type I FTE'!CD12</f>
        <v>6.8959881129271924E-3</v>
      </c>
      <c r="CE12" s="20">
        <f>'Equation 4 Type II FTE'!CE12-'Equation 4 Type I FTE'!CE12</f>
        <v>5.1227340267459148E-3</v>
      </c>
      <c r="CF12" s="20">
        <f>'Equation 4 Type II FTE'!CF12-'Equation 4 Type I FTE'!CF12</f>
        <v>4.2361069836552787E-3</v>
      </c>
      <c r="CG12" s="20">
        <f>'Equation 4 Type II FTE'!CG12-'Equation 4 Type I FTE'!CG12</f>
        <v>3.8420505200594361E-3</v>
      </c>
      <c r="CH12" s="20">
        <f>'Equation 4 Type II FTE'!CH12-'Equation 4 Type I FTE'!CH12</f>
        <v>3.2509658246656758E-3</v>
      </c>
      <c r="CI12" s="20">
        <f>'Equation 4 Type II FTE'!CI12-'Equation 4 Type I FTE'!CI12</f>
        <v>4.0390787518573557E-3</v>
      </c>
      <c r="CJ12" s="20">
        <f>'Equation 4 Type II FTE'!CJ12-'Equation 4 Type I FTE'!CJ12</f>
        <v>5.9108469539375947E-3</v>
      </c>
      <c r="CK12" s="20">
        <f>'Equation 4 Type II FTE'!CK12-'Equation 4 Type I FTE'!CK12</f>
        <v>6.9945022288261513E-3</v>
      </c>
      <c r="CL12" s="20">
        <f>'Equation 4 Type II FTE'!CL12-'Equation 4 Type I FTE'!CL12</f>
        <v>4.7286775631500732E-3</v>
      </c>
      <c r="CM12" s="20">
        <f>'Equation 4 Type II FTE'!CM12-'Equation 4 Type I FTE'!CM12</f>
        <v>4.9257057949479944E-3</v>
      </c>
      <c r="CN12" s="20">
        <f>'Equation 4 Type II FTE'!CN12-'Equation 4 Type I FTE'!CN12</f>
        <v>3.5465081723625564E-3</v>
      </c>
      <c r="CO12" s="20">
        <f>'Equation 4 Type II FTE'!CO12-'Equation 4 Type I FTE'!CO12</f>
        <v>3.8420505200594353E-3</v>
      </c>
      <c r="CP12" s="20">
        <f>'Equation 4 Type II FTE'!CP12-'Equation 4 Type I FTE'!CP12</f>
        <v>3.8420505200594357E-3</v>
      </c>
      <c r="CQ12" s="20">
        <f>'Equation 4 Type II FTE'!CQ12-'Equation 4 Type I FTE'!CQ12</f>
        <v>3.4479940564635962E-3</v>
      </c>
      <c r="CR12" s="20">
        <f>'Equation 4 Type II FTE'!CR12-'Equation 4 Type I FTE'!CR12</f>
        <v>3.349479940564636E-3</v>
      </c>
      <c r="CS12" s="20">
        <f>'Equation 4 Type II FTE'!CS12-'Equation 4 Type I FTE'!CS12</f>
        <v>3.4479940564635962E-3</v>
      </c>
      <c r="CT12" s="20">
        <f>'Equation 4 Type II FTE'!CT12-'Equation 4 Type I FTE'!CT12</f>
        <v>3.349479940564636E-3</v>
      </c>
      <c r="CU12" s="20">
        <f>'Equation 4 Type II FTE'!CU12-'Equation 4 Type I FTE'!CU12</f>
        <v>3.2509658246656758E-3</v>
      </c>
      <c r="CV12" s="20">
        <f>'Equation 4 Type II FTE'!CV12-'Equation 4 Type I FTE'!CV12</f>
        <v>4.6301634472511151E-3</v>
      </c>
      <c r="CW12" s="20">
        <f>'Equation 4 Type II FTE'!CW12-'Equation 4 Type I FTE'!CW12</f>
        <v>4.7286775631500749E-3</v>
      </c>
      <c r="CX12" s="20">
        <f>'Equation 4 Type II FTE'!CX12-'Equation 4 Type I FTE'!CX12</f>
        <v>3.7435364041604759E-3</v>
      </c>
      <c r="CY12" s="20">
        <f>'Equation 4 Type II FTE'!CY12-'Equation 4 Type I FTE'!CY12</f>
        <v>4.5316493313521562E-3</v>
      </c>
      <c r="CZ12" s="20">
        <f>'Equation 4 Type II FTE'!CZ12-'Equation 4 Type I FTE'!CZ12</f>
        <v>7.3885586924219903E-3</v>
      </c>
      <c r="DA12" s="20">
        <f>'Equation 4 Type II FTE'!DA12-'Equation 4 Type I FTE'!DA12</f>
        <v>6.9945022288261504E-3</v>
      </c>
      <c r="DB12" s="20">
        <f>'Equation 4 Type II FTE'!DB12-'Equation 4 Type I FTE'!DB12</f>
        <v>4.4331352154531947E-3</v>
      </c>
      <c r="DC12" s="20">
        <f>'Equation 4 Type II FTE'!DC12-'Equation 4 Type I FTE'!DC12</f>
        <v>5.5167904903417539E-3</v>
      </c>
      <c r="DD12" s="20">
        <f>'Equation 4 Type II FTE'!DD12-'Equation 4 Type I FTE'!DD12</f>
        <v>4.1375928677563154E-3</v>
      </c>
      <c r="DE12" s="20">
        <f>'Equation 4 Type II FTE'!DE12-'Equation 4 Type I FTE'!DE12</f>
        <v>7.2900445765230314E-3</v>
      </c>
      <c r="DF12" s="20">
        <f>'Equation 4 Type II FTE'!DF12-'Equation 4 Type I FTE'!DF12</f>
        <v>5.3197622585438344E-3</v>
      </c>
      <c r="DG12" s="20">
        <f>'Equation 4 Type II FTE'!DG12-'Equation 4 Type I FTE'!DG12</f>
        <v>4.9257057949479936E-3</v>
      </c>
      <c r="DH12" s="20">
        <f>'Equation 4 Type II FTE'!DH12-'Equation 4 Type I FTE'!DH12</f>
        <v>7.093016344725111E-3</v>
      </c>
      <c r="DI12" s="20">
        <f>'Equation 4 Type II FTE'!DI12-'Equation 4 Type I FTE'!DI12</f>
        <v>3.4479940564635962E-3</v>
      </c>
      <c r="DJ12" s="20">
        <f>'Equation 4 Type II FTE'!DJ12-'Equation 4 Type I FTE'!DJ12</f>
        <v>4.9257057949479944E-3</v>
      </c>
      <c r="DK12" s="20">
        <f>'Equation 4 Type II FTE'!DK12-'Equation 4 Type I FTE'!DK12</f>
        <v>7.6841010401188722E-3</v>
      </c>
      <c r="DL12" s="20">
        <f>'Equation 4 Type II FTE'!DL12-'Equation 4 Type I FTE'!DL12</f>
        <v>8.1766716196136711E-3</v>
      </c>
      <c r="DM12" s="20">
        <f>'Equation 4 Type II FTE'!DM12-'Equation 4 Type I FTE'!DM12</f>
        <v>2.6598811292719172E-3</v>
      </c>
      <c r="DN12" s="20">
        <f>'Equation 4 Type II FTE'!DN12-'Equation 4 Type I FTE'!DN12</f>
        <v>5.9108469539375938E-3</v>
      </c>
      <c r="DO12" s="20">
        <f>'Equation 4 Type II FTE'!DO12-'Equation 4 Type I FTE'!DO12</f>
        <v>4.0390787518573557E-3</v>
      </c>
      <c r="DP12" s="20">
        <f>'Equation 4 Type II FTE'!DP12-'Equation 4 Type I FTE'!DP12</f>
        <v>4.6301634472511143E-3</v>
      </c>
      <c r="DQ12" s="20">
        <f>'Equation 4 Type II FTE'!DQ12-'Equation 4 Type I FTE'!DQ12</f>
        <v>4.2361069836552752E-3</v>
      </c>
      <c r="DR12" s="20">
        <f>'Equation 4 Type II FTE'!DR12-'Equation 4 Type I FTE'!DR12</f>
        <v>6.3049034175334338E-3</v>
      </c>
      <c r="DS12" s="20">
        <f>'Equation 4 Type II FTE'!DS12-'Equation 4 Type I FTE'!DS12</f>
        <v>4.5316493313521545E-3</v>
      </c>
      <c r="DT12" s="20">
        <f>'Equation 4 Type II FTE'!DT12-'Equation 4 Type I FTE'!DT12</f>
        <v>5.1227340267459148E-3</v>
      </c>
      <c r="DU12" s="20">
        <f>'Equation 4 Type II FTE'!DU12-'Equation 4 Type I FTE'!DU12</f>
        <v>4.1375928677563163E-3</v>
      </c>
      <c r="DV12" s="20">
        <f>'Equation 4 Type II FTE'!DV12-'Equation 4 Type I FTE'!DV12</f>
        <v>3.940564635958395E-3</v>
      </c>
      <c r="DW12" s="20">
        <f>'Equation 4 Type II FTE'!DW12-'Equation 4 Type I FTE'!DW12</f>
        <v>3.1524517087667164E-3</v>
      </c>
      <c r="DX12" s="20">
        <f>'Equation 4 Type II FTE'!DX12-'Equation 4 Type I FTE'!DX12</f>
        <v>4.2361069836552752E-3</v>
      </c>
      <c r="DY12" s="20">
        <f>'Equation 4 Type II FTE'!DY12-'Equation 4 Type I FTE'!DY12</f>
        <v>3.6450222882615166E-3</v>
      </c>
      <c r="DZ12" s="20">
        <f>'Equation 4 Type II FTE'!DZ12-'Equation 4 Type I FTE'!DZ12</f>
        <v>4.1375928677563154E-3</v>
      </c>
      <c r="EA12" s="20">
        <f>'Equation 4 Type II FTE'!EA12-'Equation 4 Type I FTE'!EA12</f>
        <v>5.3197622585438344E-3</v>
      </c>
      <c r="EB12" s="20">
        <f>'Equation 4 Type II FTE'!EB12-'Equation 4 Type I FTE'!EB12</f>
        <v>2.9554234769687965E-3</v>
      </c>
      <c r="EC12" s="20">
        <f>'Equation 4 Type II FTE'!EC12-'Equation 4 Type I FTE'!EC12</f>
        <v>3.7435364041604759E-3</v>
      </c>
      <c r="ED12" s="20">
        <f>'Equation 4 Type II FTE'!ED12-'Equation 4 Type I FTE'!ED12</f>
        <v>3.152451708766716E-3</v>
      </c>
      <c r="EE12" s="20">
        <f>'Equation 4 Type II FTE'!EE12-'Equation 4 Type I FTE'!EE12</f>
        <v>3.546508172362556E-3</v>
      </c>
      <c r="EF12" s="20">
        <f>'Equation 4 Type II FTE'!EF12-'Equation 4 Type I FTE'!EF12</f>
        <v>3.3494799405646355E-3</v>
      </c>
      <c r="EG12" s="20">
        <f>'Equation 4 Type II FTE'!EG12-'Equation 4 Type I FTE'!EG12</f>
        <v>4.6301634472511143E-3</v>
      </c>
      <c r="EH12" s="20">
        <f>'Equation 4 Type II FTE'!EH12-'Equation 4 Type I FTE'!EH12</f>
        <v>2.7583952451708769E-3</v>
      </c>
      <c r="EI12" s="20">
        <f>'Equation 4 Type II FTE'!EI12-'Equation 4 Type I FTE'!EI12</f>
        <v>2.8569093610698367E-3</v>
      </c>
      <c r="EJ12" s="20">
        <f>'Equation 4 Type II FTE'!EJ12-'Equation 4 Type I FTE'!EJ12</f>
        <v>2.955423476968796E-3</v>
      </c>
      <c r="EK12" s="20">
        <f>'Equation 4 Type II FTE'!EK12-'Equation 4 Type I FTE'!EK12</f>
        <v>4.4331352154531947E-3</v>
      </c>
      <c r="EL12" s="20">
        <f>'Equation 4 Type II FTE'!EL12-'Equation 4 Type I FTE'!EL12</f>
        <v>3.7435364041604755E-3</v>
      </c>
      <c r="EM12" s="20">
        <f>'Equation 4 Type II FTE'!EM12-'Equation 4 Type I FTE'!EM12</f>
        <v>3.6450222882615157E-3</v>
      </c>
      <c r="EN12" s="20">
        <f>'Equation 4 Type II FTE'!EN12-'Equation 4 Type I FTE'!EN12</f>
        <v>3.4479940564635962E-3</v>
      </c>
      <c r="EO12" s="20">
        <f>'Equation 4 Type II FTE'!EO12-'Equation 4 Type I FTE'!EO12</f>
        <v>3.7435364041604759E-3</v>
      </c>
      <c r="EP12" s="20">
        <f>'Equation 4 Type II FTE'!EP12-'Equation 4 Type I FTE'!EP12</f>
        <v>3.8420505200594353E-3</v>
      </c>
      <c r="EQ12" s="20">
        <f>'Equation 4 Type II FTE'!EQ12-'Equation 4 Type I FTE'!EQ12</f>
        <v>3.7435364041604755E-3</v>
      </c>
      <c r="ER12" s="20">
        <f>'Equation 4 Type II FTE'!ER12-'Equation 4 Type I FTE'!ER12</f>
        <v>3.6450222882615162E-3</v>
      </c>
      <c r="ES12" s="20">
        <f>'Equation 4 Type II FTE'!ES12-'Equation 4 Type I FTE'!ES12</f>
        <v>3.3494799405646364E-3</v>
      </c>
      <c r="ET12" s="20">
        <f>'Equation 4 Type II FTE'!ET12-'Equation 4 Type I FTE'!ET12</f>
        <v>3.5465081723625568E-3</v>
      </c>
      <c r="EU12" s="20">
        <f>'Equation 4 Type II FTE'!EU12-'Equation 4 Type I FTE'!EU12</f>
        <v>3.7435364041604772E-3</v>
      </c>
      <c r="EV12" s="20">
        <f>'Equation 4 Type II FTE'!EV12-'Equation 4 Type I FTE'!EV12</f>
        <v>3.546508172362556E-3</v>
      </c>
      <c r="EW12" s="20">
        <f>'Equation 4 Type II FTE'!EW12-'Equation 4 Type I FTE'!EW12</f>
        <v>3.1524517087667164E-3</v>
      </c>
      <c r="EX12" s="20">
        <f>'Equation 4 Type II FTE'!EX12-'Equation 4 Type I FTE'!EX12</f>
        <v>4.2361069836552761E-3</v>
      </c>
      <c r="EY12" s="20">
        <f>'Equation 4 Type II FTE'!EY12-'Equation 4 Type I FTE'!EY12</f>
        <v>7.3885586924219912E-3</v>
      </c>
      <c r="EZ12" s="20">
        <f>'Equation 4 Type II FTE'!EZ12-'Equation 4 Type I FTE'!EZ12</f>
        <v>5.6153046062407137E-3</v>
      </c>
      <c r="FA12" s="20">
        <f>'Equation 4 Type II FTE'!FA12-'Equation 4 Type I FTE'!FA12</f>
        <v>3.4479940564635962E-3</v>
      </c>
      <c r="FB12" s="20">
        <f>'Equation 4 Type II FTE'!FB12-'Equation 4 Type I FTE'!FB12</f>
        <v>6.0093610698365527E-3</v>
      </c>
      <c r="FC12" s="20">
        <f>'Equation 4 Type II FTE'!FC12-'Equation 4 Type I FTE'!FC12</f>
        <v>4.334621099554235E-3</v>
      </c>
      <c r="FD12" s="20">
        <f>'Equation 4 Type II FTE'!FD12-'Equation 4 Type I FTE'!FD12</f>
        <v>3.3494799405646364E-3</v>
      </c>
      <c r="FE12" s="20">
        <f>'Equation 4 Type II FTE'!FE12-'Equation 4 Type I FTE'!FE12</f>
        <v>3.152451708766716E-3</v>
      </c>
      <c r="FF12" s="20">
        <f>'Equation 4 Type II FTE'!FF12-'Equation 4 Type I FTE'!FF12</f>
        <v>3.0539375928677562E-3</v>
      </c>
      <c r="FG12" s="20">
        <f>'Equation 4 Type II FTE'!FG12-'Equation 4 Type I FTE'!FG12</f>
        <v>5.9108469539375938E-3</v>
      </c>
      <c r="FH12" s="20">
        <f>'Equation 4 Type II FTE'!FH12-'Equation 4 Type I FTE'!FH12</f>
        <v>3.7435364041604755E-3</v>
      </c>
      <c r="FI12" s="20">
        <f>'Equation 4 Type II FTE'!FI12-'Equation 4 Type I FTE'!FI12</f>
        <v>4.9257057949479936E-3</v>
      </c>
      <c r="FJ12" s="20">
        <f>'Equation 4 Type II FTE'!FJ12-'Equation 4 Type I FTE'!FJ12</f>
        <v>4.5316493313521536E-3</v>
      </c>
      <c r="FK12" s="20">
        <f>'Equation 4 Type II FTE'!FK12-'Equation 4 Type I FTE'!FK12</f>
        <v>3.8420505200594344E-3</v>
      </c>
      <c r="FL12" s="20">
        <f>'Equation 4 Type II FTE'!FL12-'Equation 4 Type I FTE'!FL12</f>
        <v>4.9257057949479953E-3</v>
      </c>
      <c r="FM12" s="20">
        <f>'Equation 4 Type II FTE'!FM12-'Equation 4 Type I FTE'!FM12</f>
        <v>4.1375928677563146E-3</v>
      </c>
      <c r="FN12" s="20">
        <f>'Equation 4 Type II FTE'!FN12-'Equation 4 Type I FTE'!FN12</f>
        <v>4.2361069836552743E-3</v>
      </c>
      <c r="FO12" s="20">
        <f>'Equation 4 Type II FTE'!FO12-'Equation 4 Type I FTE'!FO12</f>
        <v>4.6301634472511143E-3</v>
      </c>
      <c r="FP12" s="20">
        <f>'Equation 4 Type II FTE'!FP12-'Equation 4 Type I FTE'!FP12</f>
        <v>3.9405646359583959E-3</v>
      </c>
      <c r="FQ12" s="20">
        <f>'Equation 4 Type II FTE'!FQ12-'Equation 4 Type I FTE'!FQ12</f>
        <v>4.0390787518573557E-3</v>
      </c>
      <c r="FR12" s="20">
        <f>'Equation 4 Type II FTE'!FR12-'Equation 4 Type I FTE'!FR12</f>
        <v>4.0390787518573557E-3</v>
      </c>
      <c r="FS12" s="20">
        <f>'Equation 4 Type II FTE'!FS12-'Equation 4 Type I FTE'!FS12</f>
        <v>7.093016344725111E-3</v>
      </c>
      <c r="FT12" s="20">
        <f>'Equation 4 Type II FTE'!FT12-'Equation 4 Type I FTE'!FT12</f>
        <v>3.4479940564635953E-3</v>
      </c>
      <c r="FU12" s="20">
        <f>'Equation 4 Type II FTE'!FU12-'Equation 4 Type I FTE'!FU12</f>
        <v>4.334621099554235E-3</v>
      </c>
      <c r="FV12" s="20">
        <f>'Equation 4 Type II FTE'!FV12-'Equation 4 Type I FTE'!FV12</f>
        <v>5.3197622585438335E-3</v>
      </c>
      <c r="FW12" s="20">
        <f>'Equation 4 Type II FTE'!FW12-'Equation 4 Type I FTE'!FW12</f>
        <v>3.8420505200594344E-3</v>
      </c>
      <c r="FX12" s="20">
        <f>'Equation 4 Type II FTE'!FX12-'Equation 4 Type I FTE'!FX12</f>
        <v>5.3197622585438344E-3</v>
      </c>
      <c r="FY12" s="20">
        <f>'Equation 4 Type II FTE'!FY12-'Equation 4 Type I FTE'!FY12</f>
        <v>4.5316493313521545E-3</v>
      </c>
      <c r="FZ12" s="20">
        <f>'Equation 4 Type II FTE'!FZ12-'Equation 4 Type I FTE'!FZ12</f>
        <v>3.2509658246656762E-3</v>
      </c>
      <c r="GA12" s="20">
        <f>'Equation 4 Type II FTE'!GA12-'Equation 4 Type I FTE'!GA12</f>
        <v>3.2509658246656758E-3</v>
      </c>
      <c r="GB12" s="20">
        <f>'Equation 4 Type II FTE'!GB12-'Equation 4 Type I FTE'!GB12</f>
        <v>2.8569093610698358E-3</v>
      </c>
      <c r="GC12" s="20">
        <f>'Equation 4 Type II FTE'!GC12-'Equation 4 Type I FTE'!GC12</f>
        <v>2.8569093610698367E-3</v>
      </c>
      <c r="GD12" s="20">
        <f>'Equation 4 Type II FTE'!GD12-'Equation 4 Type I FTE'!GD12</f>
        <v>3.6450222882615153E-3</v>
      </c>
      <c r="GE12" s="20">
        <f>'Equation 4 Type II FTE'!GE12-'Equation 4 Type I FTE'!GE12</f>
        <v>2.7583952451708769E-3</v>
      </c>
      <c r="GF12" s="20">
        <f>'Equation 4 Type II FTE'!GF12-'Equation 4 Type I FTE'!GF12</f>
        <v>3.4479940564635971E-3</v>
      </c>
      <c r="GG12" s="20">
        <f>'Equation 4 Type II FTE'!GG12-'Equation 4 Type I FTE'!GG12</f>
        <v>4.0390787518573548E-3</v>
      </c>
      <c r="GH12" s="20">
        <f>'Equation 4 Type II FTE'!GH12-'Equation 4 Type I FTE'!GH12</f>
        <v>3.8420505200594361E-3</v>
      </c>
      <c r="GI12" s="20">
        <f>'Equation 4 Type II FTE'!GI12-'Equation 4 Type I FTE'!GI12</f>
        <v>4.2361069836552761E-3</v>
      </c>
      <c r="GJ12" s="20">
        <f>'Equation 4 Type II FTE'!GJ12-'Equation 4 Type I FTE'!GJ12</f>
        <v>5.8123328380386332E-3</v>
      </c>
      <c r="GK12" s="20">
        <f>'Equation 4 Type II FTE'!GK12-'Equation 4 Type I FTE'!GK12</f>
        <v>4.6301634472511151E-3</v>
      </c>
      <c r="GL12" s="20">
        <f>'Equation 4 Type II FTE'!GL12-'Equation 4 Type I FTE'!GL12</f>
        <v>5.1227340267459148E-3</v>
      </c>
      <c r="GM12" s="20">
        <f>'Equation 4 Type II FTE'!GM12-'Equation 4 Type I FTE'!GM12</f>
        <v>4.5316493313521545E-3</v>
      </c>
      <c r="GN12" s="20">
        <f>'Equation 4 Type II FTE'!GN12-'Equation 4 Type I FTE'!GN12</f>
        <v>3.3494799405646364E-3</v>
      </c>
      <c r="GO12" s="20">
        <f>'Equation 4 Type II FTE'!GO12-'Equation 4 Type I FTE'!GO12</f>
        <v>3.1524517087667156E-3</v>
      </c>
      <c r="GP12" s="20">
        <f>'Equation 4 Type II FTE'!GP12-'Equation 4 Type I FTE'!GP12</f>
        <v>3.152451708766716E-3</v>
      </c>
      <c r="GQ12" s="20">
        <f>'Equation 4 Type II FTE'!GQ12-'Equation 4 Type I FTE'!GQ12</f>
        <v>5.0242199108469551E-3</v>
      </c>
      <c r="GR12" s="20">
        <f>'Equation 4 Type II FTE'!GR12-'Equation 4 Type I FTE'!GR12</f>
        <v>3.9405646359583959E-3</v>
      </c>
      <c r="GS12" s="20">
        <f>'Equation 4 Type II FTE'!GS12-'Equation 4 Type I FTE'!GS12</f>
        <v>4.0390787518573548E-3</v>
      </c>
      <c r="GT12" s="20">
        <f>'Equation 4 Type II FTE'!GT12-'Equation 4 Type I FTE'!GT12</f>
        <v>3.4479940564635958E-3</v>
      </c>
      <c r="GU12" s="20">
        <f>'Equation 4 Type II FTE'!GU12-'Equation 4 Type I FTE'!GU12</f>
        <v>3.6450222882615157E-3</v>
      </c>
      <c r="GV12" s="20">
        <f>'Equation 4 Type II FTE'!GV12-'Equation 4 Type I FTE'!GV12</f>
        <v>4.1375928677563146E-3</v>
      </c>
      <c r="GW12" s="20">
        <f>'Equation 4 Type II FTE'!GW12-'Equation 4 Type I FTE'!GW12</f>
        <v>3.9405646359583959E-3</v>
      </c>
      <c r="GX12" s="20">
        <f>'Equation 4 Type II FTE'!GX12-'Equation 4 Type I FTE'!GX12</f>
        <v>3.7435364041604764E-3</v>
      </c>
      <c r="GY12" s="20">
        <f>'Equation 4 Type II FTE'!GY12-'Equation 4 Type I FTE'!GY12</f>
        <v>3.2509658246656766E-3</v>
      </c>
      <c r="GZ12" s="20">
        <f>'Equation 4 Type II FTE'!GZ12-'Equation 4 Type I FTE'!GZ12</f>
        <v>4.2361069836552752E-3</v>
      </c>
      <c r="HA12" s="20">
        <f>'Equation 4 Type II FTE'!HA12-'Equation 4 Type I FTE'!HA12</f>
        <v>3.152451708766716E-3</v>
      </c>
      <c r="HB12" s="20">
        <f>'Equation 4 Type II FTE'!HB12-'Equation 4 Type I FTE'!HB12</f>
        <v>2.5613670133729574E-3</v>
      </c>
      <c r="HC12" s="20">
        <f>'Equation 4 Type II FTE'!HC12-'Equation 4 Type I FTE'!HC12</f>
        <v>3.0539375928677562E-3</v>
      </c>
      <c r="HD12" s="20">
        <f>'Equation 4 Type II FTE'!HD12-'Equation 4 Type I FTE'!HD12</f>
        <v>3.4479940564635971E-3</v>
      </c>
      <c r="HE12" s="20">
        <f>'Equation 4 Type II FTE'!HE12-'Equation 4 Type I FTE'!HE12</f>
        <v>4.5316493313521554E-3</v>
      </c>
      <c r="HF12" s="20">
        <f>'Equation 4 Type II FTE'!HF12-'Equation 4 Type I FTE'!HF12</f>
        <v>3.152451708766716E-3</v>
      </c>
      <c r="HG12" s="20">
        <f>'Equation 4 Type II FTE'!HG12-'Equation 4 Type I FTE'!HG12</f>
        <v>4.2361069836552752E-3</v>
      </c>
      <c r="HH12" s="20">
        <f>'Equation 4 Type II FTE'!HH12-'Equation 4 Type I FTE'!HH12</f>
        <v>5.1227340267459131E-3</v>
      </c>
      <c r="HI12" s="20">
        <f>'Equation 4 Type II FTE'!HI12-'Equation 4 Type I FTE'!HI12</f>
        <v>7.3885586924219912E-3</v>
      </c>
      <c r="HJ12" s="20">
        <f>'Equation 4 Type II FTE'!HJ12-'Equation 4 Type I FTE'!HJ12</f>
        <v>4.5316493313521545E-3</v>
      </c>
      <c r="HK12" s="20">
        <f>'Equation 4 Type II FTE'!HK12-'Equation 4 Type I FTE'!HK12</f>
        <v>0</v>
      </c>
      <c r="HL12" s="20">
        <f>'Equation 4 Type II FTE'!HL12-'Equation 4 Type I FTE'!HL12</f>
        <v>3.349479940564639E-3</v>
      </c>
      <c r="HM12" s="20">
        <f>'Equation 4 Type II FTE'!HM12-'Equation 4 Type I FTE'!HM12</f>
        <v>3.6450222882615166E-3</v>
      </c>
      <c r="HN12" s="20">
        <f>'Equation 4 Type II FTE'!HN12-'Equation 4 Type I FTE'!HN12</f>
        <v>3.2509658246656758E-3</v>
      </c>
      <c r="HO12" s="20">
        <f>'Equation 4 Type II FTE'!HO12-'Equation 4 Type I FTE'!HO12</f>
        <v>3.4479940564635971E-3</v>
      </c>
      <c r="HP12" s="20">
        <f>'Equation 4 Type II FTE'!HP12-'Equation 4 Type I FTE'!HP12</f>
        <v>3.5465081723625568E-3</v>
      </c>
      <c r="HQ12" s="20">
        <f>'Equation 4 Type II FTE'!HQ12-'Equation 4 Type I FTE'!HQ12</f>
        <v>3.2509658246656762E-3</v>
      </c>
      <c r="HR12" s="20">
        <f>'Equation 4 Type II FTE'!HR12-'Equation 4 Type I FTE'!HR12</f>
        <v>3.6450222882615157E-3</v>
      </c>
      <c r="HS12" s="20">
        <f>'Equation 4 Type II FTE'!HS12-'Equation 4 Type I FTE'!HS12</f>
        <v>4.9257057949479953E-3</v>
      </c>
      <c r="HT12" s="20">
        <f>'Equation 4 Type II FTE'!HT12-'Equation 4 Type I FTE'!HT12</f>
        <v>6.2063893016344723E-3</v>
      </c>
      <c r="HU12" s="20">
        <f>'Equation 4 Type II FTE'!HU12-'Equation 4 Type I FTE'!HU12</f>
        <v>2.6598811292719571E-3</v>
      </c>
      <c r="HV12" s="20">
        <f>'Equation 4 Type II FTE'!HV12-'Equation 4 Type I FTE'!HV12</f>
        <v>3.9405646359583768E-3</v>
      </c>
      <c r="HW12" s="20">
        <f>'Equation 4 Type II FTE'!HW12-'Equation 4 Type I FTE'!HW12</f>
        <v>3.9405646359583907E-3</v>
      </c>
      <c r="HX12" s="20">
        <f>'Equation 4 Type II FTE'!HX12-'Equation 4 Type I FTE'!HX12</f>
        <v>3.2509658246656914E-3</v>
      </c>
      <c r="HY12" s="20">
        <f>'Equation 4 Type II FTE'!HY12-'Equation 4 Type I FTE'!HY12</f>
        <v>2.8569093610698454E-3</v>
      </c>
      <c r="HZ12" s="20">
        <f>'Equation 4 Type II FTE'!HZ12-'Equation 4 Type I FTE'!HZ12</f>
        <v>5.1227340267459218E-3</v>
      </c>
      <c r="IA12" s="20">
        <f>'Equation 4 Type II FTE'!IA12-'Equation 4 Type I FTE'!IA12</f>
        <v>3.3494799405646355E-3</v>
      </c>
      <c r="IB12" s="20">
        <f>'Equation 4 Type II FTE'!IB12-'Equation 4 Type I FTE'!IB12</f>
        <v>3.3494799405646355E-3</v>
      </c>
      <c r="IC12" s="20">
        <f>'Equation 4 Type II FTE'!IC12-'Equation 4 Type I FTE'!IC12</f>
        <v>3.2509658246656706E-3</v>
      </c>
      <c r="ID12" s="20">
        <f>'Equation 4 Type II FTE'!ID12-'Equation 4 Type I FTE'!ID12</f>
        <v>3.1524517087667195E-3</v>
      </c>
      <c r="IE12" s="20">
        <f>'Equation 4 Type II FTE'!IE12-'Equation 4 Type I FTE'!IE12</f>
        <v>3.2509658246656775E-3</v>
      </c>
      <c r="IF12" s="20">
        <f>'Equation 4 Type II FTE'!IF12-'Equation 4 Type I FTE'!IF12</f>
        <v>3.9405646359583959E-3</v>
      </c>
      <c r="IG12" s="20">
        <f>'Equation 4 Type II FTE'!IG12-'Equation 4 Type I FTE'!IG12</f>
        <v>3.7435364041604755E-3</v>
      </c>
      <c r="IH12" s="20">
        <f>'Equation 4 Type II FTE'!IH12-'Equation 4 Type I FTE'!IH12</f>
        <v>3.7435364041604759E-3</v>
      </c>
      <c r="II12" s="20">
        <f>'Equation 4 Type II FTE'!II12-'Equation 4 Type I FTE'!II12</f>
        <v>2.7583952451708765E-3</v>
      </c>
      <c r="IJ12" s="20">
        <f>'Equation 4 Type II FTE'!IJ12-'Equation 4 Type I FTE'!IJ12</f>
        <v>3.4479940564636075E-3</v>
      </c>
      <c r="IK12" s="20">
        <f>'Equation 4 Type II FTE'!IK12-'Equation 4 Type I FTE'!IK12</f>
        <v>3.0539375928677562E-3</v>
      </c>
      <c r="IL12" s="20">
        <f>'Equation 4 Type II FTE'!IL12-'Equation 4 Type I FTE'!IL12</f>
        <v>3.0539375928677545E-3</v>
      </c>
      <c r="IM12" s="20">
        <f>'Equation 4 Type II FTE'!IM12-'Equation 4 Type I FTE'!IM12</f>
        <v>3.250965824665674E-3</v>
      </c>
      <c r="IN12" s="20">
        <f>'Equation 4 Type II FTE'!IN12-'Equation 4 Type I FTE'!IN12</f>
        <v>3.2509658246656758E-3</v>
      </c>
      <c r="IO12" s="20">
        <f>'Equation 4 Type II FTE'!IO12-'Equation 4 Type I FTE'!IO12</f>
        <v>3.3494799405646364E-3</v>
      </c>
      <c r="IP12" s="20">
        <f>'Equation 4 Type II FTE'!IP12-'Equation 4 Type I FTE'!IP12</f>
        <v>3.349479940564639E-3</v>
      </c>
      <c r="IQ12" s="20">
        <f>'Equation 4 Type II FTE'!IQ12-'Equation 4 Type I FTE'!IQ12</f>
        <v>3.3494799405646355E-3</v>
      </c>
      <c r="IR12" s="20">
        <f>'Equation 4 Type II FTE'!IR12-'Equation 4 Type I FTE'!IR12</f>
        <v>3.1524517087667151E-3</v>
      </c>
      <c r="IS12" s="20">
        <f>'Equation 4 Type II FTE'!IS12-'Equation 4 Type I FTE'!IS12</f>
        <v>3.2509658246656758E-3</v>
      </c>
      <c r="IT12" s="20">
        <f>'Equation 4 Type II FTE'!IT12-'Equation 4 Type I FTE'!IT12</f>
        <v>3.8420505200594353E-3</v>
      </c>
      <c r="IU12" s="20">
        <f>'Equation 4 Type II FTE'!IU12-'Equation 4 Type I FTE'!IU12</f>
        <v>3.3494799405646355E-3</v>
      </c>
      <c r="IV12" s="20">
        <f>'Equation 4 Type II FTE'!IV12-'Equation 4 Type I FTE'!IV12</f>
        <v>3.3494799405646355E-3</v>
      </c>
      <c r="IW12" s="20">
        <f>'Equation 4 Type II FTE'!IW12-'Equation 4 Type I FTE'!IW12</f>
        <v>3.0539375928677562E-3</v>
      </c>
      <c r="IX12" s="20">
        <f>'Equation 4 Type II FTE'!IX12-'Equation 4 Type I FTE'!IX12</f>
        <v>3.4479940564635953E-3</v>
      </c>
      <c r="IY12" s="20">
        <f>'Equation 4 Type II FTE'!IY12-'Equation 4 Type I FTE'!IY12</f>
        <v>3.152451708766716E-3</v>
      </c>
      <c r="IZ12" s="20">
        <f>'Equation 4 Type II FTE'!IZ12-'Equation 4 Type I FTE'!IZ12</f>
        <v>4.2361069836552761E-3</v>
      </c>
      <c r="JA12" s="20">
        <f>'Equation 4 Type II FTE'!JA12-'Equation 4 Type I FTE'!JA12</f>
        <v>3.3494799405646355E-3</v>
      </c>
      <c r="JB12" s="20">
        <f>'Equation 4 Type II FTE'!JB12-'Equation 4 Type I FTE'!JB12</f>
        <v>5.2212481426448729E-3</v>
      </c>
      <c r="JC12" s="20">
        <f>'Equation 4 Type II FTE'!JC12-'Equation 4 Type I FTE'!JC12</f>
        <v>6.3049034175334329E-3</v>
      </c>
      <c r="JD12" s="20">
        <f>'Equation 4 Type II FTE'!JD12-'Equation 4 Type I FTE'!JD12</f>
        <v>6.2063893016344723E-3</v>
      </c>
      <c r="JE12" s="20">
        <f>'Equation 4 Type II FTE'!JE12-'Equation 4 Type I FTE'!JE12</f>
        <v>5.8123328380386315E-3</v>
      </c>
      <c r="JF12" s="20">
        <f>'Equation 4 Type II FTE'!JF12-'Equation 4 Type I FTE'!JF12</f>
        <v>5.8123328380386332E-3</v>
      </c>
      <c r="JG12" s="20">
        <f>'Equation 4 Type II FTE'!JG12-'Equation 4 Type I FTE'!JG12</f>
        <v>7.1915304606240717E-3</v>
      </c>
      <c r="JH12" s="20">
        <f>'Equation 4 Type II FTE'!JH12-'Equation 4 Type I FTE'!JH12</f>
        <v>6.1078751857355134E-3</v>
      </c>
      <c r="JI12" s="20">
        <f>'Equation 4 Type II FTE'!JI12-'Equation 4 Type I FTE'!JI12</f>
        <v>5.5167904903417539E-3</v>
      </c>
      <c r="JJ12" s="20">
        <f>'Equation 4 Type II FTE'!JJ12-'Equation 4 Type I FTE'!JJ12</f>
        <v>4.4331352154531947E-3</v>
      </c>
      <c r="JK12" s="20">
        <f>'Equation 4 Type II FTE'!JK12-'Equation 4 Type I FTE'!JK12</f>
        <v>6.8959881129271924E-3</v>
      </c>
      <c r="JL12" s="20">
        <f>'Equation 4 Type II FTE'!JL12-'Equation 4 Type I FTE'!JL12</f>
        <v>4.2361069836552787E-3</v>
      </c>
      <c r="JM12" s="20">
        <f>'Equation 4 Type II FTE'!JM12-'Equation 4 Type I FTE'!JM12</f>
        <v>4.6301634472511143E-3</v>
      </c>
      <c r="JN12" s="20">
        <f>'Equation 4 Type II FTE'!JN12-'Equation 4 Type I FTE'!JN12</f>
        <v>4.7286775631500792E-3</v>
      </c>
      <c r="JO12" s="20">
        <f>'Equation 4 Type II FTE'!JO12-'Equation 4 Type I FTE'!JO12</f>
        <v>6.4034175334323901E-3</v>
      </c>
      <c r="JP12" s="20">
        <f>'Equation 4 Type II FTE'!JP12-'Equation 4 Type I FTE'!JP12</f>
        <v>6.6004457652303061E-3</v>
      </c>
      <c r="JQ12" s="20">
        <f>'Equation 4 Type II FTE'!JQ12-'Equation 4 Type I FTE'!JQ12</f>
        <v>8.2751857355126308E-3</v>
      </c>
      <c r="JR12" s="20">
        <f>'Equation 4 Type II FTE'!JR12-'Equation 4 Type I FTE'!JR12</f>
        <v>7.3885586924219947E-3</v>
      </c>
      <c r="JS12" s="20">
        <f>'Equation 4 Type II FTE'!JS12-'Equation 4 Type I FTE'!JS12</f>
        <v>5.6153046062407154E-3</v>
      </c>
      <c r="JT12" s="20">
        <f>'Equation 4 Type II FTE'!JT12-'Equation 4 Type I FTE'!JT12</f>
        <v>5.6153046062407119E-3</v>
      </c>
      <c r="JU12" s="20">
        <f>'Equation 4 Type II FTE'!JU12-'Equation 4 Type I FTE'!JU12</f>
        <v>5.2212481426448746E-3</v>
      </c>
      <c r="JV12" s="20">
        <f>'Equation 4 Type II FTE'!JV12-'Equation 4 Type I FTE'!JV12</f>
        <v>4.5316493313521545E-3</v>
      </c>
      <c r="JW12" s="20">
        <f>'Equation 4 Type II FTE'!JW12-'Equation 4 Type I FTE'!JW12</f>
        <v>4.1375928677563154E-3</v>
      </c>
      <c r="JX12" s="20">
        <f>'Equation 4 Type II FTE'!JX12-'Equation 4 Type I FTE'!JX12</f>
        <v>3.7435364041604755E-3</v>
      </c>
      <c r="JY12" s="20">
        <f>'Equation 4 Type II FTE'!JY12-'Equation 4 Type I FTE'!JY12</f>
        <v>5.6153046062407137E-3</v>
      </c>
      <c r="JZ12" s="20">
        <f>'Equation 4 Type II FTE'!JZ12-'Equation 4 Type I FTE'!JZ12</f>
        <v>4.9257057949479944E-3</v>
      </c>
      <c r="KA12" s="20">
        <f>'Equation 4 Type II FTE'!KA12-'Equation 4 Type I FTE'!KA12</f>
        <v>2.5613670133729574E-3</v>
      </c>
      <c r="KB12" s="20">
        <f>'Equation 4 Type II FTE'!KB12-'Equation 4 Type I FTE'!KB12</f>
        <v>8.7677563150074279E-3</v>
      </c>
      <c r="KC12" s="20">
        <f>'Equation 4 Type II FTE'!KC12-'Equation 4 Type I FTE'!KC12</f>
        <v>6.4034175334323935E-3</v>
      </c>
      <c r="KD12" s="20">
        <f>'Equation 4 Type II FTE'!KD12-'Equation 4 Type I FTE'!KD12</f>
        <v>4.0390787518573557E-3</v>
      </c>
      <c r="KE12" s="20">
        <f>'Equation 4 Type II FTE'!KE12-'Equation 4 Type I FTE'!KE12</f>
        <v>4.4331352154531947E-3</v>
      </c>
      <c r="KF12" s="20">
        <f>'Equation 4 Type II FTE'!KF12-'Equation 4 Type I FTE'!KF12</f>
        <v>4.7286775631500749E-3</v>
      </c>
      <c r="KG12" s="20">
        <f>'Equation 4 Type II FTE'!KG12-'Equation 4 Type I FTE'!KG12</f>
        <v>5.0242199108469542E-3</v>
      </c>
      <c r="KH12" s="20">
        <f>'Equation 4 Type II FTE'!KH12-'Equation 4 Type I FTE'!KH12</f>
        <v>4.5316493313521545E-3</v>
      </c>
      <c r="KI12" s="20">
        <f>'Equation 4 Type II FTE'!KI12-'Equation 4 Type I FTE'!KI12</f>
        <v>5.4182763744427941E-3</v>
      </c>
      <c r="KJ12" s="20">
        <f>'Equation 4 Type II FTE'!KJ12-'Equation 4 Type I FTE'!KJ12</f>
        <v>6.1078751857355134E-3</v>
      </c>
      <c r="KK12" s="20">
        <f>'Equation 4 Type II FTE'!KK12-'Equation 4 Type I FTE'!KK12</f>
        <v>4.3346210995542332E-3</v>
      </c>
      <c r="KL12" s="20">
        <f>'Equation 4 Type II FTE'!KL12-'Equation 4 Type I FTE'!KL12</f>
        <v>7.6841010401188714E-3</v>
      </c>
      <c r="KM12" s="20">
        <f>'Equation 4 Type II FTE'!KM12-'Equation 4 Type I FTE'!KM12</f>
        <v>7.5855869242199107E-3</v>
      </c>
      <c r="KN12" s="20">
        <f>'Equation 4 Type II FTE'!KN12-'Equation 4 Type I FTE'!KN12</f>
        <v>5.0242199108469542E-3</v>
      </c>
      <c r="KO12" s="20">
        <f>'Equation 4 Type II FTE'!KO12-'Equation 4 Type I FTE'!KO12</f>
        <v>4.6301634472511143E-3</v>
      </c>
      <c r="KP12" s="20">
        <f>'Equation 4 Type II FTE'!KP12-'Equation 4 Type I FTE'!KP12</f>
        <v>5.4182763744427933E-3</v>
      </c>
      <c r="KQ12" s="20">
        <f>'Equation 4 Type II FTE'!KQ12-'Equation 4 Type I FTE'!KQ12</f>
        <v>7.093016344725111E-3</v>
      </c>
      <c r="KR12" s="20">
        <f>'Equation 4 Type II FTE'!KR12-'Equation 4 Type I FTE'!KR12</f>
        <v>3.0539375928677567E-3</v>
      </c>
      <c r="KS12" s="20">
        <f>'Equation 4 Type II FTE'!KS12-'Equation 4 Type I FTE'!KS12</f>
        <v>4.9257057949479936E-3</v>
      </c>
      <c r="KT12" s="20">
        <f>'Equation 4 Type II FTE'!KT12-'Equation 4 Type I FTE'!KT12</f>
        <v>5.1227340267459148E-3</v>
      </c>
      <c r="KU12" s="20">
        <f>'Equation 4 Type II FTE'!KU12-'Equation 4 Type I FTE'!KU12</f>
        <v>6.6004457652303122E-3</v>
      </c>
      <c r="KV12" s="20">
        <f>'Equation 4 Type II FTE'!KV12-'Equation 4 Type I FTE'!KV12</f>
        <v>3.6450222882615157E-3</v>
      </c>
      <c r="KW12" s="20">
        <f>'Equation 4 Type II FTE'!KW12-'Equation 4 Type I FTE'!KW12</f>
        <v>8.4722139673105504E-3</v>
      </c>
      <c r="KX12" s="20">
        <f>'Equation 4 Type II FTE'!KX12-'Equation 4 Type I FTE'!KX12</f>
        <v>8.3736998514115889E-3</v>
      </c>
      <c r="KY12" s="20">
        <f>'Equation 4 Type II FTE'!KY12-'Equation 4 Type I FTE'!KY12</f>
        <v>7.7826151560178303E-3</v>
      </c>
      <c r="KZ12" s="20">
        <f>'Equation 4 Type II FTE'!KZ12-'Equation 4 Type I FTE'!KZ12</f>
        <v>7.2900445765230314E-3</v>
      </c>
      <c r="LA12" s="20">
        <f>'Equation 4 Type II FTE'!LA12-'Equation 4 Type I FTE'!LA12</f>
        <v>8.0781575037147096E-3</v>
      </c>
      <c r="LB12" s="20">
        <f>'Equation 4 Type II FTE'!LB12-'Equation 4 Type I FTE'!LB12</f>
        <v>7.5855869242199116E-3</v>
      </c>
      <c r="LC12" s="20">
        <f>'Equation 4 Type II FTE'!LC12-'Equation 4 Type I FTE'!LC12</f>
        <v>8.0781575037147113E-3</v>
      </c>
      <c r="LD12" s="20">
        <f>'Equation 4 Type II FTE'!LD12-'Equation 4 Type I FTE'!LD12</f>
        <v>9.1618127786032705E-3</v>
      </c>
      <c r="LE12" s="20">
        <f>'Equation 4 Type II FTE'!LE12-'Equation 4 Type I FTE'!LE12</f>
        <v>6.7974739970282335E-3</v>
      </c>
      <c r="LF12" s="20">
        <f>'Equation 4 Type II FTE'!LF12-'Equation 4 Type I FTE'!LF12</f>
        <v>5.2212481426448746E-3</v>
      </c>
      <c r="LG12" s="20">
        <f>'Equation 4 Type II FTE'!LG12-'Equation 4 Type I FTE'!LG12</f>
        <v>8.1766716196136693E-3</v>
      </c>
      <c r="LH12" s="20">
        <f>'Equation 4 Type II FTE'!LH12-'Equation 4 Type I FTE'!LH12</f>
        <v>8.0781575037147113E-3</v>
      </c>
      <c r="LI12" s="20">
        <f>'Equation 4 Type II FTE'!LI12-'Equation 4 Type I FTE'!LI12</f>
        <v>8.6692421991084699E-3</v>
      </c>
      <c r="LJ12" s="20">
        <f>'Equation 4 Type II FTE'!LJ12-'Equation 4 Type I FTE'!LJ12</f>
        <v>5.910846953937593E-3</v>
      </c>
      <c r="LK12" s="20">
        <f>'Equation 4 Type II FTE'!LK12-'Equation 4 Type I FTE'!LK12</f>
        <v>7.4870728083209518E-3</v>
      </c>
      <c r="LL12" s="20">
        <f>'Equation 4 Type II FTE'!LL12-'Equation 4 Type I FTE'!LL12</f>
        <v>9.3588410104011883E-3</v>
      </c>
      <c r="LM12" s="20">
        <f>'Equation 4 Type II FTE'!LM12-'Equation 4 Type I FTE'!LM12</f>
        <v>6.2063893016344731E-3</v>
      </c>
      <c r="LN12" s="20">
        <f>'Equation 4 Type II FTE'!LN12-'Equation 4 Type I FTE'!LN12</f>
        <v>8.4722139673105504E-3</v>
      </c>
      <c r="LO12" s="20">
        <f>'Equation 4 Type II FTE'!LO12-'Equation 4 Type I FTE'!LO12</f>
        <v>5.3197622585438335E-3</v>
      </c>
      <c r="LP12" s="20">
        <f>'Equation 4 Type II FTE'!LP12-'Equation 4 Type I FTE'!LP12</f>
        <v>8.0781575037147096E-3</v>
      </c>
      <c r="LQ12" s="20">
        <f>'Equation 4 Type II FTE'!LQ12-'Equation 4 Type I FTE'!LQ12</f>
        <v>5.7138187221396726E-3</v>
      </c>
      <c r="LR12" s="20">
        <f>'Equation 4 Type II FTE'!LR12-'Equation 4 Type I FTE'!LR12</f>
        <v>8.3736998514115923E-3</v>
      </c>
      <c r="LS12" s="20">
        <f>'Equation 4 Type II FTE'!LS12-'Equation 4 Type I FTE'!LS12</f>
        <v>6.4034175334323935E-3</v>
      </c>
      <c r="LT12" s="20">
        <f>'Equation 4 Type II FTE'!LT12-'Equation 4 Type I FTE'!LT12</f>
        <v>5.0242199108469542E-3</v>
      </c>
      <c r="LU12" s="20">
        <f>'Equation 4 Type II FTE'!LU12-'Equation 4 Type I FTE'!LU12</f>
        <v>7.9796433878157533E-3</v>
      </c>
      <c r="LV12" s="20">
        <f>'Equation 4 Type II FTE'!LV12-'Equation 4 Type I FTE'!LV12</f>
        <v>6.7974739970282326E-3</v>
      </c>
      <c r="LW12" s="20">
        <f>'Equation 4 Type II FTE'!LW12-'Equation 4 Type I FTE'!LW12</f>
        <v>7.1915304606240717E-3</v>
      </c>
      <c r="LX12" s="20">
        <f>'Equation 4 Type II FTE'!LX12-'Equation 4 Type I FTE'!LX12</f>
        <v>8.6692421991084699E-3</v>
      </c>
      <c r="LY12" s="20">
        <f>'Equation 4 Type II FTE'!LY12-'Equation 4 Type I FTE'!LY12</f>
        <v>7.782615156017832E-3</v>
      </c>
      <c r="LZ12" s="20">
        <f>'Equation 4 Type II FTE'!LZ12-'Equation 4 Type I FTE'!LZ12</f>
        <v>6.6004457652303122E-3</v>
      </c>
      <c r="MA12" s="20">
        <f>'Equation 4 Type II FTE'!MA12-'Equation 4 Type I FTE'!MA12</f>
        <v>4.728677563150074E-3</v>
      </c>
      <c r="MB12" s="20">
        <f>'Equation 4 Type II FTE'!MB12-'Equation 4 Type I FTE'!MB12</f>
        <v>6.8959881129271932E-3</v>
      </c>
      <c r="MC12" s="20">
        <f>'Equation 4 Type II FTE'!MC12-'Equation 4 Type I FTE'!MC12</f>
        <v>8.9647845468053492E-3</v>
      </c>
      <c r="MD12" s="20">
        <f>'Equation 4 Type II FTE'!MD12-'Equation 4 Type I FTE'!MD12</f>
        <v>7.3885586924219903E-3</v>
      </c>
      <c r="ME12" s="20">
        <f>'Equation 4 Type II FTE'!ME12-'Equation 4 Type I FTE'!ME12</f>
        <v>7.0930163447251102E-3</v>
      </c>
      <c r="MF12" s="20">
        <f>'Equation 4 Type II FTE'!MF12-'Equation 4 Type I FTE'!MF12</f>
        <v>7.4870728083209527E-3</v>
      </c>
      <c r="MG12" s="20">
        <f>'Equation 4 Type II FTE'!MG12-'Equation 4 Type I FTE'!MG12</f>
        <v>7.487072808320951E-3</v>
      </c>
      <c r="MH12" s="20">
        <f>'Equation 4 Type II FTE'!MH12-'Equation 4 Type I FTE'!MH12</f>
        <v>7.6841010401188722E-3</v>
      </c>
      <c r="MI12" s="20">
        <f>'Equation 4 Type II FTE'!MI12-'Equation 4 Type I FTE'!MI12</f>
        <v>7.0930163447251119E-3</v>
      </c>
      <c r="MJ12" s="20">
        <f>'Equation 4 Type II FTE'!MJ12-'Equation 4 Type I FTE'!MJ12</f>
        <v>6.3049034175334329E-3</v>
      </c>
      <c r="MK12" s="20">
        <f>'Equation 4 Type II FTE'!MK12-'Equation 4 Type I FTE'!MK12</f>
        <v>6.8959881129271924E-3</v>
      </c>
      <c r="ML12" s="20">
        <f>'Equation 4 Type II FTE'!ML12-'Equation 4 Type I FTE'!ML12</f>
        <v>9.1618127786032705E-3</v>
      </c>
      <c r="MM12" s="20">
        <f>'Equation 4 Type II FTE'!MM12-'Equation 4 Type I FTE'!MM12</f>
        <v>6.304903417533432E-3</v>
      </c>
      <c r="MN12" s="20">
        <f>'Equation 4 Type II FTE'!MN12-'Equation 4 Type I FTE'!MN12</f>
        <v>6.1078751857355125E-3</v>
      </c>
      <c r="MO12" s="20">
        <f>'Equation 4 Type II FTE'!MO12-'Equation 4 Type I FTE'!MO12</f>
        <v>5.1227340267459131E-3</v>
      </c>
      <c r="MP12" s="20">
        <f>'Equation 4 Type II FTE'!MP12-'Equation 4 Type I FTE'!MP12</f>
        <v>5.2212481426448746E-3</v>
      </c>
      <c r="MQ12" s="20">
        <f>'Equation 4 Type II FTE'!MQ12-'Equation 4 Type I FTE'!MQ12</f>
        <v>4.8271916790490338E-3</v>
      </c>
      <c r="MR12" s="20">
        <f>'Equation 4 Type II FTE'!MR12-'Equation 4 Type I FTE'!MR12</f>
        <v>6.2063893016344731E-3</v>
      </c>
      <c r="MS12" s="20">
        <f>'Equation 4 Type II FTE'!MS12-'Equation 4 Type I FTE'!MS12</f>
        <v>5.418276374442795E-3</v>
      </c>
      <c r="MT12" s="20">
        <f>'Equation 4 Type II FTE'!MT12-'Equation 4 Type I FTE'!MT12</f>
        <v>6.4034175334323927E-3</v>
      </c>
      <c r="MU12" s="20">
        <f>'Equation 4 Type II FTE'!MU12-'Equation 4 Type I FTE'!MU12</f>
        <v>5.122734026745914E-3</v>
      </c>
      <c r="MV12" s="20">
        <f>'Equation 4 Type II FTE'!MV12-'Equation 4 Type I FTE'!MV12</f>
        <v>7.487072808320951E-3</v>
      </c>
      <c r="MW12" s="20">
        <f>'Equation 4 Type II FTE'!MW12-'Equation 4 Type I FTE'!MW12</f>
        <v>7.0930163447251128E-3</v>
      </c>
      <c r="MX12" s="20">
        <f>'Equation 4 Type II FTE'!MX12-'Equation 4 Type I FTE'!MX12</f>
        <v>7.8811292719167918E-3</v>
      </c>
      <c r="MY12" s="20">
        <f>'Equation 4 Type II FTE'!MY12-'Equation 4 Type I FTE'!MY12</f>
        <v>7.2900445765230323E-3</v>
      </c>
      <c r="MZ12" s="20">
        <f>'Equation 4 Type II FTE'!MZ12-'Equation 4 Type I FTE'!MZ12</f>
        <v>5.4182763744427941E-3</v>
      </c>
      <c r="NA12" s="20">
        <f>'Equation 4 Type II FTE'!NA12-'Equation 4 Type I FTE'!NA12</f>
        <v>9.0632986627043107E-3</v>
      </c>
      <c r="NB12" s="20">
        <f>'Equation 4 Type II FTE'!NB12-'Equation 4 Type I FTE'!NB12</f>
        <v>6.5019316493313533E-3</v>
      </c>
      <c r="NC12" s="20">
        <f>'Equation 4 Type II FTE'!NC12-'Equation 4 Type I FTE'!NC12</f>
        <v>7.2900445765230323E-3</v>
      </c>
      <c r="ND12" s="20">
        <f>'Equation 4 Type II FTE'!ND12-'Equation 4 Type I FTE'!ND12</f>
        <v>8.1766716196136711E-3</v>
      </c>
      <c r="NE12" s="20">
        <f>'Equation 4 Type II FTE'!NE12-'Equation 4 Type I FTE'!NE12</f>
        <v>5.2212481426448746E-3</v>
      </c>
      <c r="NF12" s="20">
        <f>'Equation 4 Type II FTE'!NF12-'Equation 4 Type I FTE'!NF12</f>
        <v>7.2900445765230306E-3</v>
      </c>
      <c r="NG12" s="46">
        <f>'Equation 4 Type II FTE'!NG12-'Equation 4 Type I FTE'!NG12</f>
        <v>7.7826151560178303E-3</v>
      </c>
      <c r="NH12" s="20">
        <f>'Equation 4 Type II FTE'!NH12-'Equation 4 Type I FTE'!NH12</f>
        <v>8.2751857355126308E-3</v>
      </c>
      <c r="NI12" s="20">
        <f>'Equation 4 Type II FTE'!NI12-'Equation 4 Type I FTE'!NI12</f>
        <v>5.2212481426448694E-3</v>
      </c>
      <c r="NJ12" s="46">
        <f>'Equation 4 Type II FTE'!NJ12-'Equation 4 Type I FTE'!NJ12</f>
        <v>1.2412778603268946E-2</v>
      </c>
    </row>
    <row r="13" spans="1:374" x14ac:dyDescent="0.3">
      <c r="B13" s="18" t="s">
        <v>826</v>
      </c>
      <c r="C13" s="20">
        <f>'Equation 4 Type II FTE'!C13-'Equation 4 Type I FTE'!C13</f>
        <v>9.809836065573771E-3</v>
      </c>
      <c r="D13" s="20">
        <f>'Equation 4 Type II FTE'!D13-'Equation 4 Type I FTE'!D13</f>
        <v>1.1593442622950824E-2</v>
      </c>
      <c r="E13" s="20">
        <f>'Equation 4 Type II FTE'!E13-'Equation 4 Type I FTE'!E13</f>
        <v>1.189071038251366E-2</v>
      </c>
      <c r="F13" s="20">
        <f>'Equation 4 Type II FTE'!F13-'Equation 4 Type I FTE'!F13</f>
        <v>1.605245901639344E-2</v>
      </c>
      <c r="G13" s="20">
        <f>'Equation 4 Type II FTE'!G13-'Equation 4 Type I FTE'!G13</f>
        <v>1.1395264116575588E-2</v>
      </c>
      <c r="H13" s="20">
        <f>'Equation 4 Type II FTE'!H13-'Equation 4 Type I FTE'!H13</f>
        <v>9.4134790528233175E-3</v>
      </c>
      <c r="I13" s="20">
        <f>'Equation 4 Type II FTE'!I13-'Equation 4 Type I FTE'!I13</f>
        <v>7.8280510018214951E-3</v>
      </c>
      <c r="J13" s="20">
        <f>'Equation 4 Type II FTE'!J13-'Equation 4 Type I FTE'!J13</f>
        <v>9.3143897996357007E-3</v>
      </c>
      <c r="K13" s="20">
        <f>'Equation 4 Type II FTE'!K13-'Equation 4 Type I FTE'!K13</f>
        <v>8.0262295081967236E-3</v>
      </c>
      <c r="L13" s="20">
        <f>'Equation 4 Type II FTE'!L13-'Equation 4 Type I FTE'!L13</f>
        <v>1.6349726775956287E-2</v>
      </c>
      <c r="M13" s="20">
        <f>'Equation 4 Type II FTE'!M13-'Equation 4 Type I FTE'!M13</f>
        <v>9.6116575591985443E-3</v>
      </c>
      <c r="N13" s="20">
        <f>'Equation 4 Type II FTE'!N13-'Equation 4 Type I FTE'!N13</f>
        <v>1.9025136612021858E-2</v>
      </c>
      <c r="O13" s="20">
        <f>'Equation 4 Type II FTE'!O13-'Equation 4 Type I FTE'!O13</f>
        <v>9.7107468123861576E-3</v>
      </c>
      <c r="P13" s="20">
        <f>'Equation 4 Type II FTE'!P13-'Equation 4 Type I FTE'!P13</f>
        <v>7.1344262295081964E-3</v>
      </c>
      <c r="Q13" s="20">
        <f>'Equation 4 Type II FTE'!Q13-'Equation 4 Type I FTE'!Q13</f>
        <v>0</v>
      </c>
      <c r="R13" s="20">
        <f>'Equation 4 Type II FTE'!R13-'Equation 4 Type I FTE'!R13</f>
        <v>7.03533697632059E-3</v>
      </c>
      <c r="S13" s="20">
        <f>'Equation 4 Type II FTE'!S13-'Equation 4 Type I FTE'!S13</f>
        <v>8.3234972677595671E-3</v>
      </c>
      <c r="T13" s="20">
        <f>'Equation 4 Type II FTE'!T13-'Equation 4 Type I FTE'!T13</f>
        <v>8.6207650273224037E-3</v>
      </c>
      <c r="U13" s="20">
        <f>'Equation 4 Type II FTE'!U13-'Equation 4 Type I FTE'!U13</f>
        <v>1.0701639344262296E-2</v>
      </c>
      <c r="V13" s="20">
        <f>'Equation 4 Type II FTE'!V13-'Equation 4 Type I FTE'!V13</f>
        <v>1.1989799635701275E-2</v>
      </c>
      <c r="W13" s="20">
        <f>'Equation 4 Type II FTE'!W13-'Equation 4 Type I FTE'!W13</f>
        <v>7.0353369763205276E-3</v>
      </c>
      <c r="X13" s="20">
        <f>'Equation 4 Type II FTE'!X13-'Equation 4 Type I FTE'!X13</f>
        <v>6.9362477231327269E-3</v>
      </c>
      <c r="Y13" s="20">
        <f>'Equation 4 Type II FTE'!Y13-'Equation 4 Type I FTE'!Y13</f>
        <v>7.5307832422586429E-3</v>
      </c>
      <c r="Z13" s="20">
        <f>'Equation 4 Type II FTE'!Z13-'Equation 4 Type I FTE'!Z13</f>
        <v>1.7736976320582878E-2</v>
      </c>
      <c r="AA13" s="20">
        <f>'Equation 4 Type II FTE'!AA13-'Equation 4 Type I FTE'!AA13</f>
        <v>1.1989799635701277E-2</v>
      </c>
      <c r="AB13" s="20">
        <f>'Equation 4 Type II FTE'!AB13-'Equation 4 Type I FTE'!AB13</f>
        <v>1.6746083788706741E-2</v>
      </c>
      <c r="AC13" s="20">
        <f>'Equation 4 Type II FTE'!AC13-'Equation 4 Type I FTE'!AC13</f>
        <v>1.1692531876138432E-2</v>
      </c>
      <c r="AD13" s="20">
        <f>'Equation 4 Type II FTE'!AD13-'Equation 4 Type I FTE'!AD13</f>
        <v>8.6207650273224072E-3</v>
      </c>
      <c r="AE13" s="20">
        <f>'Equation 4 Type II FTE'!AE13-'Equation 4 Type I FTE'!AE13</f>
        <v>8.5216757741347869E-3</v>
      </c>
      <c r="AF13" s="20">
        <f>'Equation 4 Type II FTE'!AF13-'Equation 4 Type I FTE'!AF13</f>
        <v>9.5125683060109292E-3</v>
      </c>
      <c r="AG13" s="20">
        <f>'Equation 4 Type II FTE'!AG13-'Equation 4 Type I FTE'!AG13</f>
        <v>9.3143897996357024E-3</v>
      </c>
      <c r="AH13" s="20">
        <f>'Equation 4 Type II FTE'!AH13-'Equation 4 Type I FTE'!AH13</f>
        <v>1.0701639344262295E-2</v>
      </c>
      <c r="AI13" s="20">
        <f>'Equation 4 Type II FTE'!AI13-'Equation 4 Type I FTE'!AI13</f>
        <v>9.3143897996356972E-3</v>
      </c>
      <c r="AJ13" s="20">
        <f>'Equation 4 Type II FTE'!AJ13-'Equation 4 Type I FTE'!AJ13</f>
        <v>8.0262295081967167E-3</v>
      </c>
      <c r="AK13" s="20">
        <f>'Equation 4 Type II FTE'!AK13-'Equation 4 Type I FTE'!AK13</f>
        <v>1.0107103825136611E-2</v>
      </c>
      <c r="AL13" s="20">
        <f>'Equation 4 Type II FTE'!AL13-'Equation 4 Type I FTE'!AL13</f>
        <v>1.0008014571949001E-2</v>
      </c>
      <c r="AM13" s="20">
        <f>'Equation 4 Type II FTE'!AM13-'Equation 4 Type I FTE'!AM13</f>
        <v>1.109799635701275E-2</v>
      </c>
      <c r="AN13" s="20">
        <f>'Equation 4 Type II FTE'!AN13-'Equation 4 Type I FTE'!AN13</f>
        <v>7.1344262295082034E-3</v>
      </c>
      <c r="AO13" s="20">
        <f>'Equation 4 Type II FTE'!AO13-'Equation 4 Type I FTE'!AO13</f>
        <v>6.242622950819671E-3</v>
      </c>
      <c r="AP13" s="20">
        <f>'Equation 4 Type II FTE'!AP13-'Equation 4 Type I FTE'!AP13</f>
        <v>1.0899817850637523E-2</v>
      </c>
      <c r="AQ13" s="20">
        <f>'Equation 4 Type II FTE'!AQ13-'Equation 4 Type I FTE'!AQ13</f>
        <v>7.7289617486338835E-3</v>
      </c>
      <c r="AR13" s="20">
        <f>'Equation 4 Type II FTE'!AR13-'Equation 4 Type I FTE'!AR13</f>
        <v>8.6207650273224037E-3</v>
      </c>
      <c r="AS13" s="20">
        <f>'Equation 4 Type II FTE'!AS13-'Equation 4 Type I FTE'!AS13</f>
        <v>8.1253187613843335E-3</v>
      </c>
      <c r="AT13" s="20">
        <f>'Equation 4 Type II FTE'!AT13-'Equation 4 Type I FTE'!AT13</f>
        <v>7.6298724954462667E-3</v>
      </c>
      <c r="AU13" s="20">
        <f>'Equation 4 Type II FTE'!AU13-'Equation 4 Type I FTE'!AU13</f>
        <v>6.9362477231329697E-3</v>
      </c>
      <c r="AV13" s="20">
        <f>'Equation 4 Type II FTE'!AV13-'Equation 4 Type I FTE'!AV13</f>
        <v>8.6207650273224072E-3</v>
      </c>
      <c r="AW13" s="20">
        <f>'Equation 4 Type II FTE'!AW13-'Equation 4 Type I FTE'!AW13</f>
        <v>7.5307832422586707E-3</v>
      </c>
      <c r="AX13" s="20">
        <f>'Equation 4 Type II FTE'!AX13-'Equation 4 Type I FTE'!AX13</f>
        <v>7.5307832422586464E-3</v>
      </c>
      <c r="AY13" s="20">
        <f>'Equation 4 Type II FTE'!AY13-'Equation 4 Type I FTE'!AY13</f>
        <v>6.1435336976320663E-3</v>
      </c>
      <c r="AZ13" s="20">
        <f>'Equation 4 Type II FTE'!AZ13-'Equation 4 Type I FTE'!AZ13</f>
        <v>6.6389799635701279E-3</v>
      </c>
      <c r="BA13" s="20">
        <f>'Equation 4 Type II FTE'!BA13-'Equation 4 Type I FTE'!BA13</f>
        <v>7.0353369763205848E-3</v>
      </c>
      <c r="BB13" s="20">
        <f>'Equation 4 Type II FTE'!BB13-'Equation 4 Type I FTE'!BB13</f>
        <v>9.1162112932604705E-3</v>
      </c>
      <c r="BC13" s="20">
        <f>'Equation 4 Type II FTE'!BC13-'Equation 4 Type I FTE'!BC13</f>
        <v>9.9089253187613878E-3</v>
      </c>
      <c r="BD13" s="20">
        <f>'Equation 4 Type II FTE'!BD13-'Equation 4 Type I FTE'!BD13</f>
        <v>7.0353369763205848E-3</v>
      </c>
      <c r="BE13" s="20">
        <f>'Equation 4 Type II FTE'!BE13-'Equation 4 Type I FTE'!BE13</f>
        <v>9.0171220400728537E-3</v>
      </c>
      <c r="BF13" s="20">
        <f>'Equation 4 Type II FTE'!BF13-'Equation 4 Type I FTE'!BF13</f>
        <v>8.8189435336976287E-3</v>
      </c>
      <c r="BG13" s="20">
        <f>'Equation 4 Type II FTE'!BG13-'Equation 4 Type I FTE'!BG13</f>
        <v>1.0899817850637525E-2</v>
      </c>
      <c r="BH13" s="20">
        <f>'Equation 4 Type II FTE'!BH13-'Equation 4 Type I FTE'!BH13</f>
        <v>9.6116575591985443E-3</v>
      </c>
      <c r="BI13" s="20">
        <f>'Equation 4 Type II FTE'!BI13-'Equation 4 Type I FTE'!BI13</f>
        <v>1.0998907103825136E-2</v>
      </c>
      <c r="BJ13" s="20">
        <f>'Equation 4 Type II FTE'!BJ13-'Equation 4 Type I FTE'!BJ13</f>
        <v>9.6116575591985443E-3</v>
      </c>
      <c r="BK13" s="20">
        <f>'Equation 4 Type II FTE'!BK13-'Equation 4 Type I FTE'!BK13</f>
        <v>8.6207650273224037E-3</v>
      </c>
      <c r="BL13" s="20">
        <f>'Equation 4 Type II FTE'!BL13-'Equation 4 Type I FTE'!BL13</f>
        <v>7.2335154826958133E-3</v>
      </c>
      <c r="BM13" s="20">
        <f>'Equation 4 Type II FTE'!BM13-'Equation 4 Type I FTE'!BM13</f>
        <v>8.7198542805100188E-3</v>
      </c>
      <c r="BN13" s="20">
        <f>'Equation 4 Type II FTE'!BN13-'Equation 4 Type I FTE'!BN13</f>
        <v>9.809836065573771E-3</v>
      </c>
      <c r="BO13" s="20">
        <f>'Equation 4 Type II FTE'!BO13-'Equation 4 Type I FTE'!BO13</f>
        <v>1.3971584699453553E-2</v>
      </c>
      <c r="BP13" s="20">
        <f>'Equation 4 Type II FTE'!BP13-'Equation 4 Type I FTE'!BP13</f>
        <v>7.7289617486338783E-3</v>
      </c>
      <c r="BQ13" s="20">
        <f>'Equation 4 Type II FTE'!BQ13-'Equation 4 Type I FTE'!BQ13</f>
        <v>9.4134790528233106E-3</v>
      </c>
      <c r="BR13" s="20">
        <f>'Equation 4 Type II FTE'!BR13-'Equation 4 Type I FTE'!BR13</f>
        <v>7.5307832422586525E-3</v>
      </c>
      <c r="BS13" s="20">
        <f>'Equation 4 Type II FTE'!BS13-'Equation 4 Type I FTE'!BS13</f>
        <v>8.9180327868852438E-3</v>
      </c>
      <c r="BT13" s="20">
        <f>'Equation 4 Type II FTE'!BT13-'Equation 4 Type I FTE'!BT13</f>
        <v>9.9089253187613843E-3</v>
      </c>
      <c r="BU13" s="20">
        <f>'Equation 4 Type II FTE'!BU13-'Equation 4 Type I FTE'!BU13</f>
        <v>8.8189435336976305E-3</v>
      </c>
      <c r="BV13" s="20">
        <f>'Equation 4 Type II FTE'!BV13-'Equation 4 Type I FTE'!BV13</f>
        <v>9.0171220400728589E-3</v>
      </c>
      <c r="BW13" s="20">
        <f>'Equation 4 Type II FTE'!BW13-'Equation 4 Type I FTE'!BW13</f>
        <v>1.0008014571948998E-2</v>
      </c>
      <c r="BX13" s="20">
        <f>'Equation 4 Type II FTE'!BX13-'Equation 4 Type I FTE'!BX13</f>
        <v>7.4316939890710374E-3</v>
      </c>
      <c r="BY13" s="20">
        <f>'Equation 4 Type II FTE'!BY13-'Equation 4 Type I FTE'!BY13</f>
        <v>7.1344262295081973E-3</v>
      </c>
      <c r="BZ13" s="20">
        <f>'Equation 4 Type II FTE'!BZ13-'Equation 4 Type I FTE'!BZ13</f>
        <v>7.0353369763205831E-3</v>
      </c>
      <c r="CA13" s="20">
        <f>'Equation 4 Type II FTE'!CA13-'Equation 4 Type I FTE'!CA13</f>
        <v>1.0305282331511841E-2</v>
      </c>
      <c r="CB13" s="20">
        <f>'Equation 4 Type II FTE'!CB13-'Equation 4 Type I FTE'!CB13</f>
        <v>9.9089253187613843E-3</v>
      </c>
      <c r="CC13" s="20">
        <f>'Equation 4 Type II FTE'!CC13-'Equation 4 Type I FTE'!CC13</f>
        <v>9.3143897996357007E-3</v>
      </c>
      <c r="CD13" s="20">
        <f>'Equation 4 Type II FTE'!CD13-'Equation 4 Type I FTE'!CD13</f>
        <v>1.5259744990892535E-2</v>
      </c>
      <c r="CE13" s="20">
        <f>'Equation 4 Type II FTE'!CE13-'Equation 4 Type I FTE'!CE13</f>
        <v>1.1296174863387978E-2</v>
      </c>
      <c r="CF13" s="20">
        <f>'Equation 4 Type II FTE'!CF13-'Equation 4 Type I FTE'!CF13</f>
        <v>9.4134790528233141E-3</v>
      </c>
      <c r="CG13" s="20">
        <f>'Equation 4 Type II FTE'!CG13-'Equation 4 Type I FTE'!CG13</f>
        <v>8.7198542805100171E-3</v>
      </c>
      <c r="CH13" s="20">
        <f>'Equation 4 Type II FTE'!CH13-'Equation 4 Type I FTE'!CH13</f>
        <v>7.2335154826958115E-3</v>
      </c>
      <c r="CI13" s="20">
        <f>'Equation 4 Type II FTE'!CI13-'Equation 4 Type I FTE'!CI13</f>
        <v>9.0171220400728589E-3</v>
      </c>
      <c r="CJ13" s="20">
        <f>'Equation 4 Type II FTE'!CJ13-'Equation 4 Type I FTE'!CJ13</f>
        <v>1.3178870673952642E-2</v>
      </c>
      <c r="CK13" s="20">
        <f>'Equation 4 Type II FTE'!CK13-'Equation 4 Type I FTE'!CK13</f>
        <v>1.57551912568306E-2</v>
      </c>
      <c r="CL13" s="20">
        <f>'Equation 4 Type II FTE'!CL13-'Equation 4 Type I FTE'!CL13</f>
        <v>1.0404371584699455E-2</v>
      </c>
      <c r="CM13" s="20">
        <f>'Equation 4 Type II FTE'!CM13-'Equation 4 Type I FTE'!CM13</f>
        <v>1.0998907103825136E-2</v>
      </c>
      <c r="CN13" s="20">
        <f>'Equation 4 Type II FTE'!CN13-'Equation 4 Type I FTE'!CN13</f>
        <v>7.9271402550091085E-3</v>
      </c>
      <c r="CO13" s="20">
        <f>'Equation 4 Type II FTE'!CO13-'Equation 4 Type I FTE'!CO13</f>
        <v>8.6207650273224055E-3</v>
      </c>
      <c r="CP13" s="20">
        <f>'Equation 4 Type II FTE'!CP13-'Equation 4 Type I FTE'!CP13</f>
        <v>8.5216757741347869E-3</v>
      </c>
      <c r="CQ13" s="20">
        <f>'Equation 4 Type II FTE'!CQ13-'Equation 4 Type I FTE'!CQ13</f>
        <v>7.7289617486338766E-3</v>
      </c>
      <c r="CR13" s="20">
        <f>'Equation 4 Type II FTE'!CR13-'Equation 4 Type I FTE'!CR13</f>
        <v>7.5307832422586516E-3</v>
      </c>
      <c r="CS13" s="20">
        <f>'Equation 4 Type II FTE'!CS13-'Equation 4 Type I FTE'!CS13</f>
        <v>7.6298724954462667E-3</v>
      </c>
      <c r="CT13" s="20">
        <f>'Equation 4 Type II FTE'!CT13-'Equation 4 Type I FTE'!CT13</f>
        <v>7.4316939890710374E-3</v>
      </c>
      <c r="CU13" s="20">
        <f>'Equation 4 Type II FTE'!CU13-'Equation 4 Type I FTE'!CU13</f>
        <v>7.0353369763205831E-3</v>
      </c>
      <c r="CV13" s="20">
        <f>'Equation 4 Type II FTE'!CV13-'Equation 4 Type I FTE'!CV13</f>
        <v>1.0305282331511839E-2</v>
      </c>
      <c r="CW13" s="20">
        <f>'Equation 4 Type II FTE'!CW13-'Equation 4 Type I FTE'!CW13</f>
        <v>1.0503460837887068E-2</v>
      </c>
      <c r="CX13" s="20">
        <f>'Equation 4 Type II FTE'!CX13-'Equation 4 Type I FTE'!CX13</f>
        <v>8.3234972677595619E-3</v>
      </c>
      <c r="CY13" s="20">
        <f>'Equation 4 Type II FTE'!CY13-'Equation 4 Type I FTE'!CY13</f>
        <v>1.0206193078324226E-2</v>
      </c>
      <c r="CZ13" s="20">
        <f>'Equation 4 Type II FTE'!CZ13-'Equation 4 Type I FTE'!CZ13</f>
        <v>1.6448816029143901E-2</v>
      </c>
      <c r="DA13" s="20">
        <f>'Equation 4 Type II FTE'!DA13-'Equation 4 Type I FTE'!DA13</f>
        <v>1.545792349726776E-2</v>
      </c>
      <c r="DB13" s="20">
        <f>'Equation 4 Type II FTE'!DB13-'Equation 4 Type I FTE'!DB13</f>
        <v>9.9089253187613843E-3</v>
      </c>
      <c r="DC13" s="20">
        <f>'Equation 4 Type II FTE'!DC13-'Equation 4 Type I FTE'!DC13</f>
        <v>1.2287067395264119E-2</v>
      </c>
      <c r="DD13" s="20">
        <f>'Equation 4 Type II FTE'!DD13-'Equation 4 Type I FTE'!DD13</f>
        <v>9.116211293260474E-3</v>
      </c>
      <c r="DE13" s="20">
        <f>'Equation 4 Type II FTE'!DE13-'Equation 4 Type I FTE'!DE13</f>
        <v>1.6349726775956284E-2</v>
      </c>
      <c r="DF13" s="20">
        <f>'Equation 4 Type II FTE'!DF13-'Equation 4 Type I FTE'!DF13</f>
        <v>1.1692531876138433E-2</v>
      </c>
      <c r="DG13" s="20">
        <f>'Equation 4 Type II FTE'!DG13-'Equation 4 Type I FTE'!DG13</f>
        <v>1.1097996357012748E-2</v>
      </c>
      <c r="DH13" s="20">
        <f>'Equation 4 Type II FTE'!DH13-'Equation 4 Type I FTE'!DH13</f>
        <v>1.5656102003642987E-2</v>
      </c>
      <c r="DI13" s="20">
        <f>'Equation 4 Type II FTE'!DI13-'Equation 4 Type I FTE'!DI13</f>
        <v>7.5307832422586516E-3</v>
      </c>
      <c r="DJ13" s="20">
        <f>'Equation 4 Type II FTE'!DJ13-'Equation 4 Type I FTE'!DJ13</f>
        <v>1.080072859744991E-2</v>
      </c>
      <c r="DK13" s="20">
        <f>'Equation 4 Type II FTE'!DK13-'Equation 4 Type I FTE'!DK13</f>
        <v>1.7142440801457198E-2</v>
      </c>
      <c r="DL13" s="20">
        <f>'Equation 4 Type II FTE'!DL13-'Equation 4 Type I FTE'!DL13</f>
        <v>1.8133333333333335E-2</v>
      </c>
      <c r="DM13" s="20">
        <f>'Equation 4 Type II FTE'!DM13-'Equation 4 Type I FTE'!DM13</f>
        <v>5.7471766848816034E-3</v>
      </c>
      <c r="DN13" s="20">
        <f>'Equation 4 Type II FTE'!DN13-'Equation 4 Type I FTE'!DN13</f>
        <v>1.3277959927140256E-2</v>
      </c>
      <c r="DO13" s="20">
        <f>'Equation 4 Type II FTE'!DO13-'Equation 4 Type I FTE'!DO13</f>
        <v>8.8189435336976322E-3</v>
      </c>
      <c r="DP13" s="20">
        <f>'Equation 4 Type II FTE'!DP13-'Equation 4 Type I FTE'!DP13</f>
        <v>1.0404371584699455E-2</v>
      </c>
      <c r="DQ13" s="20">
        <f>'Equation 4 Type II FTE'!DQ13-'Equation 4 Type I FTE'!DQ13</f>
        <v>9.2153005464480874E-3</v>
      </c>
      <c r="DR13" s="20">
        <f>'Equation 4 Type II FTE'!DR13-'Equation 4 Type I FTE'!DR13</f>
        <v>1.4169763205828781E-2</v>
      </c>
      <c r="DS13" s="20">
        <f>'Equation 4 Type II FTE'!DS13-'Equation 4 Type I FTE'!DS13</f>
        <v>1.0008014571949001E-2</v>
      </c>
      <c r="DT13" s="20">
        <f>'Equation 4 Type II FTE'!DT13-'Equation 4 Type I FTE'!DT13</f>
        <v>1.1494353369763205E-2</v>
      </c>
      <c r="DU13" s="20">
        <f>'Equation 4 Type II FTE'!DU13-'Equation 4 Type I FTE'!DU13</f>
        <v>9.2153005464480891E-3</v>
      </c>
      <c r="DV13" s="20">
        <f>'Equation 4 Type II FTE'!DV13-'Equation 4 Type I FTE'!DV13</f>
        <v>8.7198542805100171E-3</v>
      </c>
      <c r="DW13" s="20">
        <f>'Equation 4 Type II FTE'!DW13-'Equation 4 Type I FTE'!DW13</f>
        <v>6.9362477231329697E-3</v>
      </c>
      <c r="DX13" s="20">
        <f>'Equation 4 Type II FTE'!DX13-'Equation 4 Type I FTE'!DX13</f>
        <v>9.3143897996357042E-3</v>
      </c>
      <c r="DY13" s="20">
        <f>'Equation 4 Type II FTE'!DY13-'Equation 4 Type I FTE'!DY13</f>
        <v>8.1253187613843352E-3</v>
      </c>
      <c r="DZ13" s="20">
        <f>'Equation 4 Type II FTE'!DZ13-'Equation 4 Type I FTE'!DZ13</f>
        <v>9.0171220400728606E-3</v>
      </c>
      <c r="EA13" s="20">
        <f>'Equation 4 Type II FTE'!EA13-'Equation 4 Type I FTE'!EA13</f>
        <v>1.1989799635701275E-2</v>
      </c>
      <c r="EB13" s="20">
        <f>'Equation 4 Type II FTE'!EB13-'Equation 4 Type I FTE'!EB13</f>
        <v>6.4408014571948995E-3</v>
      </c>
      <c r="EC13" s="20">
        <f>'Equation 4 Type II FTE'!EC13-'Equation 4 Type I FTE'!EC13</f>
        <v>8.422586520947177E-3</v>
      </c>
      <c r="ED13" s="20">
        <f>'Equation 4 Type II FTE'!ED13-'Equation 4 Type I FTE'!ED13</f>
        <v>6.9362477231329715E-3</v>
      </c>
      <c r="EE13" s="20">
        <f>'Equation 4 Type II FTE'!EE13-'Equation 4 Type I FTE'!EE13</f>
        <v>8.1253187613843352E-3</v>
      </c>
      <c r="EF13" s="20">
        <f>'Equation 4 Type II FTE'!EF13-'Equation 4 Type I FTE'!EF13</f>
        <v>7.2335154826958098E-3</v>
      </c>
      <c r="EG13" s="20">
        <f>'Equation 4 Type II FTE'!EG13-'Equation 4 Type I FTE'!EG13</f>
        <v>1.0206193078324224E-2</v>
      </c>
      <c r="EH13" s="20">
        <f>'Equation 4 Type II FTE'!EH13-'Equation 4 Type I FTE'!EH13</f>
        <v>6.2426229508196728E-3</v>
      </c>
      <c r="EI13" s="20">
        <f>'Equation 4 Type II FTE'!EI13-'Equation 4 Type I FTE'!EI13</f>
        <v>6.4408014571948995E-3</v>
      </c>
      <c r="EJ13" s="20">
        <f>'Equation 4 Type II FTE'!EJ13-'Equation 4 Type I FTE'!EJ13</f>
        <v>6.6389799635701279E-3</v>
      </c>
      <c r="EK13" s="20">
        <f>'Equation 4 Type II FTE'!EK13-'Equation 4 Type I FTE'!EK13</f>
        <v>9.8098360655737675E-3</v>
      </c>
      <c r="EL13" s="20">
        <f>'Equation 4 Type II FTE'!EL13-'Equation 4 Type I FTE'!EL13</f>
        <v>8.3234972677595637E-3</v>
      </c>
      <c r="EM13" s="20">
        <f>'Equation 4 Type II FTE'!EM13-'Equation 4 Type I FTE'!EM13</f>
        <v>8.0262295081967201E-3</v>
      </c>
      <c r="EN13" s="20">
        <f>'Equation 4 Type II FTE'!EN13-'Equation 4 Type I FTE'!EN13</f>
        <v>7.5307832422586516E-3</v>
      </c>
      <c r="EO13" s="20">
        <f>'Equation 4 Type II FTE'!EO13-'Equation 4 Type I FTE'!EO13</f>
        <v>8.3234972677595619E-3</v>
      </c>
      <c r="EP13" s="20">
        <f>'Equation 4 Type II FTE'!EP13-'Equation 4 Type I FTE'!EP13</f>
        <v>8.6207650273224037E-3</v>
      </c>
      <c r="EQ13" s="20">
        <f>'Equation 4 Type II FTE'!EQ13-'Equation 4 Type I FTE'!EQ13</f>
        <v>8.3234972677595619E-3</v>
      </c>
      <c r="ER13" s="20">
        <f>'Equation 4 Type II FTE'!ER13-'Equation 4 Type I FTE'!ER13</f>
        <v>8.0262295081967219E-3</v>
      </c>
      <c r="ES13" s="20">
        <f>'Equation 4 Type II FTE'!ES13-'Equation 4 Type I FTE'!ES13</f>
        <v>7.4316939890710382E-3</v>
      </c>
      <c r="ET13" s="20">
        <f>'Equation 4 Type II FTE'!ET13-'Equation 4 Type I FTE'!ET13</f>
        <v>8.125318761384337E-3</v>
      </c>
      <c r="EU13" s="20">
        <f>'Equation 4 Type II FTE'!EU13-'Equation 4 Type I FTE'!EU13</f>
        <v>8.422586520947177E-3</v>
      </c>
      <c r="EV13" s="20">
        <f>'Equation 4 Type II FTE'!EV13-'Equation 4 Type I FTE'!EV13</f>
        <v>7.8280510018214951E-3</v>
      </c>
      <c r="EW13" s="20">
        <f>'Equation 4 Type II FTE'!EW13-'Equation 4 Type I FTE'!EW13</f>
        <v>7.0353369763205839E-3</v>
      </c>
      <c r="EX13" s="20">
        <f>'Equation 4 Type II FTE'!EX13-'Equation 4 Type I FTE'!EX13</f>
        <v>9.6116575591985425E-3</v>
      </c>
      <c r="EY13" s="20">
        <f>'Equation 4 Type II FTE'!EY13-'Equation 4 Type I FTE'!EY13</f>
        <v>1.6448816029143894E-2</v>
      </c>
      <c r="EZ13" s="20">
        <f>'Equation 4 Type II FTE'!EZ13-'Equation 4 Type I FTE'!EZ13</f>
        <v>1.2584335154826955E-2</v>
      </c>
      <c r="FA13" s="20">
        <f>'Equation 4 Type II FTE'!FA13-'Equation 4 Type I FTE'!FA13</f>
        <v>7.8280510018214934E-3</v>
      </c>
      <c r="FB13" s="20">
        <f>'Equation 4 Type II FTE'!FB13-'Equation 4 Type I FTE'!FB13</f>
        <v>1.3476138433515483E-2</v>
      </c>
      <c r="FC13" s="20">
        <f>'Equation 4 Type II FTE'!FC13-'Equation 4 Type I FTE'!FC13</f>
        <v>9.7107468123861541E-3</v>
      </c>
      <c r="FD13" s="20">
        <f>'Equation 4 Type II FTE'!FD13-'Equation 4 Type I FTE'!FD13</f>
        <v>7.5307832422586533E-3</v>
      </c>
      <c r="FE13" s="20">
        <f>'Equation 4 Type II FTE'!FE13-'Equation 4 Type I FTE'!FE13</f>
        <v>7.2335154826958124E-3</v>
      </c>
      <c r="FF13" s="20">
        <f>'Equation 4 Type II FTE'!FF13-'Equation 4 Type I FTE'!FF13</f>
        <v>6.9362477231329697E-3</v>
      </c>
      <c r="FG13" s="20">
        <f>'Equation 4 Type II FTE'!FG13-'Equation 4 Type I FTE'!FG13</f>
        <v>1.3277959927140256E-2</v>
      </c>
      <c r="FH13" s="20">
        <f>'Equation 4 Type II FTE'!FH13-'Equation 4 Type I FTE'!FH13</f>
        <v>8.5216757741347904E-3</v>
      </c>
      <c r="FI13" s="20">
        <f>'Equation 4 Type II FTE'!FI13-'Equation 4 Type I FTE'!FI13</f>
        <v>1.1097996357012752E-2</v>
      </c>
      <c r="FJ13" s="20">
        <f>'Equation 4 Type II FTE'!FJ13-'Equation 4 Type I FTE'!FJ13</f>
        <v>1.0008014571949001E-2</v>
      </c>
      <c r="FK13" s="20">
        <f>'Equation 4 Type II FTE'!FK13-'Equation 4 Type I FTE'!FK13</f>
        <v>8.6207650273224037E-3</v>
      </c>
      <c r="FL13" s="20">
        <f>'Equation 4 Type II FTE'!FL13-'Equation 4 Type I FTE'!FL13</f>
        <v>1.0899817850637525E-2</v>
      </c>
      <c r="FM13" s="20">
        <f>'Equation 4 Type II FTE'!FM13-'Equation 4 Type I FTE'!FM13</f>
        <v>9.1162112932604723E-3</v>
      </c>
      <c r="FN13" s="20">
        <f>'Equation 4 Type II FTE'!FN13-'Equation 4 Type I FTE'!FN13</f>
        <v>9.5125683060109274E-3</v>
      </c>
      <c r="FO13" s="20">
        <f>'Equation 4 Type II FTE'!FO13-'Equation 4 Type I FTE'!FO13</f>
        <v>1.0305282331511839E-2</v>
      </c>
      <c r="FP13" s="20">
        <f>'Equation 4 Type II FTE'!FP13-'Equation 4 Type I FTE'!FP13</f>
        <v>9.0171220400728624E-3</v>
      </c>
      <c r="FQ13" s="20">
        <f>'Equation 4 Type II FTE'!FQ13-'Equation 4 Type I FTE'!FQ13</f>
        <v>9.0171220400728606E-3</v>
      </c>
      <c r="FR13" s="20">
        <f>'Equation 4 Type II FTE'!FR13-'Equation 4 Type I FTE'!FR13</f>
        <v>9.1162112932604723E-3</v>
      </c>
      <c r="FS13" s="20">
        <f>'Equation 4 Type II FTE'!FS13-'Equation 4 Type I FTE'!FS13</f>
        <v>1.5854280510018214E-2</v>
      </c>
      <c r="FT13" s="20">
        <f>'Equation 4 Type II FTE'!FT13-'Equation 4 Type I FTE'!FT13</f>
        <v>7.5307832422586525E-3</v>
      </c>
      <c r="FU13" s="20">
        <f>'Equation 4 Type II FTE'!FU13-'Equation 4 Type I FTE'!FU13</f>
        <v>9.7107468123861559E-3</v>
      </c>
      <c r="FV13" s="20">
        <f>'Equation 4 Type II FTE'!FV13-'Equation 4 Type I FTE'!FV13</f>
        <v>1.1791621129326049E-2</v>
      </c>
      <c r="FW13" s="20">
        <f>'Equation 4 Type II FTE'!FW13-'Equation 4 Type I FTE'!FW13</f>
        <v>8.4225865209471753E-3</v>
      </c>
      <c r="FX13" s="20">
        <f>'Equation 4 Type II FTE'!FX13-'Equation 4 Type I FTE'!FX13</f>
        <v>1.1989799635701275E-2</v>
      </c>
      <c r="FY13" s="20">
        <f>'Equation 4 Type II FTE'!FY13-'Equation 4 Type I FTE'!FY13</f>
        <v>1.0008014571948996E-2</v>
      </c>
      <c r="FZ13" s="20">
        <f>'Equation 4 Type II FTE'!FZ13-'Equation 4 Type I FTE'!FZ13</f>
        <v>7.2335154826958115E-3</v>
      </c>
      <c r="GA13" s="20">
        <f>'Equation 4 Type II FTE'!GA13-'Equation 4 Type I FTE'!GA13</f>
        <v>7.2335154826958098E-3</v>
      </c>
      <c r="GB13" s="20">
        <f>'Equation 4 Type II FTE'!GB13-'Equation 4 Type I FTE'!GB13</f>
        <v>6.4408014571948995E-3</v>
      </c>
      <c r="GC13" s="20">
        <f>'Equation 4 Type II FTE'!GC13-'Equation 4 Type I FTE'!GC13</f>
        <v>6.4408014571949029E-3</v>
      </c>
      <c r="GD13" s="20">
        <f>'Equation 4 Type II FTE'!GD13-'Equation 4 Type I FTE'!GD13</f>
        <v>8.0262295081967219E-3</v>
      </c>
      <c r="GE13" s="20">
        <f>'Equation 4 Type II FTE'!GE13-'Equation 4 Type I FTE'!GE13</f>
        <v>6.3417122040072826E-3</v>
      </c>
      <c r="GF13" s="20">
        <f>'Equation 4 Type II FTE'!GF13-'Equation 4 Type I FTE'!GF13</f>
        <v>7.8280510018214934E-3</v>
      </c>
      <c r="GG13" s="20">
        <f>'Equation 4 Type II FTE'!GG13-'Equation 4 Type I FTE'!GG13</f>
        <v>9.0171220400728606E-3</v>
      </c>
      <c r="GH13" s="20">
        <f>'Equation 4 Type II FTE'!GH13-'Equation 4 Type I FTE'!GH13</f>
        <v>8.6207650273224037E-3</v>
      </c>
      <c r="GI13" s="20">
        <f>'Equation 4 Type II FTE'!GI13-'Equation 4 Type I FTE'!GI13</f>
        <v>9.4134790528233106E-3</v>
      </c>
      <c r="GJ13" s="20">
        <f>'Equation 4 Type II FTE'!GJ13-'Equation 4 Type I FTE'!GJ13</f>
        <v>1.2980692167577416E-2</v>
      </c>
      <c r="GK13" s="20">
        <f>'Equation 4 Type II FTE'!GK13-'Equation 4 Type I FTE'!GK13</f>
        <v>1.0503460837887064E-2</v>
      </c>
      <c r="GL13" s="20">
        <f>'Equation 4 Type II FTE'!GL13-'Equation 4 Type I FTE'!GL13</f>
        <v>1.1494353369763205E-2</v>
      </c>
      <c r="GM13" s="20">
        <f>'Equation 4 Type II FTE'!GM13-'Equation 4 Type I FTE'!GM13</f>
        <v>1.0206193078324228E-2</v>
      </c>
      <c r="GN13" s="20">
        <f>'Equation 4 Type II FTE'!GN13-'Equation 4 Type I FTE'!GN13</f>
        <v>7.5307832422586516E-3</v>
      </c>
      <c r="GO13" s="20">
        <f>'Equation 4 Type II FTE'!GO13-'Equation 4 Type I FTE'!GO13</f>
        <v>7.0353369763205831E-3</v>
      </c>
      <c r="GP13" s="20">
        <f>'Equation 4 Type II FTE'!GP13-'Equation 4 Type I FTE'!GP13</f>
        <v>7.0353369763205831E-3</v>
      </c>
      <c r="GQ13" s="20">
        <f>'Equation 4 Type II FTE'!GQ13-'Equation 4 Type I FTE'!GQ13</f>
        <v>1.1197085610200368E-2</v>
      </c>
      <c r="GR13" s="20">
        <f>'Equation 4 Type II FTE'!GR13-'Equation 4 Type I FTE'!GR13</f>
        <v>8.7198542805100188E-3</v>
      </c>
      <c r="GS13" s="20">
        <f>'Equation 4 Type II FTE'!GS13-'Equation 4 Type I FTE'!GS13</f>
        <v>8.8189435336976305E-3</v>
      </c>
      <c r="GT13" s="20">
        <f>'Equation 4 Type II FTE'!GT13-'Equation 4 Type I FTE'!GT13</f>
        <v>7.5307832422586551E-3</v>
      </c>
      <c r="GU13" s="20">
        <f>'Equation 4 Type II FTE'!GU13-'Equation 4 Type I FTE'!GU13</f>
        <v>8.2244080145719486E-3</v>
      </c>
      <c r="GV13" s="20">
        <f>'Equation 4 Type II FTE'!GV13-'Equation 4 Type I FTE'!GV13</f>
        <v>9.2153005464480891E-3</v>
      </c>
      <c r="GW13" s="20">
        <f>'Equation 4 Type II FTE'!GW13-'Equation 4 Type I FTE'!GW13</f>
        <v>8.8189435336976305E-3</v>
      </c>
      <c r="GX13" s="20">
        <f>'Equation 4 Type II FTE'!GX13-'Equation 4 Type I FTE'!GX13</f>
        <v>8.3234972677595637E-3</v>
      </c>
      <c r="GY13" s="20">
        <f>'Equation 4 Type II FTE'!GY13-'Equation 4 Type I FTE'!GY13</f>
        <v>7.2335154826958133E-3</v>
      </c>
      <c r="GZ13" s="20">
        <f>'Equation 4 Type II FTE'!GZ13-'Equation 4 Type I FTE'!GZ13</f>
        <v>9.4134790528233158E-3</v>
      </c>
      <c r="HA13" s="20">
        <f>'Equation 4 Type II FTE'!HA13-'Equation 4 Type I FTE'!HA13</f>
        <v>7.0353369763205831E-3</v>
      </c>
      <c r="HB13" s="20">
        <f>'Equation 4 Type II FTE'!HB13-'Equation 4 Type I FTE'!HB13</f>
        <v>5.8462659380692185E-3</v>
      </c>
      <c r="HC13" s="20">
        <f>'Equation 4 Type II FTE'!HC13-'Equation 4 Type I FTE'!HC13</f>
        <v>6.9362477231329697E-3</v>
      </c>
      <c r="HD13" s="20">
        <f>'Equation 4 Type II FTE'!HD13-'Equation 4 Type I FTE'!HD13</f>
        <v>7.7289617486338766E-3</v>
      </c>
      <c r="HE13" s="20">
        <f>'Equation 4 Type II FTE'!HE13-'Equation 4 Type I FTE'!HE13</f>
        <v>9.9089253187613878E-3</v>
      </c>
      <c r="HF13" s="20">
        <f>'Equation 4 Type II FTE'!HF13-'Equation 4 Type I FTE'!HF13</f>
        <v>7.0353369763205848E-3</v>
      </c>
      <c r="HG13" s="20">
        <f>'Equation 4 Type II FTE'!HG13-'Equation 4 Type I FTE'!HG13</f>
        <v>9.3143897996357024E-3</v>
      </c>
      <c r="HH13" s="20">
        <f>'Equation 4 Type II FTE'!HH13-'Equation 4 Type I FTE'!HH13</f>
        <v>1.1395264116575588E-2</v>
      </c>
      <c r="HI13" s="20">
        <f>'Equation 4 Type II FTE'!HI13-'Equation 4 Type I FTE'!HI13</f>
        <v>1.6448816029143897E-2</v>
      </c>
      <c r="HJ13" s="20">
        <f>'Equation 4 Type II FTE'!HJ13-'Equation 4 Type I FTE'!HJ13</f>
        <v>1.0008014571948998E-2</v>
      </c>
      <c r="HK13" s="20">
        <f>'Equation 4 Type II FTE'!HK13-'Equation 4 Type I FTE'!HK13</f>
        <v>0</v>
      </c>
      <c r="HL13" s="20">
        <f>'Equation 4 Type II FTE'!HL13-'Equation 4 Type I FTE'!HL13</f>
        <v>7.4316939890710365E-3</v>
      </c>
      <c r="HM13" s="20">
        <f>'Equation 4 Type II FTE'!HM13-'Equation 4 Type I FTE'!HM13</f>
        <v>8.0262295081967305E-3</v>
      </c>
      <c r="HN13" s="20">
        <f>'Equation 4 Type II FTE'!HN13-'Equation 4 Type I FTE'!HN13</f>
        <v>7.3326047358834232E-3</v>
      </c>
      <c r="HO13" s="20">
        <f>'Equation 4 Type II FTE'!HO13-'Equation 4 Type I FTE'!HO13</f>
        <v>7.6298724954462632E-3</v>
      </c>
      <c r="HP13" s="20">
        <f>'Equation 4 Type II FTE'!HP13-'Equation 4 Type I FTE'!HP13</f>
        <v>7.8280510018214934E-3</v>
      </c>
      <c r="HQ13" s="20">
        <f>'Equation 4 Type II FTE'!HQ13-'Equation 4 Type I FTE'!HQ13</f>
        <v>7.2335154826958133E-3</v>
      </c>
      <c r="HR13" s="20">
        <f>'Equation 4 Type II FTE'!HR13-'Equation 4 Type I FTE'!HR13</f>
        <v>8.2244080145719538E-3</v>
      </c>
      <c r="HS13" s="20">
        <f>'Equation 4 Type II FTE'!HS13-'Equation 4 Type I FTE'!HS13</f>
        <v>1.1097996357012748E-2</v>
      </c>
      <c r="HT13" s="20">
        <f>'Equation 4 Type II FTE'!HT13-'Equation 4 Type I FTE'!HT13</f>
        <v>1.3575227686703098E-2</v>
      </c>
      <c r="HU13" s="20">
        <f>'Equation 4 Type II FTE'!HU13-'Equation 4 Type I FTE'!HU13</f>
        <v>5.9453551912568309E-3</v>
      </c>
      <c r="HV13" s="20">
        <f>'Equation 4 Type II FTE'!HV13-'Equation 4 Type I FTE'!HV13</f>
        <v>8.8189435336976339E-3</v>
      </c>
      <c r="HW13" s="20">
        <f>'Equation 4 Type II FTE'!HW13-'Equation 4 Type I FTE'!HW13</f>
        <v>8.7198542805100154E-3</v>
      </c>
      <c r="HX13" s="20">
        <f>'Equation 4 Type II FTE'!HX13-'Equation 4 Type I FTE'!HX13</f>
        <v>7.2335154826958133E-3</v>
      </c>
      <c r="HY13" s="20">
        <f>'Equation 4 Type II FTE'!HY13-'Equation 4 Type I FTE'!HY13</f>
        <v>6.2426229508196762E-3</v>
      </c>
      <c r="HZ13" s="20">
        <f>'Equation 4 Type II FTE'!HZ13-'Equation 4 Type I FTE'!HZ13</f>
        <v>1.1494353369763205E-2</v>
      </c>
      <c r="IA13" s="20">
        <f>'Equation 4 Type II FTE'!IA13-'Equation 4 Type I FTE'!IA13</f>
        <v>7.3326047358834232E-3</v>
      </c>
      <c r="IB13" s="20">
        <f>'Equation 4 Type II FTE'!IB13-'Equation 4 Type I FTE'!IB13</f>
        <v>7.3326047358834301E-3</v>
      </c>
      <c r="IC13" s="20">
        <f>'Equation 4 Type II FTE'!IC13-'Equation 4 Type I FTE'!IC13</f>
        <v>7.2335154826958098E-3</v>
      </c>
      <c r="ID13" s="20">
        <f>'Equation 4 Type II FTE'!ID13-'Equation 4 Type I FTE'!ID13</f>
        <v>7.0353369763205831E-3</v>
      </c>
      <c r="IE13" s="20">
        <f>'Equation 4 Type II FTE'!IE13-'Equation 4 Type I FTE'!IE13</f>
        <v>7.2335154826958098E-3</v>
      </c>
      <c r="IF13" s="20">
        <f>'Equation 4 Type II FTE'!IF13-'Equation 4 Type I FTE'!IF13</f>
        <v>8.7198542805100188E-3</v>
      </c>
      <c r="IG13" s="20">
        <f>'Equation 4 Type II FTE'!IG13-'Equation 4 Type I FTE'!IG13</f>
        <v>8.3234972677595637E-3</v>
      </c>
      <c r="IH13" s="20">
        <f>'Equation 4 Type II FTE'!IH13-'Equation 4 Type I FTE'!IH13</f>
        <v>8.3234972677595637E-3</v>
      </c>
      <c r="II13" s="20">
        <f>'Equation 4 Type II FTE'!II13-'Equation 4 Type I FTE'!II13</f>
        <v>6.1435336976320585E-3</v>
      </c>
      <c r="IJ13" s="20">
        <f>'Equation 4 Type II FTE'!IJ13-'Equation 4 Type I FTE'!IJ13</f>
        <v>7.7289617486338696E-3</v>
      </c>
      <c r="IK13" s="20">
        <f>'Equation 4 Type II FTE'!IK13-'Equation 4 Type I FTE'!IK13</f>
        <v>6.738069216757743E-3</v>
      </c>
      <c r="IL13" s="20">
        <f>'Equation 4 Type II FTE'!IL13-'Equation 4 Type I FTE'!IL13</f>
        <v>6.7380692167577413E-3</v>
      </c>
      <c r="IM13" s="20">
        <f>'Equation 4 Type II FTE'!IM13-'Equation 4 Type I FTE'!IM13</f>
        <v>7.3326047358834232E-3</v>
      </c>
      <c r="IN13" s="20">
        <f>'Equation 4 Type II FTE'!IN13-'Equation 4 Type I FTE'!IN13</f>
        <v>7.1344262295081999E-3</v>
      </c>
      <c r="IO13" s="20">
        <f>'Equation 4 Type II FTE'!IO13-'Equation 4 Type I FTE'!IO13</f>
        <v>7.4316939890710382E-3</v>
      </c>
      <c r="IP13" s="20">
        <f>'Equation 4 Type II FTE'!IP13-'Equation 4 Type I FTE'!IP13</f>
        <v>7.629872495446265E-3</v>
      </c>
      <c r="IQ13" s="20">
        <f>'Equation 4 Type II FTE'!IQ13-'Equation 4 Type I FTE'!IQ13</f>
        <v>7.3326047358834266E-3</v>
      </c>
      <c r="IR13" s="20">
        <f>'Equation 4 Type II FTE'!IR13-'Equation 4 Type I FTE'!IR13</f>
        <v>7.134426229508193E-3</v>
      </c>
      <c r="IS13" s="20">
        <f>'Equation 4 Type II FTE'!IS13-'Equation 4 Type I FTE'!IS13</f>
        <v>7.2335154826958098E-3</v>
      </c>
      <c r="IT13" s="20">
        <f>'Equation 4 Type II FTE'!IT13-'Equation 4 Type I FTE'!IT13</f>
        <v>8.5216757741347904E-3</v>
      </c>
      <c r="IU13" s="20">
        <f>'Equation 4 Type II FTE'!IU13-'Equation 4 Type I FTE'!IU13</f>
        <v>7.43169398907104E-3</v>
      </c>
      <c r="IV13" s="20">
        <f>'Equation 4 Type II FTE'!IV13-'Equation 4 Type I FTE'!IV13</f>
        <v>7.5307832422586516E-3</v>
      </c>
      <c r="IW13" s="20">
        <f>'Equation 4 Type II FTE'!IW13-'Equation 4 Type I FTE'!IW13</f>
        <v>6.8371584699453564E-3</v>
      </c>
      <c r="IX13" s="20">
        <f>'Equation 4 Type II FTE'!IX13-'Equation 4 Type I FTE'!IX13</f>
        <v>7.7289617486338801E-3</v>
      </c>
      <c r="IY13" s="20">
        <f>'Equation 4 Type II FTE'!IY13-'Equation 4 Type I FTE'!IY13</f>
        <v>7.1344262295081964E-3</v>
      </c>
      <c r="IZ13" s="20">
        <f>'Equation 4 Type II FTE'!IZ13-'Equation 4 Type I FTE'!IZ13</f>
        <v>9.3143897996357007E-3</v>
      </c>
      <c r="JA13" s="20">
        <f>'Equation 4 Type II FTE'!JA13-'Equation 4 Type I FTE'!JA13</f>
        <v>7.5307832422586533E-3</v>
      </c>
      <c r="JB13" s="20">
        <f>'Equation 4 Type II FTE'!JB13-'Equation 4 Type I FTE'!JB13</f>
        <v>1.1395264116575595E-2</v>
      </c>
      <c r="JC13" s="20">
        <f>'Equation 4 Type II FTE'!JC13-'Equation 4 Type I FTE'!JC13</f>
        <v>1.3971584699453551E-2</v>
      </c>
      <c r="JD13" s="20">
        <f>'Equation 4 Type II FTE'!JD13-'Equation 4 Type I FTE'!JD13</f>
        <v>1.3773406193078326E-2</v>
      </c>
      <c r="JE13" s="20">
        <f>'Equation 4 Type II FTE'!JE13-'Equation 4 Type I FTE'!JE13</f>
        <v>1.2980692167577409E-2</v>
      </c>
      <c r="JF13" s="20">
        <f>'Equation 4 Type II FTE'!JF13-'Equation 4 Type I FTE'!JF13</f>
        <v>1.2782513661202186E-2</v>
      </c>
      <c r="JG13" s="20">
        <f>'Equation 4 Type II FTE'!JG13-'Equation 4 Type I FTE'!JG13</f>
        <v>1.6052459016393437E-2</v>
      </c>
      <c r="JH13" s="20">
        <f>'Equation 4 Type II FTE'!JH13-'Equation 4 Type I FTE'!JH13</f>
        <v>1.3575227686703099E-2</v>
      </c>
      <c r="JI13" s="20">
        <f>'Equation 4 Type II FTE'!JI13-'Equation 4 Type I FTE'!JI13</f>
        <v>1.2187978142076502E-2</v>
      </c>
      <c r="JJ13" s="20">
        <f>'Equation 4 Type II FTE'!JJ13-'Equation 4 Type I FTE'!JJ13</f>
        <v>9.8098360655737727E-3</v>
      </c>
      <c r="JK13" s="20">
        <f>'Equation 4 Type II FTE'!JK13-'Equation 4 Type I FTE'!JK13</f>
        <v>1.535883424408015E-2</v>
      </c>
      <c r="JL13" s="20">
        <f>'Equation 4 Type II FTE'!JL13-'Equation 4 Type I FTE'!JL13</f>
        <v>9.3143897996357007E-3</v>
      </c>
      <c r="JM13" s="20">
        <f>'Equation 4 Type II FTE'!JM13-'Equation 4 Type I FTE'!JM13</f>
        <v>1.0404371584699453E-2</v>
      </c>
      <c r="JN13" s="20">
        <f>'Equation 4 Type II FTE'!JN13-'Equation 4 Type I FTE'!JN13</f>
        <v>1.0701639344262295E-2</v>
      </c>
      <c r="JO13" s="20">
        <f>'Equation 4 Type II FTE'!JO13-'Equation 4 Type I FTE'!JO13</f>
        <v>1.4367941712204008E-2</v>
      </c>
      <c r="JP13" s="20">
        <f>'Equation 4 Type II FTE'!JP13-'Equation 4 Type I FTE'!JP13</f>
        <v>1.4665209471766853E-2</v>
      </c>
      <c r="JQ13" s="20">
        <f>'Equation 4 Type II FTE'!JQ13-'Equation 4 Type I FTE'!JQ13</f>
        <v>1.8529690346083792E-2</v>
      </c>
      <c r="JR13" s="20">
        <f>'Equation 4 Type II FTE'!JR13-'Equation 4 Type I FTE'!JR13</f>
        <v>1.6349726775956284E-2</v>
      </c>
      <c r="JS13" s="20">
        <f>'Equation 4 Type II FTE'!JS13-'Equation 4 Type I FTE'!JS13</f>
        <v>1.2584335154826959E-2</v>
      </c>
      <c r="JT13" s="20">
        <f>'Equation 4 Type II FTE'!JT13-'Equation 4 Type I FTE'!JT13</f>
        <v>1.2386156648451732E-2</v>
      </c>
      <c r="JU13" s="20">
        <f>'Equation 4 Type II FTE'!JU13-'Equation 4 Type I FTE'!JU13</f>
        <v>1.1494353369763205E-2</v>
      </c>
      <c r="JV13" s="20">
        <f>'Equation 4 Type II FTE'!JV13-'Equation 4 Type I FTE'!JV13</f>
        <v>1.0008014571948998E-2</v>
      </c>
      <c r="JW13" s="20">
        <f>'Equation 4 Type II FTE'!JW13-'Equation 4 Type I FTE'!JW13</f>
        <v>9.2153005464480874E-3</v>
      </c>
      <c r="JX13" s="20">
        <f>'Equation 4 Type II FTE'!JX13-'Equation 4 Type I FTE'!JX13</f>
        <v>8.3234972677595637E-3</v>
      </c>
      <c r="JY13" s="20">
        <f>'Equation 4 Type II FTE'!JY13-'Equation 4 Type I FTE'!JY13</f>
        <v>1.2386156648451734E-2</v>
      </c>
      <c r="JZ13" s="20">
        <f>'Equation 4 Type II FTE'!JZ13-'Equation 4 Type I FTE'!JZ13</f>
        <v>1.0899817850637525E-2</v>
      </c>
      <c r="KA13" s="20">
        <f>'Equation 4 Type II FTE'!KA13-'Equation 4 Type I FTE'!KA13</f>
        <v>5.7471766848816034E-3</v>
      </c>
      <c r="KB13" s="20">
        <f>'Equation 4 Type II FTE'!KB13-'Equation 4 Type I FTE'!KB13</f>
        <v>1.9619672131147542E-2</v>
      </c>
      <c r="KC13" s="20">
        <f>'Equation 4 Type II FTE'!KC13-'Equation 4 Type I FTE'!KC13</f>
        <v>1.4268852459016393E-2</v>
      </c>
      <c r="KD13" s="20">
        <f>'Equation 4 Type II FTE'!KD13-'Equation 4 Type I FTE'!KD13</f>
        <v>9.0171220400728624E-3</v>
      </c>
      <c r="KE13" s="20">
        <f>'Equation 4 Type II FTE'!KE13-'Equation 4 Type I FTE'!KE13</f>
        <v>1.0008014571948998E-2</v>
      </c>
      <c r="KF13" s="20">
        <f>'Equation 4 Type II FTE'!KF13-'Equation 4 Type I FTE'!KF13</f>
        <v>1.060255009107468E-2</v>
      </c>
      <c r="KG13" s="20">
        <f>'Equation 4 Type II FTE'!KG13-'Equation 4 Type I FTE'!KG13</f>
        <v>1.1097996357012752E-2</v>
      </c>
      <c r="KH13" s="20">
        <f>'Equation 4 Type II FTE'!KH13-'Equation 4 Type I FTE'!KH13</f>
        <v>1.0008014571948998E-2</v>
      </c>
      <c r="KI13" s="20">
        <f>'Equation 4 Type II FTE'!KI13-'Equation 4 Type I FTE'!KI13</f>
        <v>1.2088888888888887E-2</v>
      </c>
      <c r="KJ13" s="20">
        <f>'Equation 4 Type II FTE'!KJ13-'Equation 4 Type I FTE'!KJ13</f>
        <v>1.3575227686703096E-2</v>
      </c>
      <c r="KK13" s="20">
        <f>'Equation 4 Type II FTE'!KK13-'Equation 4 Type I FTE'!KK13</f>
        <v>9.6116575591985443E-3</v>
      </c>
      <c r="KL13" s="20">
        <f>'Equation 4 Type II FTE'!KL13-'Equation 4 Type I FTE'!KL13</f>
        <v>1.7043351548269581E-2</v>
      </c>
      <c r="KM13" s="20">
        <f>'Equation 4 Type II FTE'!KM13-'Equation 4 Type I FTE'!KM13</f>
        <v>1.6845173041894354E-2</v>
      </c>
      <c r="KN13" s="20">
        <f>'Equation 4 Type II FTE'!KN13-'Equation 4 Type I FTE'!KN13</f>
        <v>1.1197085610200367E-2</v>
      </c>
      <c r="KO13" s="20">
        <f>'Equation 4 Type II FTE'!KO13-'Equation 4 Type I FTE'!KO13</f>
        <v>1.0206193078324226E-2</v>
      </c>
      <c r="KP13" s="20">
        <f>'Equation 4 Type II FTE'!KP13-'Equation 4 Type I FTE'!KP13</f>
        <v>1.1989799635701275E-2</v>
      </c>
      <c r="KQ13" s="20">
        <f>'Equation 4 Type II FTE'!KQ13-'Equation 4 Type I FTE'!KQ13</f>
        <v>1.565610200364299E-2</v>
      </c>
      <c r="KR13" s="20">
        <f>'Equation 4 Type II FTE'!KR13-'Equation 4 Type I FTE'!KR13</f>
        <v>6.8371584699453564E-3</v>
      </c>
      <c r="KS13" s="20">
        <f>'Equation 4 Type II FTE'!KS13-'Equation 4 Type I FTE'!KS13</f>
        <v>1.0998907103825135E-2</v>
      </c>
      <c r="KT13" s="20">
        <f>'Equation 4 Type II FTE'!KT13-'Equation 4 Type I FTE'!KT13</f>
        <v>1.1494353369763207E-2</v>
      </c>
      <c r="KU13" s="20">
        <f>'Equation 4 Type II FTE'!KU13-'Equation 4 Type I FTE'!KU13</f>
        <v>1.4566120218579236E-2</v>
      </c>
      <c r="KV13" s="20">
        <f>'Equation 4 Type II FTE'!KV13-'Equation 4 Type I FTE'!KV13</f>
        <v>8.0262295081967201E-3</v>
      </c>
      <c r="KW13" s="20">
        <f>'Equation 4 Type II FTE'!KW13-'Equation 4 Type I FTE'!KW13</f>
        <v>1.8628779599271401E-2</v>
      </c>
      <c r="KX13" s="20">
        <f>'Equation 4 Type II FTE'!KX13-'Equation 4 Type I FTE'!KX13</f>
        <v>1.8628779599271405E-2</v>
      </c>
      <c r="KY13" s="20">
        <f>'Equation 4 Type II FTE'!KY13-'Equation 4 Type I FTE'!KY13</f>
        <v>1.7340619307832421E-2</v>
      </c>
      <c r="KZ13" s="20">
        <f>'Equation 4 Type II FTE'!KZ13-'Equation 4 Type I FTE'!KZ13</f>
        <v>1.6151548269581054E-2</v>
      </c>
      <c r="LA13" s="20">
        <f>'Equation 4 Type II FTE'!LA13-'Equation 4 Type I FTE'!LA13</f>
        <v>1.8133333333333335E-2</v>
      </c>
      <c r="LB13" s="20">
        <f>'Equation 4 Type II FTE'!LB13-'Equation 4 Type I FTE'!LB13</f>
        <v>1.6845173041894354E-2</v>
      </c>
      <c r="LC13" s="20">
        <f>'Equation 4 Type II FTE'!LC13-'Equation 4 Type I FTE'!LC13</f>
        <v>1.7935154826958104E-2</v>
      </c>
      <c r="LD13" s="20">
        <f>'Equation 4 Type II FTE'!LD13-'Equation 4 Type I FTE'!LD13</f>
        <v>2.0313296903460839E-2</v>
      </c>
      <c r="LE13" s="20">
        <f>'Equation 4 Type II FTE'!LE13-'Equation 4 Type I FTE'!LE13</f>
        <v>1.5160655737704918E-2</v>
      </c>
      <c r="LF13" s="20">
        <f>'Equation 4 Type II FTE'!LF13-'Equation 4 Type I FTE'!LF13</f>
        <v>1.1593442622950818E-2</v>
      </c>
      <c r="LG13" s="20">
        <f>'Equation 4 Type II FTE'!LG13-'Equation 4 Type I FTE'!LG13</f>
        <v>1.8331511839708561E-2</v>
      </c>
      <c r="LH13" s="20">
        <f>'Equation 4 Type II FTE'!LH13-'Equation 4 Type I FTE'!LH13</f>
        <v>1.8133333333333335E-2</v>
      </c>
      <c r="LI13" s="20">
        <f>'Equation 4 Type II FTE'!LI13-'Equation 4 Type I FTE'!LI13</f>
        <v>1.9322404371584702E-2</v>
      </c>
      <c r="LJ13" s="20">
        <f>'Equation 4 Type II FTE'!LJ13-'Equation 4 Type I FTE'!LJ13</f>
        <v>1.3277959927140256E-2</v>
      </c>
      <c r="LK13" s="20">
        <f>'Equation 4 Type II FTE'!LK13-'Equation 4 Type I FTE'!LK13</f>
        <v>1.6547905282331514E-2</v>
      </c>
      <c r="LL13" s="20">
        <f>'Equation 4 Type II FTE'!LL13-'Equation 4 Type I FTE'!LL13</f>
        <v>2.0907832422586523E-2</v>
      </c>
      <c r="LM13" s="20">
        <f>'Equation 4 Type II FTE'!LM13-'Equation 4 Type I FTE'!LM13</f>
        <v>1.3971584699453549E-2</v>
      </c>
      <c r="LN13" s="20">
        <f>'Equation 4 Type II FTE'!LN13-'Equation 4 Type I FTE'!LN13</f>
        <v>1.8826958105646632E-2</v>
      </c>
      <c r="LO13" s="20">
        <f>'Equation 4 Type II FTE'!LO13-'Equation 4 Type I FTE'!LO13</f>
        <v>1.1791621129326049E-2</v>
      </c>
      <c r="LP13" s="20">
        <f>'Equation 4 Type II FTE'!LP13-'Equation 4 Type I FTE'!LP13</f>
        <v>1.7836065573770495E-2</v>
      </c>
      <c r="LQ13" s="20">
        <f>'Equation 4 Type II FTE'!LQ13-'Equation 4 Type I FTE'!LQ13</f>
        <v>1.2782513661202189E-2</v>
      </c>
      <c r="LR13" s="20">
        <f>'Equation 4 Type II FTE'!LR13-'Equation 4 Type I FTE'!LR13</f>
        <v>1.8529690346083788E-2</v>
      </c>
      <c r="LS13" s="20">
        <f>'Equation 4 Type II FTE'!LS13-'Equation 4 Type I FTE'!LS13</f>
        <v>1.4268852459016395E-2</v>
      </c>
      <c r="LT13" s="20">
        <f>'Equation 4 Type II FTE'!LT13-'Equation 4 Type I FTE'!LT13</f>
        <v>1.1097996357012752E-2</v>
      </c>
      <c r="LU13" s="20">
        <f>'Equation 4 Type II FTE'!LU13-'Equation 4 Type I FTE'!LU13</f>
        <v>1.7637887067395268E-2</v>
      </c>
      <c r="LV13" s="20">
        <f>'Equation 4 Type II FTE'!LV13-'Equation 4 Type I FTE'!LV13</f>
        <v>1.5160655737704913E-2</v>
      </c>
      <c r="LW13" s="20">
        <f>'Equation 4 Type II FTE'!LW13-'Equation 4 Type I FTE'!LW13</f>
        <v>1.6151548269581054E-2</v>
      </c>
      <c r="LX13" s="20">
        <f>'Equation 4 Type II FTE'!LX13-'Equation 4 Type I FTE'!LX13</f>
        <v>1.9421493624772315E-2</v>
      </c>
      <c r="LY13" s="20">
        <f>'Equation 4 Type II FTE'!LY13-'Equation 4 Type I FTE'!LY13</f>
        <v>1.7340619307832424E-2</v>
      </c>
      <c r="LZ13" s="20">
        <f>'Equation 4 Type II FTE'!LZ13-'Equation 4 Type I FTE'!LZ13</f>
        <v>1.4764298724954463E-2</v>
      </c>
      <c r="MA13" s="20">
        <f>'Equation 4 Type II FTE'!MA13-'Equation 4 Type I FTE'!MA13</f>
        <v>1.0404371584699455E-2</v>
      </c>
      <c r="MB13" s="20">
        <f>'Equation 4 Type II FTE'!MB13-'Equation 4 Type I FTE'!MB13</f>
        <v>1.545792349726776E-2</v>
      </c>
      <c r="MC13" s="20">
        <f>'Equation 4 Type II FTE'!MC13-'Equation 4 Type I FTE'!MC13</f>
        <v>2.0115118397085609E-2</v>
      </c>
      <c r="MD13" s="20">
        <f>'Equation 4 Type II FTE'!MD13-'Equation 4 Type I FTE'!MD13</f>
        <v>1.6448816029143897E-2</v>
      </c>
      <c r="ME13" s="20">
        <f>'Equation 4 Type II FTE'!ME13-'Equation 4 Type I FTE'!ME13</f>
        <v>1.5854280510018214E-2</v>
      </c>
      <c r="MF13" s="20">
        <f>'Equation 4 Type II FTE'!MF13-'Equation 4 Type I FTE'!MF13</f>
        <v>1.6845173041894351E-2</v>
      </c>
      <c r="MG13" s="20">
        <f>'Equation 4 Type II FTE'!MG13-'Equation 4 Type I FTE'!MG13</f>
        <v>1.6646994535519127E-2</v>
      </c>
      <c r="MH13" s="20">
        <f>'Equation 4 Type II FTE'!MH13-'Equation 4 Type I FTE'!MH13</f>
        <v>1.7241530054644807E-2</v>
      </c>
      <c r="MI13" s="20">
        <f>'Equation 4 Type II FTE'!MI13-'Equation 4 Type I FTE'!MI13</f>
        <v>1.57551912568306E-2</v>
      </c>
      <c r="MJ13" s="20">
        <f>'Equation 4 Type II FTE'!MJ13-'Equation 4 Type I FTE'!MJ13</f>
        <v>1.3872495446265939E-2</v>
      </c>
      <c r="MK13" s="20">
        <f>'Equation 4 Type II FTE'!MK13-'Equation 4 Type I FTE'!MK13</f>
        <v>1.5358834244080145E-2</v>
      </c>
      <c r="ML13" s="20">
        <f>'Equation 4 Type II FTE'!ML13-'Equation 4 Type I FTE'!ML13</f>
        <v>2.0313296903460839E-2</v>
      </c>
      <c r="MM13" s="20">
        <f>'Equation 4 Type II FTE'!MM13-'Equation 4 Type I FTE'!MM13</f>
        <v>1.4268852459016393E-2</v>
      </c>
      <c r="MN13" s="20">
        <f>'Equation 4 Type II FTE'!MN13-'Equation 4 Type I FTE'!MN13</f>
        <v>1.3674316939890711E-2</v>
      </c>
      <c r="MO13" s="20">
        <f>'Equation 4 Type II FTE'!MO13-'Equation 4 Type I FTE'!MO13</f>
        <v>1.1494353369763205E-2</v>
      </c>
      <c r="MP13" s="20">
        <f>'Equation 4 Type II FTE'!MP13-'Equation 4 Type I FTE'!MP13</f>
        <v>1.1593442622950822E-2</v>
      </c>
      <c r="MQ13" s="20">
        <f>'Equation 4 Type II FTE'!MQ13-'Equation 4 Type I FTE'!MQ13</f>
        <v>1.0800728597449908E-2</v>
      </c>
      <c r="MR13" s="20">
        <f>'Equation 4 Type II FTE'!MR13-'Equation 4 Type I FTE'!MR13</f>
        <v>1.3674316939890713E-2</v>
      </c>
      <c r="MS13" s="20">
        <f>'Equation 4 Type II FTE'!MS13-'Equation 4 Type I FTE'!MS13</f>
        <v>1.1989799635701272E-2</v>
      </c>
      <c r="MT13" s="20">
        <f>'Equation 4 Type II FTE'!MT13-'Equation 4 Type I FTE'!MT13</f>
        <v>1.4169763205828783E-2</v>
      </c>
      <c r="MU13" s="20">
        <f>'Equation 4 Type II FTE'!MU13-'Equation 4 Type I FTE'!MU13</f>
        <v>1.1296174863387978E-2</v>
      </c>
      <c r="MV13" s="20">
        <f>'Equation 4 Type II FTE'!MV13-'Equation 4 Type I FTE'!MV13</f>
        <v>1.6746083788706741E-2</v>
      </c>
      <c r="MW13" s="20">
        <f>'Equation 4 Type II FTE'!MW13-'Equation 4 Type I FTE'!MW13</f>
        <v>1.5854280510018214E-2</v>
      </c>
      <c r="MX13" s="20">
        <f>'Equation 4 Type II FTE'!MX13-'Equation 4 Type I FTE'!MX13</f>
        <v>1.7538797814207651E-2</v>
      </c>
      <c r="MY13" s="20">
        <f>'Equation 4 Type II FTE'!MY13-'Equation 4 Type I FTE'!MY13</f>
        <v>1.625063752276867E-2</v>
      </c>
      <c r="MZ13" s="20">
        <f>'Equation 4 Type II FTE'!MZ13-'Equation 4 Type I FTE'!MZ13</f>
        <v>1.1989799635701277E-2</v>
      </c>
      <c r="NA13" s="20">
        <f>'Equation 4 Type II FTE'!NA13-'Equation 4 Type I FTE'!NA13</f>
        <v>1.9916939890710385E-2</v>
      </c>
      <c r="NB13" s="20">
        <f>'Equation 4 Type II FTE'!NB13-'Equation 4 Type I FTE'!NB13</f>
        <v>1.4566120218579236E-2</v>
      </c>
      <c r="NC13" s="20">
        <f>'Equation 4 Type II FTE'!NC13-'Equation 4 Type I FTE'!NC13</f>
        <v>1.625063752276867E-2</v>
      </c>
      <c r="ND13" s="20">
        <f>'Equation 4 Type II FTE'!ND13-'Equation 4 Type I FTE'!ND13</f>
        <v>1.8133333333333335E-2</v>
      </c>
      <c r="NE13" s="20">
        <f>'Equation 4 Type II FTE'!NE13-'Equation 4 Type I FTE'!NE13</f>
        <v>1.1593442622950822E-2</v>
      </c>
      <c r="NF13" s="20">
        <f>'Equation 4 Type II FTE'!NF13-'Equation 4 Type I FTE'!NF13</f>
        <v>1.625063752276867E-2</v>
      </c>
      <c r="NG13" s="46">
        <f>'Equation 4 Type II FTE'!NG13-'Equation 4 Type I FTE'!NG13</f>
        <v>1.7439708561020034E-2</v>
      </c>
      <c r="NH13" s="20">
        <f>'Equation 4 Type II FTE'!NH13-'Equation 4 Type I FTE'!NH13</f>
        <v>1.8529690346083788E-2</v>
      </c>
      <c r="NI13" s="20">
        <f>'Equation 4 Type II FTE'!NI13-'Equation 4 Type I FTE'!NI13</f>
        <v>1.1593442622950822E-2</v>
      </c>
      <c r="NJ13" s="46">
        <f>'Equation 4 Type II FTE'!NJ13-'Equation 4 Type I FTE'!NJ13</f>
        <v>2.7744990892531879E-2</v>
      </c>
    </row>
    <row r="14" spans="1:374" x14ac:dyDescent="0.3">
      <c r="B14" s="18" t="s">
        <v>827</v>
      </c>
      <c r="C14" s="20">
        <f>'Equation 4 Type II FTE'!C14-'Equation 4 Type I FTE'!C14</f>
        <v>2.0357311012294016E-2</v>
      </c>
      <c r="D14" s="20">
        <f>'Equation 4 Type II FTE'!D14-'Equation 4 Type I FTE'!D14</f>
        <v>2.4041014909756749E-2</v>
      </c>
      <c r="E14" s="20">
        <f>'Equation 4 Type II FTE'!E14-'Equation 4 Type I FTE'!E14</f>
        <v>2.4525712791001835E-2</v>
      </c>
      <c r="F14" s="20">
        <f>'Equation 4 Type II FTE'!F14-'Equation 4 Type I FTE'!F14</f>
        <v>3.3250274653413563E-2</v>
      </c>
      <c r="G14" s="20">
        <f>'Equation 4 Type II FTE'!G14-'Equation 4 Type I FTE'!G14</f>
        <v>2.3750196181009667E-2</v>
      </c>
      <c r="H14" s="20">
        <f>'Equation 4 Type II FTE'!H14-'Equation 4 Type I FTE'!H14</f>
        <v>1.9581794402301858E-2</v>
      </c>
      <c r="I14" s="20">
        <f>'Equation 4 Type II FTE'!I14-'Equation 4 Type I FTE'!I14</f>
        <v>1.6188909233586186E-2</v>
      </c>
      <c r="J14" s="20">
        <f>'Equation 4 Type II FTE'!J14-'Equation 4 Type I FTE'!J14</f>
        <v>1.9290975673554797E-2</v>
      </c>
      <c r="K14" s="20">
        <f>'Equation 4 Type II FTE'!K14-'Equation 4 Type I FTE'!K14</f>
        <v>1.6576667538582265E-2</v>
      </c>
      <c r="L14" s="20">
        <f>'Equation 4 Type II FTE'!L14-'Equation 4 Type I FTE'!L14</f>
        <v>3.3928851687156689E-2</v>
      </c>
      <c r="M14" s="20">
        <f>'Equation 4 Type II FTE'!M14-'Equation 4 Type I FTE'!M14</f>
        <v>1.9872613131048916E-2</v>
      </c>
      <c r="N14" s="20">
        <f>'Equation 4 Type II FTE'!N14-'Equation 4 Type I FTE'!N14</f>
        <v>3.9357467957101752E-2</v>
      </c>
      <c r="O14" s="20">
        <f>'Equation 4 Type II FTE'!O14-'Equation 4 Type I FTE'!O14</f>
        <v>2.0163431859795973E-2</v>
      </c>
      <c r="P14" s="20">
        <f>'Equation 4 Type II FTE'!P14-'Equation 4 Type I FTE'!P14</f>
        <v>1.4831755166099914E-2</v>
      </c>
      <c r="Q14" s="20">
        <f>'Equation 4 Type II FTE'!Q14-'Equation 4 Type I FTE'!Q14</f>
        <v>0</v>
      </c>
      <c r="R14" s="20">
        <f>'Equation 4 Type II FTE'!R14-'Equation 4 Type I FTE'!R14</f>
        <v>1.4734815589850903E-2</v>
      </c>
      <c r="S14" s="20">
        <f>'Equation 4 Type II FTE'!S14-'Equation 4 Type I FTE'!S14</f>
        <v>1.7352184148574423E-2</v>
      </c>
      <c r="T14" s="20">
        <f>'Equation 4 Type II FTE'!T14-'Equation 4 Type I FTE'!T14</f>
        <v>1.7836882029819506E-2</v>
      </c>
      <c r="U14" s="20">
        <f>'Equation 4 Type II FTE'!U14-'Equation 4 Type I FTE'!U14</f>
        <v>2.2005283808527329E-2</v>
      </c>
      <c r="V14" s="20">
        <f>'Equation 4 Type II FTE'!V14-'Equation 4 Type I FTE'!V14</f>
        <v>2.4913471095997897E-2</v>
      </c>
      <c r="W14" s="20">
        <f>'Equation 4 Type II FTE'!W14-'Equation 4 Type I FTE'!W14</f>
        <v>1.4637876013601892E-2</v>
      </c>
      <c r="X14" s="20">
        <f>'Equation 4 Type II FTE'!X14-'Equation 4 Type I FTE'!X14</f>
        <v>1.4443996861103849E-2</v>
      </c>
      <c r="Y14" s="20">
        <f>'Equation 4 Type II FTE'!Y14-'Equation 4 Type I FTE'!Y14</f>
        <v>1.5607271776092078E-2</v>
      </c>
      <c r="Z14" s="20">
        <f>'Equation 4 Type II FTE'!Z14-'Equation 4 Type I FTE'!Z14</f>
        <v>3.6933978550876212E-2</v>
      </c>
      <c r="AA14" s="20">
        <f>'Equation 4 Type II FTE'!AA14-'Equation 4 Type I FTE'!AA14</f>
        <v>2.4816531519749496E-2</v>
      </c>
      <c r="AB14" s="20">
        <f>'Equation 4 Type II FTE'!AB14-'Equation 4 Type I FTE'!AB14</f>
        <v>3.4898247449647535E-2</v>
      </c>
      <c r="AC14" s="20">
        <f>'Equation 4 Type II FTE'!AC14-'Equation 4 Type I FTE'!AC14</f>
        <v>2.4137954486006308E-2</v>
      </c>
      <c r="AD14" s="20">
        <f>'Equation 4 Type II FTE'!AD14-'Equation 4 Type I FTE'!AD14</f>
        <v>1.7933821606068535E-2</v>
      </c>
      <c r="AE14" s="20">
        <f>'Equation 4 Type II FTE'!AE14-'Equation 4 Type I FTE'!AE14</f>
        <v>1.7739942453570502E-2</v>
      </c>
      <c r="AF14" s="20">
        <f>'Equation 4 Type II FTE'!AF14-'Equation 4 Type I FTE'!AF14</f>
        <v>1.9775673554799898E-2</v>
      </c>
      <c r="AG14" s="20">
        <f>'Equation 4 Type II FTE'!AG14-'Equation 4 Type I FTE'!AG14</f>
        <v>1.9097096521056761E-2</v>
      </c>
      <c r="AH14" s="20">
        <f>'Equation 4 Type II FTE'!AH14-'Equation 4 Type I FTE'!AH14</f>
        <v>2.2102223384776357E-2</v>
      </c>
      <c r="AI14" s="20">
        <f>'Equation 4 Type II FTE'!AI14-'Equation 4 Type I FTE'!AI14</f>
        <v>1.9387915249803819E-2</v>
      </c>
      <c r="AJ14" s="20">
        <f>'Equation 4 Type II FTE'!AJ14-'Equation 4 Type I FTE'!AJ14</f>
        <v>1.6770546691080308E-2</v>
      </c>
      <c r="AK14" s="20">
        <f>'Equation 4 Type II FTE'!AK14-'Equation 4 Type I FTE'!AK14</f>
        <v>2.1035888046037142E-2</v>
      </c>
      <c r="AL14" s="20">
        <f>'Equation 4 Type II FTE'!AL14-'Equation 4 Type I FTE'!AL14</f>
        <v>2.0842008893539113E-2</v>
      </c>
      <c r="AM14" s="20">
        <f>'Equation 4 Type II FTE'!AM14-'Equation 4 Type I FTE'!AM14</f>
        <v>2.297467957101753E-2</v>
      </c>
      <c r="AN14" s="20">
        <f>'Equation 4 Type II FTE'!AN14-'Equation 4 Type I FTE'!AN14</f>
        <v>1.4734815589850903E-2</v>
      </c>
      <c r="AO14" s="20">
        <f>'Equation 4 Type II FTE'!AO14-'Equation 4 Type I FTE'!AO14</f>
        <v>1.2989903217368559E-2</v>
      </c>
      <c r="AP14" s="20">
        <f>'Equation 4 Type II FTE'!AP14-'Equation 4 Type I FTE'!AP14</f>
        <v>2.2780800418519483E-2</v>
      </c>
      <c r="AQ14" s="20">
        <f>'Equation 4 Type II FTE'!AQ14-'Equation 4 Type I FTE'!AQ14</f>
        <v>1.6091969657337168E-2</v>
      </c>
      <c r="AR14" s="20">
        <f>'Equation 4 Type II FTE'!AR14-'Equation 4 Type I FTE'!AR14</f>
        <v>1.7933821606068531E-2</v>
      </c>
      <c r="AS14" s="20">
        <f>'Equation 4 Type II FTE'!AS14-'Equation 4 Type I FTE'!AS14</f>
        <v>1.686748626732933E-2</v>
      </c>
      <c r="AT14" s="20">
        <f>'Equation 4 Type II FTE'!AT14-'Equation 4 Type I FTE'!AT14</f>
        <v>1.5801150928590111E-2</v>
      </c>
      <c r="AU14" s="20">
        <f>'Equation 4 Type II FTE'!AU14-'Equation 4 Type I FTE'!AU14</f>
        <v>1.4540936437352867E-2</v>
      </c>
      <c r="AV14" s="20">
        <f>'Equation 4 Type II FTE'!AV14-'Equation 4 Type I FTE'!AV14</f>
        <v>1.7739942453570495E-2</v>
      </c>
      <c r="AW14" s="20">
        <f>'Equation 4 Type II FTE'!AW14-'Equation 4 Type I FTE'!AW14</f>
        <v>1.5607271776092075E-2</v>
      </c>
      <c r="AX14" s="20">
        <f>'Equation 4 Type II FTE'!AX14-'Equation 4 Type I FTE'!AX14</f>
        <v>1.5704211352341096E-2</v>
      </c>
      <c r="AY14" s="20">
        <f>'Equation 4 Type II FTE'!AY14-'Equation 4 Type I FTE'!AY14</f>
        <v>1.2699084488621502E-2</v>
      </c>
      <c r="AZ14" s="20">
        <f>'Equation 4 Type II FTE'!AZ14-'Equation 4 Type I FTE'!AZ14</f>
        <v>1.3862359403609734E-2</v>
      </c>
      <c r="BA14" s="20">
        <f>'Equation 4 Type II FTE'!BA14-'Equation 4 Type I FTE'!BA14</f>
        <v>1.4540936437352865E-2</v>
      </c>
      <c r="BB14" s="20">
        <f>'Equation 4 Type II FTE'!BB14-'Equation 4 Type I FTE'!BB14</f>
        <v>1.9097096521056761E-2</v>
      </c>
      <c r="BC14" s="20">
        <f>'Equation 4 Type II FTE'!BC14-'Equation 4 Type I FTE'!BC14</f>
        <v>2.0454250588543034E-2</v>
      </c>
      <c r="BD14" s="20">
        <f>'Equation 4 Type II FTE'!BD14-'Equation 4 Type I FTE'!BD14</f>
        <v>1.4637876013601888E-2</v>
      </c>
      <c r="BE14" s="20">
        <f>'Equation 4 Type II FTE'!BE14-'Equation 4 Type I FTE'!BE14</f>
        <v>1.8612398639811668E-2</v>
      </c>
      <c r="BF14" s="20">
        <f>'Equation 4 Type II FTE'!BF14-'Equation 4 Type I FTE'!BF14</f>
        <v>1.832157991106461E-2</v>
      </c>
      <c r="BG14" s="20">
        <f>'Equation 4 Type II FTE'!BG14-'Equation 4 Type I FTE'!BG14</f>
        <v>2.2780800418519494E-2</v>
      </c>
      <c r="BH14" s="20">
        <f>'Equation 4 Type II FTE'!BH14-'Equation 4 Type I FTE'!BH14</f>
        <v>1.9969552707297937E-2</v>
      </c>
      <c r="BI14" s="20">
        <f>'Equation 4 Type II FTE'!BI14-'Equation 4 Type I FTE'!BI14</f>
        <v>2.2780800418519483E-2</v>
      </c>
      <c r="BJ14" s="20">
        <f>'Equation 4 Type II FTE'!BJ14-'Equation 4 Type I FTE'!BJ14</f>
        <v>1.9969552707297937E-2</v>
      </c>
      <c r="BK14" s="20">
        <f>'Equation 4 Type II FTE'!BK14-'Equation 4 Type I FTE'!BK14</f>
        <v>1.7836882029819513E-2</v>
      </c>
      <c r="BL14" s="20">
        <f>'Equation 4 Type II FTE'!BL14-'Equation 4 Type I FTE'!BL14</f>
        <v>1.5219513471095998E-2</v>
      </c>
      <c r="BM14" s="20">
        <f>'Equation 4 Type II FTE'!BM14-'Equation 4 Type I FTE'!BM14</f>
        <v>1.8030761182317549E-2</v>
      </c>
      <c r="BN14" s="20">
        <f>'Equation 4 Type II FTE'!BN14-'Equation 4 Type I FTE'!BN14</f>
        <v>2.0260371436044994E-2</v>
      </c>
      <c r="BO14" s="20">
        <f>'Equation 4 Type II FTE'!BO14-'Equation 4 Type I FTE'!BO14</f>
        <v>2.908187287470573E-2</v>
      </c>
      <c r="BP14" s="20">
        <f>'Equation 4 Type II FTE'!BP14-'Equation 4 Type I FTE'!BP14</f>
        <v>1.5995030081088147E-2</v>
      </c>
      <c r="BQ14" s="20">
        <f>'Equation 4 Type II FTE'!BQ14-'Equation 4 Type I FTE'!BQ14</f>
        <v>1.9775673554799894E-2</v>
      </c>
      <c r="BR14" s="20">
        <f>'Equation 4 Type II FTE'!BR14-'Equation 4 Type I FTE'!BR14</f>
        <v>1.5801150928590114E-2</v>
      </c>
      <c r="BS14" s="20">
        <f>'Equation 4 Type II FTE'!BS14-'Equation 4 Type I FTE'!BS14</f>
        <v>1.8612398639811664E-2</v>
      </c>
      <c r="BT14" s="20">
        <f>'Equation 4 Type II FTE'!BT14-'Equation 4 Type I FTE'!BT14</f>
        <v>2.064812974104107E-2</v>
      </c>
      <c r="BU14" s="20">
        <f>'Equation 4 Type II FTE'!BU14-'Equation 4 Type I FTE'!BU14</f>
        <v>1.8418519487313628E-2</v>
      </c>
      <c r="BV14" s="20">
        <f>'Equation 4 Type II FTE'!BV14-'Equation 4 Type I FTE'!BV14</f>
        <v>1.8612398639811664E-2</v>
      </c>
      <c r="BW14" s="20">
        <f>'Equation 4 Type II FTE'!BW14-'Equation 4 Type I FTE'!BW14</f>
        <v>2.0745069317290091E-2</v>
      </c>
      <c r="BX14" s="20">
        <f>'Equation 4 Type II FTE'!BX14-'Equation 4 Type I FTE'!BX14</f>
        <v>1.5413392623594036E-2</v>
      </c>
      <c r="BY14" s="20">
        <f>'Equation 4 Type II FTE'!BY14-'Equation 4 Type I FTE'!BY14</f>
        <v>1.492869474234894E-2</v>
      </c>
      <c r="BZ14" s="20">
        <f>'Equation 4 Type II FTE'!BZ14-'Equation 4 Type I FTE'!BZ14</f>
        <v>1.4734815589850903E-2</v>
      </c>
      <c r="CA14" s="20">
        <f>'Equation 4 Type II FTE'!CA14-'Equation 4 Type I FTE'!CA14</f>
        <v>2.1423646351033221E-2</v>
      </c>
      <c r="CB14" s="20">
        <f>'Equation 4 Type II FTE'!CB14-'Equation 4 Type I FTE'!CB14</f>
        <v>2.0454250588543027E-2</v>
      </c>
      <c r="CC14" s="20">
        <f>'Equation 4 Type II FTE'!CC14-'Equation 4 Type I FTE'!CC14</f>
        <v>1.9290975673554801E-2</v>
      </c>
      <c r="CD14" s="20">
        <f>'Equation 4 Type II FTE'!CD14-'Equation 4 Type I FTE'!CD14</f>
        <v>3.1796181009678265E-2</v>
      </c>
      <c r="CE14" s="20">
        <f>'Equation 4 Type II FTE'!CE14-'Equation 4 Type I FTE'!CE14</f>
        <v>2.3556317028511638E-2</v>
      </c>
      <c r="CF14" s="20">
        <f>'Equation 4 Type II FTE'!CF14-'Equation 4 Type I FTE'!CF14</f>
        <v>1.9387915249803822E-2</v>
      </c>
      <c r="CG14" s="20">
        <f>'Equation 4 Type II FTE'!CG14-'Equation 4 Type I FTE'!CG14</f>
        <v>1.8127700758566571E-2</v>
      </c>
      <c r="CH14" s="20">
        <f>'Equation 4 Type II FTE'!CH14-'Equation 4 Type I FTE'!CH14</f>
        <v>1.502563431859796E-2</v>
      </c>
      <c r="CI14" s="20">
        <f>'Equation 4 Type II FTE'!CI14-'Equation 4 Type I FTE'!CI14</f>
        <v>1.8806277792309707E-2</v>
      </c>
      <c r="CJ14" s="20">
        <f>'Equation 4 Type II FTE'!CJ14-'Equation 4 Type I FTE'!CJ14</f>
        <v>2.7336960502223381E-2</v>
      </c>
      <c r="CK14" s="20">
        <f>'Equation 4 Type II FTE'!CK14-'Equation 4 Type I FTE'!CK14</f>
        <v>3.2571697619670416E-2</v>
      </c>
      <c r="CL14" s="20">
        <f>'Equation 4 Type II FTE'!CL14-'Equation 4 Type I FTE'!CL14</f>
        <v>2.1714465079780278E-2</v>
      </c>
      <c r="CM14" s="20">
        <f>'Equation 4 Type II FTE'!CM14-'Equation 4 Type I FTE'!CM14</f>
        <v>2.2780800418519483E-2</v>
      </c>
      <c r="CN14" s="20">
        <f>'Equation 4 Type II FTE'!CN14-'Equation 4 Type I FTE'!CN14</f>
        <v>1.6382788386084229E-2</v>
      </c>
      <c r="CO14" s="20">
        <f>'Equation 4 Type II FTE'!CO14-'Equation 4 Type I FTE'!CO14</f>
        <v>1.7933821606068535E-2</v>
      </c>
      <c r="CP14" s="20">
        <f>'Equation 4 Type II FTE'!CP14-'Equation 4 Type I FTE'!CP14</f>
        <v>1.7836882029819513E-2</v>
      </c>
      <c r="CQ14" s="20">
        <f>'Equation 4 Type II FTE'!CQ14-'Equation 4 Type I FTE'!CQ14</f>
        <v>1.599503008108815E-2</v>
      </c>
      <c r="CR14" s="20">
        <f>'Equation 4 Type II FTE'!CR14-'Equation 4 Type I FTE'!CR14</f>
        <v>1.5704211352341093E-2</v>
      </c>
      <c r="CS14" s="20">
        <f>'Equation 4 Type II FTE'!CS14-'Equation 4 Type I FTE'!CS14</f>
        <v>1.5801150928590114E-2</v>
      </c>
      <c r="CT14" s="20">
        <f>'Equation 4 Type II FTE'!CT14-'Equation 4 Type I FTE'!CT14</f>
        <v>1.5413392623594036E-2</v>
      </c>
      <c r="CU14" s="20">
        <f>'Equation 4 Type II FTE'!CU14-'Equation 4 Type I FTE'!CU14</f>
        <v>1.4637876013601886E-2</v>
      </c>
      <c r="CV14" s="20">
        <f>'Equation 4 Type II FTE'!CV14-'Equation 4 Type I FTE'!CV14</f>
        <v>2.1520585927282239E-2</v>
      </c>
      <c r="CW14" s="20">
        <f>'Equation 4 Type II FTE'!CW14-'Equation 4 Type I FTE'!CW14</f>
        <v>2.1811404656029296E-2</v>
      </c>
      <c r="CX14" s="20">
        <f>'Equation 4 Type II FTE'!CX14-'Equation 4 Type I FTE'!CX14</f>
        <v>1.7061365419827362E-2</v>
      </c>
      <c r="CY14" s="20">
        <f>'Equation 4 Type II FTE'!CY14-'Equation 4 Type I FTE'!CY14</f>
        <v>2.1132827622286167E-2</v>
      </c>
      <c r="CZ14" s="20">
        <f>'Equation 4 Type II FTE'!CZ14-'Equation 4 Type I FTE'!CZ14</f>
        <v>3.4122730839654725E-2</v>
      </c>
      <c r="DA14" s="20">
        <f>'Equation 4 Type II FTE'!DA14-'Equation 4 Type I FTE'!DA14</f>
        <v>3.1990060162176301E-2</v>
      </c>
      <c r="DB14" s="20">
        <f>'Equation 4 Type II FTE'!DB14-'Equation 4 Type I FTE'!DB14</f>
        <v>2.0745069317290088E-2</v>
      </c>
      <c r="DC14" s="20">
        <f>'Equation 4 Type II FTE'!DC14-'Equation 4 Type I FTE'!DC14</f>
        <v>2.5495108553492025E-2</v>
      </c>
      <c r="DD14" s="20">
        <f>'Equation 4 Type II FTE'!DD14-'Equation 4 Type I FTE'!DD14</f>
        <v>1.9097096521056761E-2</v>
      </c>
      <c r="DE14" s="20">
        <f>'Equation 4 Type II FTE'!DE14-'Equation 4 Type I FTE'!DE14</f>
        <v>3.3831912110907671E-2</v>
      </c>
      <c r="DF14" s="20">
        <f>'Equation 4 Type II FTE'!DF14-'Equation 4 Type I FTE'!DF14</f>
        <v>2.4331833638503796E-2</v>
      </c>
      <c r="DG14" s="20">
        <f>'Equation 4 Type II FTE'!DG14-'Equation 4 Type I FTE'!DG14</f>
        <v>2.2974679571017526E-2</v>
      </c>
      <c r="DH14" s="20">
        <f>'Equation 4 Type II FTE'!DH14-'Equation 4 Type I FTE'!DH14</f>
        <v>3.2377818467172387E-2</v>
      </c>
      <c r="DI14" s="20">
        <f>'Equation 4 Type II FTE'!DI14-'Equation 4 Type I FTE'!DI14</f>
        <v>1.5704211352341093E-2</v>
      </c>
      <c r="DJ14" s="20">
        <f>'Equation 4 Type II FTE'!DJ14-'Equation 4 Type I FTE'!DJ14</f>
        <v>2.2489981689772429E-2</v>
      </c>
      <c r="DK14" s="20">
        <f>'Equation 4 Type II FTE'!DK14-'Equation 4 Type I FTE'!DK14</f>
        <v>3.5576824483390015E-2</v>
      </c>
      <c r="DL14" s="20">
        <f>'Equation 4 Type II FTE'!DL14-'Equation 4 Type I FTE'!DL14</f>
        <v>3.7806434737117443E-2</v>
      </c>
      <c r="DM14" s="20">
        <f>'Equation 4 Type II FTE'!DM14-'Equation 4 Type I FTE'!DM14</f>
        <v>1.2020507454878367E-2</v>
      </c>
      <c r="DN14" s="20">
        <f>'Equation 4 Type II FTE'!DN14-'Equation 4 Type I FTE'!DN14</f>
        <v>2.7336960502223381E-2</v>
      </c>
      <c r="DO14" s="20">
        <f>'Equation 4 Type II FTE'!DO14-'Equation 4 Type I FTE'!DO14</f>
        <v>1.832157991106461E-2</v>
      </c>
      <c r="DP14" s="20">
        <f>'Equation 4 Type II FTE'!DP14-'Equation 4 Type I FTE'!DP14</f>
        <v>2.1520585927282242E-2</v>
      </c>
      <c r="DQ14" s="20">
        <f>'Equation 4 Type II FTE'!DQ14-'Equation 4 Type I FTE'!DQ14</f>
        <v>1.9290975673554801E-2</v>
      </c>
      <c r="DR14" s="20">
        <f>'Equation 4 Type II FTE'!DR14-'Equation 4 Type I FTE'!DR14</f>
        <v>2.9372691603452784E-2</v>
      </c>
      <c r="DS14" s="20">
        <f>'Equation 4 Type II FTE'!DS14-'Equation 4 Type I FTE'!DS14</f>
        <v>2.0842008893539106E-2</v>
      </c>
      <c r="DT14" s="20">
        <f>'Equation 4 Type II FTE'!DT14-'Equation 4 Type I FTE'!DT14</f>
        <v>2.3750196181009677E-2</v>
      </c>
      <c r="DU14" s="20">
        <f>'Equation 4 Type II FTE'!DU14-'Equation 4 Type I FTE'!DU14</f>
        <v>1.9194036097305779E-2</v>
      </c>
      <c r="DV14" s="20">
        <f>'Equation 4 Type II FTE'!DV14-'Equation 4 Type I FTE'!DV14</f>
        <v>1.8030761182317549E-2</v>
      </c>
      <c r="DW14" s="20">
        <f>'Equation 4 Type II FTE'!DW14-'Equation 4 Type I FTE'!DW14</f>
        <v>1.4443996861103845E-2</v>
      </c>
      <c r="DX14" s="20">
        <f>'Equation 4 Type II FTE'!DX14-'Equation 4 Type I FTE'!DX14</f>
        <v>1.9387915249803819E-2</v>
      </c>
      <c r="DY14" s="20">
        <f>'Equation 4 Type II FTE'!DY14-'Equation 4 Type I FTE'!DY14</f>
        <v>1.6964425843578341E-2</v>
      </c>
      <c r="DZ14" s="20">
        <f>'Equation 4 Type II FTE'!DZ14-'Equation 4 Type I FTE'!DZ14</f>
        <v>1.8709338216060689E-2</v>
      </c>
      <c r="EA14" s="20">
        <f>'Equation 4 Type II FTE'!EA14-'Equation 4 Type I FTE'!EA14</f>
        <v>2.4913471095997904E-2</v>
      </c>
      <c r="EB14" s="20">
        <f>'Equation 4 Type II FTE'!EB14-'Equation 4 Type I FTE'!EB14</f>
        <v>1.3377661522364637E-2</v>
      </c>
      <c r="EC14" s="20">
        <f>'Equation 4 Type II FTE'!EC14-'Equation 4 Type I FTE'!EC14</f>
        <v>1.735218414857442E-2</v>
      </c>
      <c r="ED14" s="20">
        <f>'Equation 4 Type II FTE'!ED14-'Equation 4 Type I FTE'!ED14</f>
        <v>1.4443996861103847E-2</v>
      </c>
      <c r="EE14" s="20">
        <f>'Equation 4 Type II FTE'!EE14-'Equation 4 Type I FTE'!EE14</f>
        <v>1.6770546691080301E-2</v>
      </c>
      <c r="EF14" s="20">
        <f>'Equation 4 Type II FTE'!EF14-'Equation 4 Type I FTE'!EF14</f>
        <v>1.5122573894846982E-2</v>
      </c>
      <c r="EG14" s="20">
        <f>'Equation 4 Type II FTE'!EG14-'Equation 4 Type I FTE'!EG14</f>
        <v>2.1229767198535178E-2</v>
      </c>
      <c r="EH14" s="20">
        <f>'Equation 4 Type II FTE'!EH14-'Equation 4 Type I FTE'!EH14</f>
        <v>1.2989903217368561E-2</v>
      </c>
      <c r="EI14" s="20">
        <f>'Equation 4 Type II FTE'!EI14-'Equation 4 Type I FTE'!EI14</f>
        <v>1.3280721946115617E-2</v>
      </c>
      <c r="EJ14" s="20">
        <f>'Equation 4 Type II FTE'!EJ14-'Equation 4 Type I FTE'!EJ14</f>
        <v>1.3765419827360712E-2</v>
      </c>
      <c r="EK14" s="20">
        <f>'Equation 4 Type II FTE'!EK14-'Equation 4 Type I FTE'!EK14</f>
        <v>2.0357311012294009E-2</v>
      </c>
      <c r="EL14" s="20">
        <f>'Equation 4 Type II FTE'!EL14-'Equation 4 Type I FTE'!EL14</f>
        <v>1.7158304996076384E-2</v>
      </c>
      <c r="EM14" s="20">
        <f>'Equation 4 Type II FTE'!EM14-'Equation 4 Type I FTE'!EM14</f>
        <v>1.6673607114831287E-2</v>
      </c>
      <c r="EN14" s="20">
        <f>'Equation 4 Type II FTE'!EN14-'Equation 4 Type I FTE'!EN14</f>
        <v>1.5607271776092078E-2</v>
      </c>
      <c r="EO14" s="20">
        <f>'Equation 4 Type II FTE'!EO14-'Equation 4 Type I FTE'!EO14</f>
        <v>1.7255244572325398E-2</v>
      </c>
      <c r="EP14" s="20">
        <f>'Equation 4 Type II FTE'!EP14-'Equation 4 Type I FTE'!EP14</f>
        <v>1.7933821606068531E-2</v>
      </c>
      <c r="EQ14" s="20">
        <f>'Equation 4 Type II FTE'!EQ14-'Equation 4 Type I FTE'!EQ14</f>
        <v>1.7352184148574416E-2</v>
      </c>
      <c r="ER14" s="20">
        <f>'Equation 4 Type II FTE'!ER14-'Equation 4 Type I FTE'!ER14</f>
        <v>1.6673607114831283E-2</v>
      </c>
      <c r="ES14" s="20">
        <f>'Equation 4 Type II FTE'!ES14-'Equation 4 Type I FTE'!ES14</f>
        <v>1.5413392623594039E-2</v>
      </c>
      <c r="ET14" s="20">
        <f>'Equation 4 Type II FTE'!ET14-'Equation 4 Type I FTE'!ET14</f>
        <v>1.6673607114831283E-2</v>
      </c>
      <c r="EU14" s="20">
        <f>'Equation 4 Type II FTE'!EU14-'Equation 4 Type I FTE'!EU14</f>
        <v>1.7449123724823434E-2</v>
      </c>
      <c r="EV14" s="20">
        <f>'Equation 4 Type II FTE'!EV14-'Equation 4 Type I FTE'!EV14</f>
        <v>1.6285848809835211E-2</v>
      </c>
      <c r="EW14" s="20">
        <f>'Equation 4 Type II FTE'!EW14-'Equation 4 Type I FTE'!EW14</f>
        <v>1.4443996861103847E-2</v>
      </c>
      <c r="EX14" s="20">
        <f>'Equation 4 Type II FTE'!EX14-'Equation 4 Type I FTE'!EX14</f>
        <v>1.9872613131048916E-2</v>
      </c>
      <c r="EY14" s="20">
        <f>'Equation 4 Type II FTE'!EY14-'Equation 4 Type I FTE'!EY14</f>
        <v>3.4122730839654725E-2</v>
      </c>
      <c r="EZ14" s="20">
        <f>'Equation 4 Type II FTE'!EZ14-'Equation 4 Type I FTE'!EZ14</f>
        <v>2.6173685587235155E-2</v>
      </c>
      <c r="FA14" s="20">
        <f>'Equation 4 Type II FTE'!FA14-'Equation 4 Type I FTE'!FA14</f>
        <v>1.6188909233586186E-2</v>
      </c>
      <c r="FB14" s="20">
        <f>'Equation 4 Type II FTE'!FB14-'Equation 4 Type I FTE'!FB14</f>
        <v>2.7821658383468478E-2</v>
      </c>
      <c r="FC14" s="20">
        <f>'Equation 4 Type II FTE'!FC14-'Equation 4 Type I FTE'!FC14</f>
        <v>2.0066492283546952E-2</v>
      </c>
      <c r="FD14" s="20">
        <f>'Equation 4 Type II FTE'!FD14-'Equation 4 Type I FTE'!FD14</f>
        <v>1.5607271776092075E-2</v>
      </c>
      <c r="FE14" s="20">
        <f>'Equation 4 Type II FTE'!FE14-'Equation 4 Type I FTE'!FE14</f>
        <v>1.492869474234894E-2</v>
      </c>
      <c r="FF14" s="20">
        <f>'Equation 4 Type II FTE'!FF14-'Equation 4 Type I FTE'!FF14</f>
        <v>1.4250117708605807E-2</v>
      </c>
      <c r="FG14" s="20">
        <f>'Equation 4 Type II FTE'!FG14-'Equation 4 Type I FTE'!FG14</f>
        <v>2.7530839654721428E-2</v>
      </c>
      <c r="FH14" s="20">
        <f>'Equation 4 Type II FTE'!FH14-'Equation 4 Type I FTE'!FH14</f>
        <v>1.7546063301072459E-2</v>
      </c>
      <c r="FI14" s="20">
        <f>'Equation 4 Type II FTE'!FI14-'Equation 4 Type I FTE'!FI14</f>
        <v>2.2974679571017526E-2</v>
      </c>
      <c r="FJ14" s="20">
        <f>'Equation 4 Type II FTE'!FJ14-'Equation 4 Type I FTE'!FJ14</f>
        <v>2.0648129741041066E-2</v>
      </c>
      <c r="FK14" s="20">
        <f>'Equation 4 Type II FTE'!FK14-'Equation 4 Type I FTE'!FK14</f>
        <v>1.783688202981952E-2</v>
      </c>
      <c r="FL14" s="20">
        <f>'Equation 4 Type II FTE'!FL14-'Equation 4 Type I FTE'!FL14</f>
        <v>2.2780800418519487E-2</v>
      </c>
      <c r="FM14" s="20">
        <f>'Equation 4 Type II FTE'!FM14-'Equation 4 Type I FTE'!FM14</f>
        <v>1.900015694480775E-2</v>
      </c>
      <c r="FN14" s="20">
        <f>'Equation 4 Type II FTE'!FN14-'Equation 4 Type I FTE'!FN14</f>
        <v>1.967873397855088E-2</v>
      </c>
      <c r="FO14" s="20">
        <f>'Equation 4 Type II FTE'!FO14-'Equation 4 Type I FTE'!FO14</f>
        <v>2.1326706774784199E-2</v>
      </c>
      <c r="FP14" s="20">
        <f>'Equation 4 Type II FTE'!FP14-'Equation 4 Type I FTE'!FP14</f>
        <v>1.851545906356265E-2</v>
      </c>
      <c r="FQ14" s="20">
        <f>'Equation 4 Type II FTE'!FQ14-'Equation 4 Type I FTE'!FQ14</f>
        <v>1.8709338216060689E-2</v>
      </c>
      <c r="FR14" s="20">
        <f>'Equation 4 Type II FTE'!FR14-'Equation 4 Type I FTE'!FR14</f>
        <v>1.9000156944807743E-2</v>
      </c>
      <c r="FS14" s="20">
        <f>'Equation 4 Type II FTE'!FS14-'Equation 4 Type I FTE'!FS14</f>
        <v>3.3056395500915513E-2</v>
      </c>
      <c r="FT14" s="20">
        <f>'Equation 4 Type II FTE'!FT14-'Equation 4 Type I FTE'!FT14</f>
        <v>1.5704211352341096E-2</v>
      </c>
      <c r="FU14" s="20">
        <f>'Equation 4 Type II FTE'!FU14-'Equation 4 Type I FTE'!FU14</f>
        <v>2.0163431859795966E-2</v>
      </c>
      <c r="FV14" s="20">
        <f>'Equation 4 Type II FTE'!FV14-'Equation 4 Type I FTE'!FV14</f>
        <v>2.4428773214752821E-2</v>
      </c>
      <c r="FW14" s="20">
        <f>'Equation 4 Type II FTE'!FW14-'Equation 4 Type I FTE'!FW14</f>
        <v>1.7449123724823434E-2</v>
      </c>
      <c r="FX14" s="20">
        <f>'Equation 4 Type II FTE'!FX14-'Equation 4 Type I FTE'!FX14</f>
        <v>2.4719591943499868E-2</v>
      </c>
      <c r="FY14" s="20">
        <f>'Equation 4 Type II FTE'!FY14-'Equation 4 Type I FTE'!FY14</f>
        <v>2.0842008893539099E-2</v>
      </c>
      <c r="FZ14" s="20">
        <f>'Equation 4 Type II FTE'!FZ14-'Equation 4 Type I FTE'!FZ14</f>
        <v>1.492869474234894E-2</v>
      </c>
      <c r="GA14" s="20">
        <f>'Equation 4 Type II FTE'!GA14-'Equation 4 Type I FTE'!GA14</f>
        <v>1.5025634318597962E-2</v>
      </c>
      <c r="GB14" s="20">
        <f>'Equation 4 Type II FTE'!GB14-'Equation 4 Type I FTE'!GB14</f>
        <v>1.3377661522364637E-2</v>
      </c>
      <c r="GC14" s="20">
        <f>'Equation 4 Type II FTE'!GC14-'Equation 4 Type I FTE'!GC14</f>
        <v>1.3377661522364633E-2</v>
      </c>
      <c r="GD14" s="20">
        <f>'Equation 4 Type II FTE'!GD14-'Equation 4 Type I FTE'!GD14</f>
        <v>1.6576667538582265E-2</v>
      </c>
      <c r="GE14" s="20">
        <f>'Equation 4 Type II FTE'!GE14-'Equation 4 Type I FTE'!GE14</f>
        <v>1.3086842793617577E-2</v>
      </c>
      <c r="GF14" s="20">
        <f>'Equation 4 Type II FTE'!GF14-'Equation 4 Type I FTE'!GF14</f>
        <v>1.6091969657337172E-2</v>
      </c>
      <c r="GG14" s="20">
        <f>'Equation 4 Type II FTE'!GG14-'Equation 4 Type I FTE'!GG14</f>
        <v>1.8806277792309707E-2</v>
      </c>
      <c r="GH14" s="20">
        <f>'Equation 4 Type II FTE'!GH14-'Equation 4 Type I FTE'!GH14</f>
        <v>1.7836882029819506E-2</v>
      </c>
      <c r="GI14" s="20">
        <f>'Equation 4 Type II FTE'!GI14-'Equation 4 Type I FTE'!GI14</f>
        <v>1.9581794402301858E-2</v>
      </c>
      <c r="GJ14" s="20">
        <f>'Equation 4 Type II FTE'!GJ14-'Equation 4 Type I FTE'!GJ14</f>
        <v>2.6949202197227309E-2</v>
      </c>
      <c r="GK14" s="20">
        <f>'Equation 4 Type II FTE'!GK14-'Equation 4 Type I FTE'!GK14</f>
        <v>2.1714465079780278E-2</v>
      </c>
      <c r="GL14" s="20">
        <f>'Equation 4 Type II FTE'!GL14-'Equation 4 Type I FTE'!GL14</f>
        <v>2.3847135757258695E-2</v>
      </c>
      <c r="GM14" s="20">
        <f>'Equation 4 Type II FTE'!GM14-'Equation 4 Type I FTE'!GM14</f>
        <v>2.113282762228617E-2</v>
      </c>
      <c r="GN14" s="20">
        <f>'Equation 4 Type II FTE'!GN14-'Equation 4 Type I FTE'!GN14</f>
        <v>1.5413392623594034E-2</v>
      </c>
      <c r="GO14" s="20">
        <f>'Equation 4 Type II FTE'!GO14-'Equation 4 Type I FTE'!GO14</f>
        <v>1.4734815589850903E-2</v>
      </c>
      <c r="GP14" s="20">
        <f>'Equation 4 Type II FTE'!GP14-'Equation 4 Type I FTE'!GP14</f>
        <v>1.4540936437352863E-2</v>
      </c>
      <c r="GQ14" s="20">
        <f>'Equation 4 Type II FTE'!GQ14-'Equation 4 Type I FTE'!GQ14</f>
        <v>2.3168558723515566E-2</v>
      </c>
      <c r="GR14" s="20">
        <f>'Equation 4 Type II FTE'!GR14-'Equation 4 Type I FTE'!GR14</f>
        <v>1.8224640334815589E-2</v>
      </c>
      <c r="GS14" s="20">
        <f>'Equation 4 Type II FTE'!GS14-'Equation 4 Type I FTE'!GS14</f>
        <v>1.832157991106461E-2</v>
      </c>
      <c r="GT14" s="20">
        <f>'Equation 4 Type II FTE'!GT14-'Equation 4 Type I FTE'!GT14</f>
        <v>1.5607271776092075E-2</v>
      </c>
      <c r="GU14" s="20">
        <f>'Equation 4 Type II FTE'!GU14-'Equation 4 Type I FTE'!GU14</f>
        <v>1.7061365419827362E-2</v>
      </c>
      <c r="GV14" s="20">
        <f>'Equation 4 Type II FTE'!GV14-'Equation 4 Type I FTE'!GV14</f>
        <v>1.9097096521056761E-2</v>
      </c>
      <c r="GW14" s="20">
        <f>'Equation 4 Type II FTE'!GW14-'Equation 4 Type I FTE'!GW14</f>
        <v>1.8224640334815596E-2</v>
      </c>
      <c r="GX14" s="20">
        <f>'Equation 4 Type II FTE'!GX14-'Equation 4 Type I FTE'!GX14</f>
        <v>1.7352184148574423E-2</v>
      </c>
      <c r="GY14" s="20">
        <f>'Equation 4 Type II FTE'!GY14-'Equation 4 Type I FTE'!GY14</f>
        <v>1.5025634318597958E-2</v>
      </c>
      <c r="GZ14" s="20">
        <f>'Equation 4 Type II FTE'!GZ14-'Equation 4 Type I FTE'!GZ14</f>
        <v>1.9581794402301865E-2</v>
      </c>
      <c r="HA14" s="20">
        <f>'Equation 4 Type II FTE'!HA14-'Equation 4 Type I FTE'!HA14</f>
        <v>1.4540936437352865E-2</v>
      </c>
      <c r="HB14" s="20">
        <f>'Equation 4 Type II FTE'!HB14-'Equation 4 Type I FTE'!HB14</f>
        <v>1.2117447031127385E-2</v>
      </c>
      <c r="HC14" s="20">
        <f>'Equation 4 Type II FTE'!HC14-'Equation 4 Type I FTE'!HC14</f>
        <v>1.4153178132356791E-2</v>
      </c>
      <c r="HD14" s="20">
        <f>'Equation 4 Type II FTE'!HD14-'Equation 4 Type I FTE'!HD14</f>
        <v>1.6091969657337172E-2</v>
      </c>
      <c r="HE14" s="20">
        <f>'Equation 4 Type II FTE'!HE14-'Equation 4 Type I FTE'!HE14</f>
        <v>2.064812974104107E-2</v>
      </c>
      <c r="HF14" s="20">
        <f>'Equation 4 Type II FTE'!HF14-'Equation 4 Type I FTE'!HF14</f>
        <v>1.4637876013601885E-2</v>
      </c>
      <c r="HG14" s="20">
        <f>'Equation 4 Type II FTE'!HG14-'Equation 4 Type I FTE'!HG14</f>
        <v>1.9290975673554801E-2</v>
      </c>
      <c r="HH14" s="20">
        <f>'Equation 4 Type II FTE'!HH14-'Equation 4 Type I FTE'!HH14</f>
        <v>2.3653256604760656E-2</v>
      </c>
      <c r="HI14" s="20">
        <f>'Equation 4 Type II FTE'!HI14-'Equation 4 Type I FTE'!HI14</f>
        <v>3.4122730839654718E-2</v>
      </c>
      <c r="HJ14" s="20">
        <f>'Equation 4 Type II FTE'!HJ14-'Equation 4 Type I FTE'!HJ14</f>
        <v>2.0842008893539106E-2</v>
      </c>
      <c r="HK14" s="20">
        <f>'Equation 4 Type II FTE'!HK14-'Equation 4 Type I FTE'!HK14</f>
        <v>0</v>
      </c>
      <c r="HL14" s="20">
        <f>'Equation 4 Type II FTE'!HL14-'Equation 4 Type I FTE'!HL14</f>
        <v>1.5413392623594032E-2</v>
      </c>
      <c r="HM14" s="20">
        <f>'Equation 4 Type II FTE'!HM14-'Equation 4 Type I FTE'!HM14</f>
        <v>1.6770546691080308E-2</v>
      </c>
      <c r="HN14" s="20">
        <f>'Equation 4 Type II FTE'!HN14-'Equation 4 Type I FTE'!HN14</f>
        <v>1.5219513471095996E-2</v>
      </c>
      <c r="HO14" s="20">
        <f>'Equation 4 Type II FTE'!HO14-'Equation 4 Type I FTE'!HO14</f>
        <v>1.5704211352341093E-2</v>
      </c>
      <c r="HP14" s="20">
        <f>'Equation 4 Type II FTE'!HP14-'Equation 4 Type I FTE'!HP14</f>
        <v>1.6188909233586193E-2</v>
      </c>
      <c r="HQ14" s="20">
        <f>'Equation 4 Type II FTE'!HQ14-'Equation 4 Type I FTE'!HQ14</f>
        <v>1.5219513471096E-2</v>
      </c>
      <c r="HR14" s="20">
        <f>'Equation 4 Type II FTE'!HR14-'Equation 4 Type I FTE'!HR14</f>
        <v>1.7061365419827362E-2</v>
      </c>
      <c r="HS14" s="20">
        <f>'Equation 4 Type II FTE'!HS14-'Equation 4 Type I FTE'!HS14</f>
        <v>2.2877739994768508E-2</v>
      </c>
      <c r="HT14" s="20">
        <f>'Equation 4 Type II FTE'!HT14-'Equation 4 Type I FTE'!HT14</f>
        <v>2.8306356264713575E-2</v>
      </c>
      <c r="HU14" s="20">
        <f>'Equation 4 Type II FTE'!HU14-'Equation 4 Type I FTE'!HU14</f>
        <v>1.2408265759874457E-2</v>
      </c>
      <c r="HV14" s="20">
        <f>'Equation 4 Type II FTE'!HV14-'Equation 4 Type I FTE'!HV14</f>
        <v>1.8127700758566574E-2</v>
      </c>
      <c r="HW14" s="20">
        <f>'Equation 4 Type II FTE'!HW14-'Equation 4 Type I FTE'!HW14</f>
        <v>1.8030761182317549E-2</v>
      </c>
      <c r="HX14" s="20">
        <f>'Equation 4 Type II FTE'!HX14-'Equation 4 Type I FTE'!HX14</f>
        <v>1.4831755166099924E-2</v>
      </c>
      <c r="HY14" s="20">
        <f>'Equation 4 Type II FTE'!HY14-'Equation 4 Type I FTE'!HY14</f>
        <v>1.3086842793617576E-2</v>
      </c>
      <c r="HZ14" s="20">
        <f>'Equation 4 Type II FTE'!HZ14-'Equation 4 Type I FTE'!HZ14</f>
        <v>2.3847135757258699E-2</v>
      </c>
      <c r="IA14" s="20">
        <f>'Equation 4 Type II FTE'!IA14-'Equation 4 Type I FTE'!IA14</f>
        <v>1.5316453047345018E-2</v>
      </c>
      <c r="IB14" s="20">
        <f>'Equation 4 Type II FTE'!IB14-'Equation 4 Type I FTE'!IB14</f>
        <v>1.5413392623594036E-2</v>
      </c>
      <c r="IC14" s="20">
        <f>'Equation 4 Type II FTE'!IC14-'Equation 4 Type I FTE'!IC14</f>
        <v>1.4928694742348942E-2</v>
      </c>
      <c r="ID14" s="20">
        <f>'Equation 4 Type II FTE'!ID14-'Equation 4 Type I FTE'!ID14</f>
        <v>1.4540936437352867E-2</v>
      </c>
      <c r="IE14" s="20">
        <f>'Equation 4 Type II FTE'!IE14-'Equation 4 Type I FTE'!IE14</f>
        <v>1.5025634318597964E-2</v>
      </c>
      <c r="IF14" s="20">
        <f>'Equation 4 Type II FTE'!IF14-'Equation 4 Type I FTE'!IF14</f>
        <v>1.8030761182317556E-2</v>
      </c>
      <c r="IG14" s="20">
        <f>'Equation 4 Type II FTE'!IG14-'Equation 4 Type I FTE'!IG14</f>
        <v>1.7352184148574416E-2</v>
      </c>
      <c r="IH14" s="20">
        <f>'Equation 4 Type II FTE'!IH14-'Equation 4 Type I FTE'!IH14</f>
        <v>1.7255244572325398E-2</v>
      </c>
      <c r="II14" s="20">
        <f>'Equation 4 Type II FTE'!II14-'Equation 4 Type I FTE'!II14</f>
        <v>1.26990844886215E-2</v>
      </c>
      <c r="IJ14" s="20">
        <f>'Equation 4 Type II FTE'!IJ14-'Equation 4 Type I FTE'!IJ14</f>
        <v>1.599503008108815E-2</v>
      </c>
      <c r="IK14" s="20">
        <f>'Equation 4 Type II FTE'!IK14-'Equation 4 Type I FTE'!IK14</f>
        <v>1.4153178132356788E-2</v>
      </c>
      <c r="IL14" s="20">
        <f>'Equation 4 Type II FTE'!IL14-'Equation 4 Type I FTE'!IL14</f>
        <v>1.3959298979858746E-2</v>
      </c>
      <c r="IM14" s="20">
        <f>'Equation 4 Type II FTE'!IM14-'Equation 4 Type I FTE'!IM14</f>
        <v>1.5219513471096003E-2</v>
      </c>
      <c r="IN14" s="20">
        <f>'Equation 4 Type II FTE'!IN14-'Equation 4 Type I FTE'!IN14</f>
        <v>1.4831755166099922E-2</v>
      </c>
      <c r="IO14" s="20">
        <f>'Equation 4 Type II FTE'!IO14-'Equation 4 Type I FTE'!IO14</f>
        <v>1.5316453047345016E-2</v>
      </c>
      <c r="IP14" s="20">
        <f>'Equation 4 Type II FTE'!IP14-'Equation 4 Type I FTE'!IP14</f>
        <v>1.5801150928590118E-2</v>
      </c>
      <c r="IQ14" s="20">
        <f>'Equation 4 Type II FTE'!IQ14-'Equation 4 Type I FTE'!IQ14</f>
        <v>1.5219513471096E-2</v>
      </c>
      <c r="IR14" s="20">
        <f>'Equation 4 Type II FTE'!IR14-'Equation 4 Type I FTE'!IR14</f>
        <v>1.4637876013601885E-2</v>
      </c>
      <c r="IS14" s="20">
        <f>'Equation 4 Type II FTE'!IS14-'Equation 4 Type I FTE'!IS14</f>
        <v>1.512257389484698E-2</v>
      </c>
      <c r="IT14" s="20">
        <f>'Equation 4 Type II FTE'!IT14-'Equation 4 Type I FTE'!IT14</f>
        <v>1.7643002877321477E-2</v>
      </c>
      <c r="IU14" s="20">
        <f>'Equation 4 Type II FTE'!IU14-'Equation 4 Type I FTE'!IU14</f>
        <v>1.5510332199843057E-2</v>
      </c>
      <c r="IV14" s="20">
        <f>'Equation 4 Type II FTE'!IV14-'Equation 4 Type I FTE'!IV14</f>
        <v>1.5607271776092075E-2</v>
      </c>
      <c r="IW14" s="20">
        <f>'Equation 4 Type II FTE'!IW14-'Equation 4 Type I FTE'!IW14</f>
        <v>1.4153178132356788E-2</v>
      </c>
      <c r="IX14" s="20">
        <f>'Equation 4 Type II FTE'!IX14-'Equation 4 Type I FTE'!IX14</f>
        <v>1.5995030081088157E-2</v>
      </c>
      <c r="IY14" s="20">
        <f>'Equation 4 Type II FTE'!IY14-'Equation 4 Type I FTE'!IY14</f>
        <v>1.492869474234894E-2</v>
      </c>
      <c r="IZ14" s="20">
        <f>'Equation 4 Type II FTE'!IZ14-'Equation 4 Type I FTE'!IZ14</f>
        <v>1.948485482605284E-2</v>
      </c>
      <c r="JA14" s="20">
        <f>'Equation 4 Type II FTE'!JA14-'Equation 4 Type I FTE'!JA14</f>
        <v>1.5704211352341096E-2</v>
      </c>
      <c r="JB14" s="20">
        <f>'Equation 4 Type II FTE'!JB14-'Equation 4 Type I FTE'!JB14</f>
        <v>2.3750196181009681E-2</v>
      </c>
      <c r="JC14" s="20">
        <f>'Equation 4 Type II FTE'!JC14-'Equation 4 Type I FTE'!JC14</f>
        <v>2.8887993722207687E-2</v>
      </c>
      <c r="JD14" s="20">
        <f>'Equation 4 Type II FTE'!JD14-'Equation 4 Type I FTE'!JD14</f>
        <v>2.8597174993460636E-2</v>
      </c>
      <c r="JE14" s="20">
        <f>'Equation 4 Type II FTE'!JE14-'Equation 4 Type I FTE'!JE14</f>
        <v>2.6949202197227313E-2</v>
      </c>
      <c r="JF14" s="20">
        <f>'Equation 4 Type II FTE'!JF14-'Equation 4 Type I FTE'!JF14</f>
        <v>2.6561443892231234E-2</v>
      </c>
      <c r="JG14" s="20">
        <f>'Equation 4 Type II FTE'!JG14-'Equation 4 Type I FTE'!JG14</f>
        <v>3.3250274653413549E-2</v>
      </c>
      <c r="JH14" s="20">
        <f>'Equation 4 Type II FTE'!JH14-'Equation 4 Type I FTE'!JH14</f>
        <v>2.8112477112215525E-2</v>
      </c>
      <c r="JI14" s="20">
        <f>'Equation 4 Type II FTE'!JI14-'Equation 4 Type I FTE'!JI14</f>
        <v>2.5301229400993989E-2</v>
      </c>
      <c r="JJ14" s="20">
        <f>'Equation 4 Type II FTE'!JJ14-'Equation 4 Type I FTE'!JJ14</f>
        <v>2.0454250588543027E-2</v>
      </c>
      <c r="JK14" s="20">
        <f>'Equation 4 Type II FTE'!JK14-'Equation 4 Type I FTE'!JK14</f>
        <v>3.1796181009678258E-2</v>
      </c>
      <c r="JL14" s="20">
        <f>'Equation 4 Type II FTE'!JL14-'Equation 4 Type I FTE'!JL14</f>
        <v>1.948485482605284E-2</v>
      </c>
      <c r="JM14" s="20">
        <f>'Equation 4 Type II FTE'!JM14-'Equation 4 Type I FTE'!JM14</f>
        <v>2.1520585927282218E-2</v>
      </c>
      <c r="JN14" s="20">
        <f>'Equation 4 Type II FTE'!JN14-'Equation 4 Type I FTE'!JN14</f>
        <v>2.2199162961025379E-2</v>
      </c>
      <c r="JO14" s="20">
        <f>'Equation 4 Type II FTE'!JO14-'Equation 4 Type I FTE'!JO14</f>
        <v>2.9857389484697888E-2</v>
      </c>
      <c r="JP14" s="20">
        <f>'Equation 4 Type II FTE'!JP14-'Equation 4 Type I FTE'!JP14</f>
        <v>3.0439026942192002E-2</v>
      </c>
      <c r="JQ14" s="20">
        <f>'Equation 4 Type II FTE'!JQ14-'Equation 4 Type I FTE'!JQ14</f>
        <v>3.8485011770860583E-2</v>
      </c>
      <c r="JR14" s="20">
        <f>'Equation 4 Type II FTE'!JR14-'Equation 4 Type I FTE'!JR14</f>
        <v>3.40257912634057E-2</v>
      </c>
      <c r="JS14" s="20">
        <f>'Equation 4 Type II FTE'!JS14-'Equation 4 Type I FTE'!JS14</f>
        <v>2.5979806434737122E-2</v>
      </c>
      <c r="JT14" s="20">
        <f>'Equation 4 Type II FTE'!JT14-'Equation 4 Type I FTE'!JT14</f>
        <v>2.5785927282239079E-2</v>
      </c>
      <c r="JU14" s="20">
        <f>'Equation 4 Type II FTE'!JU14-'Equation 4 Type I FTE'!JU14</f>
        <v>2.3847135757258695E-2</v>
      </c>
      <c r="JV14" s="20">
        <f>'Equation 4 Type II FTE'!JV14-'Equation 4 Type I FTE'!JV14</f>
        <v>2.0745069317290084E-2</v>
      </c>
      <c r="JW14" s="20">
        <f>'Equation 4 Type II FTE'!JW14-'Equation 4 Type I FTE'!JW14</f>
        <v>1.9194036097305779E-2</v>
      </c>
      <c r="JX14" s="20">
        <f>'Equation 4 Type II FTE'!JX14-'Equation 4 Type I FTE'!JX14</f>
        <v>1.715830499607638E-2</v>
      </c>
      <c r="JY14" s="20">
        <f>'Equation 4 Type II FTE'!JY14-'Equation 4 Type I FTE'!JY14</f>
        <v>2.5688987705990058E-2</v>
      </c>
      <c r="JZ14" s="20">
        <f>'Equation 4 Type II FTE'!JZ14-'Equation 4 Type I FTE'!JZ14</f>
        <v>2.2586921266021451E-2</v>
      </c>
      <c r="KA14" s="20">
        <f>'Equation 4 Type II FTE'!KA14-'Equation 4 Type I FTE'!KA14</f>
        <v>1.2020507454878367E-2</v>
      </c>
      <c r="KB14" s="20">
        <f>'Equation 4 Type II FTE'!KB14-'Equation 4 Type I FTE'!KB14</f>
        <v>4.0520742872089982E-2</v>
      </c>
      <c r="KC14" s="20">
        <f>'Equation 4 Type II FTE'!KC14-'Equation 4 Type I FTE'!KC14</f>
        <v>2.9566570755950827E-2</v>
      </c>
      <c r="KD14" s="20">
        <f>'Equation 4 Type II FTE'!KD14-'Equation 4 Type I FTE'!KD14</f>
        <v>1.8515459063562653E-2</v>
      </c>
      <c r="KE14" s="20">
        <f>'Equation 4 Type II FTE'!KE14-'Equation 4 Type I FTE'!KE14</f>
        <v>2.0745069317290095E-2</v>
      </c>
      <c r="KF14" s="20">
        <f>'Equation 4 Type II FTE'!KF14-'Equation 4 Type I FTE'!KF14</f>
        <v>2.2005283808527336E-2</v>
      </c>
      <c r="KG14" s="20">
        <f>'Equation 4 Type II FTE'!KG14-'Equation 4 Type I FTE'!KG14</f>
        <v>2.2877739994768505E-2</v>
      </c>
      <c r="KH14" s="20">
        <f>'Equation 4 Type II FTE'!KH14-'Equation 4 Type I FTE'!KH14</f>
        <v>2.0842008893539099E-2</v>
      </c>
      <c r="KI14" s="20">
        <f>'Equation 4 Type II FTE'!KI14-'Equation 4 Type I FTE'!KI14</f>
        <v>2.5107350248495947E-2</v>
      </c>
      <c r="KJ14" s="20">
        <f>'Equation 4 Type II FTE'!KJ14-'Equation 4 Type I FTE'!KJ14</f>
        <v>2.8209416688464561E-2</v>
      </c>
      <c r="KK14" s="20">
        <f>'Equation 4 Type II FTE'!KK14-'Equation 4 Type I FTE'!KK14</f>
        <v>1.9775673554799894E-2</v>
      </c>
      <c r="KL14" s="20">
        <f>'Equation 4 Type II FTE'!KL14-'Equation 4 Type I FTE'!KL14</f>
        <v>3.5382945330891979E-2</v>
      </c>
      <c r="KM14" s="20">
        <f>'Equation 4 Type II FTE'!KM14-'Equation 4 Type I FTE'!KM14</f>
        <v>3.4898247449646883E-2</v>
      </c>
      <c r="KN14" s="20">
        <f>'Equation 4 Type II FTE'!KN14-'Equation 4 Type I FTE'!KN14</f>
        <v>2.3071619147266544E-2</v>
      </c>
      <c r="KO14" s="20">
        <f>'Equation 4 Type II FTE'!KO14-'Equation 4 Type I FTE'!KO14</f>
        <v>2.1229767198535185E-2</v>
      </c>
      <c r="KP14" s="20">
        <f>'Equation 4 Type II FTE'!KP14-'Equation 4 Type I FTE'!KP14</f>
        <v>2.4816531519748893E-2</v>
      </c>
      <c r="KQ14" s="20">
        <f>'Equation 4 Type II FTE'!KQ14-'Equation 4 Type I FTE'!KQ14</f>
        <v>3.237781846717238E-2</v>
      </c>
      <c r="KR14" s="20">
        <f>'Equation 4 Type II FTE'!KR14-'Equation 4 Type I FTE'!KR14</f>
        <v>1.4153178132356808E-2</v>
      </c>
      <c r="KS14" s="20">
        <f>'Equation 4 Type II FTE'!KS14-'Equation 4 Type I FTE'!KS14</f>
        <v>2.2780800418519487E-2</v>
      </c>
      <c r="KT14" s="20">
        <f>'Equation 4 Type II FTE'!KT14-'Equation 4 Type I FTE'!KT14</f>
        <v>2.3750196181009684E-2</v>
      </c>
      <c r="KU14" s="20">
        <f>'Equation 4 Type II FTE'!KU14-'Equation 4 Type I FTE'!KU14</f>
        <v>3.024514778969396E-2</v>
      </c>
      <c r="KV14" s="20">
        <f>'Equation 4 Type II FTE'!KV14-'Equation 4 Type I FTE'!KV14</f>
        <v>1.667360711483129E-2</v>
      </c>
      <c r="KW14" s="20">
        <f>'Equation 4 Type II FTE'!KW14-'Equation 4 Type I FTE'!KW14</f>
        <v>3.8775830499607637E-2</v>
      </c>
      <c r="KX14" s="20">
        <f>'Equation 4 Type II FTE'!KX14-'Equation 4 Type I FTE'!KX14</f>
        <v>3.8678890923358619E-2</v>
      </c>
      <c r="KY14" s="20">
        <f>'Equation 4 Type II FTE'!KY14-'Equation 4 Type I FTE'!KY14</f>
        <v>3.6061522364635105E-2</v>
      </c>
      <c r="KZ14" s="20">
        <f>'Equation 4 Type II FTE'!KZ14-'Equation 4 Type I FTE'!KZ14</f>
        <v>3.354109338216061E-2</v>
      </c>
      <c r="LA14" s="20">
        <f>'Equation 4 Type II FTE'!LA14-'Equation 4 Type I FTE'!LA14</f>
        <v>3.7515616008370389E-2</v>
      </c>
      <c r="LB14" s="20">
        <f>'Equation 4 Type II FTE'!LB14-'Equation 4 Type I FTE'!LB14</f>
        <v>3.4995187025895894E-2</v>
      </c>
      <c r="LC14" s="20">
        <f>'Equation 4 Type II FTE'!LC14-'Equation 4 Type I FTE'!LC14</f>
        <v>3.712785770337431E-2</v>
      </c>
      <c r="LD14" s="20">
        <f>'Equation 4 Type II FTE'!LD14-'Equation 4 Type I FTE'!LD14</f>
        <v>4.226565524457232E-2</v>
      </c>
      <c r="LE14" s="20">
        <f>'Equation 4 Type II FTE'!LE14-'Equation 4 Type I FTE'!LE14</f>
        <v>3.1505362280931211E-2</v>
      </c>
      <c r="LF14" s="20">
        <f>'Equation 4 Type II FTE'!LF14-'Equation 4 Type I FTE'!LF14</f>
        <v>2.4041014909756738E-2</v>
      </c>
      <c r="LG14" s="20">
        <f>'Equation 4 Type II FTE'!LG14-'Equation 4 Type I FTE'!LG14</f>
        <v>3.7903374313366461E-2</v>
      </c>
      <c r="LH14" s="20">
        <f>'Equation 4 Type II FTE'!LH14-'Equation 4 Type I FTE'!LH14</f>
        <v>3.7515616008370396E-2</v>
      </c>
      <c r="LI14" s="20">
        <f>'Equation 4 Type II FTE'!LI14-'Equation 4 Type I FTE'!LI14</f>
        <v>4.0036044990844885E-2</v>
      </c>
      <c r="LJ14" s="20">
        <f>'Equation 4 Type II FTE'!LJ14-'Equation 4 Type I FTE'!LJ14</f>
        <v>2.7336960502223388E-2</v>
      </c>
      <c r="LK14" s="20">
        <f>'Equation 4 Type II FTE'!LK14-'Equation 4 Type I FTE'!LK14</f>
        <v>3.4316609992152761E-2</v>
      </c>
      <c r="LL14" s="20">
        <f>'Equation 4 Type II FTE'!LL14-'Equation 4 Type I FTE'!LL14</f>
        <v>4.3525869735809575E-2</v>
      </c>
      <c r="LM14" s="20">
        <f>'Equation 4 Type II FTE'!LM14-'Equation 4 Type I FTE'!LM14</f>
        <v>2.8887993722207697E-2</v>
      </c>
      <c r="LN14" s="20">
        <f>'Equation 4 Type II FTE'!LN14-'Equation 4 Type I FTE'!LN14</f>
        <v>3.9066649228354691E-2</v>
      </c>
      <c r="LO14" s="20">
        <f>'Equation 4 Type II FTE'!LO14-'Equation 4 Type I FTE'!LO14</f>
        <v>2.4525712791001832E-2</v>
      </c>
      <c r="LP14" s="20">
        <f>'Equation 4 Type II FTE'!LP14-'Equation 4 Type I FTE'!LP14</f>
        <v>3.7030918127125299E-2</v>
      </c>
      <c r="LQ14" s="20">
        <f>'Equation 4 Type II FTE'!LQ14-'Equation 4 Type I FTE'!LQ14</f>
        <v>2.6561443892231234E-2</v>
      </c>
      <c r="LR14" s="20">
        <f>'Equation 4 Type II FTE'!LR14-'Equation 4 Type I FTE'!LR14</f>
        <v>3.8388072194611565E-2</v>
      </c>
      <c r="LS14" s="20">
        <f>'Equation 4 Type II FTE'!LS14-'Equation 4 Type I FTE'!LS14</f>
        <v>2.9663510332199848E-2</v>
      </c>
      <c r="LT14" s="20">
        <f>'Equation 4 Type II FTE'!LT14-'Equation 4 Type I FTE'!LT14</f>
        <v>2.297467957101753E-2</v>
      </c>
      <c r="LU14" s="20">
        <f>'Equation 4 Type II FTE'!LU14-'Equation 4 Type I FTE'!LU14</f>
        <v>3.6740099398378238E-2</v>
      </c>
      <c r="LV14" s="20">
        <f>'Equation 4 Type II FTE'!LV14-'Equation 4 Type I FTE'!LV14</f>
        <v>3.1311483128433168E-2</v>
      </c>
      <c r="LW14" s="20">
        <f>'Equation 4 Type II FTE'!LW14-'Equation 4 Type I FTE'!LW14</f>
        <v>3.3444153805911592E-2</v>
      </c>
      <c r="LX14" s="20">
        <f>'Equation 4 Type II FTE'!LX14-'Equation 4 Type I FTE'!LX14</f>
        <v>4.0132984567093903E-2</v>
      </c>
      <c r="LY14" s="20">
        <f>'Equation 4 Type II FTE'!LY14-'Equation 4 Type I FTE'!LY14</f>
        <v>3.6061522364635112E-2</v>
      </c>
      <c r="LZ14" s="20">
        <f>'Equation 4 Type II FTE'!LZ14-'Equation 4 Type I FTE'!LZ14</f>
        <v>3.0632906094690038E-2</v>
      </c>
      <c r="MA14" s="20">
        <f>'Equation 4 Type II FTE'!MA14-'Equation 4 Type I FTE'!MA14</f>
        <v>2.1617525503531257E-2</v>
      </c>
      <c r="MB14" s="20">
        <f>'Equation 4 Type II FTE'!MB14-'Equation 4 Type I FTE'!MB14</f>
        <v>3.2086999738425312E-2</v>
      </c>
      <c r="MC14" s="20">
        <f>'Equation 4 Type II FTE'!MC14-'Equation 4 Type I FTE'!MC14</f>
        <v>4.1780957363327237E-2</v>
      </c>
      <c r="MD14" s="20">
        <f>'Equation 4 Type II FTE'!MD14-'Equation 4 Type I FTE'!MD14</f>
        <v>3.4122730839654725E-2</v>
      </c>
      <c r="ME14" s="20">
        <f>'Equation 4 Type II FTE'!ME14-'Equation 4 Type I FTE'!ME14</f>
        <v>3.2959455924666495E-2</v>
      </c>
      <c r="MF14" s="20">
        <f>'Equation 4 Type II FTE'!MF14-'Equation 4 Type I FTE'!MF14</f>
        <v>3.4801307873397858E-2</v>
      </c>
      <c r="MG14" s="20">
        <f>'Equation 4 Type II FTE'!MG14-'Equation 4 Type I FTE'!MG14</f>
        <v>3.4413549568401779E-2</v>
      </c>
      <c r="MH14" s="20">
        <f>'Equation 4 Type II FTE'!MH14-'Equation 4 Type I FTE'!MH14</f>
        <v>3.5770703635888045E-2</v>
      </c>
      <c r="MI14" s="20">
        <f>'Equation 4 Type II FTE'!MI14-'Equation 4 Type I FTE'!MI14</f>
        <v>3.2668637195919448E-2</v>
      </c>
      <c r="MJ14" s="20">
        <f>'Equation 4 Type II FTE'!MJ14-'Equation 4 Type I FTE'!MJ14</f>
        <v>2.8791054145958672E-2</v>
      </c>
      <c r="MK14" s="20">
        <f>'Equation 4 Type II FTE'!MK14-'Equation 4 Type I FTE'!MK14</f>
        <v>3.1893120585927283E-2</v>
      </c>
      <c r="ML14" s="20">
        <f>'Equation 4 Type II FTE'!ML14-'Equation 4 Type I FTE'!ML14</f>
        <v>4.2168715668323309E-2</v>
      </c>
      <c r="MM14" s="20">
        <f>'Equation 4 Type II FTE'!MM14-'Equation 4 Type I FTE'!MM14</f>
        <v>2.9469631179701809E-2</v>
      </c>
      <c r="MN14" s="20">
        <f>'Equation 4 Type II FTE'!MN14-'Equation 4 Type I FTE'!MN14</f>
        <v>2.8403295840962593E-2</v>
      </c>
      <c r="MO14" s="20">
        <f>'Equation 4 Type II FTE'!MO14-'Equation 4 Type I FTE'!MO14</f>
        <v>2.3750196181009674E-2</v>
      </c>
      <c r="MP14" s="20">
        <f>'Equation 4 Type II FTE'!MP14-'Equation 4 Type I FTE'!MP14</f>
        <v>2.4041014909756742E-2</v>
      </c>
      <c r="MQ14" s="20">
        <f>'Equation 4 Type II FTE'!MQ14-'Equation 4 Type I FTE'!MQ14</f>
        <v>2.2296102537274397E-2</v>
      </c>
      <c r="MR14" s="20">
        <f>'Equation 4 Type II FTE'!MR14-'Equation 4 Type I FTE'!MR14</f>
        <v>2.8403295840962586E-2</v>
      </c>
      <c r="MS14" s="20">
        <f>'Equation 4 Type II FTE'!MS14-'Equation 4 Type I FTE'!MS14</f>
        <v>2.5010410672246925E-2</v>
      </c>
      <c r="MT14" s="20">
        <f>'Equation 4 Type II FTE'!MT14-'Equation 4 Type I FTE'!MT14</f>
        <v>2.9469631179701809E-2</v>
      </c>
      <c r="MU14" s="20">
        <f>'Equation 4 Type II FTE'!MU14-'Equation 4 Type I FTE'!MU14</f>
        <v>2.3459377452262627E-2</v>
      </c>
      <c r="MV14" s="20">
        <f>'Equation 4 Type II FTE'!MV14-'Equation 4 Type I FTE'!MV14</f>
        <v>3.4801307873397851E-2</v>
      </c>
      <c r="MW14" s="20">
        <f>'Equation 4 Type II FTE'!MW14-'Equation 4 Type I FTE'!MW14</f>
        <v>3.286251634841747E-2</v>
      </c>
      <c r="MX14" s="20">
        <f>'Equation 4 Type II FTE'!MX14-'Equation 4 Type I FTE'!MX14</f>
        <v>3.6255401517133141E-2</v>
      </c>
      <c r="MY14" s="20">
        <f>'Equation 4 Type II FTE'!MY14-'Equation 4 Type I FTE'!MY14</f>
        <v>3.3638032958409628E-2</v>
      </c>
      <c r="MZ14" s="20">
        <f>'Equation 4 Type II FTE'!MZ14-'Equation 4 Type I FTE'!MZ14</f>
        <v>2.4913471095997907E-2</v>
      </c>
      <c r="NA14" s="20">
        <f>'Equation 4 Type II FTE'!NA14-'Equation 4 Type I FTE'!NA14</f>
        <v>4.1393199058331165E-2</v>
      </c>
      <c r="NB14" s="20">
        <f>'Equation 4 Type II FTE'!NB14-'Equation 4 Type I FTE'!NB14</f>
        <v>3.0245147789693956E-2</v>
      </c>
      <c r="NC14" s="20">
        <f>'Equation 4 Type II FTE'!NC14-'Equation 4 Type I FTE'!NC14</f>
        <v>3.3734972534658646E-2</v>
      </c>
      <c r="ND14" s="20">
        <f>'Equation 4 Type II FTE'!ND14-'Equation 4 Type I FTE'!ND14</f>
        <v>3.780643473711745E-2</v>
      </c>
      <c r="NE14" s="20">
        <f>'Equation 4 Type II FTE'!NE14-'Equation 4 Type I FTE'!NE14</f>
        <v>2.4234894062254764E-2</v>
      </c>
      <c r="NF14" s="20">
        <f>'Equation 4 Type II FTE'!NF14-'Equation 4 Type I FTE'!NF14</f>
        <v>3.3734972534658646E-2</v>
      </c>
      <c r="NG14" s="46">
        <f>'Equation 4 Type II FTE'!NG14-'Equation 4 Type I FTE'!NG14</f>
        <v>3.6352341093382159E-2</v>
      </c>
      <c r="NH14" s="20">
        <f>'Equation 4 Type II FTE'!NH14-'Equation 4 Type I FTE'!NH14</f>
        <v>3.8485011770860576E-2</v>
      </c>
      <c r="NI14" s="20">
        <f>'Equation 4 Type II FTE'!NI14-'Equation 4 Type I FTE'!NI14</f>
        <v>2.4137954486005864E-2</v>
      </c>
      <c r="NJ14" s="46">
        <f>'Equation 4 Type II FTE'!NJ14-'Equation 4 Type I FTE'!NJ14</f>
        <v>5.7485168715668326E-2</v>
      </c>
    </row>
    <row r="15" spans="1:374" x14ac:dyDescent="0.3">
      <c r="B15" s="18" t="s">
        <v>828</v>
      </c>
      <c r="C15" s="20">
        <f>'Equation 4 Type II FTE'!C15-'Equation 4 Type I FTE'!C15</f>
        <v>2.5730278884462152E-2</v>
      </c>
      <c r="D15" s="20">
        <f>'Equation 4 Type II FTE'!D15-'Equation 4 Type I FTE'!D15</f>
        <v>3.0444223107569723E-2</v>
      </c>
      <c r="E15" s="20">
        <f>'Equation 4 Type II FTE'!E15-'Equation 4 Type I FTE'!E15</f>
        <v>3.1033466135458168E-2</v>
      </c>
      <c r="F15" s="20">
        <f>'Equation 4 Type II FTE'!F15-'Equation 4 Type I FTE'!F15</f>
        <v>4.2130876494023903E-2</v>
      </c>
      <c r="G15" s="20">
        <f>'Equation 4 Type II FTE'!G15-'Equation 4 Type I FTE'!G15</f>
        <v>3.0051394422310765E-2</v>
      </c>
      <c r="H15" s="20">
        <f>'Equation 4 Type II FTE'!H15-'Equation 4 Type I FTE'!H15</f>
        <v>2.4748207171314741E-2</v>
      </c>
      <c r="I15" s="20">
        <f>'Equation 4 Type II FTE'!I15-'Equation 4 Type I FTE'!I15</f>
        <v>2.0525298804780878E-2</v>
      </c>
      <c r="J15" s="20">
        <f>'Equation 4 Type II FTE'!J15-'Equation 4 Type I FTE'!J15</f>
        <v>2.4355378486055776E-2</v>
      </c>
      <c r="K15" s="20">
        <f>'Equation 4 Type II FTE'!K15-'Equation 4 Type I FTE'!K15</f>
        <v>2.1016334661354587E-2</v>
      </c>
      <c r="L15" s="20">
        <f>'Equation 4 Type II FTE'!L15-'Equation 4 Type I FTE'!L15</f>
        <v>4.3014741035856577E-2</v>
      </c>
      <c r="M15" s="20">
        <f>'Equation 4 Type II FTE'!M15-'Equation 4 Type I FTE'!M15</f>
        <v>2.5141035856573707E-2</v>
      </c>
      <c r="N15" s="20">
        <f>'Equation 4 Type II FTE'!N15-'Equation 4 Type I FTE'!N15</f>
        <v>4.9889243027888448E-2</v>
      </c>
      <c r="O15" s="20">
        <f>'Equation 4 Type II FTE'!O15-'Equation 4 Type I FTE'!O15</f>
        <v>2.5533864541832679E-2</v>
      </c>
      <c r="P15" s="20">
        <f>'Equation 4 Type II FTE'!P15-'Equation 4 Type I FTE'!P15</f>
        <v>1.8757569721115537E-2</v>
      </c>
      <c r="Q15" s="20">
        <f>'Equation 4 Type II FTE'!Q15-'Equation 4 Type I FTE'!Q15</f>
        <v>0</v>
      </c>
      <c r="R15" s="20">
        <f>'Equation 4 Type II FTE'!R15-'Equation 4 Type I FTE'!R15</f>
        <v>1.8659362549800773E-2</v>
      </c>
      <c r="S15" s="20">
        <f>'Equation 4 Type II FTE'!S15-'Equation 4 Type I FTE'!S15</f>
        <v>2.1900199203187247E-2</v>
      </c>
      <c r="T15" s="20">
        <f>'Equation 4 Type II FTE'!T15-'Equation 4 Type I FTE'!T15</f>
        <v>2.2685856573705171E-2</v>
      </c>
      <c r="U15" s="20">
        <f>'Equation 4 Type II FTE'!U15-'Equation 4 Type I FTE'!U15</f>
        <v>2.7890836653386444E-2</v>
      </c>
      <c r="V15" s="20">
        <f>'Equation 4 Type II FTE'!V15-'Equation 4 Type I FTE'!V15</f>
        <v>3.1622709163346599E-2</v>
      </c>
      <c r="W15" s="20">
        <f>'Equation 4 Type II FTE'!W15-'Equation 4 Type I FTE'!W15</f>
        <v>1.8561155378486061E-2</v>
      </c>
      <c r="X15" s="20">
        <f>'Equation 4 Type II FTE'!X15-'Equation 4 Type I FTE'!X15</f>
        <v>1.8266533864541835E-2</v>
      </c>
      <c r="Y15" s="20">
        <f>'Equation 4 Type II FTE'!Y15-'Equation 4 Type I FTE'!Y15</f>
        <v>1.9641434262948211E-2</v>
      </c>
      <c r="Z15" s="20">
        <f>'Equation 4 Type II FTE'!Z15-'Equation 4 Type I FTE'!Z15</f>
        <v>4.6746613545816662E-2</v>
      </c>
      <c r="AA15" s="20">
        <f>'Equation 4 Type II FTE'!AA15-'Equation 4 Type I FTE'!AA15</f>
        <v>3.1426294820717182E-2</v>
      </c>
      <c r="AB15" s="20">
        <f>'Equation 4 Type II FTE'!AB15-'Equation 4 Type I FTE'!AB15</f>
        <v>4.4095019920318779E-2</v>
      </c>
      <c r="AC15" s="20">
        <f>'Equation 4 Type II FTE'!AC15-'Equation 4 Type I FTE'!AC15</f>
        <v>3.054243027888448E-2</v>
      </c>
      <c r="AD15" s="20">
        <f>'Equation 4 Type II FTE'!AD15-'Equation 4 Type I FTE'!AD15</f>
        <v>2.2685856573705365E-2</v>
      </c>
      <c r="AE15" s="20">
        <f>'Equation 4 Type II FTE'!AE15-'Equation 4 Type I FTE'!AE15</f>
        <v>2.2391235059761705E-2</v>
      </c>
      <c r="AF15" s="20">
        <f>'Equation 4 Type II FTE'!AF15-'Equation 4 Type I FTE'!AF15</f>
        <v>2.4944621513943943E-2</v>
      </c>
      <c r="AG15" s="20">
        <f>'Equation 4 Type II FTE'!AG15-'Equation 4 Type I FTE'!AG15</f>
        <v>2.4257171314741477E-2</v>
      </c>
      <c r="AH15" s="20">
        <f>'Equation 4 Type II FTE'!AH15-'Equation 4 Type I FTE'!AH15</f>
        <v>2.7890836653385875E-2</v>
      </c>
      <c r="AI15" s="20">
        <f>'Equation 4 Type II FTE'!AI15-'Equation 4 Type I FTE'!AI15</f>
        <v>2.4453585657370436E-2</v>
      </c>
      <c r="AJ15" s="20">
        <f>'Equation 4 Type II FTE'!AJ15-'Equation 4 Type I FTE'!AJ15</f>
        <v>2.1212749003983511E-2</v>
      </c>
      <c r="AK15" s="20">
        <f>'Equation 4 Type II FTE'!AK15-'Equation 4 Type I FTE'!AK15</f>
        <v>2.6614143426294756E-2</v>
      </c>
      <c r="AL15" s="20">
        <f>'Equation 4 Type II FTE'!AL15-'Equation 4 Type I FTE'!AL15</f>
        <v>2.6417729083665353E-2</v>
      </c>
      <c r="AM15" s="20">
        <f>'Equation 4 Type II FTE'!AM15-'Equation 4 Type I FTE'!AM15</f>
        <v>2.9069322709162293E-2</v>
      </c>
      <c r="AN15" s="20">
        <f>'Equation 4 Type II FTE'!AN15-'Equation 4 Type I FTE'!AN15</f>
        <v>1.875756972111553E-2</v>
      </c>
      <c r="AO15" s="20">
        <f>'Equation 4 Type II FTE'!AO15-'Equation 4 Type I FTE'!AO15</f>
        <v>1.6498804780876064E-2</v>
      </c>
      <c r="AP15" s="20">
        <f>'Equation 4 Type II FTE'!AP15-'Equation 4 Type I FTE'!AP15</f>
        <v>2.8774701195219521E-2</v>
      </c>
      <c r="AQ15" s="20">
        <f>'Equation 4 Type II FTE'!AQ15-'Equation 4 Type I FTE'!AQ15</f>
        <v>2.0328884462151198E-2</v>
      </c>
      <c r="AR15" s="20">
        <f>'Equation 4 Type II FTE'!AR15-'Equation 4 Type I FTE'!AR15</f>
        <v>2.2685856573704921E-2</v>
      </c>
      <c r="AS15" s="20">
        <f>'Equation 4 Type II FTE'!AS15-'Equation 4 Type I FTE'!AS15</f>
        <v>2.1310956175298656E-2</v>
      </c>
      <c r="AT15" s="20">
        <f>'Equation 4 Type II FTE'!AT15-'Equation 4 Type I FTE'!AT15</f>
        <v>2.0034262948207093E-2</v>
      </c>
      <c r="AU15" s="20">
        <f>'Equation 4 Type II FTE'!AU15-'Equation 4 Type I FTE'!AU15</f>
        <v>1.8364741035856724E-2</v>
      </c>
      <c r="AV15" s="20">
        <f>'Equation 4 Type II FTE'!AV15-'Equation 4 Type I FTE'!AV15</f>
        <v>2.2391235059760817E-2</v>
      </c>
      <c r="AW15" s="20">
        <f>'Equation 4 Type II FTE'!AW15-'Equation 4 Type I FTE'!AW15</f>
        <v>1.9739641434262767E-2</v>
      </c>
      <c r="AX15" s="20">
        <f>'Equation 4 Type II FTE'!AX15-'Equation 4 Type I FTE'!AX15</f>
        <v>1.983784860557769E-2</v>
      </c>
      <c r="AY15" s="20">
        <f>'Equation 4 Type II FTE'!AY15-'Equation 4 Type I FTE'!AY15</f>
        <v>1.6204183266932404E-2</v>
      </c>
      <c r="AZ15" s="20">
        <f>'Equation 4 Type II FTE'!AZ15-'Equation 4 Type I FTE'!AZ15</f>
        <v>1.7480876494023967E-2</v>
      </c>
      <c r="BA15" s="20">
        <f>'Equation 4 Type II FTE'!BA15-'Equation 4 Type I FTE'!BA15</f>
        <v>1.8364741035856724E-2</v>
      </c>
      <c r="BB15" s="20">
        <f>'Equation 4 Type II FTE'!BB15-'Equation 4 Type I FTE'!BB15</f>
        <v>2.4158964143426331E-2</v>
      </c>
      <c r="BC15" s="20">
        <f>'Equation 4 Type II FTE'!BC15-'Equation 4 Type I FTE'!BC15</f>
        <v>2.5926693227091846E-2</v>
      </c>
      <c r="BD15" s="20">
        <f>'Equation 4 Type II FTE'!BD15-'Equation 4 Type I FTE'!BD15</f>
        <v>1.8462948207171426E-2</v>
      </c>
      <c r="BE15" s="20">
        <f>'Equation 4 Type II FTE'!BE15-'Equation 4 Type I FTE'!BE15</f>
        <v>2.3569721115538123E-2</v>
      </c>
      <c r="BF15" s="20">
        <f>'Equation 4 Type II FTE'!BF15-'Equation 4 Type I FTE'!BF15</f>
        <v>2.3275099601593574E-2</v>
      </c>
      <c r="BG15" s="20">
        <f>'Equation 4 Type II FTE'!BG15-'Equation 4 Type I FTE'!BG15</f>
        <v>2.8774701195219521E-2</v>
      </c>
      <c r="BH15" s="20">
        <f>'Equation 4 Type II FTE'!BH15-'Equation 4 Type I FTE'!BH15</f>
        <v>2.5239243027888936E-2</v>
      </c>
      <c r="BI15" s="20">
        <f>'Equation 4 Type II FTE'!BI15-'Equation 4 Type I FTE'!BI15</f>
        <v>2.8872908366533778E-2</v>
      </c>
      <c r="BJ15" s="20">
        <f>'Equation 4 Type II FTE'!BJ15-'Equation 4 Type I FTE'!BJ15</f>
        <v>2.5337450199203637E-2</v>
      </c>
      <c r="BK15" s="20">
        <f>'Equation 4 Type II FTE'!BK15-'Equation 4 Type I FTE'!BK15</f>
        <v>2.2587649402390664E-2</v>
      </c>
      <c r="BL15" s="20">
        <f>'Equation 4 Type II FTE'!BL15-'Equation 4 Type I FTE'!BL15</f>
        <v>1.9150398406374336E-2</v>
      </c>
      <c r="BM15" s="20">
        <f>'Equation 4 Type II FTE'!BM15-'Equation 4 Type I FTE'!BM15</f>
        <v>2.2882270916334324E-2</v>
      </c>
      <c r="BN15" s="20">
        <f>'Equation 4 Type II FTE'!BN15-'Equation 4 Type I FTE'!BN15</f>
        <v>2.5730278884462443E-2</v>
      </c>
      <c r="BO15" s="20">
        <f>'Equation 4 Type II FTE'!BO15-'Equation 4 Type I FTE'!BO15</f>
        <v>3.6729482071713448E-2</v>
      </c>
      <c r="BP15" s="20">
        <f>'Equation 4 Type II FTE'!BP15-'Equation 4 Type I FTE'!BP15</f>
        <v>2.0328884462151198E-2</v>
      </c>
      <c r="BQ15" s="20">
        <f>'Equation 4 Type II FTE'!BQ15-'Equation 4 Type I FTE'!BQ15</f>
        <v>2.4944621513943943E-2</v>
      </c>
      <c r="BR15" s="20">
        <f>'Equation 4 Type II FTE'!BR15-'Equation 4 Type I FTE'!BR15</f>
        <v>2.0034262948207093E-2</v>
      </c>
      <c r="BS15" s="20">
        <f>'Equation 4 Type II FTE'!BS15-'Equation 4 Type I FTE'!BS15</f>
        <v>2.3569721115538123E-2</v>
      </c>
      <c r="BT15" s="20">
        <f>'Equation 4 Type II FTE'!BT15-'Equation 4 Type I FTE'!BT15</f>
        <v>2.622131474103595E-2</v>
      </c>
      <c r="BU15" s="20">
        <f>'Equation 4 Type II FTE'!BU15-'Equation 4 Type I FTE'!BU15</f>
        <v>2.3176892430278873E-2</v>
      </c>
      <c r="BV15" s="20">
        <f>'Equation 4 Type II FTE'!BV15-'Equation 4 Type I FTE'!BV15</f>
        <v>2.3667928286852824E-2</v>
      </c>
      <c r="BW15" s="20">
        <f>'Equation 4 Type II FTE'!BW15-'Equation 4 Type I FTE'!BW15</f>
        <v>2.6319521912350652E-2</v>
      </c>
      <c r="BX15" s="20">
        <f>'Equation 4 Type II FTE'!BX15-'Equation 4 Type I FTE'!BX15</f>
        <v>1.9543227091633142E-2</v>
      </c>
      <c r="BY15" s="20">
        <f>'Equation 4 Type II FTE'!BY15-'Equation 4 Type I FTE'!BY15</f>
        <v>1.8953984063744933E-2</v>
      </c>
      <c r="BZ15" s="20">
        <f>'Equation 4 Type II FTE'!BZ15-'Equation 4 Type I FTE'!BZ15</f>
        <v>1.8561155378486127E-2</v>
      </c>
      <c r="CA15" s="20">
        <f>'Equation 4 Type II FTE'!CA15-'Equation 4 Type I FTE'!CA15</f>
        <v>2.710517928286782E-2</v>
      </c>
      <c r="CB15" s="20">
        <f>'Equation 4 Type II FTE'!CB15-'Equation 4 Type I FTE'!CB15</f>
        <v>2.58284860557767E-2</v>
      </c>
      <c r="CC15" s="20">
        <f>'Equation 4 Type II FTE'!CC15-'Equation 4 Type I FTE'!CC15</f>
        <v>2.445358565737088E-2</v>
      </c>
      <c r="CD15" s="20">
        <f>'Equation 4 Type II FTE'!CD15-'Equation 4 Type I FTE'!CD15</f>
        <v>4.026494023904359E-2</v>
      </c>
      <c r="CE15" s="20">
        <f>'Equation 4 Type II FTE'!CE15-'Equation 4 Type I FTE'!CE15</f>
        <v>2.9658565737051834E-2</v>
      </c>
      <c r="CF15" s="20">
        <f>'Equation 4 Type II FTE'!CF15-'Equation 4 Type I FTE'!CF15</f>
        <v>2.4453585657370436E-2</v>
      </c>
      <c r="CG15" s="20">
        <f>'Equation 4 Type II FTE'!CG15-'Equation 4 Type I FTE'!CG15</f>
        <v>2.298047808764947E-2</v>
      </c>
      <c r="CH15" s="20">
        <f>'Equation 4 Type II FTE'!CH15-'Equation 4 Type I FTE'!CH15</f>
        <v>1.905219123505919E-2</v>
      </c>
      <c r="CI15" s="20">
        <f>'Equation 4 Type II FTE'!CI15-'Equation 4 Type I FTE'!CI15</f>
        <v>2.3766135458167525E-2</v>
      </c>
      <c r="CJ15" s="20">
        <f>'Equation 4 Type II FTE'!CJ15-'Equation 4 Type I FTE'!CJ15</f>
        <v>3.4667131474102497E-2</v>
      </c>
      <c r="CK15" s="20">
        <f>'Equation 4 Type II FTE'!CK15-'Equation 4 Type I FTE'!CK15</f>
        <v>4.1247011952190604E-2</v>
      </c>
      <c r="CL15" s="20">
        <f>'Equation 4 Type II FTE'!CL15-'Equation 4 Type I FTE'!CL15</f>
        <v>2.7596215139442215E-2</v>
      </c>
      <c r="CM15" s="20">
        <f>'Equation 4 Type II FTE'!CM15-'Equation 4 Type I FTE'!CM15</f>
        <v>2.8872908366533778E-2</v>
      </c>
      <c r="CN15" s="20">
        <f>'Equation 4 Type II FTE'!CN15-'Equation 4 Type I FTE'!CN15</f>
        <v>2.0819920318725149E-2</v>
      </c>
      <c r="CO15" s="20">
        <f>'Equation 4 Type II FTE'!CO15-'Equation 4 Type I FTE'!CO15</f>
        <v>2.2685856573704921E-2</v>
      </c>
      <c r="CP15" s="20">
        <f>'Equation 4 Type II FTE'!CP15-'Equation 4 Type I FTE'!CP15</f>
        <v>2.258764940239022E-2</v>
      </c>
      <c r="CQ15" s="20">
        <f>'Equation 4 Type II FTE'!CQ15-'Equation 4 Type I FTE'!CQ15</f>
        <v>2.0132470119522239E-2</v>
      </c>
      <c r="CR15" s="20">
        <f>'Equation 4 Type II FTE'!CR15-'Equation 4 Type I FTE'!CR15</f>
        <v>1.983784860557769E-2</v>
      </c>
      <c r="CS15" s="20">
        <f>'Equation 4 Type II FTE'!CS15-'Equation 4 Type I FTE'!CS15</f>
        <v>2.0034262948207093E-2</v>
      </c>
      <c r="CT15" s="20">
        <f>'Equation 4 Type II FTE'!CT15-'Equation 4 Type I FTE'!CT15</f>
        <v>1.9445019920318884E-2</v>
      </c>
      <c r="CU15" s="20">
        <f>'Equation 4 Type II FTE'!CU15-'Equation 4 Type I FTE'!CU15</f>
        <v>1.8462948207171426E-2</v>
      </c>
      <c r="CV15" s="20">
        <f>'Equation 4 Type II FTE'!CV15-'Equation 4 Type I FTE'!CV15</f>
        <v>2.7105179282868264E-2</v>
      </c>
      <c r="CW15" s="20">
        <f>'Equation 4 Type II FTE'!CW15-'Equation 4 Type I FTE'!CW15</f>
        <v>2.7596215139441327E-2</v>
      </c>
      <c r="CX15" s="20">
        <f>'Equation 4 Type II FTE'!CX15-'Equation 4 Type I FTE'!CX15</f>
        <v>2.1703784860557906E-2</v>
      </c>
      <c r="CY15" s="20">
        <f>'Equation 4 Type II FTE'!CY15-'Equation 4 Type I FTE'!CY15</f>
        <v>2.6810557768924603E-2</v>
      </c>
      <c r="CZ15" s="20">
        <f>'Equation 4 Type II FTE'!CZ15-'Equation 4 Type I FTE'!CZ15</f>
        <v>4.3211155378485966E-2</v>
      </c>
      <c r="DA15" s="20">
        <f>'Equation 4 Type II FTE'!DA15-'Equation 4 Type I FTE'!DA15</f>
        <v>4.065776892430284E-2</v>
      </c>
      <c r="DB15" s="20">
        <f>'Equation 4 Type II FTE'!DB15-'Equation 4 Type I FTE'!DB15</f>
        <v>2.622131474103595E-2</v>
      </c>
      <c r="DC15" s="20">
        <f>'Equation 4 Type II FTE'!DC15-'Equation 4 Type I FTE'!DC15</f>
        <v>3.2211952191235405E-2</v>
      </c>
      <c r="DD15" s="20">
        <f>'Equation 4 Type II FTE'!DD15-'Equation 4 Type I FTE'!DD15</f>
        <v>2.4158964143426331E-2</v>
      </c>
      <c r="DE15" s="20">
        <f>'Equation 4 Type II FTE'!DE15-'Equation 4 Type I FTE'!DE15</f>
        <v>4.2818326693226716E-2</v>
      </c>
      <c r="DF15" s="20">
        <f>'Equation 4 Type II FTE'!DF15-'Equation 4 Type I FTE'!DF15</f>
        <v>3.0837051792828696E-2</v>
      </c>
      <c r="DG15" s="20">
        <f>'Equation 4 Type II FTE'!DG15-'Equation 4 Type I FTE'!DG15</f>
        <v>2.9069322709164069E-2</v>
      </c>
      <c r="DH15" s="20">
        <f>'Equation 4 Type II FTE'!DH15-'Equation 4 Type I FTE'!DH15</f>
        <v>4.1050597609562089E-2</v>
      </c>
      <c r="DI15" s="20">
        <f>'Equation 4 Type II FTE'!DI15-'Equation 4 Type I FTE'!DI15</f>
        <v>1.9837848605577912E-2</v>
      </c>
      <c r="DJ15" s="20">
        <f>'Equation 4 Type II FTE'!DJ15-'Equation 4 Type I FTE'!DJ15</f>
        <v>2.8578286852590118E-2</v>
      </c>
      <c r="DK15" s="20">
        <f>'Equation 4 Type II FTE'!DK15-'Equation 4 Type I FTE'!DK15</f>
        <v>4.507709163346707E-2</v>
      </c>
      <c r="DL15" s="20">
        <f>'Equation 4 Type II FTE'!DL15-'Equation 4 Type I FTE'!DL15</f>
        <v>4.7826892430279599E-2</v>
      </c>
      <c r="DM15" s="20">
        <f>'Equation 4 Type II FTE'!DM15-'Equation 4 Type I FTE'!DM15</f>
        <v>1.5123904382470243E-2</v>
      </c>
      <c r="DN15" s="20">
        <f>'Equation 4 Type II FTE'!DN15-'Equation 4 Type I FTE'!DN15</f>
        <v>3.4667131474103385E-2</v>
      </c>
      <c r="DO15" s="20">
        <f>'Equation 4 Type II FTE'!DO15-'Equation 4 Type I FTE'!DO15</f>
        <v>2.3176892430278873E-2</v>
      </c>
      <c r="DP15" s="20">
        <f>'Equation 4 Type II FTE'!DP15-'Equation 4 Type I FTE'!DP15</f>
        <v>2.7203386454182965E-2</v>
      </c>
      <c r="DQ15" s="20">
        <f>'Equation 4 Type II FTE'!DQ15-'Equation 4 Type I FTE'!DQ15</f>
        <v>2.4453585657369992E-2</v>
      </c>
      <c r="DR15" s="20">
        <f>'Equation 4 Type II FTE'!DR15-'Equation 4 Type I FTE'!DR15</f>
        <v>3.7220517928286512E-2</v>
      </c>
      <c r="DS15" s="20">
        <f>'Equation 4 Type II FTE'!DS15-'Equation 4 Type I FTE'!DS15</f>
        <v>2.6417729083665353E-2</v>
      </c>
      <c r="DT15" s="20">
        <f>'Equation 4 Type II FTE'!DT15-'Equation 4 Type I FTE'!DT15</f>
        <v>3.0051394422310196E-2</v>
      </c>
      <c r="DU15" s="20">
        <f>'Equation 4 Type II FTE'!DU15-'Equation 4 Type I FTE'!DU15</f>
        <v>2.4257171314740589E-2</v>
      </c>
      <c r="DV15" s="20">
        <f>'Equation 4 Type II FTE'!DV15-'Equation 4 Type I FTE'!DV15</f>
        <v>2.2882270916335212E-2</v>
      </c>
      <c r="DW15" s="20">
        <f>'Equation 4 Type II FTE'!DW15-'Equation 4 Type I FTE'!DW15</f>
        <v>1.8168326693227321E-2</v>
      </c>
      <c r="DX15" s="20">
        <f>'Equation 4 Type II FTE'!DX15-'Equation 4 Type I FTE'!DX15</f>
        <v>2.4551792828685137E-2</v>
      </c>
      <c r="DY15" s="20">
        <f>'Equation 4 Type II FTE'!DY15-'Equation 4 Type I FTE'!DY15</f>
        <v>2.1409163346613802E-2</v>
      </c>
      <c r="DZ15" s="20">
        <f>'Equation 4 Type II FTE'!DZ15-'Equation 4 Type I FTE'!DZ15</f>
        <v>2.366792828685238E-2</v>
      </c>
      <c r="EA15" s="20">
        <f>'Equation 4 Type II FTE'!EA15-'Equation 4 Type I FTE'!EA15</f>
        <v>3.1426294820716905E-2</v>
      </c>
      <c r="EB15" s="20">
        <f>'Equation 4 Type II FTE'!EB15-'Equation 4 Type I FTE'!EB15</f>
        <v>1.6891633466135314E-2</v>
      </c>
      <c r="EC15" s="20">
        <f>'Equation 4 Type II FTE'!EC15-'Equation 4 Type I FTE'!EC15</f>
        <v>2.1998406374501567E-2</v>
      </c>
      <c r="ED15" s="20">
        <f>'Equation 4 Type II FTE'!ED15-'Equation 4 Type I FTE'!ED15</f>
        <v>1.8266533864541579E-2</v>
      </c>
      <c r="EE15" s="20">
        <f>'Equation 4 Type II FTE'!EE15-'Equation 4 Type I FTE'!EE15</f>
        <v>2.1212749003983955E-2</v>
      </c>
      <c r="EF15" s="20">
        <f>'Equation 4 Type II FTE'!EF15-'Equation 4 Type I FTE'!EF15</f>
        <v>1.9150398406374336E-2</v>
      </c>
      <c r="EG15" s="20">
        <f>'Equation 4 Type II FTE'!EG15-'Equation 4 Type I FTE'!EG15</f>
        <v>2.7006972111553562E-2</v>
      </c>
      <c r="EH15" s="20">
        <f>'Equation 4 Type II FTE'!EH15-'Equation 4 Type I FTE'!EH15</f>
        <v>1.6498804780876508E-2</v>
      </c>
      <c r="EI15" s="20">
        <f>'Equation 4 Type II FTE'!EI15-'Equation 4 Type I FTE'!EI15</f>
        <v>1.6891633466135758E-2</v>
      </c>
      <c r="EJ15" s="20">
        <f>'Equation 4 Type II FTE'!EJ15-'Equation 4 Type I FTE'!EJ15</f>
        <v>1.7480876494024411E-2</v>
      </c>
      <c r="EK15" s="20">
        <f>'Equation 4 Type II FTE'!EK15-'Equation 4 Type I FTE'!EK15</f>
        <v>2.5730278884462443E-2</v>
      </c>
      <c r="EL15" s="20">
        <f>'Equation 4 Type II FTE'!EL15-'Equation 4 Type I FTE'!EL15</f>
        <v>2.1703784860557906E-2</v>
      </c>
      <c r="EM15" s="20">
        <f>'Equation 4 Type II FTE'!EM15-'Equation 4 Type I FTE'!EM15</f>
        <v>2.1212749003984399E-2</v>
      </c>
      <c r="EN15" s="20">
        <f>'Equation 4 Type II FTE'!EN15-'Equation 4 Type I FTE'!EN15</f>
        <v>1.9739641434263433E-2</v>
      </c>
      <c r="EO15" s="20">
        <f>'Equation 4 Type II FTE'!EO15-'Equation 4 Type I FTE'!EO15</f>
        <v>2.1801992031872608E-2</v>
      </c>
      <c r="EP15" s="20">
        <f>'Equation 4 Type II FTE'!EP15-'Equation 4 Type I FTE'!EP15</f>
        <v>2.2685856573704921E-2</v>
      </c>
      <c r="EQ15" s="20">
        <f>'Equation 4 Type II FTE'!EQ15-'Equation 4 Type I FTE'!EQ15</f>
        <v>2.1998406374502011E-2</v>
      </c>
      <c r="ER15" s="20">
        <f>'Equation 4 Type II FTE'!ER15-'Equation 4 Type I FTE'!ER15</f>
        <v>2.1114541832669254E-2</v>
      </c>
      <c r="ES15" s="20">
        <f>'Equation 4 Type II FTE'!ES15-'Equation 4 Type I FTE'!ES15</f>
        <v>1.9543227091633586E-2</v>
      </c>
      <c r="ET15" s="20">
        <f>'Equation 4 Type II FTE'!ET15-'Equation 4 Type I FTE'!ET15</f>
        <v>2.1114541832669254E-2</v>
      </c>
      <c r="EU15" s="20">
        <f>'Equation 4 Type II FTE'!EU15-'Equation 4 Type I FTE'!EU15</f>
        <v>2.2096613545816268E-2</v>
      </c>
      <c r="EV15" s="20">
        <f>'Equation 4 Type II FTE'!EV15-'Equation 4 Type I FTE'!EV15</f>
        <v>2.0623505976095524E-2</v>
      </c>
      <c r="EW15" s="20">
        <f>'Equation 4 Type II FTE'!EW15-'Equation 4 Type I FTE'!EW15</f>
        <v>1.8266533864541579E-2</v>
      </c>
      <c r="EX15" s="20">
        <f>'Equation 4 Type II FTE'!EX15-'Equation 4 Type I FTE'!EX15</f>
        <v>2.5141035856573346E-2</v>
      </c>
      <c r="EY15" s="20">
        <f>'Equation 4 Type II FTE'!EY15-'Equation 4 Type I FTE'!EY15</f>
        <v>4.3112948207171264E-2</v>
      </c>
      <c r="EZ15" s="20">
        <f>'Equation 4 Type II FTE'!EZ15-'Equation 4 Type I FTE'!EZ15</f>
        <v>3.3095816733067718E-2</v>
      </c>
      <c r="FA15" s="20">
        <f>'Equation 4 Type II FTE'!FA15-'Equation 4 Type I FTE'!FA15</f>
        <v>2.0525298804781045E-2</v>
      </c>
      <c r="FB15" s="20">
        <f>'Equation 4 Type II FTE'!FB15-'Equation 4 Type I FTE'!FB15</f>
        <v>3.5158167330677337E-2</v>
      </c>
      <c r="FC15" s="20">
        <f>'Equation 4 Type II FTE'!FC15-'Equation 4 Type I FTE'!FC15</f>
        <v>2.5337450199201861E-2</v>
      </c>
      <c r="FD15" s="20">
        <f>'Equation 4 Type II FTE'!FD15-'Equation 4 Type I FTE'!FD15</f>
        <v>1.9739641434262989E-2</v>
      </c>
      <c r="FE15" s="20">
        <f>'Equation 4 Type II FTE'!FE15-'Equation 4 Type I FTE'!FE15</f>
        <v>1.9052191235060079E-2</v>
      </c>
      <c r="FF15" s="20">
        <f>'Equation 4 Type II FTE'!FF15-'Equation 4 Type I FTE'!FF15</f>
        <v>1.8168326693226877E-2</v>
      </c>
      <c r="FG15" s="20">
        <f>'Equation 4 Type II FTE'!FG15-'Equation 4 Type I FTE'!FG15</f>
        <v>3.4863545816733676E-2</v>
      </c>
      <c r="FH15" s="20">
        <f>'Equation 4 Type II FTE'!FH15-'Equation 4 Type I FTE'!FH15</f>
        <v>2.2194820717131414E-2</v>
      </c>
      <c r="FI15" s="20">
        <f>'Equation 4 Type II FTE'!FI15-'Equation 4 Type I FTE'!FI15</f>
        <v>2.9167529880478327E-2</v>
      </c>
      <c r="FJ15" s="20">
        <f>'Equation 4 Type II FTE'!FJ15-'Equation 4 Type I FTE'!FJ15</f>
        <v>2.6221314741035506E-2</v>
      </c>
      <c r="FK15" s="20">
        <f>'Equation 4 Type II FTE'!FK15-'Equation 4 Type I FTE'!FK15</f>
        <v>2.2685856573705365E-2</v>
      </c>
      <c r="FL15" s="20">
        <f>'Equation 4 Type II FTE'!FL15-'Equation 4 Type I FTE'!FL15</f>
        <v>2.8872908366533778E-2</v>
      </c>
      <c r="FM15" s="20">
        <f>'Equation 4 Type II FTE'!FM15-'Equation 4 Type I FTE'!FM15</f>
        <v>2.406075697211163E-2</v>
      </c>
      <c r="FN15" s="20">
        <f>'Equation 4 Type II FTE'!FN15-'Equation 4 Type I FTE'!FN15</f>
        <v>2.4846414342629686E-2</v>
      </c>
      <c r="FO15" s="20">
        <f>'Equation 4 Type II FTE'!FO15-'Equation 4 Type I FTE'!FO15</f>
        <v>2.7006972111554006E-2</v>
      </c>
      <c r="FP15" s="20">
        <f>'Equation 4 Type II FTE'!FP15-'Equation 4 Type I FTE'!FP15</f>
        <v>2.3471513944222977E-2</v>
      </c>
      <c r="FQ15" s="20">
        <f>'Equation 4 Type II FTE'!FQ15-'Equation 4 Type I FTE'!FQ15</f>
        <v>2.3667928286852824E-2</v>
      </c>
      <c r="FR15" s="20">
        <f>'Equation 4 Type II FTE'!FR15-'Equation 4 Type I FTE'!FR15</f>
        <v>2.3962549800796928E-2</v>
      </c>
      <c r="FS15" s="20">
        <f>'Equation 4 Type II FTE'!FS15-'Equation 4 Type I FTE'!FS15</f>
        <v>4.1836254980079701E-2</v>
      </c>
      <c r="FT15" s="20">
        <f>'Equation 4 Type II FTE'!FT15-'Equation 4 Type I FTE'!FT15</f>
        <v>1.983784860557769E-2</v>
      </c>
      <c r="FU15" s="20">
        <f>'Equation 4 Type II FTE'!FU15-'Equation 4 Type I FTE'!FU15</f>
        <v>2.5533864541832596E-2</v>
      </c>
      <c r="FV15" s="20">
        <f>'Equation 4 Type II FTE'!FV15-'Equation 4 Type I FTE'!FV15</f>
        <v>3.0935258964142953E-2</v>
      </c>
      <c r="FW15" s="20">
        <f>'Equation 4 Type II FTE'!FW15-'Equation 4 Type I FTE'!FW15</f>
        <v>2.2096613545817156E-2</v>
      </c>
      <c r="FX15" s="20">
        <f>'Equation 4 Type II FTE'!FX15-'Equation 4 Type I FTE'!FX15</f>
        <v>3.1426294820716905E-2</v>
      </c>
      <c r="FY15" s="20">
        <f>'Equation 4 Type II FTE'!FY15-'Equation 4 Type I FTE'!FY15</f>
        <v>2.6417729083664909E-2</v>
      </c>
      <c r="FZ15" s="20">
        <f>'Equation 4 Type II FTE'!FZ15-'Equation 4 Type I FTE'!FZ15</f>
        <v>1.8953984063745016E-2</v>
      </c>
      <c r="GA15" s="20">
        <f>'Equation 4 Type II FTE'!GA15-'Equation 4 Type I FTE'!GA15</f>
        <v>1.9052191235059756E-2</v>
      </c>
      <c r="GB15" s="20">
        <f>'Equation 4 Type II FTE'!GB15-'Equation 4 Type I FTE'!GB15</f>
        <v>1.6793426294820717E-2</v>
      </c>
      <c r="GC15" s="20">
        <f>'Equation 4 Type II FTE'!GC15-'Equation 4 Type I FTE'!GC15</f>
        <v>1.689163346613546E-2</v>
      </c>
      <c r="GD15" s="20">
        <f>'Equation 4 Type II FTE'!GD15-'Equation 4 Type I FTE'!GD15</f>
        <v>2.1016334661354587E-2</v>
      </c>
      <c r="GE15" s="20">
        <f>'Equation 4 Type II FTE'!GE15-'Equation 4 Type I FTE'!GE15</f>
        <v>1.6597011952191237E-2</v>
      </c>
      <c r="GF15" s="20">
        <f>'Equation 4 Type II FTE'!GF15-'Equation 4 Type I FTE'!GF15</f>
        <v>2.0525298804780875E-2</v>
      </c>
      <c r="GG15" s="20">
        <f>'Equation 4 Type II FTE'!GG15-'Equation 4 Type I FTE'!GG15</f>
        <v>2.3766135458167338E-2</v>
      </c>
      <c r="GH15" s="20">
        <f>'Equation 4 Type II FTE'!GH15-'Equation 4 Type I FTE'!GH15</f>
        <v>2.2489442231075699E-2</v>
      </c>
      <c r="GI15" s="20">
        <f>'Equation 4 Type II FTE'!GI15-'Equation 4 Type I FTE'!GI15</f>
        <v>2.4846414342629464E-2</v>
      </c>
      <c r="GJ15" s="20">
        <f>'Equation 4 Type II FTE'!GJ15-'Equation 4 Type I FTE'!GJ15</f>
        <v>3.4176095617529878E-2</v>
      </c>
      <c r="GK15" s="20">
        <f>'Equation 4 Type II FTE'!GK15-'Equation 4 Type I FTE'!GK15</f>
        <v>2.74980079681275E-2</v>
      </c>
      <c r="GL15" s="20">
        <f>'Equation 4 Type II FTE'!GL15-'Equation 4 Type I FTE'!GL15</f>
        <v>3.0149601593625501E-2</v>
      </c>
      <c r="GM15" s="20">
        <f>'Equation 4 Type II FTE'!GM15-'Equation 4 Type I FTE'!GM15</f>
        <v>2.6810557768924305E-2</v>
      </c>
      <c r="GN15" s="20">
        <f>'Equation 4 Type II FTE'!GN15-'Equation 4 Type I FTE'!GN15</f>
        <v>1.9543227091633468E-2</v>
      </c>
      <c r="GO15" s="20">
        <f>'Equation 4 Type II FTE'!GO15-'Equation 4 Type I FTE'!GO15</f>
        <v>1.8561155378486051E-2</v>
      </c>
      <c r="GP15" s="20">
        <f>'Equation 4 Type II FTE'!GP15-'Equation 4 Type I FTE'!GP15</f>
        <v>1.8364741035856575E-2</v>
      </c>
      <c r="GQ15" s="20">
        <f>'Equation 4 Type II FTE'!GQ15-'Equation 4 Type I FTE'!GQ15</f>
        <v>2.9363944223107577E-2</v>
      </c>
      <c r="GR15" s="20">
        <f>'Equation 4 Type II FTE'!GR15-'Equation 4 Type I FTE'!GR15</f>
        <v>2.29804780876494E-2</v>
      </c>
      <c r="GS15" s="20">
        <f>'Equation 4 Type II FTE'!GS15-'Equation 4 Type I FTE'!GS15</f>
        <v>2.317689243027888E-2</v>
      </c>
      <c r="GT15" s="20">
        <f>'Equation 4 Type II FTE'!GT15-'Equation 4 Type I FTE'!GT15</f>
        <v>1.9739641434262947E-2</v>
      </c>
      <c r="GU15" s="20">
        <f>'Equation 4 Type II FTE'!GU15-'Equation 4 Type I FTE'!GU15</f>
        <v>2.1507370517928288E-2</v>
      </c>
      <c r="GV15" s="20">
        <f>'Equation 4 Type II FTE'!GV15-'Equation 4 Type I FTE'!GV15</f>
        <v>2.415896414342629E-2</v>
      </c>
      <c r="GW15" s="20">
        <f>'Equation 4 Type II FTE'!GW15-'Equation 4 Type I FTE'!GW15</f>
        <v>2.3078685258964143E-2</v>
      </c>
      <c r="GX15" s="20">
        <f>'Equation 4 Type II FTE'!GX15-'Equation 4 Type I FTE'!GX15</f>
        <v>2.1998406374501955E-2</v>
      </c>
      <c r="GY15" s="20">
        <f>'Equation 4 Type II FTE'!GY15-'Equation 4 Type I FTE'!GY15</f>
        <v>1.9052191235059746E-2</v>
      </c>
      <c r="GZ15" s="20">
        <f>'Equation 4 Type II FTE'!GZ15-'Equation 4 Type I FTE'!GZ15</f>
        <v>2.4748207171314707E-2</v>
      </c>
      <c r="HA15" s="20">
        <f>'Equation 4 Type II FTE'!HA15-'Equation 4 Type I FTE'!HA15</f>
        <v>1.8364741035856558E-2</v>
      </c>
      <c r="HB15" s="20">
        <f>'Equation 4 Type II FTE'!HB15-'Equation 4 Type I FTE'!HB15</f>
        <v>1.5320318725099605E-2</v>
      </c>
      <c r="HC15" s="20">
        <f>'Equation 4 Type II FTE'!HC15-'Equation 4 Type I FTE'!HC15</f>
        <v>1.7971912350597599E-2</v>
      </c>
      <c r="HD15" s="20">
        <f>'Equation 4 Type II FTE'!HD15-'Equation 4 Type I FTE'!HD15</f>
        <v>2.0328884462151392E-2</v>
      </c>
      <c r="HE15" s="20">
        <f>'Equation 4 Type II FTE'!HE15-'Equation 4 Type I FTE'!HE15</f>
        <v>2.6123107569721138E-2</v>
      </c>
      <c r="HF15" s="20">
        <f>'Equation 4 Type II FTE'!HF15-'Equation 4 Type I FTE'!HF15</f>
        <v>1.8561155378486058E-2</v>
      </c>
      <c r="HG15" s="20">
        <f>'Equation 4 Type II FTE'!HG15-'Equation 4 Type I FTE'!HG15</f>
        <v>2.4453585657370547E-2</v>
      </c>
      <c r="HH15" s="20">
        <f>'Equation 4 Type II FTE'!HH15-'Equation 4 Type I FTE'!HH15</f>
        <v>2.9854980079681293E-2</v>
      </c>
      <c r="HI15" s="20">
        <f>'Equation 4 Type II FTE'!HI15-'Equation 4 Type I FTE'!HI15</f>
        <v>4.3211155378486056E-2</v>
      </c>
      <c r="HJ15" s="20">
        <f>'Equation 4 Type II FTE'!HJ15-'Equation 4 Type I FTE'!HJ15</f>
        <v>2.6417729083665353E-2</v>
      </c>
      <c r="HK15" s="20">
        <f>'Equation 4 Type II FTE'!HK15-'Equation 4 Type I FTE'!HK15</f>
        <v>0</v>
      </c>
      <c r="HL15" s="20">
        <f>'Equation 4 Type II FTE'!HL15-'Equation 4 Type I FTE'!HL15</f>
        <v>1.9641434262948204E-2</v>
      </c>
      <c r="HM15" s="20">
        <f>'Equation 4 Type II FTE'!HM15-'Equation 4 Type I FTE'!HM15</f>
        <v>2.1212749003984066E-2</v>
      </c>
      <c r="HN15" s="20">
        <f>'Equation 4 Type II FTE'!HN15-'Equation 4 Type I FTE'!HN15</f>
        <v>1.924860557768926E-2</v>
      </c>
      <c r="HO15" s="20">
        <f>'Equation 4 Type II FTE'!HO15-'Equation 4 Type I FTE'!HO15</f>
        <v>1.993605577689242E-2</v>
      </c>
      <c r="HP15" s="20">
        <f>'Equation 4 Type II FTE'!HP15-'Equation 4 Type I FTE'!HP15</f>
        <v>2.0525298804780878E-2</v>
      </c>
      <c r="HQ15" s="20">
        <f>'Equation 4 Type II FTE'!HQ15-'Equation 4 Type I FTE'!HQ15</f>
        <v>1.924860557768926E-2</v>
      </c>
      <c r="HR15" s="20">
        <f>'Equation 4 Type II FTE'!HR15-'Equation 4 Type I FTE'!HR15</f>
        <v>2.1507370517928281E-2</v>
      </c>
      <c r="HS15" s="20">
        <f>'Equation 4 Type II FTE'!HS15-'Equation 4 Type I FTE'!HS15</f>
        <v>2.8971115537848618E-2</v>
      </c>
      <c r="HT15" s="20">
        <f>'Equation 4 Type II FTE'!HT15-'Equation 4 Type I FTE'!HT15</f>
        <v>3.5845617529880469E-2</v>
      </c>
      <c r="HU15" s="20">
        <f>'Equation 4 Type II FTE'!HU15-'Equation 4 Type I FTE'!HU15</f>
        <v>1.5713147410358563E-2</v>
      </c>
      <c r="HV15" s="20">
        <f>'Equation 4 Type II FTE'!HV15-'Equation 4 Type I FTE'!HV15</f>
        <v>2.29804780876494E-2</v>
      </c>
      <c r="HW15" s="20">
        <f>'Equation 4 Type II FTE'!HW15-'Equation 4 Type I FTE'!HW15</f>
        <v>2.2882270916334685E-2</v>
      </c>
      <c r="HX15" s="20">
        <f>'Equation 4 Type II FTE'!HX15-'Equation 4 Type I FTE'!HX15</f>
        <v>1.8855776892430273E-2</v>
      </c>
      <c r="HY15" s="20">
        <f>'Equation 4 Type II FTE'!HY15-'Equation 4 Type I FTE'!HY15</f>
        <v>1.6498804780876501E-2</v>
      </c>
      <c r="HZ15" s="20">
        <f>'Equation 4 Type II FTE'!HZ15-'Equation 4 Type I FTE'!HZ15</f>
        <v>3.0149601593625494E-2</v>
      </c>
      <c r="IA15" s="20">
        <f>'Equation 4 Type II FTE'!IA15-'Equation 4 Type I FTE'!IA15</f>
        <v>1.9346812749004003E-2</v>
      </c>
      <c r="IB15" s="20">
        <f>'Equation 4 Type II FTE'!IB15-'Equation 4 Type I FTE'!IB15</f>
        <v>1.9445019920318746E-2</v>
      </c>
      <c r="IC15" s="20">
        <f>'Equation 4 Type II FTE'!IC15-'Equation 4 Type I FTE'!IC15</f>
        <v>1.8953984063745044E-2</v>
      </c>
      <c r="ID15" s="20">
        <f>'Equation 4 Type II FTE'!ID15-'Equation 4 Type I FTE'!ID15</f>
        <v>1.8462948207171301E-2</v>
      </c>
      <c r="IE15" s="20">
        <f>'Equation 4 Type II FTE'!IE15-'Equation 4 Type I FTE'!IE15</f>
        <v>1.8953984063745016E-2</v>
      </c>
      <c r="IF15" s="20">
        <f>'Equation 4 Type II FTE'!IF15-'Equation 4 Type I FTE'!IF15</f>
        <v>2.2882270916334664E-2</v>
      </c>
      <c r="IG15" s="20">
        <f>'Equation 4 Type II FTE'!IG15-'Equation 4 Type I FTE'!IG15</f>
        <v>2.190019920318725E-2</v>
      </c>
      <c r="IH15" s="20">
        <f>'Equation 4 Type II FTE'!IH15-'Equation 4 Type I FTE'!IH15</f>
        <v>2.1801992031872504E-2</v>
      </c>
      <c r="II15" s="20">
        <f>'Equation 4 Type II FTE'!II15-'Equation 4 Type I FTE'!II15</f>
        <v>1.6105976095617529E-2</v>
      </c>
      <c r="IJ15" s="20">
        <f>'Equation 4 Type II FTE'!IJ15-'Equation 4 Type I FTE'!IJ15</f>
        <v>2.0230677290836649E-2</v>
      </c>
      <c r="IK15" s="20">
        <f>'Equation 4 Type II FTE'!IK15-'Equation 4 Type I FTE'!IK15</f>
        <v>1.7873705179282884E-2</v>
      </c>
      <c r="IL15" s="20">
        <f>'Equation 4 Type II FTE'!IL15-'Equation 4 Type I FTE'!IL15</f>
        <v>1.7677290836653425E-2</v>
      </c>
      <c r="IM15" s="20">
        <f>'Equation 4 Type II FTE'!IM15-'Equation 4 Type I FTE'!IM15</f>
        <v>1.9248605577689232E-2</v>
      </c>
      <c r="IN15" s="20">
        <f>'Equation 4 Type II FTE'!IN15-'Equation 4 Type I FTE'!IN15</f>
        <v>1.8757569721115558E-2</v>
      </c>
      <c r="IO15" s="20">
        <f>'Equation 4 Type II FTE'!IO15-'Equation 4 Type I FTE'!IO15</f>
        <v>1.9445019920318718E-2</v>
      </c>
      <c r="IP15" s="20">
        <f>'Equation 4 Type II FTE'!IP15-'Equation 4 Type I FTE'!IP15</f>
        <v>2.0034262948207177E-2</v>
      </c>
      <c r="IQ15" s="20">
        <f>'Equation 4 Type II FTE'!IQ15-'Equation 4 Type I FTE'!IQ15</f>
        <v>1.924860557768926E-2</v>
      </c>
      <c r="IR15" s="20">
        <f>'Equation 4 Type II FTE'!IR15-'Equation 4 Type I FTE'!IR15</f>
        <v>1.8561155378486058E-2</v>
      </c>
      <c r="IS15" s="20">
        <f>'Equation 4 Type II FTE'!IS15-'Equation 4 Type I FTE'!IS15</f>
        <v>1.9150398406374503E-2</v>
      </c>
      <c r="IT15" s="20">
        <f>'Equation 4 Type II FTE'!IT15-'Equation 4 Type I FTE'!IT15</f>
        <v>2.2391235059760969E-2</v>
      </c>
      <c r="IU15" s="20">
        <f>'Equation 4 Type II FTE'!IU15-'Equation 4 Type I FTE'!IU15</f>
        <v>1.9641434262948204E-2</v>
      </c>
      <c r="IV15" s="20">
        <f>'Equation 4 Type II FTE'!IV15-'Equation 4 Type I FTE'!IV15</f>
        <v>1.983784860557769E-2</v>
      </c>
      <c r="IW15" s="20">
        <f>'Equation 4 Type II FTE'!IW15-'Equation 4 Type I FTE'!IW15</f>
        <v>1.7873705179282856E-2</v>
      </c>
      <c r="IX15" s="20">
        <f>'Equation 4 Type II FTE'!IX15-'Equation 4 Type I FTE'!IX15</f>
        <v>2.0132470119521961E-2</v>
      </c>
      <c r="IY15" s="20">
        <f>'Equation 4 Type II FTE'!IY15-'Equation 4 Type I FTE'!IY15</f>
        <v>1.895398406374503E-2</v>
      </c>
      <c r="IZ15" s="20">
        <f>'Equation 4 Type II FTE'!IZ15-'Equation 4 Type I FTE'!IZ15</f>
        <v>2.4649999999999977E-2</v>
      </c>
      <c r="JA15" s="20">
        <f>'Equation 4 Type II FTE'!JA15-'Equation 4 Type I FTE'!JA15</f>
        <v>1.9739641434262933E-2</v>
      </c>
      <c r="JB15" s="20">
        <f>'Equation 4 Type II FTE'!JB15-'Equation 4 Type I FTE'!JB15</f>
        <v>3.0149601593625494E-2</v>
      </c>
      <c r="JC15" s="20">
        <f>'Equation 4 Type II FTE'!JC15-'Equation 4 Type I FTE'!JC15</f>
        <v>3.6533067729083657E-2</v>
      </c>
      <c r="JD15" s="20">
        <f>'Equation 4 Type II FTE'!JD15-'Equation 4 Type I FTE'!JD15</f>
        <v>3.6238446215139442E-2</v>
      </c>
      <c r="JE15" s="20">
        <f>'Equation 4 Type II FTE'!JE15-'Equation 4 Type I FTE'!JE15</f>
        <v>3.4176095617529878E-2</v>
      </c>
      <c r="JF15" s="20">
        <f>'Equation 4 Type II FTE'!JF15-'Equation 4 Type I FTE'!JF15</f>
        <v>3.3685059760956176E-2</v>
      </c>
      <c r="JG15" s="20">
        <f>'Equation 4 Type II FTE'!JG15-'Equation 4 Type I FTE'!JG15</f>
        <v>4.2032669322709167E-2</v>
      </c>
      <c r="JH15" s="20">
        <f>'Equation 4 Type II FTE'!JH15-'Equation 4 Type I FTE'!JH15</f>
        <v>3.5550996015936261E-2</v>
      </c>
      <c r="JI15" s="20">
        <f>'Equation 4 Type II FTE'!JI15-'Equation 4 Type I FTE'!JI15</f>
        <v>3.2015537848605585E-2</v>
      </c>
      <c r="JJ15" s="20">
        <f>'Equation 4 Type II FTE'!JJ15-'Equation 4 Type I FTE'!JJ15</f>
        <v>2.5828486055776895E-2</v>
      </c>
      <c r="JK15" s="20">
        <f>'Equation 4 Type II FTE'!JK15-'Equation 4 Type I FTE'!JK15</f>
        <v>4.0363147410358569E-2</v>
      </c>
      <c r="JL15" s="20">
        <f>'Equation 4 Type II FTE'!JL15-'Equation 4 Type I FTE'!JL15</f>
        <v>2.4649999999999991E-2</v>
      </c>
      <c r="JM15" s="20">
        <f>'Equation 4 Type II FTE'!JM15-'Equation 4 Type I FTE'!JM15</f>
        <v>2.7301593625497986E-2</v>
      </c>
      <c r="JN15" s="20">
        <f>'Equation 4 Type II FTE'!JN15-'Equation 4 Type I FTE'!JN15</f>
        <v>2.8087250996015917E-2</v>
      </c>
      <c r="JO15" s="20">
        <f>'Equation 4 Type II FTE'!JO15-'Equation 4 Type I FTE'!JO15</f>
        <v>3.780976095617529E-2</v>
      </c>
      <c r="JP15" s="20">
        <f>'Equation 4 Type II FTE'!JP15-'Equation 4 Type I FTE'!JP15</f>
        <v>3.8497211155378477E-2</v>
      </c>
      <c r="JQ15" s="20">
        <f>'Equation 4 Type II FTE'!JQ15-'Equation 4 Type I FTE'!JQ15</f>
        <v>4.8808964143426295E-2</v>
      </c>
      <c r="JR15" s="20">
        <f>'Equation 4 Type II FTE'!JR15-'Equation 4 Type I FTE'!JR15</f>
        <v>4.3014741035856584E-2</v>
      </c>
      <c r="JS15" s="20">
        <f>'Equation 4 Type II FTE'!JS15-'Equation 4 Type I FTE'!JS15</f>
        <v>3.2899402390438245E-2</v>
      </c>
      <c r="JT15" s="20">
        <f>'Equation 4 Type II FTE'!JT15-'Equation 4 Type I FTE'!JT15</f>
        <v>3.260478087649403E-2</v>
      </c>
      <c r="JU15" s="20">
        <f>'Equation 4 Type II FTE'!JU15-'Equation 4 Type I FTE'!JU15</f>
        <v>3.0247808764940237E-2</v>
      </c>
      <c r="JV15" s="20">
        <f>'Equation 4 Type II FTE'!JV15-'Equation 4 Type I FTE'!JV15</f>
        <v>2.6319521912350603E-2</v>
      </c>
      <c r="JW15" s="20">
        <f>'Equation 4 Type II FTE'!JW15-'Equation 4 Type I FTE'!JW15</f>
        <v>2.4355378486055769E-2</v>
      </c>
      <c r="JX15" s="20">
        <f>'Equation 4 Type II FTE'!JX15-'Equation 4 Type I FTE'!JX15</f>
        <v>2.1801992031872525E-2</v>
      </c>
      <c r="JY15" s="20">
        <f>'Equation 4 Type II FTE'!JY15-'Equation 4 Type I FTE'!JY15</f>
        <v>3.2506573705179273E-2</v>
      </c>
      <c r="JZ15" s="20">
        <f>'Equation 4 Type II FTE'!JZ15-'Equation 4 Type I FTE'!JZ15</f>
        <v>2.8676494023904386E-2</v>
      </c>
      <c r="KA15" s="20">
        <f>'Equation 4 Type II FTE'!KA15-'Equation 4 Type I FTE'!KA15</f>
        <v>1.5222111553784862E-2</v>
      </c>
      <c r="KB15" s="20">
        <f>'Equation 4 Type II FTE'!KB15-'Equation 4 Type I FTE'!KB15</f>
        <v>5.1264143426294817E-2</v>
      </c>
      <c r="KC15" s="20">
        <f>'Equation 4 Type II FTE'!KC15-'Equation 4 Type I FTE'!KC15</f>
        <v>3.7416932270916331E-2</v>
      </c>
      <c r="KD15" s="20">
        <f>'Equation 4 Type II FTE'!KD15-'Equation 4 Type I FTE'!KD15</f>
        <v>2.3471513944223102E-2</v>
      </c>
      <c r="KE15" s="20">
        <f>'Equation 4 Type II FTE'!KE15-'Equation 4 Type I FTE'!KE15</f>
        <v>2.6221314741035867E-2</v>
      </c>
      <c r="KF15" s="20">
        <f>'Equation 4 Type II FTE'!KF15-'Equation 4 Type I FTE'!KF15</f>
        <v>2.7792629482071701E-2</v>
      </c>
      <c r="KG15" s="20">
        <f>'Equation 4 Type II FTE'!KG15-'Equation 4 Type I FTE'!KG15</f>
        <v>2.8872908366533834E-2</v>
      </c>
      <c r="KH15" s="20">
        <f>'Equation 4 Type II FTE'!KH15-'Equation 4 Type I FTE'!KH15</f>
        <v>2.6417729083665339E-2</v>
      </c>
      <c r="KI15" s="20">
        <f>'Equation 4 Type II FTE'!KI15-'Equation 4 Type I FTE'!KI15</f>
        <v>3.1819123505976099E-2</v>
      </c>
      <c r="KJ15" s="20">
        <f>'Equation 4 Type II FTE'!KJ15-'Equation 4 Type I FTE'!KJ15</f>
        <v>3.5550996015936254E-2</v>
      </c>
      <c r="KK15" s="20">
        <f>'Equation 4 Type II FTE'!KK15-'Equation 4 Type I FTE'!KK15</f>
        <v>2.5042828685258967E-2</v>
      </c>
      <c r="KL15" s="20">
        <f>'Equation 4 Type II FTE'!KL15-'Equation 4 Type I FTE'!KL15</f>
        <v>4.4782470119521911E-2</v>
      </c>
      <c r="KM15" s="20">
        <f>'Equation 4 Type II FTE'!KM15-'Equation 4 Type I FTE'!KM15</f>
        <v>4.4291434262948209E-2</v>
      </c>
      <c r="KN15" s="20">
        <f>'Equation 4 Type II FTE'!KN15-'Equation 4 Type I FTE'!KN15</f>
        <v>2.926573705179283E-2</v>
      </c>
      <c r="KO15" s="20">
        <f>'Equation 4 Type II FTE'!KO15-'Equation 4 Type I FTE'!KO15</f>
        <v>2.6810557768924298E-2</v>
      </c>
      <c r="KP15" s="20">
        <f>'Equation 4 Type II FTE'!KP15-'Equation 4 Type I FTE'!KP15</f>
        <v>3.1426294820717134E-2</v>
      </c>
      <c r="KQ15" s="20">
        <f>'Equation 4 Type II FTE'!KQ15-'Equation 4 Type I FTE'!KQ15</f>
        <v>4.0952390438247013E-2</v>
      </c>
      <c r="KR15" s="20">
        <f>'Equation 4 Type II FTE'!KR15-'Equation 4 Type I FTE'!KR15</f>
        <v>1.7971912350597606E-2</v>
      </c>
      <c r="KS15" s="20">
        <f>'Equation 4 Type II FTE'!KS15-'Equation 4 Type I FTE'!KS15</f>
        <v>2.8971115537848605E-2</v>
      </c>
      <c r="KT15" s="20">
        <f>'Equation 4 Type II FTE'!KT15-'Equation 4 Type I FTE'!KT15</f>
        <v>3.0149601593625508E-2</v>
      </c>
      <c r="KU15" s="20">
        <f>'Equation 4 Type II FTE'!KU15-'Equation 4 Type I FTE'!KU15</f>
        <v>3.8300796812749005E-2</v>
      </c>
      <c r="KV15" s="20">
        <f>'Equation 4 Type II FTE'!KV15-'Equation 4 Type I FTE'!KV15</f>
        <v>2.1114541832669319E-2</v>
      </c>
      <c r="KW15" s="20">
        <f>'Equation 4 Type II FTE'!KW15-'Equation 4 Type I FTE'!KW15</f>
        <v>4.9201792828685267E-2</v>
      </c>
      <c r="KX15" s="20">
        <f>'Equation 4 Type II FTE'!KX15-'Equation 4 Type I FTE'!KX15</f>
        <v>4.9005378486055774E-2</v>
      </c>
      <c r="KY15" s="20">
        <f>'Equation 4 Type II FTE'!KY15-'Equation 4 Type I FTE'!KY15</f>
        <v>4.5568127490039856E-2</v>
      </c>
      <c r="KZ15" s="20">
        <f>'Equation 4 Type II FTE'!KZ15-'Equation 4 Type I FTE'!KZ15</f>
        <v>4.2425498007968132E-2</v>
      </c>
      <c r="LA15" s="20">
        <f>'Equation 4 Type II FTE'!LA15-'Equation 4 Type I FTE'!LA15</f>
        <v>4.7532270916334662E-2</v>
      </c>
      <c r="LB15" s="20">
        <f>'Equation 4 Type II FTE'!LB15-'Equation 4 Type I FTE'!LB15</f>
        <v>4.4193227091633466E-2</v>
      </c>
      <c r="LC15" s="20">
        <f>'Equation 4 Type II FTE'!LC15-'Equation 4 Type I FTE'!LC15</f>
        <v>4.6943027888446218E-2</v>
      </c>
      <c r="LD15" s="20">
        <f>'Equation 4 Type II FTE'!LD15-'Equation 4 Type I FTE'!LD15</f>
        <v>5.3522908366533853E-2</v>
      </c>
      <c r="LE15" s="20">
        <f>'Equation 4 Type II FTE'!LE15-'Equation 4 Type I FTE'!LE15</f>
        <v>3.9872111553784853E-2</v>
      </c>
      <c r="LF15" s="20">
        <f>'Equation 4 Type II FTE'!LF15-'Equation 4 Type I FTE'!LF15</f>
        <v>3.044422310756972E-2</v>
      </c>
      <c r="LG15" s="20">
        <f>'Equation 4 Type II FTE'!LG15-'Equation 4 Type I FTE'!LG15</f>
        <v>4.8023306772908364E-2</v>
      </c>
      <c r="LH15" s="20">
        <f>'Equation 4 Type II FTE'!LH15-'Equation 4 Type I FTE'!LH15</f>
        <v>4.7532270916334662E-2</v>
      </c>
      <c r="LI15" s="20">
        <f>'Equation 4 Type II FTE'!LI15-'Equation 4 Type I FTE'!LI15</f>
        <v>5.0674900398406372E-2</v>
      </c>
      <c r="LJ15" s="20">
        <f>'Equation 4 Type II FTE'!LJ15-'Equation 4 Type I FTE'!LJ15</f>
        <v>3.4667131474103587E-2</v>
      </c>
      <c r="LK15" s="20">
        <f>'Equation 4 Type II FTE'!LK15-'Equation 4 Type I FTE'!LK15</f>
        <v>4.3407569721115549E-2</v>
      </c>
      <c r="LL15" s="20">
        <f>'Equation 4 Type II FTE'!LL15-'Equation 4 Type I FTE'!LL15</f>
        <v>5.5094223107569729E-2</v>
      </c>
      <c r="LM15" s="20">
        <f>'Equation 4 Type II FTE'!LM15-'Equation 4 Type I FTE'!LM15</f>
        <v>3.6533067729083657E-2</v>
      </c>
      <c r="LN15" s="20">
        <f>'Equation 4 Type II FTE'!LN15-'Equation 4 Type I FTE'!LN15</f>
        <v>4.9496414342629476E-2</v>
      </c>
      <c r="LO15" s="20">
        <f>'Equation 4 Type II FTE'!LO15-'Equation 4 Type I FTE'!LO15</f>
        <v>3.1033466135458182E-2</v>
      </c>
      <c r="LP15" s="20">
        <f>'Equation 4 Type II FTE'!LP15-'Equation 4 Type I FTE'!LP15</f>
        <v>4.6943027888446225E-2</v>
      </c>
      <c r="LQ15" s="20">
        <f>'Equation 4 Type II FTE'!LQ15-'Equation 4 Type I FTE'!LQ15</f>
        <v>3.3586852589641433E-2</v>
      </c>
      <c r="LR15" s="20">
        <f>'Equation 4 Type II FTE'!LR15-'Equation 4 Type I FTE'!LR15</f>
        <v>4.8612549800796795E-2</v>
      </c>
      <c r="LS15" s="20">
        <f>'Equation 4 Type II FTE'!LS15-'Equation 4 Type I FTE'!LS15</f>
        <v>3.7515139442231067E-2</v>
      </c>
      <c r="LT15" s="20">
        <f>'Equation 4 Type II FTE'!LT15-'Equation 4 Type I FTE'!LT15</f>
        <v>2.9069322709163348E-2</v>
      </c>
      <c r="LU15" s="20">
        <f>'Equation 4 Type II FTE'!LU15-'Equation 4 Type I FTE'!LU15</f>
        <v>4.6451992031872509E-2</v>
      </c>
      <c r="LV15" s="20">
        <f>'Equation 4 Type II FTE'!LV15-'Equation 4 Type I FTE'!LV15</f>
        <v>3.9675697211155381E-2</v>
      </c>
      <c r="LW15" s="20">
        <f>'Equation 4 Type II FTE'!LW15-'Equation 4 Type I FTE'!LW15</f>
        <v>4.2327290836653382E-2</v>
      </c>
      <c r="LX15" s="20">
        <f>'Equation 4 Type II FTE'!LX15-'Equation 4 Type I FTE'!LX15</f>
        <v>5.0871314741035852E-2</v>
      </c>
      <c r="LY15" s="20">
        <f>'Equation 4 Type II FTE'!LY15-'Equation 4 Type I FTE'!LY15</f>
        <v>4.55681274900398E-2</v>
      </c>
      <c r="LZ15" s="20">
        <f>'Equation 4 Type II FTE'!LZ15-'Equation 4 Type I FTE'!LZ15</f>
        <v>3.8791832669322707E-2</v>
      </c>
      <c r="MA15" s="20">
        <f>'Equation 4 Type II FTE'!MA15-'Equation 4 Type I FTE'!MA15</f>
        <v>2.7399800796812757E-2</v>
      </c>
      <c r="MB15" s="20">
        <f>'Equation 4 Type II FTE'!MB15-'Equation 4 Type I FTE'!MB15</f>
        <v>4.0559561752988055E-2</v>
      </c>
      <c r="MC15" s="20">
        <f>'Equation 4 Type II FTE'!MC15-'Equation 4 Type I FTE'!MC15</f>
        <v>5.2835458167330686E-2</v>
      </c>
      <c r="MD15" s="20">
        <f>'Equation 4 Type II FTE'!MD15-'Equation 4 Type I FTE'!MD15</f>
        <v>4.3211155378486056E-2</v>
      </c>
      <c r="ME15" s="20">
        <f>'Equation 4 Type II FTE'!ME15-'Equation 4 Type I FTE'!ME15</f>
        <v>4.1738047808764944E-2</v>
      </c>
      <c r="MF15" s="20">
        <f>'Equation 4 Type II FTE'!MF15-'Equation 4 Type I FTE'!MF15</f>
        <v>4.4095019920318723E-2</v>
      </c>
      <c r="MG15" s="20">
        <f>'Equation 4 Type II FTE'!MG15-'Equation 4 Type I FTE'!MG15</f>
        <v>4.3603984063745022E-2</v>
      </c>
      <c r="MH15" s="20">
        <f>'Equation 4 Type II FTE'!MH15-'Equation 4 Type I FTE'!MH15</f>
        <v>4.527350597609562E-2</v>
      </c>
      <c r="MI15" s="20">
        <f>'Equation 4 Type II FTE'!MI15-'Equation 4 Type I FTE'!MI15</f>
        <v>4.1443426294820722E-2</v>
      </c>
      <c r="MJ15" s="20">
        <f>'Equation 4 Type II FTE'!MJ15-'Equation 4 Type I FTE'!MJ15</f>
        <v>3.64348605577689E-2</v>
      </c>
      <c r="MK15" s="20">
        <f>'Equation 4 Type II FTE'!MK15-'Equation 4 Type I FTE'!MK15</f>
        <v>4.0363147410358569E-2</v>
      </c>
      <c r="ML15" s="20">
        <f>'Equation 4 Type II FTE'!ML15-'Equation 4 Type I FTE'!ML15</f>
        <v>5.3424701195219124E-2</v>
      </c>
      <c r="MM15" s="20">
        <f>'Equation 4 Type II FTE'!MM15-'Equation 4 Type I FTE'!MM15</f>
        <v>3.7318725099601588E-2</v>
      </c>
      <c r="MN15" s="20">
        <f>'Equation 4 Type II FTE'!MN15-'Equation 4 Type I FTE'!MN15</f>
        <v>3.6042031872509962E-2</v>
      </c>
      <c r="MO15" s="20">
        <f>'Equation 4 Type II FTE'!MO15-'Equation 4 Type I FTE'!MO15</f>
        <v>3.0149601593625504E-2</v>
      </c>
      <c r="MP15" s="20">
        <f>'Equation 4 Type II FTE'!MP15-'Equation 4 Type I FTE'!MP15</f>
        <v>3.0444223107569751E-2</v>
      </c>
      <c r="MQ15" s="20">
        <f>'Equation 4 Type II FTE'!MQ15-'Equation 4 Type I FTE'!MQ15</f>
        <v>2.828366533864542E-2</v>
      </c>
      <c r="MR15" s="20">
        <f>'Equation 4 Type II FTE'!MR15-'Equation 4 Type I FTE'!MR15</f>
        <v>3.6042031872509955E-2</v>
      </c>
      <c r="MS15" s="20">
        <f>'Equation 4 Type II FTE'!MS15-'Equation 4 Type I FTE'!MS15</f>
        <v>3.1622709163346613E-2</v>
      </c>
      <c r="MT15" s="20">
        <f>'Equation 4 Type II FTE'!MT15-'Equation 4 Type I FTE'!MT15</f>
        <v>3.7220517928286852E-2</v>
      </c>
      <c r="MU15" s="20">
        <f>'Equation 4 Type II FTE'!MU15-'Equation 4 Type I FTE'!MU15</f>
        <v>2.9756772908366536E-2</v>
      </c>
      <c r="MV15" s="20">
        <f>'Equation 4 Type II FTE'!MV15-'Equation 4 Type I FTE'!MV15</f>
        <v>4.3996812749003994E-2</v>
      </c>
      <c r="MW15" s="20">
        <f>'Equation 4 Type II FTE'!MW15-'Equation 4 Type I FTE'!MW15</f>
        <v>4.1541633466135472E-2</v>
      </c>
      <c r="MX15" s="20">
        <f>'Equation 4 Type II FTE'!MX15-'Equation 4 Type I FTE'!MX15</f>
        <v>4.5960956175298828E-2</v>
      </c>
      <c r="MY15" s="20">
        <f>'Equation 4 Type II FTE'!MY15-'Equation 4 Type I FTE'!MY15</f>
        <v>4.2523705179282889E-2</v>
      </c>
      <c r="MZ15" s="20">
        <f>'Equation 4 Type II FTE'!MZ15-'Equation 4 Type I FTE'!MZ15</f>
        <v>3.1622709163346613E-2</v>
      </c>
      <c r="NA15" s="20">
        <f>'Equation 4 Type II FTE'!NA15-'Equation 4 Type I FTE'!NA15</f>
        <v>5.2442629482071713E-2</v>
      </c>
      <c r="NB15" s="20">
        <f>'Equation 4 Type II FTE'!NB15-'Equation 4 Type I FTE'!NB15</f>
        <v>3.8300796812749005E-2</v>
      </c>
      <c r="NC15" s="20">
        <f>'Equation 4 Type II FTE'!NC15-'Equation 4 Type I FTE'!NC15</f>
        <v>4.2621912350597604E-2</v>
      </c>
      <c r="ND15" s="20">
        <f>'Equation 4 Type II FTE'!ND15-'Equation 4 Type I FTE'!ND15</f>
        <v>4.7826892430278885E-2</v>
      </c>
      <c r="NE15" s="20">
        <f>'Equation 4 Type II FTE'!NE15-'Equation 4 Type I FTE'!NE15</f>
        <v>3.0640637450199203E-2</v>
      </c>
      <c r="NF15" s="20">
        <f>'Equation 4 Type II FTE'!NF15-'Equation 4 Type I FTE'!NF15</f>
        <v>4.2621912350597604E-2</v>
      </c>
      <c r="NG15" s="46">
        <f>'Equation 4 Type II FTE'!NG15-'Equation 4 Type I FTE'!NG15</f>
        <v>4.5960956175298801E-2</v>
      </c>
      <c r="NH15" s="20">
        <f>'Equation 4 Type II FTE'!NH15-'Equation 4 Type I FTE'!NH15</f>
        <v>4.8612549800796809E-2</v>
      </c>
      <c r="NI15" s="20">
        <f>'Equation 4 Type II FTE'!NI15-'Equation 4 Type I FTE'!NI15</f>
        <v>3.0542430278884453E-2</v>
      </c>
      <c r="NJ15" s="46">
        <f>'Equation 4 Type II FTE'!NJ15-'Equation 4 Type I FTE'!NJ15</f>
        <v>7.2771513944223112E-2</v>
      </c>
    </row>
    <row r="16" spans="1:374" x14ac:dyDescent="0.3">
      <c r="B16" s="18" t="s">
        <v>829</v>
      </c>
      <c r="C16" s="20">
        <f>'Equation 4 Type II FTE'!C16-'Equation 4 Type I FTE'!C16</f>
        <v>8.6246347607052937E-2</v>
      </c>
      <c r="D16" s="20">
        <f>'Equation 4 Type II FTE'!D16-'Equation 4 Type I FTE'!D16</f>
        <v>0.10178623005877413</v>
      </c>
      <c r="E16" s="20">
        <f>'Equation 4 Type II FTE'!E16-'Equation 4 Type I FTE'!E16</f>
        <v>0.10392296389588582</v>
      </c>
      <c r="F16" s="20">
        <f>'Equation 4 Type II FTE'!F16-'Equation 4 Type I FTE'!F16</f>
        <v>0.14102443324937028</v>
      </c>
      <c r="G16" s="20">
        <f>'Equation 4 Type II FTE'!G16-'Equation 4 Type I FTE'!G16</f>
        <v>0.10042649034424853</v>
      </c>
      <c r="H16" s="20">
        <f>'Equation 4 Type II FTE'!H16-'Equation 4 Type I FTE'!H16</f>
        <v>8.2846998320738885E-2</v>
      </c>
      <c r="I16" s="20">
        <f>'Equation 4 Type II FTE'!I16-'Equation 4 Type I FTE'!I16</f>
        <v>6.8763979848866508E-2</v>
      </c>
      <c r="J16" s="20">
        <f>'Equation 4 Type II FTE'!J16-'Equation 4 Type I FTE'!J16</f>
        <v>8.1681507136859732E-2</v>
      </c>
      <c r="K16" s="20">
        <f>'Equation 4 Type II FTE'!K16-'Equation 4 Type I FTE'!K16</f>
        <v>7.0415092359361872E-2</v>
      </c>
      <c r="L16" s="20">
        <f>'Equation 4 Type II FTE'!L16-'Equation 4 Type I FTE'!L16</f>
        <v>0.14393816120906799</v>
      </c>
      <c r="M16" s="20">
        <f>'Equation 4 Type II FTE'!M16-'Equation 4 Type I FTE'!M16</f>
        <v>8.4303862300587742E-2</v>
      </c>
      <c r="N16" s="20">
        <f>'Equation 4 Type II FTE'!N16-'Equation 4 Type I FTE'!N16</f>
        <v>0.16695661209068008</v>
      </c>
      <c r="O16" s="20">
        <f>'Equation 4 Type II FTE'!O16-'Equation 4 Type I FTE'!O16</f>
        <v>8.5469353484466826E-2</v>
      </c>
      <c r="P16" s="20">
        <f>'Equation 4 Type II FTE'!P16-'Equation 4 Type I FTE'!P16</f>
        <v>6.2645151133501276E-2</v>
      </c>
      <c r="Q16" s="20">
        <f>'Equation 4 Type II FTE'!Q16-'Equation 4 Type I FTE'!Q16</f>
        <v>0</v>
      </c>
      <c r="R16" s="20">
        <f>'Equation 4 Type II FTE'!R16-'Equation 4 Type I FTE'!R16</f>
        <v>6.2548026868178008E-2</v>
      </c>
      <c r="S16" s="20">
        <f>'Equation 4 Type II FTE'!S16-'Equation 4 Type I FTE'!S16</f>
        <v>7.3328820319059615E-2</v>
      </c>
      <c r="T16" s="20">
        <f>'Equation 4 Type II FTE'!T16-'Equation 4 Type I FTE'!T16</f>
        <v>7.5659802686817795E-2</v>
      </c>
      <c r="U16" s="20">
        <f>'Equation 4 Type II FTE'!U16-'Equation 4 Type I FTE'!U16</f>
        <v>9.3336418975650731E-2</v>
      </c>
      <c r="V16" s="20">
        <f>'Equation 4 Type II FTE'!V16-'Equation 4 Type I FTE'!V16</f>
        <v>0.10576832493702769</v>
      </c>
      <c r="W16" s="20">
        <f>'Equation 4 Type II FTE'!W16-'Equation 4 Type I FTE'!W16</f>
        <v>6.2159529806884974E-2</v>
      </c>
      <c r="X16" s="20">
        <f>'Equation 4 Type II FTE'!X16-'Equation 4 Type I FTE'!X16</f>
        <v>6.1188287153652404E-2</v>
      </c>
      <c r="Y16" s="20">
        <f>'Equation 4 Type II FTE'!Y16-'Equation 4 Type I FTE'!Y16</f>
        <v>6.5850251889168751E-2</v>
      </c>
      <c r="Z16" s="20">
        <f>'Equation 4 Type II FTE'!Z16-'Equation 4 Type I FTE'!Z16</f>
        <v>0.15646719143576826</v>
      </c>
      <c r="AA16" s="20">
        <f>'Equation 4 Type II FTE'!AA16-'Equation 4 Type I FTE'!AA16</f>
        <v>0.10508845507976489</v>
      </c>
      <c r="AB16" s="20">
        <f>'Equation 4 Type II FTE'!AB16-'Equation 4 Type I FTE'!AB16</f>
        <v>0.14762888329135179</v>
      </c>
      <c r="AC16" s="20">
        <f>'Equation 4 Type II FTE'!AC16-'Equation 4 Type I FTE'!AC16</f>
        <v>0.10227185138539042</v>
      </c>
      <c r="AD16" s="20">
        <f>'Equation 4 Type II FTE'!AD16-'Equation 4 Type I FTE'!AD16</f>
        <v>7.5756926952141049E-2</v>
      </c>
      <c r="AE16" s="20">
        <f>'Equation 4 Type II FTE'!AE16-'Equation 4 Type I FTE'!AE16</f>
        <v>7.488280856423174E-2</v>
      </c>
      <c r="AF16" s="20">
        <f>'Equation 4 Type II FTE'!AF16-'Equation 4 Type I FTE'!AF16</f>
        <v>8.3526868178001673E-2</v>
      </c>
      <c r="AG16" s="20">
        <f>'Equation 4 Type II FTE'!AG16-'Equation 4 Type I FTE'!AG16</f>
        <v>8.1098761544920211E-2</v>
      </c>
      <c r="AH16" s="20">
        <f>'Equation 4 Type II FTE'!AH16-'Equation 4 Type I FTE'!AH16</f>
        <v>9.3530667506297238E-2</v>
      </c>
      <c r="AI16" s="20">
        <f>'Equation 4 Type II FTE'!AI16-'Equation 4 Type I FTE'!AI16</f>
        <v>8.1875755667506309E-2</v>
      </c>
      <c r="AJ16" s="20">
        <f>'Equation 4 Type II FTE'!AJ16-'Equation 4 Type I FTE'!AJ16</f>
        <v>7.0706465155331646E-2</v>
      </c>
      <c r="AK16" s="20">
        <f>'Equation 4 Type II FTE'!AK16-'Equation 4 Type I FTE'!AK16</f>
        <v>8.8965827036104089E-2</v>
      </c>
      <c r="AL16" s="20">
        <f>'Equation 4 Type II FTE'!AL16-'Equation 4 Type I FTE'!AL16</f>
        <v>8.8285957178841287E-2</v>
      </c>
      <c r="AM16" s="20">
        <f>'Equation 4 Type II FTE'!AM16-'Equation 4 Type I FTE'!AM16</f>
        <v>9.7318513853904276E-2</v>
      </c>
      <c r="AN16" s="20">
        <f>'Equation 4 Type II FTE'!AN16-'Equation 4 Type I FTE'!AN16</f>
        <v>6.2548026868177994E-2</v>
      </c>
      <c r="AO16" s="20">
        <f>'Equation 4 Type II FTE'!AO16-'Equation 4 Type I FTE'!AO16</f>
        <v>5.4972334172963898E-2</v>
      </c>
      <c r="AP16" s="20">
        <f>'Equation 4 Type II FTE'!AP16-'Equation 4 Type I FTE'!AP16</f>
        <v>9.6250146935348446E-2</v>
      </c>
      <c r="AQ16" s="20">
        <f>'Equation 4 Type II FTE'!AQ16-'Equation 4 Type I FTE'!AQ16</f>
        <v>6.8084109991603692E-2</v>
      </c>
      <c r="AR16" s="20">
        <f>'Equation 4 Type II FTE'!AR16-'Equation 4 Type I FTE'!AR16</f>
        <v>7.595117548278757E-2</v>
      </c>
      <c r="AS16" s="20">
        <f>'Equation 4 Type II FTE'!AS16-'Equation 4 Type I FTE'!AS16</f>
        <v>7.1386335012594462E-2</v>
      </c>
      <c r="AT16" s="20">
        <f>'Equation 4 Type II FTE'!AT16-'Equation 4 Type I FTE'!AT16</f>
        <v>6.7015743073047848E-2</v>
      </c>
      <c r="AU16" s="20">
        <f>'Equation 4 Type II FTE'!AU16-'Equation 4 Type I FTE'!AU16</f>
        <v>6.1285411418975644E-2</v>
      </c>
      <c r="AV16" s="20">
        <f>'Equation 4 Type II FTE'!AV16-'Equation 4 Type I FTE'!AV16</f>
        <v>7.4979932829554979E-2</v>
      </c>
      <c r="AW16" s="20">
        <f>'Equation 4 Type II FTE'!AW16-'Equation 4 Type I FTE'!AW16</f>
        <v>6.6044500419815272E-2</v>
      </c>
      <c r="AX16" s="20">
        <f>'Equation 4 Type II FTE'!AX16-'Equation 4 Type I FTE'!AX16</f>
        <v>6.6432997481108313E-2</v>
      </c>
      <c r="AY16" s="20">
        <f>'Equation 4 Type II FTE'!AY16-'Equation 4 Type I FTE'!AY16</f>
        <v>5.4098215785054582E-2</v>
      </c>
      <c r="AZ16" s="20">
        <f>'Equation 4 Type II FTE'!AZ16-'Equation 4 Type I FTE'!AZ16</f>
        <v>5.8663056255247689E-2</v>
      </c>
      <c r="BA16" s="20">
        <f>'Equation 4 Type II FTE'!BA16-'Equation 4 Type I FTE'!BA16</f>
        <v>6.1673908480268679E-2</v>
      </c>
      <c r="BB16" s="20">
        <f>'Equation 4 Type II FTE'!BB16-'Equation 4 Type I FTE'!BB16</f>
        <v>8.0710264483627198E-2</v>
      </c>
      <c r="BC16" s="20">
        <f>'Equation 4 Type II FTE'!BC16-'Equation 4 Type I FTE'!BC16</f>
        <v>8.6829093198992457E-2</v>
      </c>
      <c r="BD16" s="20">
        <f>'Equation 4 Type II FTE'!BD16-'Equation 4 Type I FTE'!BD16</f>
        <v>6.1868157010915206E-2</v>
      </c>
      <c r="BE16" s="20">
        <f>'Equation 4 Type II FTE'!BE16-'Equation 4 Type I FTE'!BE16</f>
        <v>7.9059151973131819E-2</v>
      </c>
      <c r="BF16" s="20">
        <f>'Equation 4 Type II FTE'!BF16-'Equation 4 Type I FTE'!BF16</f>
        <v>7.7699412258606215E-2</v>
      </c>
      <c r="BG16" s="20">
        <f>'Equation 4 Type II FTE'!BG16-'Equation 4 Type I FTE'!BG16</f>
        <v>9.6347271200671714E-2</v>
      </c>
      <c r="BH16" s="20">
        <f>'Equation 4 Type II FTE'!BH16-'Equation 4 Type I FTE'!BH16</f>
        <v>8.4595235096557531E-2</v>
      </c>
      <c r="BI16" s="20">
        <f>'Equation 4 Type II FTE'!BI16-'Equation 4 Type I FTE'!BI16</f>
        <v>9.6541519731318207E-2</v>
      </c>
      <c r="BJ16" s="20">
        <f>'Equation 4 Type II FTE'!BJ16-'Equation 4 Type I FTE'!BJ16</f>
        <v>8.4886607892527277E-2</v>
      </c>
      <c r="BK16" s="20">
        <f>'Equation 4 Type II FTE'!BK16-'Equation 4 Type I FTE'!BK16</f>
        <v>7.5659802686817795E-2</v>
      </c>
      <c r="BL16" s="20">
        <f>'Equation 4 Type II FTE'!BL16-'Equation 4 Type I FTE'!BL16</f>
        <v>6.4102015113350119E-2</v>
      </c>
      <c r="BM16" s="20">
        <f>'Equation 4 Type II FTE'!BM16-'Equation 4 Type I FTE'!BM16</f>
        <v>7.6631045340050385E-2</v>
      </c>
      <c r="BN16" s="20">
        <f>'Equation 4 Type II FTE'!BN16-'Equation 4 Type I FTE'!BN16</f>
        <v>8.5954974811083149E-2</v>
      </c>
      <c r="BO16" s="20">
        <f>'Equation 4 Type II FTE'!BO16-'Equation 4 Type I FTE'!BO16</f>
        <v>0.12295931989924434</v>
      </c>
      <c r="BP16" s="20">
        <f>'Equation 4 Type II FTE'!BP16-'Equation 4 Type I FTE'!BP16</f>
        <v>6.7986985726280424E-2</v>
      </c>
      <c r="BQ16" s="20">
        <f>'Equation 4 Type II FTE'!BQ16-'Equation 4 Type I FTE'!BQ16</f>
        <v>8.3429743912678433E-2</v>
      </c>
      <c r="BR16" s="20">
        <f>'Equation 4 Type II FTE'!BR16-'Equation 4 Type I FTE'!BR16</f>
        <v>6.7015743073047862E-2</v>
      </c>
      <c r="BS16" s="20">
        <f>'Equation 4 Type II FTE'!BS16-'Equation 4 Type I FTE'!BS16</f>
        <v>7.8767779177162045E-2</v>
      </c>
      <c r="BT16" s="20">
        <f>'Equation 4 Type II FTE'!BT16-'Equation 4 Type I FTE'!BT16</f>
        <v>8.7411838790931992E-2</v>
      </c>
      <c r="BU16" s="20">
        <f>'Equation 4 Type II FTE'!BU16-'Equation 4 Type I FTE'!BU16</f>
        <v>7.7796536523929455E-2</v>
      </c>
      <c r="BV16" s="20">
        <f>'Equation 4 Type II FTE'!BV16-'Equation 4 Type I FTE'!BV16</f>
        <v>7.8962027707808566E-2</v>
      </c>
      <c r="BW16" s="20">
        <f>'Equation 4 Type II FTE'!BW16-'Equation 4 Type I FTE'!BW16</f>
        <v>8.8091708648194794E-2</v>
      </c>
      <c r="BX16" s="20">
        <f>'Equation 4 Type II FTE'!BX16-'Equation 4 Type I FTE'!BX16</f>
        <v>6.5364630562552456E-2</v>
      </c>
      <c r="BY16" s="20">
        <f>'Equation 4 Type II FTE'!BY16-'Equation 4 Type I FTE'!BY16</f>
        <v>6.322789672544081E-2</v>
      </c>
      <c r="BZ16" s="20">
        <f>'Equation 4 Type II FTE'!BZ16-'Equation 4 Type I FTE'!BZ16</f>
        <v>6.215952980688496E-2</v>
      </c>
      <c r="CA16" s="20">
        <f>'Equation 4 Type II FTE'!CA16-'Equation 4 Type I FTE'!CA16</f>
        <v>9.0616939546599495E-2</v>
      </c>
      <c r="CB16" s="20">
        <f>'Equation 4 Type II FTE'!CB16-'Equation 4 Type I FTE'!CB16</f>
        <v>8.6537720403022669E-2</v>
      </c>
      <c r="CC16" s="20">
        <f>'Equation 4 Type II FTE'!CC16-'Equation 4 Type I FTE'!CC16</f>
        <v>8.1681507136859802E-2</v>
      </c>
      <c r="CD16" s="20">
        <f>'Equation 4 Type II FTE'!CD16-'Equation 4 Type I FTE'!CD16</f>
        <v>0.13480848026868175</v>
      </c>
      <c r="CE16" s="20">
        <f>'Equation 4 Type II FTE'!CE16-'Equation 4 Type I FTE'!CE16</f>
        <v>9.9455247691015936E-2</v>
      </c>
      <c r="CF16" s="20">
        <f>'Equation 4 Type II FTE'!CF16-'Equation 4 Type I FTE'!CF16</f>
        <v>8.2070004198152843E-2</v>
      </c>
      <c r="CG16" s="20">
        <f>'Equation 4 Type II FTE'!CG16-'Equation 4 Type I FTE'!CG16</f>
        <v>7.6728169605373625E-2</v>
      </c>
      <c r="CH16" s="20">
        <f>'Equation 4 Type II FTE'!CH16-'Equation 4 Type I FTE'!CH16</f>
        <v>6.3713518052057105E-2</v>
      </c>
      <c r="CI16" s="20">
        <f>'Equation 4 Type II FTE'!CI16-'Equation 4 Type I FTE'!CI16</f>
        <v>7.9641897565071354E-2</v>
      </c>
      <c r="CJ16" s="20">
        <f>'Equation 4 Type II FTE'!CJ16-'Equation 4 Type I FTE'!CJ16</f>
        <v>0.11606349706129304</v>
      </c>
      <c r="CK16" s="20">
        <f>'Equation 4 Type II FTE'!CK16-'Equation 4 Type I FTE'!CK16</f>
        <v>0.13791645675902603</v>
      </c>
      <c r="CL16" s="20">
        <f>'Equation 4 Type II FTE'!CL16-'Equation 4 Type I FTE'!CL16</f>
        <v>9.217092779177162E-2</v>
      </c>
      <c r="CM16" s="20">
        <f>'Equation 4 Type II FTE'!CM16-'Equation 4 Type I FTE'!CM16</f>
        <v>9.6444395465994953E-2</v>
      </c>
      <c r="CN16" s="20">
        <f>'Equation 4 Type II FTE'!CN16-'Equation 4 Type I FTE'!CN16</f>
        <v>6.9638098236775817E-2</v>
      </c>
      <c r="CO16" s="20">
        <f>'Equation 4 Type II FTE'!CO16-'Equation 4 Type I FTE'!CO16</f>
        <v>7.5854051217464302E-2</v>
      </c>
      <c r="CP16" s="20">
        <f>'Equation 4 Type II FTE'!CP16-'Equation 4 Type I FTE'!CP16</f>
        <v>7.5562678421494556E-2</v>
      </c>
      <c r="CQ16" s="20">
        <f>'Equation 4 Type II FTE'!CQ16-'Equation 4 Type I FTE'!CQ16</f>
        <v>6.7598488664987383E-2</v>
      </c>
      <c r="CR16" s="20">
        <f>'Equation 4 Type II FTE'!CR16-'Equation 4 Type I FTE'!CR16</f>
        <v>6.6335873215785074E-2</v>
      </c>
      <c r="CS16" s="20">
        <f>'Equation 4 Type II FTE'!CS16-'Equation 4 Type I FTE'!CS16</f>
        <v>6.7015743073047862E-2</v>
      </c>
      <c r="CT16" s="20">
        <f>'Equation 4 Type II FTE'!CT16-'Equation 4 Type I FTE'!CT16</f>
        <v>6.5073257766582709E-2</v>
      </c>
      <c r="CU16" s="20">
        <f>'Equation 4 Type II FTE'!CU16-'Equation 4 Type I FTE'!CU16</f>
        <v>6.1868157010915178E-2</v>
      </c>
      <c r="CV16" s="20">
        <f>'Equation 4 Type II FTE'!CV16-'Equation 4 Type I FTE'!CV16</f>
        <v>9.1005436607892537E-2</v>
      </c>
      <c r="CW16" s="20">
        <f>'Equation 4 Type II FTE'!CW16-'Equation 4 Type I FTE'!CW16</f>
        <v>9.2462300587741394E-2</v>
      </c>
      <c r="CX16" s="20">
        <f>'Equation 4 Type II FTE'!CX16-'Equation 4 Type I FTE'!CX16</f>
        <v>7.2551826196473546E-2</v>
      </c>
      <c r="CY16" s="20">
        <f>'Equation 4 Type II FTE'!CY16-'Equation 4 Type I FTE'!CY16</f>
        <v>8.9548572628043638E-2</v>
      </c>
      <c r="CZ16" s="20">
        <f>'Equation 4 Type II FTE'!CZ16-'Equation 4 Type I FTE'!CZ16</f>
        <v>0.14452090680100754</v>
      </c>
      <c r="DA16" s="20">
        <f>'Equation 4 Type II FTE'!DA16-'Equation 4 Type I FTE'!DA16</f>
        <v>0.13587684718723761</v>
      </c>
      <c r="DB16" s="20">
        <f>'Equation 4 Type II FTE'!DB16-'Equation 4 Type I FTE'!DB16</f>
        <v>8.7800335852225006E-2</v>
      </c>
      <c r="DC16" s="20">
        <f>'Equation 4 Type II FTE'!DC16-'Equation 4 Type I FTE'!DC16</f>
        <v>0.10800218303946262</v>
      </c>
      <c r="DD16" s="20">
        <f>'Equation 4 Type II FTE'!DD16-'Equation 4 Type I FTE'!DD16</f>
        <v>8.0904513014273718E-2</v>
      </c>
      <c r="DE16" s="20">
        <f>'Equation 4 Type II FTE'!DE16-'Equation 4 Type I FTE'!DE16</f>
        <v>0.14354966414777495</v>
      </c>
      <c r="DF16" s="20">
        <f>'Equation 4 Type II FTE'!DF16-'Equation 4 Type I FTE'!DF16</f>
        <v>0.10324309403862302</v>
      </c>
      <c r="DG16" s="20">
        <f>'Equation 4 Type II FTE'!DG16-'Equation 4 Type I FTE'!DG16</f>
        <v>9.7221389588581036E-2</v>
      </c>
      <c r="DH16" s="20">
        <f>'Equation 4 Type II FTE'!DH16-'Equation 4 Type I FTE'!DH16</f>
        <v>0.13752795969773302</v>
      </c>
      <c r="DI16" s="20">
        <f>'Equation 4 Type II FTE'!DI16-'Equation 4 Type I FTE'!DI16</f>
        <v>6.6432997481108313E-2</v>
      </c>
      <c r="DJ16" s="20">
        <f>'Equation 4 Type II FTE'!DJ16-'Equation 4 Type I FTE'!DJ16</f>
        <v>9.5667401343408898E-2</v>
      </c>
      <c r="DK16" s="20">
        <f>'Equation 4 Type II FTE'!DK16-'Equation 4 Type I FTE'!DK16</f>
        <v>0.15073685978169607</v>
      </c>
      <c r="DL16" s="20">
        <f>'Equation 4 Type II FTE'!DL16-'Equation 4 Type I FTE'!DL16</f>
        <v>0.15996366498740555</v>
      </c>
      <c r="DM16" s="20">
        <f>'Equation 4 Type II FTE'!DM16-'Equation 4 Type I FTE'!DM16</f>
        <v>5.0795990764063811E-2</v>
      </c>
      <c r="DN16" s="20">
        <f>'Equation 4 Type II FTE'!DN16-'Equation 4 Type I FTE'!DN16</f>
        <v>0.11596637279596979</v>
      </c>
      <c r="DO16" s="20">
        <f>'Equation 4 Type II FTE'!DO16-'Equation 4 Type I FTE'!DO16</f>
        <v>7.7408039462636441E-2</v>
      </c>
      <c r="DP16" s="20">
        <f>'Equation 4 Type II FTE'!DP16-'Equation 4 Type I FTE'!DP16</f>
        <v>9.1199685138539044E-2</v>
      </c>
      <c r="DQ16" s="20">
        <f>'Equation 4 Type II FTE'!DQ16-'Equation 4 Type I FTE'!DQ16</f>
        <v>8.1681507136859788E-2</v>
      </c>
      <c r="DR16" s="20">
        <f>'Equation 4 Type II FTE'!DR16-'Equation 4 Type I FTE'!DR16</f>
        <v>0.12470755667506296</v>
      </c>
      <c r="DS16" s="20">
        <f>'Equation 4 Type II FTE'!DS16-'Equation 4 Type I FTE'!DS16</f>
        <v>8.8480205709487822E-2</v>
      </c>
      <c r="DT16" s="20">
        <f>'Equation 4 Type II FTE'!DT16-'Equation 4 Type I FTE'!DT16</f>
        <v>0.10081498740554155</v>
      </c>
      <c r="DU16" s="20">
        <f>'Equation 4 Type II FTE'!DU16-'Equation 4 Type I FTE'!DU16</f>
        <v>8.1195885810243507E-2</v>
      </c>
      <c r="DV16" s="20">
        <f>'Equation 4 Type II FTE'!DV16-'Equation 4 Type I FTE'!DV16</f>
        <v>7.6436796809403851E-2</v>
      </c>
      <c r="DW16" s="20">
        <f>'Equation 4 Type II FTE'!DW16-'Equation 4 Type I FTE'!DW16</f>
        <v>6.1091162888329137E-2</v>
      </c>
      <c r="DX16" s="20">
        <f>'Equation 4 Type II FTE'!DX16-'Equation 4 Type I FTE'!DX16</f>
        <v>8.236137699412259E-2</v>
      </c>
      <c r="DY16" s="20">
        <f>'Equation 4 Type II FTE'!DY16-'Equation 4 Type I FTE'!DY16</f>
        <v>7.1580583543240969E-2</v>
      </c>
      <c r="DZ16" s="20">
        <f>'Equation 4 Type II FTE'!DZ16-'Equation 4 Type I FTE'!DZ16</f>
        <v>7.9156276238455073E-2</v>
      </c>
      <c r="EA16" s="20">
        <f>'Equation 4 Type II FTE'!EA16-'Equation 4 Type I FTE'!EA16</f>
        <v>0.10518557934508817</v>
      </c>
      <c r="EB16" s="20">
        <f>'Equation 4 Type II FTE'!EB16-'Equation 4 Type I FTE'!EB16</f>
        <v>5.6526322418136016E-2</v>
      </c>
      <c r="EC16" s="20">
        <f>'Equation 4 Type II FTE'!EC16-'Equation 4 Type I FTE'!EC16</f>
        <v>7.3620193115029375E-2</v>
      </c>
      <c r="ED16" s="20">
        <f>'Equation 4 Type II FTE'!ED16-'Equation 4 Type I FTE'!ED16</f>
        <v>6.118828715365239E-2</v>
      </c>
      <c r="EE16" s="20">
        <f>'Equation 4 Type II FTE'!EE16-'Equation 4 Type I FTE'!EE16</f>
        <v>7.0997837951301407E-2</v>
      </c>
      <c r="EF16" s="20">
        <f>'Equation 4 Type II FTE'!EF16-'Equation 4 Type I FTE'!EF16</f>
        <v>6.4102015113350092E-2</v>
      </c>
      <c r="EG16" s="20">
        <f>'Equation 4 Type II FTE'!EG16-'Equation 4 Type I FTE'!EG16</f>
        <v>9.0131318219983186E-2</v>
      </c>
      <c r="EH16" s="20">
        <f>'Equation 4 Type II FTE'!EH16-'Equation 4 Type I FTE'!EH16</f>
        <v>5.5166582703610405E-2</v>
      </c>
      <c r="EI16" s="20">
        <f>'Equation 4 Type II FTE'!EI16-'Equation 4 Type I FTE'!EI16</f>
        <v>5.6429198152812762E-2</v>
      </c>
      <c r="EJ16" s="20">
        <f>'Equation 4 Type II FTE'!EJ16-'Equation 4 Type I FTE'!EJ16</f>
        <v>5.8565931989924436E-2</v>
      </c>
      <c r="EK16" s="20">
        <f>'Equation 4 Type II FTE'!EK16-'Equation 4 Type I FTE'!EK16</f>
        <v>8.6343471872376162E-2</v>
      </c>
      <c r="EL16" s="20">
        <f>'Equation 4 Type II FTE'!EL16-'Equation 4 Type I FTE'!EL16</f>
        <v>7.2648950461796785E-2</v>
      </c>
      <c r="EM16" s="20">
        <f>'Equation 4 Type II FTE'!EM16-'Equation 4 Type I FTE'!EM16</f>
        <v>7.0706465155331674E-2</v>
      </c>
      <c r="EN16" s="20">
        <f>'Equation 4 Type II FTE'!EN16-'Equation 4 Type I FTE'!EN16</f>
        <v>6.6141624685138539E-2</v>
      </c>
      <c r="EO16" s="20">
        <f>'Equation 4 Type II FTE'!EO16-'Equation 4 Type I FTE'!EO16</f>
        <v>7.2940323257766587E-2</v>
      </c>
      <c r="EP16" s="20">
        <f>'Equation 4 Type II FTE'!EP16-'Equation 4 Type I FTE'!EP16</f>
        <v>7.595117548278757E-2</v>
      </c>
      <c r="EQ16" s="20">
        <f>'Equation 4 Type II FTE'!EQ16-'Equation 4 Type I FTE'!EQ16</f>
        <v>7.3523068849706108E-2</v>
      </c>
      <c r="ER16" s="20">
        <f>'Equation 4 Type II FTE'!ER16-'Equation 4 Type I FTE'!ER16</f>
        <v>7.0706465155331688E-2</v>
      </c>
      <c r="ES16" s="20">
        <f>'Equation 4 Type II FTE'!ES16-'Equation 4 Type I FTE'!ES16</f>
        <v>6.5461754827875751E-2</v>
      </c>
      <c r="ET16" s="20">
        <f>'Equation 4 Type II FTE'!ET16-'Equation 4 Type I FTE'!ET16</f>
        <v>7.0706465155331688E-2</v>
      </c>
      <c r="EU16" s="20">
        <f>'Equation 4 Type II FTE'!EU16-'Equation 4 Type I FTE'!EU16</f>
        <v>7.3911565910999164E-2</v>
      </c>
      <c r="EV16" s="20">
        <f>'Equation 4 Type II FTE'!EV16-'Equation 4 Type I FTE'!EV16</f>
        <v>6.9055352644836268E-2</v>
      </c>
      <c r="EW16" s="20">
        <f>'Equation 4 Type II FTE'!EW16-'Equation 4 Type I FTE'!EW16</f>
        <v>6.1091162888329123E-2</v>
      </c>
      <c r="EX16" s="20">
        <f>'Equation 4 Type II FTE'!EX16-'Equation 4 Type I FTE'!EX16</f>
        <v>8.4206738035264489E-2</v>
      </c>
      <c r="EY16" s="20">
        <f>'Equation 4 Type II FTE'!EY16-'Equation 4 Type I FTE'!EY16</f>
        <v>0.1444237825356843</v>
      </c>
      <c r="EZ16" s="20">
        <f>'Equation 4 Type II FTE'!EZ16-'Equation 4 Type I FTE'!EZ16</f>
        <v>0.1106245382031906</v>
      </c>
      <c r="FA16" s="20">
        <f>'Equation 4 Type II FTE'!FA16-'Equation 4 Type I FTE'!FA16</f>
        <v>6.866685558354324E-2</v>
      </c>
      <c r="FB16" s="20">
        <f>'Equation 4 Type II FTE'!FB16-'Equation 4 Type I FTE'!FB16</f>
        <v>0.11781173383711167</v>
      </c>
      <c r="FC16" s="20">
        <f>'Equation 4 Type II FTE'!FC16-'Equation 4 Type I FTE'!FC16</f>
        <v>8.4886607892527277E-2</v>
      </c>
      <c r="FD16" s="20">
        <f>'Equation 4 Type II FTE'!FD16-'Equation 4 Type I FTE'!FD16</f>
        <v>6.6238748950461807E-2</v>
      </c>
      <c r="FE16" s="20">
        <f>'Equation 4 Type II FTE'!FE16-'Equation 4 Type I FTE'!FE16</f>
        <v>6.3519269521410585E-2</v>
      </c>
      <c r="FF16" s="20">
        <f>'Equation 4 Type II FTE'!FF16-'Equation 4 Type I FTE'!FF16</f>
        <v>6.0702665827036095E-2</v>
      </c>
      <c r="FG16" s="20">
        <f>'Equation 4 Type II FTE'!FG16-'Equation 4 Type I FTE'!FG16</f>
        <v>0.11664624265323256</v>
      </c>
      <c r="FH16" s="20">
        <f>'Equation 4 Type II FTE'!FH16-'Equation 4 Type I FTE'!FH16</f>
        <v>7.4202938706968868E-2</v>
      </c>
      <c r="FI16" s="20">
        <f>'Equation 4 Type II FTE'!FI16-'Equation 4 Type I FTE'!FI16</f>
        <v>9.7415638119227571E-2</v>
      </c>
      <c r="FJ16" s="20">
        <f>'Equation 4 Type II FTE'!FJ16-'Equation 4 Type I FTE'!FJ16</f>
        <v>8.7800335852224992E-2</v>
      </c>
      <c r="FK16" s="20">
        <f>'Equation 4 Type II FTE'!FK16-'Equation 4 Type I FTE'!FK16</f>
        <v>7.5756926952141063E-2</v>
      </c>
      <c r="FL16" s="20">
        <f>'Equation 4 Type II FTE'!FL16-'Equation 4 Type I FTE'!FL16</f>
        <v>9.6444395465994953E-2</v>
      </c>
      <c r="FM16" s="20">
        <f>'Equation 4 Type II FTE'!FM16-'Equation 4 Type I FTE'!FM16</f>
        <v>8.0418891687657451E-2</v>
      </c>
      <c r="FN16" s="20">
        <f>'Equation 4 Type II FTE'!FN16-'Equation 4 Type I FTE'!FN16</f>
        <v>8.3235495382031899E-2</v>
      </c>
      <c r="FO16" s="20">
        <f>'Equation 4 Type II FTE'!FO16-'Equation 4 Type I FTE'!FO16</f>
        <v>9.0519815281276214E-2</v>
      </c>
      <c r="FP16" s="20">
        <f>'Equation 4 Type II FTE'!FP16-'Equation 4 Type I FTE'!FP16</f>
        <v>7.8573530646515538E-2</v>
      </c>
      <c r="FQ16" s="20">
        <f>'Equation 4 Type II FTE'!FQ16-'Equation 4 Type I FTE'!FQ16</f>
        <v>7.9156276238455087E-2</v>
      </c>
      <c r="FR16" s="20">
        <f>'Equation 4 Type II FTE'!FR16-'Equation 4 Type I FTE'!FR16</f>
        <v>8.0418891687657423E-2</v>
      </c>
      <c r="FS16" s="20">
        <f>'Equation 4 Type II FTE'!FS16-'Equation 4 Type I FTE'!FS16</f>
        <v>0.13985894206549118</v>
      </c>
      <c r="FT16" s="20">
        <f>'Equation 4 Type II FTE'!FT16-'Equation 4 Type I FTE'!FT16</f>
        <v>6.633587321578506E-2</v>
      </c>
      <c r="FU16" s="20">
        <f>'Equation 4 Type II FTE'!FU16-'Equation 4 Type I FTE'!FU16</f>
        <v>8.5275104953820291E-2</v>
      </c>
      <c r="FV16" s="20">
        <f>'Equation 4 Type II FTE'!FV16-'Equation 4 Type I FTE'!FV16</f>
        <v>0.10363159109991604</v>
      </c>
      <c r="FW16" s="20">
        <f>'Equation 4 Type II FTE'!FW16-'Equation 4 Type I FTE'!FW16</f>
        <v>7.4008690176322417E-2</v>
      </c>
      <c r="FX16" s="20">
        <f>'Equation 4 Type II FTE'!FX16-'Equation 4 Type I FTE'!FX16</f>
        <v>0.10489420654911835</v>
      </c>
      <c r="FY16" s="20">
        <f>'Equation 4 Type II FTE'!FY16-'Equation 4 Type I FTE'!FY16</f>
        <v>8.8285957178841301E-2</v>
      </c>
      <c r="FZ16" s="20">
        <f>'Equation 4 Type II FTE'!FZ16-'Equation 4 Type I FTE'!FZ16</f>
        <v>6.3325020990764092E-2</v>
      </c>
      <c r="GA16" s="20">
        <f>'Equation 4 Type II FTE'!GA16-'Equation 4 Type I FTE'!GA16</f>
        <v>6.361639378673356E-2</v>
      </c>
      <c r="GB16" s="20">
        <f>'Equation 4 Type II FTE'!GB16-'Equation 4 Type I FTE'!GB16</f>
        <v>5.6332073887489731E-2</v>
      </c>
      <c r="GC16" s="20">
        <f>'Equation 4 Type II FTE'!GC16-'Equation 4 Type I FTE'!GC16</f>
        <v>5.66234466834592E-2</v>
      </c>
      <c r="GD16" s="20">
        <f>'Equation 4 Type II FTE'!GD16-'Equation 4 Type I FTE'!GD16</f>
        <v>7.0415092359362053E-2</v>
      </c>
      <c r="GE16" s="20">
        <f>'Equation 4 Type II FTE'!GE16-'Equation 4 Type I FTE'!GE16</f>
        <v>5.5555079764903592E-2</v>
      </c>
      <c r="GF16" s="20">
        <f>'Equation 4 Type II FTE'!GF16-'Equation 4 Type I FTE'!GF16</f>
        <v>6.8569731318219862E-2</v>
      </c>
      <c r="GG16" s="20">
        <f>'Equation 4 Type II FTE'!GG16-'Equation 4 Type I FTE'!GG16</f>
        <v>7.9641897565071229E-2</v>
      </c>
      <c r="GH16" s="20">
        <f>'Equation 4 Type II FTE'!GH16-'Equation 4 Type I FTE'!GH16</f>
        <v>7.5465554156170622E-2</v>
      </c>
      <c r="GI16" s="20">
        <f>'Equation 4 Type II FTE'!GI16-'Equation 4 Type I FTE'!GI16</f>
        <v>8.2944122586062097E-2</v>
      </c>
      <c r="GJ16" s="20">
        <f>'Equation 4 Type II FTE'!GJ16-'Equation 4 Type I FTE'!GJ16</f>
        <v>0.11431526028547401</v>
      </c>
      <c r="GK16" s="20">
        <f>'Equation 4 Type II FTE'!GK16-'Equation 4 Type I FTE'!GK16</f>
        <v>9.1879554995802248E-2</v>
      </c>
      <c r="GL16" s="20">
        <f>'Equation 4 Type II FTE'!GL16-'Equation 4 Type I FTE'!GL16</f>
        <v>0.10100923593618738</v>
      </c>
      <c r="GM16" s="20">
        <f>'Equation 4 Type II FTE'!GM16-'Equation 4 Type I FTE'!GM16</f>
        <v>8.9742821158690589E-2</v>
      </c>
      <c r="GN16" s="20">
        <f>'Equation 4 Type II FTE'!GN16-'Equation 4 Type I FTE'!GN16</f>
        <v>6.5461754827875751E-2</v>
      </c>
      <c r="GO16" s="20">
        <f>'Equation 4 Type II FTE'!GO16-'Equation 4 Type I FTE'!GO16</f>
        <v>6.2062405541561283E-2</v>
      </c>
      <c r="GP16" s="20">
        <f>'Equation 4 Type II FTE'!GP16-'Equation 4 Type I FTE'!GP16</f>
        <v>6.1576784214945945E-2</v>
      </c>
      <c r="GQ16" s="20">
        <f>'Equation 4 Type II FTE'!GQ16-'Equation 4 Type I FTE'!GQ16</f>
        <v>9.8289756507137227E-2</v>
      </c>
      <c r="GR16" s="20">
        <f>'Equation 4 Type II FTE'!GR16-'Equation 4 Type I FTE'!GR16</f>
        <v>7.7019542401343344E-2</v>
      </c>
      <c r="GS16" s="20">
        <f>'Equation 4 Type II FTE'!GS16-'Equation 4 Type I FTE'!GS16</f>
        <v>7.750516372795957E-2</v>
      </c>
      <c r="GT16" s="20">
        <f>'Equation 4 Type II FTE'!GT16-'Equation 4 Type I FTE'!GT16</f>
        <v>6.6141624685138289E-2</v>
      </c>
      <c r="GU16" s="20">
        <f>'Equation 4 Type II FTE'!GU16-'Equation 4 Type I FTE'!GU16</f>
        <v>7.2163329135180199E-2</v>
      </c>
      <c r="GV16" s="20">
        <f>'Equation 4 Type II FTE'!GV16-'Equation 4 Type I FTE'!GV16</f>
        <v>8.0710264483627281E-2</v>
      </c>
      <c r="GW16" s="20">
        <f>'Equation 4 Type II FTE'!GW16-'Equation 4 Type I FTE'!GW16</f>
        <v>7.7213790931989656E-2</v>
      </c>
      <c r="GX16" s="20">
        <f>'Equation 4 Type II FTE'!GX16-'Equation 4 Type I FTE'!GX16</f>
        <v>7.3814441645676077E-2</v>
      </c>
      <c r="GY16" s="20">
        <f>'Equation 4 Type II FTE'!GY16-'Equation 4 Type I FTE'!GY16</f>
        <v>6.3810642317380317E-2</v>
      </c>
      <c r="GZ16" s="20">
        <f>'Equation 4 Type II FTE'!GZ16-'Equation 4 Type I FTE'!GZ16</f>
        <v>8.2749874055416228E-2</v>
      </c>
      <c r="HA16" s="20">
        <f>'Equation 4 Type II FTE'!HA16-'Equation 4 Type I FTE'!HA16</f>
        <v>6.1285411418975588E-2</v>
      </c>
      <c r="HB16" s="20">
        <f>'Equation 4 Type II FTE'!HB16-'Equation 4 Type I FTE'!HB16</f>
        <v>5.1281612090680273E-2</v>
      </c>
      <c r="HC16" s="20">
        <f>'Equation 4 Type II FTE'!HC16-'Equation 4 Type I FTE'!HC16</f>
        <v>6.0314168765741805E-2</v>
      </c>
      <c r="HD16" s="20">
        <f>'Equation 4 Type II FTE'!HD16-'Equation 4 Type I FTE'!HD16</f>
        <v>6.7986985726279592E-2</v>
      </c>
      <c r="HE16" s="20">
        <f>'Equation 4 Type II FTE'!HE16-'Equation 4 Type I FTE'!HE16</f>
        <v>8.731471452560946E-2</v>
      </c>
      <c r="HF16" s="20">
        <f>'Equation 4 Type II FTE'!HF16-'Equation 4 Type I FTE'!HF16</f>
        <v>6.186815701091497E-2</v>
      </c>
      <c r="HG16" s="20">
        <f>'Equation 4 Type II FTE'!HG16-'Equation 4 Type I FTE'!HG16</f>
        <v>8.1681507136860176E-2</v>
      </c>
      <c r="HH16" s="20">
        <f>'Equation 4 Type II FTE'!HH16-'Equation 4 Type I FTE'!HH16</f>
        <v>0.10013511754827942</v>
      </c>
      <c r="HI16" s="20">
        <f>'Equation 4 Type II FTE'!HI16-'Equation 4 Type I FTE'!HI16</f>
        <v>0.1446180310663312</v>
      </c>
      <c r="HJ16" s="20">
        <f>'Equation 4 Type II FTE'!HJ16-'Equation 4 Type I FTE'!HJ16</f>
        <v>8.8480205709488224E-2</v>
      </c>
      <c r="HK16" s="20">
        <f>'Equation 4 Type II FTE'!HK16-'Equation 4 Type I FTE'!HK16</f>
        <v>0</v>
      </c>
      <c r="HL16" s="20">
        <f>'Equation 4 Type II FTE'!HL16-'Equation 4 Type I FTE'!HL16</f>
        <v>6.575312762384522E-2</v>
      </c>
      <c r="HM16" s="20">
        <f>'Equation 4 Type II FTE'!HM16-'Equation 4 Type I FTE'!HM16</f>
        <v>7.0900713685978056E-2</v>
      </c>
      <c r="HN16" s="20">
        <f>'Equation 4 Type II FTE'!HN16-'Equation 4 Type I FTE'!HN16</f>
        <v>6.4393387909319699E-2</v>
      </c>
      <c r="HO16" s="20">
        <f>'Equation 4 Type II FTE'!HO16-'Equation 4 Type I FTE'!HO16</f>
        <v>6.672437027707856E-2</v>
      </c>
      <c r="HP16" s="20">
        <f>'Equation 4 Type II FTE'!HP16-'Equation 4 Type I FTE'!HP16</f>
        <v>6.8472607052896706E-2</v>
      </c>
      <c r="HQ16" s="20">
        <f>'Equation 4 Type II FTE'!HQ16-'Equation 4 Type I FTE'!HQ16</f>
        <v>6.4393387909320143E-2</v>
      </c>
      <c r="HR16" s="20">
        <f>'Equation 4 Type II FTE'!HR16-'Equation 4 Type I FTE'!HR16</f>
        <v>7.2066204869857486E-2</v>
      </c>
      <c r="HS16" s="20">
        <f>'Equation 4 Type II FTE'!HS16-'Equation 4 Type I FTE'!HS16</f>
        <v>9.7027141057933974E-2</v>
      </c>
      <c r="HT16" s="20">
        <f>'Equation 4 Type II FTE'!HT16-'Equation 4 Type I FTE'!HT16</f>
        <v>0.11975421914357742</v>
      </c>
      <c r="HU16" s="20">
        <f>'Equation 4 Type II FTE'!HU16-'Equation 4 Type I FTE'!HU16</f>
        <v>5.2544227539882193E-2</v>
      </c>
      <c r="HV16" s="20">
        <f>'Equation 4 Type II FTE'!HV16-'Equation 4 Type I FTE'!HV16</f>
        <v>7.692241813602041E-2</v>
      </c>
      <c r="HW16" s="20">
        <f>'Equation 4 Type II FTE'!HW16-'Equation 4 Type I FTE'!HW16</f>
        <v>7.6631045340050274E-2</v>
      </c>
      <c r="HX16" s="20">
        <f>'Equation 4 Type II FTE'!HX16-'Equation 4 Type I FTE'!HX16</f>
        <v>6.3130772460117779E-2</v>
      </c>
      <c r="HY16" s="20">
        <f>'Equation 4 Type II FTE'!HY16-'Equation 4 Type I FTE'!HY16</f>
        <v>5.5263706968933679E-2</v>
      </c>
      <c r="HZ16" s="20">
        <f>'Equation 4 Type II FTE'!HZ16-'Equation 4 Type I FTE'!HZ16</f>
        <v>0.10100923593618827</v>
      </c>
      <c r="IA16" s="20">
        <f>'Equation 4 Type II FTE'!IA16-'Equation 4 Type I FTE'!IA16</f>
        <v>6.4684760705289612E-2</v>
      </c>
      <c r="IB16" s="20">
        <f>'Equation 4 Type II FTE'!IB16-'Equation 4 Type I FTE'!IB16</f>
        <v>6.5073257766582682E-2</v>
      </c>
      <c r="IC16" s="20">
        <f>'Equation 4 Type II FTE'!IC16-'Equation 4 Type I FTE'!IC16</f>
        <v>6.3227896725440935E-2</v>
      </c>
      <c r="ID16" s="20">
        <f>'Equation 4 Type II FTE'!ID16-'Equation 4 Type I FTE'!ID16</f>
        <v>6.186815701091497E-2</v>
      </c>
      <c r="IE16" s="20">
        <f>'Equation 4 Type II FTE'!IE16-'Equation 4 Type I FTE'!IE16</f>
        <v>6.3616393786734005E-2</v>
      </c>
      <c r="IF16" s="20">
        <f>'Equation 4 Type II FTE'!IF16-'Equation 4 Type I FTE'!IF16</f>
        <v>7.6436796809403962E-2</v>
      </c>
      <c r="IG16" s="20">
        <f>'Equation 4 Type II FTE'!IG16-'Equation 4 Type I FTE'!IG16</f>
        <v>7.3328820319059407E-2</v>
      </c>
      <c r="IH16" s="20">
        <f>'Equation 4 Type II FTE'!IH16-'Equation 4 Type I FTE'!IH16</f>
        <v>7.2940323257766559E-2</v>
      </c>
      <c r="II16" s="20">
        <f>'Equation 4 Type II FTE'!II16-'Equation 4 Type I FTE'!II16</f>
        <v>5.3903967254407936E-2</v>
      </c>
      <c r="IJ16" s="20">
        <f>'Equation 4 Type II FTE'!IJ16-'Equation 4 Type I FTE'!IJ16</f>
        <v>6.7695612930310567E-2</v>
      </c>
      <c r="IK16" s="20">
        <f>'Equation 4 Type II FTE'!IK16-'Equation 4 Type I FTE'!IK16</f>
        <v>5.9828547439126911E-2</v>
      </c>
      <c r="IL16" s="20">
        <f>'Equation 4 Type II FTE'!IL16-'Equation 4 Type I FTE'!IL16</f>
        <v>5.9245801847187085E-2</v>
      </c>
      <c r="IM16" s="20">
        <f>'Equation 4 Type II FTE'!IM16-'Equation 4 Type I FTE'!IM16</f>
        <v>6.4393387909320143E-2</v>
      </c>
      <c r="IN16" s="20">
        <f>'Equation 4 Type II FTE'!IN16-'Equation 4 Type I FTE'!IN16</f>
        <v>6.2936523929471022E-2</v>
      </c>
      <c r="IO16" s="20">
        <f>'Equation 4 Type II FTE'!IO16-'Equation 4 Type I FTE'!IO16</f>
        <v>6.4781884970612769E-2</v>
      </c>
      <c r="IP16" s="20">
        <f>'Equation 4 Type II FTE'!IP16-'Equation 4 Type I FTE'!IP16</f>
        <v>6.6918618807724428E-2</v>
      </c>
      <c r="IQ16" s="20">
        <f>'Equation 4 Type II FTE'!IQ16-'Equation 4 Type I FTE'!IQ16</f>
        <v>6.4393387909320143E-2</v>
      </c>
      <c r="IR16" s="20">
        <f>'Equation 4 Type II FTE'!IR16-'Equation 4 Type I FTE'!IR16</f>
        <v>6.225665407220804E-2</v>
      </c>
      <c r="IS16" s="20">
        <f>'Equation 4 Type II FTE'!IS16-'Equation 4 Type I FTE'!IS16</f>
        <v>6.400489084802663E-2</v>
      </c>
      <c r="IT16" s="20">
        <f>'Equation 4 Type II FTE'!IT16-'Equation 4 Type I FTE'!IT16</f>
        <v>7.5077057094877997E-2</v>
      </c>
      <c r="IU16" s="20">
        <f>'Equation 4 Type II FTE'!IU16-'Equation 4 Type I FTE'!IU16</f>
        <v>6.585025188916882E-2</v>
      </c>
      <c r="IV16" s="20">
        <f>'Equation 4 Type II FTE'!IV16-'Equation 4 Type I FTE'!IV16</f>
        <v>6.6335873215785046E-2</v>
      </c>
      <c r="IW16" s="20">
        <f>'Equation 4 Type II FTE'!IW16-'Equation 4 Type I FTE'!IW16</f>
        <v>5.9731423173803755E-2</v>
      </c>
      <c r="IX16" s="20">
        <f>'Equation 4 Type II FTE'!IX16-'Equation 4 Type I FTE'!IX16</f>
        <v>6.750136439966381E-2</v>
      </c>
      <c r="IY16" s="20">
        <f>'Equation 4 Type II FTE'!IY16-'Equation 4 Type I FTE'!IY16</f>
        <v>6.3422145256087248E-2</v>
      </c>
      <c r="IZ16" s="20">
        <f>'Equation 4 Type II FTE'!IZ16-'Equation 4 Type I FTE'!IZ16</f>
        <v>8.2361376994122715E-2</v>
      </c>
      <c r="JA16" s="20">
        <f>'Equation 4 Type II FTE'!JA16-'Equation 4 Type I FTE'!JA16</f>
        <v>6.623874895046189E-2</v>
      </c>
      <c r="JB16" s="20">
        <f>'Equation 4 Type II FTE'!JB16-'Equation 4 Type I FTE'!JB16</f>
        <v>0.10081498740554155</v>
      </c>
      <c r="JC16" s="20">
        <f>'Equation 4 Type II FTE'!JC16-'Equation 4 Type I FTE'!JC16</f>
        <v>0.12227945004198153</v>
      </c>
      <c r="JD16" s="20">
        <f>'Equation 4 Type II FTE'!JD16-'Equation 4 Type I FTE'!JD16</f>
        <v>0.1212110831234257</v>
      </c>
      <c r="JE16" s="20">
        <f>'Equation 4 Type II FTE'!JE16-'Equation 4 Type I FTE'!JE16</f>
        <v>0.11421813602015113</v>
      </c>
      <c r="JF16" s="20">
        <f>'Equation 4 Type II FTE'!JF16-'Equation 4 Type I FTE'!JF16</f>
        <v>0.11256702350965575</v>
      </c>
      <c r="JG16" s="20">
        <f>'Equation 4 Type II FTE'!JG16-'Equation 4 Type I FTE'!JG16</f>
        <v>0.14083018471872377</v>
      </c>
      <c r="JH16" s="20">
        <f>'Equation 4 Type II FTE'!JH16-'Equation 4 Type I FTE'!JH16</f>
        <v>0.11897722502099076</v>
      </c>
      <c r="JI16" s="20">
        <f>'Equation 4 Type II FTE'!JI16-'Equation 4 Type I FTE'!JI16</f>
        <v>0.10722518891687659</v>
      </c>
      <c r="JJ16" s="20">
        <f>'Equation 4 Type II FTE'!JJ16-'Equation 4 Type I FTE'!JJ16</f>
        <v>8.6634844668345923E-2</v>
      </c>
      <c r="JK16" s="20">
        <f>'Equation 4 Type II FTE'!JK16-'Equation 4 Type I FTE'!JK16</f>
        <v>0.13509985306465155</v>
      </c>
      <c r="JL16" s="20">
        <f>'Equation 4 Type II FTE'!JL16-'Equation 4 Type I FTE'!JL16</f>
        <v>8.2652749790092322E-2</v>
      </c>
      <c r="JM16" s="20">
        <f>'Equation 4 Type II FTE'!JM16-'Equation 4 Type I FTE'!JM16</f>
        <v>9.1296809403862311E-2</v>
      </c>
      <c r="JN16" s="20">
        <f>'Equation 4 Type II FTE'!JN16-'Equation 4 Type I FTE'!JN16</f>
        <v>9.4113413098236759E-2</v>
      </c>
      <c r="JO16" s="20">
        <f>'Equation 4 Type II FTE'!JO16-'Equation 4 Type I FTE'!JO16</f>
        <v>0.12665004198152813</v>
      </c>
      <c r="JP16" s="20">
        <f>'Equation 4 Type II FTE'!JP16-'Equation 4 Type I FTE'!JP16</f>
        <v>0.12878677581863979</v>
      </c>
      <c r="JQ16" s="20">
        <f>'Equation 4 Type II FTE'!JQ16-'Equation 4 Type I FTE'!JQ16</f>
        <v>0.16336301427371955</v>
      </c>
      <c r="JR16" s="20">
        <f>'Equation 4 Type II FTE'!JR16-'Equation 4 Type I FTE'!JR16</f>
        <v>0.14413240973971453</v>
      </c>
      <c r="JS16" s="20">
        <f>'Equation 4 Type II FTE'!JS16-'Equation 4 Type I FTE'!JS16</f>
        <v>0.11013891687657426</v>
      </c>
      <c r="JT16" s="20">
        <f>'Equation 4 Type II FTE'!JT16-'Equation 4 Type I FTE'!JT16</f>
        <v>0.10887630142737195</v>
      </c>
      <c r="JU16" s="20">
        <f>'Equation 4 Type II FTE'!JU16-'Equation 4 Type I FTE'!JU16</f>
        <v>0.10100923593618805</v>
      </c>
      <c r="JV16" s="20">
        <f>'Equation 4 Type II FTE'!JV16-'Equation 4 Type I FTE'!JV16</f>
        <v>8.7800335852225048E-2</v>
      </c>
      <c r="JW16" s="20">
        <f>'Equation 4 Type II FTE'!JW16-'Equation 4 Type I FTE'!JW16</f>
        <v>8.1390134340889986E-2</v>
      </c>
      <c r="JX16" s="20">
        <f>'Equation 4 Type II FTE'!JX16-'Equation 4 Type I FTE'!JX16</f>
        <v>7.2843198992443348E-2</v>
      </c>
      <c r="JY16" s="20">
        <f>'Equation 4 Type II FTE'!JY16-'Equation 4 Type I FTE'!JY16</f>
        <v>0.10897342569269521</v>
      </c>
      <c r="JZ16" s="20">
        <f>'Equation 4 Type II FTE'!JZ16-'Equation 4 Type I FTE'!JZ16</f>
        <v>9.5958774139378672E-2</v>
      </c>
      <c r="KA16" s="20">
        <f>'Equation 4 Type II FTE'!KA16-'Equation 4 Type I FTE'!KA16</f>
        <v>5.0893115029387065E-2</v>
      </c>
      <c r="KB16" s="20">
        <f>'Equation 4 Type II FTE'!KB16-'Equation 4 Type I FTE'!KB16</f>
        <v>0.17161857682619647</v>
      </c>
      <c r="KC16" s="20">
        <f>'Equation 4 Type II FTE'!KC16-'Equation 4 Type I FTE'!KC16</f>
        <v>0.12519317800167923</v>
      </c>
      <c r="KD16" s="20">
        <f>'Equation 4 Type II FTE'!KD16-'Equation 4 Type I FTE'!KD16</f>
        <v>7.8670654911838805E-2</v>
      </c>
      <c r="KE16" s="20">
        <f>'Equation 4 Type II FTE'!KE16-'Equation 4 Type I FTE'!KE16</f>
        <v>8.780033585222502E-2</v>
      </c>
      <c r="KF16" s="20">
        <f>'Equation 4 Type II FTE'!KF16-'Equation 4 Type I FTE'!KF16</f>
        <v>9.314217044500421E-2</v>
      </c>
      <c r="KG16" s="20">
        <f>'Equation 4 Type II FTE'!KG16-'Equation 4 Type I FTE'!KG16</f>
        <v>9.6832892527287981E-2</v>
      </c>
      <c r="KH16" s="20">
        <f>'Equation 4 Type II FTE'!KH16-'Equation 4 Type I FTE'!KH16</f>
        <v>8.8285957178841301E-2</v>
      </c>
      <c r="KI16" s="20">
        <f>'Equation 4 Type II FTE'!KI16-'Equation 4 Type I FTE'!KI16</f>
        <v>0.10635107052896725</v>
      </c>
      <c r="KJ16" s="20">
        <f>'Equation 4 Type II FTE'!KJ16-'Equation 4 Type I FTE'!KJ16</f>
        <v>0.11917147355163728</v>
      </c>
      <c r="KK16" s="20">
        <f>'Equation 4 Type II FTE'!KK16-'Equation 4 Type I FTE'!KK16</f>
        <v>8.3818240973971461E-2</v>
      </c>
      <c r="KL16" s="20">
        <f>'Equation 4 Type II FTE'!KL16-'Equation 4 Type I FTE'!KL16</f>
        <v>0.15015411418975649</v>
      </c>
      <c r="KM16" s="20">
        <f>'Equation 4 Type II FTE'!KM16-'Equation 4 Type I FTE'!KM16</f>
        <v>0.14801738035264486</v>
      </c>
      <c r="KN16" s="20">
        <f>'Equation 4 Type II FTE'!KN16-'Equation 4 Type I FTE'!KN16</f>
        <v>9.7901259445843838E-2</v>
      </c>
      <c r="KO16" s="20">
        <f>'Equation 4 Type II FTE'!KO16-'Equation 4 Type I FTE'!KO16</f>
        <v>8.9839945424013426E-2</v>
      </c>
      <c r="KP16" s="20">
        <f>'Equation 4 Type II FTE'!KP16-'Equation 4 Type I FTE'!KP16</f>
        <v>0.10508845507976491</v>
      </c>
      <c r="KQ16" s="20">
        <f>'Equation 4 Type II FTE'!KQ16-'Equation 4 Type I FTE'!KQ16</f>
        <v>0.13704233837111668</v>
      </c>
      <c r="KR16" s="20">
        <f>'Equation 4 Type II FTE'!KR16-'Equation 4 Type I FTE'!KR16</f>
        <v>6.0119920235096561E-2</v>
      </c>
      <c r="KS16" s="20">
        <f>'Equation 4 Type II FTE'!KS16-'Equation 4 Type I FTE'!KS16</f>
        <v>9.6735768261964741E-2</v>
      </c>
      <c r="KT16" s="20">
        <f>'Equation 4 Type II FTE'!KT16-'Equation 4 Type I FTE'!KT16</f>
        <v>0.10081498740554154</v>
      </c>
      <c r="KU16" s="20">
        <f>'Equation 4 Type II FTE'!KU16-'Equation 4 Type I FTE'!KU16</f>
        <v>0.12800978169605373</v>
      </c>
      <c r="KV16" s="20">
        <f>'Equation 4 Type II FTE'!KV16-'Equation 4 Type I FTE'!KV16</f>
        <v>7.0609340890008393E-2</v>
      </c>
      <c r="KW16" s="20">
        <f>'Equation 4 Type II FTE'!KW16-'Equation 4 Type I FTE'!KW16</f>
        <v>0.16443138119227538</v>
      </c>
      <c r="KX16" s="20">
        <f>'Equation 4 Type II FTE'!KX16-'Equation 4 Type I FTE'!KX16</f>
        <v>0.16384863560033586</v>
      </c>
      <c r="KY16" s="20">
        <f>'Equation 4 Type II FTE'!KY16-'Equation 4 Type I FTE'!KY16</f>
        <v>0.15258222082283793</v>
      </c>
      <c r="KZ16" s="20">
        <f>'Equation 4 Type II FTE'!KZ16-'Equation 4 Type I FTE'!KZ16</f>
        <v>0.14209280016792611</v>
      </c>
      <c r="LA16" s="20">
        <f>'Equation 4 Type II FTE'!LA16-'Equation 4 Type I FTE'!LA16</f>
        <v>0.15889529806884972</v>
      </c>
      <c r="LB16" s="20">
        <f>'Equation 4 Type II FTE'!LB16-'Equation 4 Type I FTE'!LB16</f>
        <v>0.14801738035264483</v>
      </c>
      <c r="LC16" s="20">
        <f>'Equation 4 Type II FTE'!LC16-'Equation 4 Type I FTE'!LC16</f>
        <v>0.15714706129303108</v>
      </c>
      <c r="LD16" s="20">
        <f>'Equation 4 Type II FTE'!LD16-'Equation 4 Type I FTE'!LD16</f>
        <v>0.1790971452560873</v>
      </c>
      <c r="LE16" s="20">
        <f>'Equation 4 Type II FTE'!LE16-'Equation 4 Type I FTE'!LE16</f>
        <v>0.13344874055415615</v>
      </c>
      <c r="LF16" s="20">
        <f>'Equation 4 Type II FTE'!LF16-'Equation 4 Type I FTE'!LF16</f>
        <v>0.10178623005877414</v>
      </c>
      <c r="LG16" s="20">
        <f>'Equation 4 Type II FTE'!LG16-'Equation 4 Type I FTE'!LG16</f>
        <v>0.16054641057934507</v>
      </c>
      <c r="LH16" s="20">
        <f>'Equation 4 Type II FTE'!LH16-'Equation 4 Type I FTE'!LH16</f>
        <v>0.15899242233417293</v>
      </c>
      <c r="LI16" s="20">
        <f>'Equation 4 Type II FTE'!LI16-'Equation 4 Type I FTE'!LI16</f>
        <v>0.16977321578505455</v>
      </c>
      <c r="LJ16" s="20">
        <f>'Equation 4 Type II FTE'!LJ16-'Equation 4 Type I FTE'!LJ16</f>
        <v>0.11616062132661628</v>
      </c>
      <c r="LK16" s="20">
        <f>'Equation 4 Type II FTE'!LK16-'Equation 4 Type I FTE'!LK16</f>
        <v>0.14549214945424013</v>
      </c>
      <c r="LL16" s="20">
        <f>'Equation 4 Type II FTE'!LL16-'Equation 4 Type I FTE'!LL16</f>
        <v>0.18443897984886648</v>
      </c>
      <c r="LM16" s="20">
        <f>'Equation 4 Type II FTE'!LM16-'Equation 4 Type I FTE'!LM16</f>
        <v>0.12237657430730478</v>
      </c>
      <c r="LN16" s="20">
        <f>'Equation 4 Type II FTE'!LN16-'Equation 4 Type I FTE'!LN16</f>
        <v>0.16569399664147774</v>
      </c>
      <c r="LO16" s="20">
        <f>'Equation 4 Type II FTE'!LO16-'Equation 4 Type I FTE'!LO16</f>
        <v>0.10363159109991604</v>
      </c>
      <c r="LP16" s="20">
        <f>'Equation 4 Type II FTE'!LP16-'Equation 4 Type I FTE'!LP16</f>
        <v>0.15695281276238454</v>
      </c>
      <c r="LQ16" s="20">
        <f>'Equation 4 Type II FTE'!LQ16-'Equation 4 Type I FTE'!LQ16</f>
        <v>0.11237277497900922</v>
      </c>
      <c r="LR16" s="20">
        <f>'Equation 4 Type II FTE'!LR16-'Equation 4 Type I FTE'!LR16</f>
        <v>0.16278026868178003</v>
      </c>
      <c r="LS16" s="20">
        <f>'Equation 4 Type II FTE'!LS16-'Equation 4 Type I FTE'!LS16</f>
        <v>0.1255816750629723</v>
      </c>
      <c r="LT16" s="20">
        <f>'Equation 4 Type II FTE'!LT16-'Equation 4 Type I FTE'!LT16</f>
        <v>9.731851385390429E-2</v>
      </c>
      <c r="LU16" s="20">
        <f>'Equation 4 Type II FTE'!LU16-'Equation 4 Type I FTE'!LU16</f>
        <v>0.15539882451721243</v>
      </c>
      <c r="LV16" s="20">
        <f>'Equation 4 Type II FTE'!LV16-'Equation 4 Type I FTE'!LV16</f>
        <v>0.13276887069689336</v>
      </c>
      <c r="LW16" s="20">
        <f>'Equation 4 Type II FTE'!LW16-'Equation 4 Type I FTE'!LW16</f>
        <v>0.14180142737195633</v>
      </c>
      <c r="LX16" s="20">
        <f>'Equation 4 Type II FTE'!LX16-'Equation 4 Type I FTE'!LX16</f>
        <v>0.1703559613769941</v>
      </c>
      <c r="LY16" s="20">
        <f>'Equation 4 Type II FTE'!LY16-'Equation 4 Type I FTE'!LY16</f>
        <v>0.15248509655751472</v>
      </c>
      <c r="LZ16" s="20">
        <f>'Equation 4 Type II FTE'!LZ16-'Equation 4 Type I FTE'!LZ16</f>
        <v>0.13004939126784215</v>
      </c>
      <c r="MA16" s="20">
        <f>'Equation 4 Type II FTE'!MA16-'Equation 4 Type I FTE'!MA16</f>
        <v>9.1879554995801832E-2</v>
      </c>
      <c r="MB16" s="20">
        <f>'Equation 4 Type II FTE'!MB16-'Equation 4 Type I FTE'!MB16</f>
        <v>0.13558547439126784</v>
      </c>
      <c r="MC16" s="20">
        <f>'Equation 4 Type II FTE'!MC16-'Equation 4 Type I FTE'!MC16</f>
        <v>0.17676616288832914</v>
      </c>
      <c r="MD16" s="20">
        <f>'Equation 4 Type II FTE'!MD16-'Equation 4 Type I FTE'!MD16</f>
        <v>0.1444237825356843</v>
      </c>
      <c r="ME16" s="20">
        <f>'Equation 4 Type II FTE'!ME16-'Equation 4 Type I FTE'!ME16</f>
        <v>0.13947044500419814</v>
      </c>
      <c r="MF16" s="20">
        <f>'Equation 4 Type II FTE'!MF16-'Equation 4 Type I FTE'!MF16</f>
        <v>0.14772600755667509</v>
      </c>
      <c r="MG16" s="20">
        <f>'Equation 4 Type II FTE'!MG16-'Equation 4 Type I FTE'!MG16</f>
        <v>0.14607489504617965</v>
      </c>
      <c r="MH16" s="20">
        <f>'Equation 4 Type II FTE'!MH16-'Equation 4 Type I FTE'!MH16</f>
        <v>0.15161097816960536</v>
      </c>
      <c r="MI16" s="20">
        <f>'Equation 4 Type II FTE'!MI16-'Equation 4 Type I FTE'!MI16</f>
        <v>0.13869345088161208</v>
      </c>
      <c r="MJ16" s="20">
        <f>'Equation 4 Type II FTE'!MJ16-'Equation 4 Type I FTE'!MJ16</f>
        <v>0.12218232577665825</v>
      </c>
      <c r="MK16" s="20">
        <f>'Equation 4 Type II FTE'!MK16-'Equation 4 Type I FTE'!MK16</f>
        <v>0.13500272879932829</v>
      </c>
      <c r="ML16" s="20">
        <f>'Equation 4 Type II FTE'!ML16-'Equation 4 Type I FTE'!ML16</f>
        <v>0.17851439966414778</v>
      </c>
      <c r="MM16" s="20">
        <f>'Equation 4 Type II FTE'!MM16-'Equation 4 Type I FTE'!MM16</f>
        <v>0.12490180520570948</v>
      </c>
      <c r="MN16" s="20">
        <f>'Equation 4 Type II FTE'!MN16-'Equation 4 Type I FTE'!MN16</f>
        <v>0.12043408900083963</v>
      </c>
      <c r="MO16" s="20">
        <f>'Equation 4 Type II FTE'!MO16-'Equation 4 Type I FTE'!MO16</f>
        <v>0.10100923593618807</v>
      </c>
      <c r="MP16" s="20">
        <f>'Equation 4 Type II FTE'!MP16-'Equation 4 Type I FTE'!MP16</f>
        <v>0.10188335432409737</v>
      </c>
      <c r="MQ16" s="20">
        <f>'Equation 4 Type II FTE'!MQ16-'Equation 4 Type I FTE'!MQ16</f>
        <v>9.4501910159529787E-2</v>
      </c>
      <c r="MR16" s="20">
        <f>'Equation 4 Type II FTE'!MR16-'Equation 4 Type I FTE'!MR16</f>
        <v>0.12053121326616284</v>
      </c>
      <c r="MS16" s="20">
        <f>'Equation 4 Type II FTE'!MS16-'Equation 4 Type I FTE'!MS16</f>
        <v>0.10586544920235094</v>
      </c>
      <c r="MT16" s="20">
        <f>'Equation 4 Type II FTE'!MT16-'Equation 4 Type I FTE'!MT16</f>
        <v>0.12480468094038624</v>
      </c>
      <c r="MU16" s="20">
        <f>'Equation 4 Type II FTE'!MU16-'Equation 4 Type I FTE'!MU16</f>
        <v>9.9358123425692724E-2</v>
      </c>
      <c r="MV16" s="20">
        <f>'Equation 4 Type II FTE'!MV16-'Equation 4 Type I FTE'!MV16</f>
        <v>0.14724038623005875</v>
      </c>
      <c r="MW16" s="20">
        <f>'Equation 4 Type II FTE'!MW16-'Equation 4 Type I FTE'!MW16</f>
        <v>0.13908194794290513</v>
      </c>
      <c r="MX16" s="20">
        <f>'Equation 4 Type II FTE'!MX16-'Equation 4 Type I FTE'!MX16</f>
        <v>0.15374771200671705</v>
      </c>
      <c r="MY16" s="20">
        <f>'Equation 4 Type II FTE'!MY16-'Equation 4 Type I FTE'!MY16</f>
        <v>0.14248129722921912</v>
      </c>
      <c r="MZ16" s="20">
        <f>'Equation 4 Type II FTE'!MZ16-'Equation 4 Type I FTE'!MZ16</f>
        <v>0.10586544920235094</v>
      </c>
      <c r="NA16" s="20">
        <f>'Equation 4 Type II FTE'!NA16-'Equation 4 Type I FTE'!NA16</f>
        <v>0.17569779596977328</v>
      </c>
      <c r="NB16" s="20">
        <f>'Equation 4 Type II FTE'!NB16-'Equation 4 Type I FTE'!NB16</f>
        <v>0.128106905961377</v>
      </c>
      <c r="NC16" s="20">
        <f>'Equation 4 Type II FTE'!NC16-'Equation 4 Type I FTE'!NC16</f>
        <v>0.1427726700251889</v>
      </c>
      <c r="ND16" s="20">
        <f>'Equation 4 Type II FTE'!ND16-'Equation 4 Type I FTE'!ND16</f>
        <v>0.15996366498740555</v>
      </c>
      <c r="NE16" s="20">
        <f>'Equation 4 Type II FTE'!NE16-'Equation 4 Type I FTE'!NE16</f>
        <v>0.10266034844668342</v>
      </c>
      <c r="NF16" s="20">
        <f>'Equation 4 Type II FTE'!NF16-'Equation 4 Type I FTE'!NF16</f>
        <v>0.14267554575986563</v>
      </c>
      <c r="NG16" s="46">
        <f>'Equation 4 Type II FTE'!NG16-'Equation 4 Type I FTE'!NG16</f>
        <v>0.15384483627204032</v>
      </c>
      <c r="NH16" s="20">
        <f>'Equation 4 Type II FTE'!NH16-'Equation 4 Type I FTE'!NH16</f>
        <v>0.16297451721242651</v>
      </c>
      <c r="NI16" s="20">
        <f>'Equation 4 Type II FTE'!NI16-'Equation 4 Type I FTE'!NI16</f>
        <v>0.10207760285474393</v>
      </c>
      <c r="NJ16" s="46">
        <f>'Equation 4 Type II FTE'!NJ16-'Equation 4 Type I FTE'!NJ16</f>
        <v>0.2434905331654072</v>
      </c>
    </row>
    <row r="17" spans="2:374" x14ac:dyDescent="0.3">
      <c r="B17" s="18" t="s">
        <v>687</v>
      </c>
      <c r="C17" s="20">
        <f>'Equation 4 Type II FTE'!C17-'Equation 4 Type I FTE'!C17</f>
        <v>6.5233897158322118E-2</v>
      </c>
      <c r="D17" s="20">
        <f>'Equation 4 Type II FTE'!D17-'Equation 4 Type I FTE'!D17</f>
        <v>7.7041813261163772E-2</v>
      </c>
      <c r="E17" s="20">
        <f>'Equation 4 Type II FTE'!E17-'Equation 4 Type I FTE'!E17</f>
        <v>7.8590392422192124E-2</v>
      </c>
      <c r="F17" s="20">
        <f>'Equation 4 Type II FTE'!F17-'Equation 4 Type I FTE'!F17</f>
        <v>0.10675517591339651</v>
      </c>
      <c r="G17" s="20">
        <f>'Equation 4 Type II FTE'!G17-'Equation 4 Type I FTE'!G17</f>
        <v>7.5977165087956711E-2</v>
      </c>
      <c r="H17" s="20">
        <f>'Equation 4 Type II FTE'!H17-'Equation 4 Type I FTE'!H17</f>
        <v>6.2717456021650908E-2</v>
      </c>
      <c r="I17" s="20">
        <f>'Equation 4 Type II FTE'!I17-'Equation 4 Type I FTE'!I17</f>
        <v>5.2070974289580518E-2</v>
      </c>
      <c r="J17" s="20">
        <f>'Equation 4 Type II FTE'!J17-'Equation 4 Type I FTE'!J17</f>
        <v>6.1846380243572474E-2</v>
      </c>
      <c r="K17" s="20">
        <f>'Equation 4 Type II FTE'!K17-'Equation 4 Type I FTE'!K17</f>
        <v>5.323240866035181E-2</v>
      </c>
      <c r="L17" s="20">
        <f>'Equation 4 Type II FTE'!L17-'Equation 4 Type I FTE'!L17</f>
        <v>0.10888447225981054</v>
      </c>
      <c r="M17" s="20">
        <f>'Equation 4 Type II FTE'!M17-'Equation 4 Type I FTE'!M17</f>
        <v>6.3685317997293642E-2</v>
      </c>
      <c r="N17" s="20">
        <f>'Equation 4 Type II FTE'!N17-'Equation 4 Type I FTE'!N17</f>
        <v>0.12640277401894451</v>
      </c>
      <c r="O17" s="20">
        <f>'Equation 4 Type II FTE'!O17-'Equation 4 Type I FTE'!O17</f>
        <v>6.4749966170500675E-2</v>
      </c>
      <c r="P17" s="20">
        <f>'Equation 4 Type II FTE'!P17-'Equation 4 Type I FTE'!P17</f>
        <v>4.7425236806495255E-2</v>
      </c>
      <c r="Q17" s="20">
        <f>'Equation 4 Type II FTE'!Q17-'Equation 4 Type I FTE'!Q17</f>
        <v>0</v>
      </c>
      <c r="R17" s="20">
        <f>'Equation 4 Type II FTE'!R17-'Equation 4 Type I FTE'!R17</f>
        <v>4.7328450608931011E-2</v>
      </c>
      <c r="S17" s="20">
        <f>'Equation 4 Type II FTE'!S17-'Equation 4 Type I FTE'!S17</f>
        <v>5.5458491204330176E-2</v>
      </c>
      <c r="T17" s="20">
        <f>'Equation 4 Type II FTE'!T17-'Equation 4 Type I FTE'!T17</f>
        <v>5.7297428958051413E-2</v>
      </c>
      <c r="U17" s="20">
        <f>'Equation 4 Type II FTE'!U17-'Equation 4 Type I FTE'!U17</f>
        <v>7.0653924221921502E-2</v>
      </c>
      <c r="V17" s="20">
        <f>'Equation 4 Type II FTE'!V17-'Equation 4 Type I FTE'!V17</f>
        <v>7.9945399188092015E-2</v>
      </c>
      <c r="W17" s="20">
        <f>'Equation 4 Type II FTE'!W17-'Equation 4 Type I FTE'!W17</f>
        <v>4.7038092016238153E-2</v>
      </c>
      <c r="X17" s="20">
        <f>'Equation 4 Type II FTE'!X17-'Equation 4 Type I FTE'!X17</f>
        <v>4.6263802435723957E-2</v>
      </c>
      <c r="Y17" s="20">
        <f>'Equation 4 Type II FTE'!Y17-'Equation 4 Type I FTE'!Y17</f>
        <v>4.9844891745602152E-2</v>
      </c>
      <c r="Z17" s="20">
        <f>'Equation 4 Type II FTE'!Z17-'Equation 4 Type I FTE'!Z17</f>
        <v>0.11836951962110956</v>
      </c>
      <c r="AA17" s="20">
        <f>'Equation 4 Type II FTE'!AA17-'Equation 4 Type I FTE'!AA17</f>
        <v>7.9558254397834899E-2</v>
      </c>
      <c r="AB17" s="20">
        <f>'Equation 4 Type II FTE'!AB17-'Equation 4 Type I FTE'!AB17</f>
        <v>0.11178805818673884</v>
      </c>
      <c r="AC17" s="20">
        <f>'Equation 4 Type II FTE'!AC17-'Equation 4 Type I FTE'!AC17</f>
        <v>7.742895805142086E-2</v>
      </c>
      <c r="AD17" s="20">
        <f>'Equation 4 Type II FTE'!AD17-'Equation 4 Type I FTE'!AD17</f>
        <v>5.72974289580514E-2</v>
      </c>
      <c r="AE17" s="20">
        <f>'Equation 4 Type II FTE'!AE17-'Equation 4 Type I FTE'!AE17</f>
        <v>5.6619925575101482E-2</v>
      </c>
      <c r="AF17" s="20">
        <f>'Equation 4 Type II FTE'!AF17-'Equation 4 Type I FTE'!AF17</f>
        <v>6.329817320703654E-2</v>
      </c>
      <c r="AG17" s="20">
        <f>'Equation 4 Type II FTE'!AG17-'Equation 4 Type I FTE'!AG17</f>
        <v>6.1362449255751045E-2</v>
      </c>
      <c r="AH17" s="20">
        <f>'Equation 4 Type II FTE'!AH17-'Equation 4 Type I FTE'!AH17</f>
        <v>7.0847496617050087E-2</v>
      </c>
      <c r="AI17" s="20">
        <f>'Equation 4 Type II FTE'!AI17-'Equation 4 Type I FTE'!AI17</f>
        <v>6.1943166441136677E-2</v>
      </c>
      <c r="AJ17" s="20">
        <f>'Equation 4 Type II FTE'!AJ17-'Equation 4 Type I FTE'!AJ17</f>
        <v>5.3522767253044654E-2</v>
      </c>
      <c r="AK17" s="20">
        <f>'Equation 4 Type II FTE'!AK17-'Equation 4 Type I FTE'!AK17</f>
        <v>6.7363193504736102E-2</v>
      </c>
      <c r="AL17" s="20">
        <f>'Equation 4 Type II FTE'!AL17-'Equation 4 Type I FTE'!AL17</f>
        <v>6.6782476319350498E-2</v>
      </c>
      <c r="AM17" s="20">
        <f>'Equation 4 Type II FTE'!AM17-'Equation 4 Type I FTE'!AM17</f>
        <v>7.3654296346414072E-2</v>
      </c>
      <c r="AN17" s="20">
        <f>'Equation 4 Type II FTE'!AN17-'Equation 4 Type I FTE'!AN17</f>
        <v>4.7328450608930983E-2</v>
      </c>
      <c r="AO17" s="20">
        <f>'Equation 4 Type II FTE'!AO17-'Equation 4 Type I FTE'!AO17</f>
        <v>4.16180649526387E-2</v>
      </c>
      <c r="AP17" s="20">
        <f>'Equation 4 Type II FTE'!AP17-'Equation 4 Type I FTE'!AP17</f>
        <v>7.2783220568335555E-2</v>
      </c>
      <c r="AQ17" s="20">
        <f>'Equation 4 Type II FTE'!AQ17-'Equation 4 Type I FTE'!AQ17</f>
        <v>5.1490257104194845E-2</v>
      </c>
      <c r="AR17" s="20">
        <f>'Equation 4 Type II FTE'!AR17-'Equation 4 Type I FTE'!AR17</f>
        <v>5.7491001353179999E-2</v>
      </c>
      <c r="AS17" s="20">
        <f>'Equation 4 Type II FTE'!AS17-'Equation 4 Type I FTE'!AS17</f>
        <v>5.4006698240866013E-2</v>
      </c>
      <c r="AT17" s="20">
        <f>'Equation 4 Type II FTE'!AT17-'Equation 4 Type I FTE'!AT17</f>
        <v>5.0715967523680683E-2</v>
      </c>
      <c r="AU17" s="20">
        <f>'Equation 4 Type II FTE'!AU17-'Equation 4 Type I FTE'!AU17</f>
        <v>4.6457374830852494E-2</v>
      </c>
      <c r="AV17" s="20">
        <f>'Equation 4 Type II FTE'!AV17-'Equation 4 Type I FTE'!AV17</f>
        <v>5.6813497970230054E-2</v>
      </c>
      <c r="AW17" s="20">
        <f>'Equation 4 Type II FTE'!AW17-'Equation 4 Type I FTE'!AW17</f>
        <v>5.0038464140730723E-2</v>
      </c>
      <c r="AX17" s="20">
        <f>'Equation 4 Type II FTE'!AX17-'Equation 4 Type I FTE'!AX17</f>
        <v>5.0328822733423512E-2</v>
      </c>
      <c r="AY17" s="20">
        <f>'Equation 4 Type II FTE'!AY17-'Equation 4 Type I FTE'!AY17</f>
        <v>4.0940561569688755E-2</v>
      </c>
      <c r="AZ17" s="20">
        <f>'Equation 4 Type II FTE'!AZ17-'Equation 4 Type I FTE'!AZ17</f>
        <v>4.4328078484438455E-2</v>
      </c>
      <c r="BA17" s="20">
        <f>'Equation 4 Type II FTE'!BA17-'Equation 4 Type I FTE'!BA17</f>
        <v>4.6650947225981065E-2</v>
      </c>
      <c r="BB17" s="20">
        <f>'Equation 4 Type II FTE'!BB17-'Equation 4 Type I FTE'!BB17</f>
        <v>6.1072090663058159E-2</v>
      </c>
      <c r="BC17" s="20">
        <f>'Equation 4 Type II FTE'!BC17-'Equation 4 Type I FTE'!BC17</f>
        <v>6.5621041948579151E-2</v>
      </c>
      <c r="BD17" s="20">
        <f>'Equation 4 Type II FTE'!BD17-'Equation 4 Type I FTE'!BD17</f>
        <v>4.6747733423545296E-2</v>
      </c>
      <c r="BE17" s="20">
        <f>'Equation 4 Type II FTE'!BE17-'Equation 4 Type I FTE'!BE17</f>
        <v>5.981387009472261E-2</v>
      </c>
      <c r="BF17" s="20">
        <f>'Equation 4 Type II FTE'!BF17-'Equation 4 Type I FTE'!BF17</f>
        <v>5.8846008119079807E-2</v>
      </c>
      <c r="BG17" s="20">
        <f>'Equation 4 Type II FTE'!BG17-'Equation 4 Type I FTE'!BG17</f>
        <v>7.2880006765899868E-2</v>
      </c>
      <c r="BH17" s="20">
        <f>'Equation 4 Type II FTE'!BH17-'Equation 4 Type I FTE'!BH17</f>
        <v>6.3975676589986458E-2</v>
      </c>
      <c r="BI17" s="20">
        <f>'Equation 4 Type II FTE'!BI17-'Equation 4 Type I FTE'!BI17</f>
        <v>7.307357916102844E-2</v>
      </c>
      <c r="BJ17" s="20">
        <f>'Equation 4 Type II FTE'!BJ17-'Equation 4 Type I FTE'!BJ17</f>
        <v>6.4266035182679287E-2</v>
      </c>
      <c r="BK17" s="20">
        <f>'Equation 4 Type II FTE'!BK17-'Equation 4 Type I FTE'!BK17</f>
        <v>5.7297428958051427E-2</v>
      </c>
      <c r="BL17" s="20">
        <f>'Equation 4 Type II FTE'!BL17-'Equation 4 Type I FTE'!BL17</f>
        <v>4.848988497970233E-2</v>
      </c>
      <c r="BM17" s="20">
        <f>'Equation 4 Type II FTE'!BM17-'Equation 4 Type I FTE'!BM17</f>
        <v>5.7974932341001345E-2</v>
      </c>
      <c r="BN17" s="20">
        <f>'Equation 4 Type II FTE'!BN17-'Equation 4 Type I FTE'!BN17</f>
        <v>6.5137110960757777E-2</v>
      </c>
      <c r="BO17" s="20">
        <f>'Equation 4 Type II FTE'!BO17-'Equation 4 Type I FTE'!BO17</f>
        <v>9.3108322056833545E-2</v>
      </c>
      <c r="BP17" s="20">
        <f>'Equation 4 Type II FTE'!BP17-'Equation 4 Type I FTE'!BP17</f>
        <v>5.1393470906630573E-2</v>
      </c>
      <c r="BQ17" s="20">
        <f>'Equation 4 Type II FTE'!BQ17-'Equation 4 Type I FTE'!BQ17</f>
        <v>6.3201387009472254E-2</v>
      </c>
      <c r="BR17" s="20">
        <f>'Equation 4 Type II FTE'!BR17-'Equation 4 Type I FTE'!BR17</f>
        <v>5.0715967523680627E-2</v>
      </c>
      <c r="BS17" s="20">
        <f>'Equation 4 Type II FTE'!BS17-'Equation 4 Type I FTE'!BS17</f>
        <v>5.9523511502029752E-2</v>
      </c>
      <c r="BT17" s="20">
        <f>'Equation 4 Type II FTE'!BT17-'Equation 4 Type I FTE'!BT17</f>
        <v>6.6298545331529068E-2</v>
      </c>
      <c r="BU17" s="20">
        <f>'Equation 4 Type II FTE'!BU17-'Equation 4 Type I FTE'!BU17</f>
        <v>5.8846008119079835E-2</v>
      </c>
      <c r="BV17" s="20">
        <f>'Equation 4 Type II FTE'!BV17-'Equation 4 Type I FTE'!BV17</f>
        <v>5.971708389715831E-2</v>
      </c>
      <c r="BW17" s="20">
        <f>'Equation 4 Type II FTE'!BW17-'Equation 4 Type I FTE'!BW17</f>
        <v>6.6685690121786184E-2</v>
      </c>
      <c r="BX17" s="20">
        <f>'Equation 4 Type II FTE'!BX17-'Equation 4 Type I FTE'!BX17</f>
        <v>4.9457746955345022E-2</v>
      </c>
      <c r="BY17" s="20">
        <f>'Equation 4 Type II FTE'!BY17-'Equation 4 Type I FTE'!BY17</f>
        <v>4.7812381596752329E-2</v>
      </c>
      <c r="BZ17" s="20">
        <f>'Equation 4 Type II FTE'!BZ17-'Equation 4 Type I FTE'!BZ17</f>
        <v>4.7038092016238181E-2</v>
      </c>
      <c r="CA17" s="20">
        <f>'Equation 4 Type II FTE'!CA17-'Equation 4 Type I FTE'!CA17</f>
        <v>6.8621414073071679E-2</v>
      </c>
      <c r="CB17" s="20">
        <f>'Equation 4 Type II FTE'!CB17-'Equation 4 Type I FTE'!CB17</f>
        <v>6.5427469553450579E-2</v>
      </c>
      <c r="CC17" s="20">
        <f>'Equation 4 Type II FTE'!CC17-'Equation 4 Type I FTE'!CC17</f>
        <v>6.1846380243572363E-2</v>
      </c>
      <c r="CD17" s="20">
        <f>'Equation 4 Type II FTE'!CD17-'Equation 4 Type I FTE'!CD17</f>
        <v>0.10191586603518266</v>
      </c>
      <c r="CE17" s="20">
        <f>'Equation 4 Type II FTE'!CE17-'Equation 4 Type I FTE'!CE17</f>
        <v>7.5202875507442507E-2</v>
      </c>
      <c r="CF17" s="20">
        <f>'Equation 4 Type II FTE'!CF17-'Equation 4 Type I FTE'!CF17</f>
        <v>6.2136738836265221E-2</v>
      </c>
      <c r="CG17" s="20">
        <f>'Equation 4 Type II FTE'!CG17-'Equation 4 Type I FTE'!CG17</f>
        <v>5.7974932341001373E-2</v>
      </c>
      <c r="CH17" s="20">
        <f>'Equation 4 Type II FTE'!CH17-'Equation 4 Type I FTE'!CH17</f>
        <v>4.8199526387009473E-2</v>
      </c>
      <c r="CI17" s="20">
        <f>'Equation 4 Type II FTE'!CI17-'Equation 4 Type I FTE'!CI17</f>
        <v>6.0297801082543984E-2</v>
      </c>
      <c r="CJ17" s="20">
        <f>'Equation 4 Type II FTE'!CJ17-'Equation 4 Type I FTE'!CJ17</f>
        <v>8.788186738836265E-2</v>
      </c>
      <c r="CK17" s="20">
        <f>'Equation 4 Type II FTE'!CK17-'Equation 4 Type I FTE'!CK17</f>
        <v>0.10443230717185387</v>
      </c>
      <c r="CL17" s="20">
        <f>'Equation 4 Type II FTE'!CL17-'Equation 4 Type I FTE'!CL17</f>
        <v>6.9782848443843054E-2</v>
      </c>
      <c r="CM17" s="20">
        <f>'Equation 4 Type II FTE'!CM17-'Equation 4 Type I FTE'!CM17</f>
        <v>7.2976792963464154E-2</v>
      </c>
      <c r="CN17" s="20">
        <f>'Equation 4 Type II FTE'!CN17-'Equation 4 Type I FTE'!CN17</f>
        <v>5.2748477672530436E-2</v>
      </c>
      <c r="CO17" s="20">
        <f>'Equation 4 Type II FTE'!CO17-'Equation 4 Type I FTE'!CO17</f>
        <v>5.7491001353179971E-2</v>
      </c>
      <c r="CP17" s="20">
        <f>'Equation 4 Type II FTE'!CP17-'Equation 4 Type I FTE'!CP17</f>
        <v>5.7200642760487169E-2</v>
      </c>
      <c r="CQ17" s="20">
        <f>'Equation 4 Type II FTE'!CQ17-'Equation 4 Type I FTE'!CQ17</f>
        <v>5.1103112313937771E-2</v>
      </c>
      <c r="CR17" s="20">
        <f>'Equation 4 Type II FTE'!CR17-'Equation 4 Type I FTE'!CR17</f>
        <v>5.0232036535859281E-2</v>
      </c>
      <c r="CS17" s="20">
        <f>'Equation 4 Type II FTE'!CS17-'Equation 4 Type I FTE'!CS17</f>
        <v>5.0715967523680655E-2</v>
      </c>
      <c r="CT17" s="20">
        <f>'Equation 4 Type II FTE'!CT17-'Equation 4 Type I FTE'!CT17</f>
        <v>4.9264174560216478E-2</v>
      </c>
      <c r="CU17" s="20">
        <f>'Equation 4 Type II FTE'!CU17-'Equation 4 Type I FTE'!CU17</f>
        <v>4.6844519621109609E-2</v>
      </c>
      <c r="CV17" s="20">
        <f>'Equation 4 Type II FTE'!CV17-'Equation 4 Type I FTE'!CV17</f>
        <v>6.8814986468200223E-2</v>
      </c>
      <c r="CW17" s="20">
        <f>'Equation 4 Type II FTE'!CW17-'Equation 4 Type I FTE'!CW17</f>
        <v>6.997642083897157E-2</v>
      </c>
      <c r="CX17" s="20">
        <f>'Equation 4 Type II FTE'!CX17-'Equation 4 Type I FTE'!CX17</f>
        <v>5.4877774018944475E-2</v>
      </c>
      <c r="CY17" s="20">
        <f>'Equation 4 Type II FTE'!CY17-'Equation 4 Type I FTE'!CY17</f>
        <v>6.7847124492557531E-2</v>
      </c>
      <c r="CZ17" s="20">
        <f>'Equation 4 Type II FTE'!CZ17-'Equation 4 Type I FTE'!CZ17</f>
        <v>0.10936840324763193</v>
      </c>
      <c r="DA17" s="20">
        <f>'Equation 4 Type II FTE'!DA17-'Equation 4 Type I FTE'!DA17</f>
        <v>0.10278694181326117</v>
      </c>
      <c r="DB17" s="20">
        <f>'Equation 4 Type II FTE'!DB17-'Equation 4 Type I FTE'!DB17</f>
        <v>6.6395331529093368E-2</v>
      </c>
      <c r="DC17" s="20">
        <f>'Equation 4 Type II FTE'!DC17-'Equation 4 Type I FTE'!DC17</f>
        <v>8.1687550744248993E-2</v>
      </c>
      <c r="DD17" s="20">
        <f>'Equation 4 Type II FTE'!DD17-'Equation 4 Type I FTE'!DD17</f>
        <v>6.1168876860622445E-2</v>
      </c>
      <c r="DE17" s="20">
        <f>'Equation 4 Type II FTE'!DE17-'Equation 4 Type I FTE'!DE17</f>
        <v>0.10859411366711771</v>
      </c>
      <c r="DF17" s="20">
        <f>'Equation 4 Type II FTE'!DF17-'Equation 4 Type I FTE'!DF17</f>
        <v>7.8106461434370791E-2</v>
      </c>
      <c r="DG17" s="20">
        <f>'Equation 4 Type II FTE'!DG17-'Equation 4 Type I FTE'!DG17</f>
        <v>7.3654296346414072E-2</v>
      </c>
      <c r="DH17" s="20">
        <f>'Equation 4 Type II FTE'!DH17-'Equation 4 Type I FTE'!DH17</f>
        <v>0.10414194857916101</v>
      </c>
      <c r="DI17" s="20">
        <f>'Equation 4 Type II FTE'!DI17-'Equation 4 Type I FTE'!DI17</f>
        <v>5.0232036535859281E-2</v>
      </c>
      <c r="DJ17" s="20">
        <f>'Equation 4 Type II FTE'!DJ17-'Equation 4 Type I FTE'!DJ17</f>
        <v>7.2299289580514209E-2</v>
      </c>
      <c r="DK17" s="20">
        <f>'Equation 4 Type II FTE'!DK17-'Equation 4 Type I FTE'!DK17</f>
        <v>0.11401414073071715</v>
      </c>
      <c r="DL17" s="20">
        <f>'Equation 4 Type II FTE'!DL17-'Equation 4 Type I FTE'!DL17</f>
        <v>0.12117631935047361</v>
      </c>
      <c r="DM17" s="20">
        <f>'Equation 4 Type II FTE'!DM17-'Equation 4 Type I FTE'!DM17</f>
        <v>3.8424120433017593E-2</v>
      </c>
      <c r="DN17" s="20">
        <f>'Equation 4 Type II FTE'!DN17-'Equation 4 Type I FTE'!DN17</f>
        <v>8.7785081190798378E-2</v>
      </c>
      <c r="DO17" s="20">
        <f>'Equation 4 Type II FTE'!DO17-'Equation 4 Type I FTE'!DO17</f>
        <v>5.8555649526386977E-2</v>
      </c>
      <c r="DP17" s="20">
        <f>'Equation 4 Type II FTE'!DP17-'Equation 4 Type I FTE'!DP17</f>
        <v>6.9008558863328823E-2</v>
      </c>
      <c r="DQ17" s="20">
        <f>'Equation 4 Type II FTE'!DQ17-'Equation 4 Type I FTE'!DQ17</f>
        <v>6.1749594046008105E-2</v>
      </c>
      <c r="DR17" s="20">
        <f>'Equation 4 Type II FTE'!DR17-'Equation 4 Type I FTE'!DR17</f>
        <v>9.4366542625169164E-2</v>
      </c>
      <c r="DS17" s="20">
        <f>'Equation 4 Type II FTE'!DS17-'Equation 4 Type I FTE'!DS17</f>
        <v>6.6879262516914756E-2</v>
      </c>
      <c r="DT17" s="20">
        <f>'Equation 4 Type II FTE'!DT17-'Equation 4 Type I FTE'!DT17</f>
        <v>7.6267523680649596E-2</v>
      </c>
      <c r="DU17" s="20">
        <f>'Equation 4 Type II FTE'!DU17-'Equation 4 Type I FTE'!DU17</f>
        <v>6.1459235453315303E-2</v>
      </c>
      <c r="DV17" s="20">
        <f>'Equation 4 Type II FTE'!DV17-'Equation 4 Type I FTE'!DV17</f>
        <v>5.7878146143437087E-2</v>
      </c>
      <c r="DW17" s="20">
        <f>'Equation 4 Type II FTE'!DW17-'Equation 4 Type I FTE'!DW17</f>
        <v>4.6167016238159692E-2</v>
      </c>
      <c r="DX17" s="20">
        <f>'Equation 4 Type II FTE'!DX17-'Equation 4 Type I FTE'!DX17</f>
        <v>6.2233525033829507E-2</v>
      </c>
      <c r="DY17" s="20">
        <f>'Equation 4 Type II FTE'!DY17-'Equation 4 Type I FTE'!DY17</f>
        <v>5.4200270635994613E-2</v>
      </c>
      <c r="DZ17" s="20">
        <f>'Equation 4 Type II FTE'!DZ17-'Equation 4 Type I FTE'!DZ17</f>
        <v>5.9910656292286868E-2</v>
      </c>
      <c r="EA17" s="20">
        <f>'Equation 4 Type II FTE'!EA17-'Equation 4 Type I FTE'!EA17</f>
        <v>7.9558254397834927E-2</v>
      </c>
      <c r="EB17" s="20">
        <f>'Equation 4 Type II FTE'!EB17-'Equation 4 Type I FTE'!EB17</f>
        <v>4.2876285520974305E-2</v>
      </c>
      <c r="EC17" s="20">
        <f>'Equation 4 Type II FTE'!EC17-'Equation 4 Type I FTE'!EC17</f>
        <v>5.5652063599458734E-2</v>
      </c>
      <c r="ED17" s="20">
        <f>'Equation 4 Type II FTE'!ED17-'Equation 4 Type I FTE'!ED17</f>
        <v>4.6263802435723977E-2</v>
      </c>
      <c r="EE17" s="20">
        <f>'Equation 4 Type II FTE'!EE17-'Equation 4 Type I FTE'!EE17</f>
        <v>5.3716339648173184E-2</v>
      </c>
      <c r="EF17" s="20">
        <f>'Equation 4 Type II FTE'!EF17-'Equation 4 Type I FTE'!EF17</f>
        <v>4.8489884979702302E-2</v>
      </c>
      <c r="EG17" s="20">
        <f>'Equation 4 Type II FTE'!EG17-'Equation 4 Type I FTE'!EG17</f>
        <v>6.8234269282814591E-2</v>
      </c>
      <c r="EH17" s="20">
        <f>'Equation 4 Type II FTE'!EH17-'Equation 4 Type I FTE'!EH17</f>
        <v>4.1811637347767272E-2</v>
      </c>
      <c r="EI17" s="20">
        <f>'Equation 4 Type II FTE'!EI17-'Equation 4 Type I FTE'!EI17</f>
        <v>4.2682713125845761E-2</v>
      </c>
      <c r="EJ17" s="20">
        <f>'Equation 4 Type II FTE'!EJ17-'Equation 4 Type I FTE'!EJ17</f>
        <v>4.4328078484438427E-2</v>
      </c>
      <c r="EK17" s="20">
        <f>'Equation 4 Type II FTE'!EK17-'Equation 4 Type I FTE'!EK17</f>
        <v>6.5233897158322063E-2</v>
      </c>
      <c r="EL17" s="20">
        <f>'Equation 4 Type II FTE'!EL17-'Equation 4 Type I FTE'!EL17</f>
        <v>5.4974560216508817E-2</v>
      </c>
      <c r="EM17" s="20">
        <f>'Equation 4 Type II FTE'!EM17-'Equation 4 Type I FTE'!EM17</f>
        <v>5.352276725304464E-2</v>
      </c>
      <c r="EN17" s="20">
        <f>'Equation 4 Type II FTE'!EN17-'Equation 4 Type I FTE'!EN17</f>
        <v>5.0038464140730765E-2</v>
      </c>
      <c r="EO17" s="20">
        <f>'Equation 4 Type II FTE'!EO17-'Equation 4 Type I FTE'!EO17</f>
        <v>5.5264918809201619E-2</v>
      </c>
      <c r="EP17" s="20">
        <f>'Equation 4 Type II FTE'!EP17-'Equation 4 Type I FTE'!EP17</f>
        <v>5.7491001353179971E-2</v>
      </c>
      <c r="EQ17" s="20">
        <f>'Equation 4 Type II FTE'!EQ17-'Equation 4 Type I FTE'!EQ17</f>
        <v>5.5652063599458734E-2</v>
      </c>
      <c r="ER17" s="20">
        <f>'Equation 4 Type II FTE'!ER17-'Equation 4 Type I FTE'!ER17</f>
        <v>5.3619553450608926E-2</v>
      </c>
      <c r="ES17" s="20">
        <f>'Equation 4 Type II FTE'!ES17-'Equation 4 Type I FTE'!ES17</f>
        <v>4.9554533152909364E-2</v>
      </c>
      <c r="ET17" s="20">
        <f>'Equation 4 Type II FTE'!ET17-'Equation 4 Type I FTE'!ET17</f>
        <v>5.3425981055480354E-2</v>
      </c>
      <c r="EU17" s="20">
        <f>'Equation 4 Type II FTE'!EU17-'Equation 4 Type I FTE'!EU17</f>
        <v>5.5845635994587306E-2</v>
      </c>
      <c r="EV17" s="20">
        <f>'Equation 4 Type II FTE'!EV17-'Equation 4 Type I FTE'!EV17</f>
        <v>5.2264546684709048E-2</v>
      </c>
      <c r="EW17" s="20">
        <f>'Equation 4 Type II FTE'!EW17-'Equation 4 Type I FTE'!EW17</f>
        <v>4.626380243572395E-2</v>
      </c>
      <c r="EX17" s="20">
        <f>'Equation 4 Type II FTE'!EX17-'Equation 4 Type I FTE'!EX17</f>
        <v>6.3685317997293628E-2</v>
      </c>
      <c r="EY17" s="20">
        <f>'Equation 4 Type II FTE'!EY17-'Equation 4 Type I FTE'!EY17</f>
        <v>0.10927161705006767</v>
      </c>
      <c r="EZ17" s="20">
        <f>'Equation 4 Type II FTE'!EZ17-'Equation 4 Type I FTE'!EZ17</f>
        <v>8.3720060893098774E-2</v>
      </c>
      <c r="FA17" s="20">
        <f>'Equation 4 Type II FTE'!FA17-'Equation 4 Type I FTE'!FA17</f>
        <v>5.1974188092016232E-2</v>
      </c>
      <c r="FB17" s="20">
        <f>'Equation 4 Type II FTE'!FB17-'Equation 4 Type I FTE'!FB17</f>
        <v>8.9140087956698255E-2</v>
      </c>
      <c r="FC17" s="20">
        <f>'Equation 4 Type II FTE'!FC17-'Equation 4 Type I FTE'!FC17</f>
        <v>6.4266035182679287E-2</v>
      </c>
      <c r="FD17" s="20">
        <f>'Equation 4 Type II FTE'!FD17-'Equation 4 Type I FTE'!FD17</f>
        <v>5.0135250338294995E-2</v>
      </c>
      <c r="FE17" s="20">
        <f>'Equation 4 Type II FTE'!FE17-'Equation 4 Type I FTE'!FE17</f>
        <v>4.8102740189445187E-2</v>
      </c>
      <c r="FF17" s="20">
        <f>'Equation 4 Type II FTE'!FF17-'Equation 4 Type I FTE'!FF17</f>
        <v>4.5973443843031148E-2</v>
      </c>
      <c r="FG17" s="20">
        <f>'Equation 4 Type II FTE'!FG17-'Equation 4 Type I FTE'!FG17</f>
        <v>8.826901217861971E-2</v>
      </c>
      <c r="FH17" s="20">
        <f>'Equation 4 Type II FTE'!FH17-'Equation 4 Type I FTE'!FH17</f>
        <v>5.6232780784844394E-2</v>
      </c>
      <c r="FI17" s="20">
        <f>'Equation 4 Type II FTE'!FI17-'Equation 4 Type I FTE'!FI17</f>
        <v>7.3751082543978358E-2</v>
      </c>
      <c r="FJ17" s="20">
        <f>'Equation 4 Type II FTE'!FJ17-'Equation 4 Type I FTE'!FJ17</f>
        <v>6.6395331529093382E-2</v>
      </c>
      <c r="FK17" s="20">
        <f>'Equation 4 Type II FTE'!FK17-'Equation 4 Type I FTE'!FK17</f>
        <v>5.7394215155615713E-2</v>
      </c>
      <c r="FL17" s="20">
        <f>'Equation 4 Type II FTE'!FL17-'Equation 4 Type I FTE'!FL17</f>
        <v>7.2976792963464099E-2</v>
      </c>
      <c r="FM17" s="20">
        <f>'Equation 4 Type II FTE'!FM17-'Equation 4 Type I FTE'!FM17</f>
        <v>6.0781732070365413E-2</v>
      </c>
      <c r="FN17" s="20">
        <f>'Equation 4 Type II FTE'!FN17-'Equation 4 Type I FTE'!FN17</f>
        <v>6.3007814614343682E-2</v>
      </c>
      <c r="FO17" s="20">
        <f>'Equation 4 Type II FTE'!FO17-'Equation 4 Type I FTE'!FO17</f>
        <v>6.8524627875507477E-2</v>
      </c>
      <c r="FP17" s="20">
        <f>'Equation 4 Type II FTE'!FP17-'Equation 4 Type I FTE'!FP17</f>
        <v>5.9426725304465494E-2</v>
      </c>
      <c r="FQ17" s="20">
        <f>'Equation 4 Type II FTE'!FQ17-'Equation 4 Type I FTE'!FQ17</f>
        <v>5.9910656292286868E-2</v>
      </c>
      <c r="FR17" s="20">
        <f>'Equation 4 Type II FTE'!FR17-'Equation 4 Type I FTE'!FR17</f>
        <v>6.0781732070365344E-2</v>
      </c>
      <c r="FS17" s="20">
        <f>'Equation 4 Type II FTE'!FS17-'Equation 4 Type I FTE'!FS17</f>
        <v>0.10578731393775373</v>
      </c>
      <c r="FT17" s="20">
        <f>'Equation 4 Type II FTE'!FT17-'Equation 4 Type I FTE'!FT17</f>
        <v>5.0232036535859281E-2</v>
      </c>
      <c r="FU17" s="20">
        <f>'Equation 4 Type II FTE'!FU17-'Equation 4 Type I FTE'!FU17</f>
        <v>6.4556393775372145E-2</v>
      </c>
      <c r="FV17" s="20">
        <f>'Equation 4 Type II FTE'!FV17-'Equation 4 Type I FTE'!FV17</f>
        <v>7.8493606224627865E-2</v>
      </c>
      <c r="FW17" s="20">
        <f>'Equation 4 Type II FTE'!FW17-'Equation 4 Type I FTE'!FW17</f>
        <v>5.6135994587280108E-2</v>
      </c>
      <c r="FX17" s="20">
        <f>'Equation 4 Type II FTE'!FX17-'Equation 4 Type I FTE'!FX17</f>
        <v>7.9461468200270641E-2</v>
      </c>
      <c r="FY17" s="20">
        <f>'Equation 4 Type II FTE'!FY17-'Equation 4 Type I FTE'!FY17</f>
        <v>6.6879262516914756E-2</v>
      </c>
      <c r="FZ17" s="20">
        <f>'Equation 4 Type II FTE'!FZ17-'Equation 4 Type I FTE'!FZ17</f>
        <v>4.7909167794316615E-2</v>
      </c>
      <c r="GA17" s="20">
        <f>'Equation 4 Type II FTE'!GA17-'Equation 4 Type I FTE'!GA17</f>
        <v>4.8199526387009473E-2</v>
      </c>
      <c r="GB17" s="20">
        <f>'Equation 4 Type II FTE'!GB17-'Equation 4 Type I FTE'!GB17</f>
        <v>4.2585926928281455E-2</v>
      </c>
      <c r="GC17" s="20">
        <f>'Equation 4 Type II FTE'!GC17-'Equation 4 Type I FTE'!GC17</f>
        <v>4.2876285520974292E-2</v>
      </c>
      <c r="GD17" s="20">
        <f>'Equation 4 Type II FTE'!GD17-'Equation 4 Type I FTE'!GD17</f>
        <v>5.3232408660351782E-2</v>
      </c>
      <c r="GE17" s="20">
        <f>'Equation 4 Type II FTE'!GE17-'Equation 4 Type I FTE'!GE17</f>
        <v>4.2005209742895788E-2</v>
      </c>
      <c r="GF17" s="20">
        <f>'Equation 4 Type II FTE'!GF17-'Equation 4 Type I FTE'!GF17</f>
        <v>5.1877401894451974E-2</v>
      </c>
      <c r="GG17" s="20">
        <f>'Equation 4 Type II FTE'!GG17-'Equation 4 Type I FTE'!GG17</f>
        <v>6.0201014884979698E-2</v>
      </c>
      <c r="GH17" s="20">
        <f>'Equation 4 Type II FTE'!GH17-'Equation 4 Type I FTE'!GH17</f>
        <v>5.7103856562922883E-2</v>
      </c>
      <c r="GI17" s="20">
        <f>'Equation 4 Type II FTE'!GI17-'Equation 4 Type I FTE'!GI17</f>
        <v>6.2814242219215166E-2</v>
      </c>
      <c r="GJ17" s="20">
        <f>'Equation 4 Type II FTE'!GJ17-'Equation 4 Type I FTE'!GJ17</f>
        <v>8.6430074424898473E-2</v>
      </c>
      <c r="GK17" s="20">
        <f>'Equation 4 Type II FTE'!GK17-'Equation 4 Type I FTE'!GK17</f>
        <v>6.958927604871451E-2</v>
      </c>
      <c r="GL17" s="20">
        <f>'Equation 4 Type II FTE'!GL17-'Equation 4 Type I FTE'!GL17</f>
        <v>7.6461096075778112E-2</v>
      </c>
      <c r="GM17" s="20">
        <f>'Equation 4 Type II FTE'!GM17-'Equation 4 Type I FTE'!GM17</f>
        <v>6.7943910690121789E-2</v>
      </c>
      <c r="GN17" s="20">
        <f>'Equation 4 Type II FTE'!GN17-'Equation 4 Type I FTE'!GN17</f>
        <v>4.945774695534505E-2</v>
      </c>
      <c r="GO17" s="20">
        <f>'Equation 4 Type II FTE'!GO17-'Equation 4 Type I FTE'!GO17</f>
        <v>4.6941305818673867E-2</v>
      </c>
      <c r="GP17" s="20">
        <f>'Equation 4 Type II FTE'!GP17-'Equation 4 Type I FTE'!GP17</f>
        <v>4.6554161028416779E-2</v>
      </c>
      <c r="GQ17" s="20">
        <f>'Equation 4 Type II FTE'!GQ17-'Equation 4 Type I FTE'!GQ17</f>
        <v>7.4331799729364018E-2</v>
      </c>
      <c r="GR17" s="20">
        <f>'Equation 4 Type II FTE'!GR17-'Equation 4 Type I FTE'!GR17</f>
        <v>5.8362077131258461E-2</v>
      </c>
      <c r="GS17" s="20">
        <f>'Equation 4 Type II FTE'!GS17-'Equation 4 Type I FTE'!GS17</f>
        <v>5.8749221921515604E-2</v>
      </c>
      <c r="GT17" s="20">
        <f>'Equation 4 Type II FTE'!GT17-'Equation 4 Type I FTE'!GT17</f>
        <v>5.003846414073071E-2</v>
      </c>
      <c r="GU17" s="20">
        <f>'Equation 4 Type II FTE'!GU17-'Equation 4 Type I FTE'!GU17</f>
        <v>5.4684201623815959E-2</v>
      </c>
      <c r="GV17" s="20">
        <f>'Equation 4 Type II FTE'!GV17-'Equation 4 Type I FTE'!GV17</f>
        <v>6.1168876860622445E-2</v>
      </c>
      <c r="GW17" s="20">
        <f>'Equation 4 Type II FTE'!GW17-'Equation 4 Type I FTE'!GW17</f>
        <v>5.8458863328822719E-2</v>
      </c>
      <c r="GX17" s="20">
        <f>'Equation 4 Type II FTE'!GX17-'Equation 4 Type I FTE'!GX17</f>
        <v>5.584563599458725E-2</v>
      </c>
      <c r="GY17" s="20">
        <f>'Equation 4 Type II FTE'!GY17-'Equation 4 Type I FTE'!GY17</f>
        <v>4.8296312584573731E-2</v>
      </c>
      <c r="GZ17" s="20">
        <f>'Equation 4 Type II FTE'!GZ17-'Equation 4 Type I FTE'!GZ17</f>
        <v>6.262066982408665E-2</v>
      </c>
      <c r="HA17" s="20">
        <f>'Equation 4 Type II FTE'!HA17-'Equation 4 Type I FTE'!HA17</f>
        <v>4.6360588633288236E-2</v>
      </c>
      <c r="HB17" s="20">
        <f>'Equation 4 Type II FTE'!HB17-'Equation 4 Type I FTE'!HB17</f>
        <v>3.8811265223274688E-2</v>
      </c>
      <c r="HC17" s="20">
        <f>'Equation 4 Type II FTE'!HC17-'Equation 4 Type I FTE'!HC17</f>
        <v>4.568308525033829E-2</v>
      </c>
      <c r="HD17" s="20">
        <f>'Equation 4 Type II FTE'!HD17-'Equation 4 Type I FTE'!HD17</f>
        <v>5.1393470906630573E-2</v>
      </c>
      <c r="HE17" s="20">
        <f>'Equation 4 Type II FTE'!HE17-'Equation 4 Type I FTE'!HE17</f>
        <v>6.6104972936400525E-2</v>
      </c>
      <c r="HF17" s="20">
        <f>'Equation 4 Type II FTE'!HF17-'Equation 4 Type I FTE'!HF17</f>
        <v>4.6747733423545323E-2</v>
      </c>
      <c r="HG17" s="20">
        <f>'Equation 4 Type II FTE'!HG17-'Equation 4 Type I FTE'!HG17</f>
        <v>6.1846380243572391E-2</v>
      </c>
      <c r="HH17" s="20">
        <f>'Equation 4 Type II FTE'!HH17-'Equation 4 Type I FTE'!HH17</f>
        <v>7.5783592692828139E-2</v>
      </c>
      <c r="HI17" s="20">
        <f>'Equation 4 Type II FTE'!HI17-'Equation 4 Type I FTE'!HI17</f>
        <v>0.10946518944519618</v>
      </c>
      <c r="HJ17" s="20">
        <f>'Equation 4 Type II FTE'!HJ17-'Equation 4 Type I FTE'!HJ17</f>
        <v>6.6976048714478986E-2</v>
      </c>
      <c r="HK17" s="20">
        <f>'Equation 4 Type II FTE'!HK17-'Equation 4 Type I FTE'!HK17</f>
        <v>0</v>
      </c>
      <c r="HL17" s="20">
        <f>'Equation 4 Type II FTE'!HL17-'Equation 4 Type I FTE'!HL17</f>
        <v>4.9651319350473622E-2</v>
      </c>
      <c r="HM17" s="20">
        <f>'Equation 4 Type II FTE'!HM17-'Equation 4 Type I FTE'!HM17</f>
        <v>5.361955345060887E-2</v>
      </c>
      <c r="HN17" s="20">
        <f>'Equation 4 Type II FTE'!HN17-'Equation 4 Type I FTE'!HN17</f>
        <v>4.8780243572395132E-2</v>
      </c>
      <c r="HO17" s="20">
        <f>'Equation 4 Type II FTE'!HO17-'Equation 4 Type I FTE'!HO17</f>
        <v>5.0425608930987825E-2</v>
      </c>
      <c r="HP17" s="20">
        <f>'Equation 4 Type II FTE'!HP17-'Equation 4 Type I FTE'!HP17</f>
        <v>5.1877401894451947E-2</v>
      </c>
      <c r="HQ17" s="20">
        <f>'Equation 4 Type II FTE'!HQ17-'Equation 4 Type I FTE'!HQ17</f>
        <v>4.8780243572395104E-2</v>
      </c>
      <c r="HR17" s="20">
        <f>'Equation 4 Type II FTE'!HR17-'Equation 4 Type I FTE'!HR17</f>
        <v>5.4587415426251673E-2</v>
      </c>
      <c r="HS17" s="20">
        <f>'Equation 4 Type II FTE'!HS17-'Equation 4 Type I FTE'!HS17</f>
        <v>7.3363937753721242E-2</v>
      </c>
      <c r="HT17" s="20">
        <f>'Equation 4 Type II FTE'!HT17-'Equation 4 Type I FTE'!HT17</f>
        <v>9.0688667117726662E-2</v>
      </c>
      <c r="HU17" s="20">
        <f>'Equation 4 Type II FTE'!HU17-'Equation 4 Type I FTE'!HU17</f>
        <v>3.9779127198917449E-2</v>
      </c>
      <c r="HV17" s="20">
        <f>'Equation 4 Type II FTE'!HV17-'Equation 4 Type I FTE'!HV17</f>
        <v>5.8168504736129945E-2</v>
      </c>
      <c r="HW17" s="20">
        <f>'Equation 4 Type II FTE'!HW17-'Equation 4 Type I FTE'!HW17</f>
        <v>5.7974932341001345E-2</v>
      </c>
      <c r="HX17" s="20">
        <f>'Equation 4 Type II FTE'!HX17-'Equation 4 Type I FTE'!HX17</f>
        <v>4.7715595399188099E-2</v>
      </c>
      <c r="HY17" s="20">
        <f>'Equation 4 Type II FTE'!HY17-'Equation 4 Type I FTE'!HY17</f>
        <v>4.1811637347767244E-2</v>
      </c>
      <c r="HZ17" s="20">
        <f>'Equation 4 Type II FTE'!HZ17-'Equation 4 Type I FTE'!HZ17</f>
        <v>7.6364309878213785E-2</v>
      </c>
      <c r="IA17" s="20">
        <f>'Equation 4 Type II FTE'!IA17-'Equation 4 Type I FTE'!IA17</f>
        <v>4.8973815967523676E-2</v>
      </c>
      <c r="IB17" s="20">
        <f>'Equation 4 Type II FTE'!IB17-'Equation 4 Type I FTE'!IB17</f>
        <v>4.9360960757780764E-2</v>
      </c>
      <c r="IC17" s="20">
        <f>'Equation 4 Type II FTE'!IC17-'Equation 4 Type I FTE'!IC17</f>
        <v>4.7909167794316643E-2</v>
      </c>
      <c r="ID17" s="20">
        <f>'Equation 4 Type II FTE'!ID17-'Equation 4 Type I FTE'!ID17</f>
        <v>4.6844519621109609E-2</v>
      </c>
      <c r="IE17" s="20">
        <f>'Equation 4 Type II FTE'!IE17-'Equation 4 Type I FTE'!IE17</f>
        <v>4.8102740189445187E-2</v>
      </c>
      <c r="IF17" s="20">
        <f>'Equation 4 Type II FTE'!IF17-'Equation 4 Type I FTE'!IF17</f>
        <v>5.7781359945872801E-2</v>
      </c>
      <c r="IG17" s="20">
        <f>'Equation 4 Type II FTE'!IG17-'Equation 4 Type I FTE'!IG17</f>
        <v>5.545849120433019E-2</v>
      </c>
      <c r="IH17" s="20">
        <f>'Equation 4 Type II FTE'!IH17-'Equation 4 Type I FTE'!IH17</f>
        <v>5.5168132611637333E-2</v>
      </c>
      <c r="II17" s="20">
        <f>'Equation 4 Type II FTE'!II17-'Equation 4 Type I FTE'!II17</f>
        <v>4.0843775372124469E-2</v>
      </c>
      <c r="IJ17" s="20">
        <f>'Equation 4 Type II FTE'!IJ17-'Equation 4 Type I FTE'!IJ17</f>
        <v>5.1296684709066287E-2</v>
      </c>
      <c r="IK17" s="20">
        <f>'Equation 4 Type II FTE'!IK17-'Equation 4 Type I FTE'!IK17</f>
        <v>4.5295940460081174E-2</v>
      </c>
      <c r="IL17" s="20">
        <f>'Equation 4 Type II FTE'!IL17-'Equation 4 Type I FTE'!IL17</f>
        <v>4.4812009472259773E-2</v>
      </c>
      <c r="IM17" s="20">
        <f>'Equation 4 Type II FTE'!IM17-'Equation 4 Type I FTE'!IM17</f>
        <v>4.8683457374830874E-2</v>
      </c>
      <c r="IN17" s="20">
        <f>'Equation 4 Type II FTE'!IN17-'Equation 4 Type I FTE'!IN17</f>
        <v>4.7618809201623813E-2</v>
      </c>
      <c r="IO17" s="20">
        <f>'Equation 4 Type II FTE'!IO17-'Equation 4 Type I FTE'!IO17</f>
        <v>4.9070602165087934E-2</v>
      </c>
      <c r="IP17" s="20">
        <f>'Equation 4 Type II FTE'!IP17-'Equation 4 Type I FTE'!IP17</f>
        <v>5.0619181326116341E-2</v>
      </c>
      <c r="IQ17" s="20">
        <f>'Equation 4 Type II FTE'!IQ17-'Equation 4 Type I FTE'!IQ17</f>
        <v>4.878024357239516E-2</v>
      </c>
      <c r="IR17" s="20">
        <f>'Equation 4 Type II FTE'!IR17-'Equation 4 Type I FTE'!IR17</f>
        <v>4.7134878213802411E-2</v>
      </c>
      <c r="IS17" s="20">
        <f>'Equation 4 Type II FTE'!IS17-'Equation 4 Type I FTE'!IS17</f>
        <v>4.8393098782138017E-2</v>
      </c>
      <c r="IT17" s="20">
        <f>'Equation 4 Type II FTE'!IT17-'Equation 4 Type I FTE'!IT17</f>
        <v>5.6813497970230054E-2</v>
      </c>
      <c r="IU17" s="20">
        <f>'Equation 4 Type II FTE'!IU17-'Equation 4 Type I FTE'!IU17</f>
        <v>4.974810554803788E-2</v>
      </c>
      <c r="IV17" s="20">
        <f>'Equation 4 Type II FTE'!IV17-'Equation 4 Type I FTE'!IV17</f>
        <v>5.0232036535859226E-2</v>
      </c>
      <c r="IW17" s="20">
        <f>'Equation 4 Type II FTE'!IW17-'Equation 4 Type I FTE'!IW17</f>
        <v>4.5199154262516916E-2</v>
      </c>
      <c r="IX17" s="20">
        <f>'Equation 4 Type II FTE'!IX17-'Equation 4 Type I FTE'!IX17</f>
        <v>5.1006326116373457E-2</v>
      </c>
      <c r="IY17" s="20">
        <f>'Equation 4 Type II FTE'!IY17-'Equation 4 Type I FTE'!IY17</f>
        <v>4.7909167794316643E-2</v>
      </c>
      <c r="IZ17" s="20">
        <f>'Equation 4 Type II FTE'!IZ17-'Equation 4 Type I FTE'!IZ17</f>
        <v>6.2330311231393737E-2</v>
      </c>
      <c r="JA17" s="20">
        <f>'Equation 4 Type II FTE'!JA17-'Equation 4 Type I FTE'!JA17</f>
        <v>5.0135250338294968E-2</v>
      </c>
      <c r="JB17" s="20">
        <f>'Equation 4 Type II FTE'!JB17-'Equation 4 Type I FTE'!JB17</f>
        <v>7.6267523680649596E-2</v>
      </c>
      <c r="JC17" s="20">
        <f>'Equation 4 Type II FTE'!JC17-'Equation 4 Type I FTE'!JC17</f>
        <v>9.2624391069012157E-2</v>
      </c>
      <c r="JD17" s="20">
        <f>'Equation 4 Type II FTE'!JD17-'Equation 4 Type I FTE'!JD17</f>
        <v>9.1753315290933696E-2</v>
      </c>
      <c r="JE17" s="20">
        <f>'Equation 4 Type II FTE'!JE17-'Equation 4 Type I FTE'!JE17</f>
        <v>8.6430074424898487E-2</v>
      </c>
      <c r="JF17" s="20">
        <f>'Equation 4 Type II FTE'!JF17-'Equation 4 Type I FTE'!JF17</f>
        <v>8.5171853856562924E-2</v>
      </c>
      <c r="JG17" s="20">
        <f>'Equation 4 Type II FTE'!JG17-'Equation 4 Type I FTE'!JG17</f>
        <v>0.10656160351826792</v>
      </c>
      <c r="JH17" s="20">
        <f>'Equation 4 Type II FTE'!JH17-'Equation 4 Type I FTE'!JH17</f>
        <v>9.0011163734776703E-2</v>
      </c>
      <c r="JI17" s="20">
        <f>'Equation 4 Type II FTE'!JI17-'Equation 4 Type I FTE'!JI17</f>
        <v>8.1106833558863306E-2</v>
      </c>
      <c r="JJ17" s="20">
        <f>'Equation 4 Type II FTE'!JJ17-'Equation 4 Type I FTE'!JJ17</f>
        <v>6.5524255751014893E-2</v>
      </c>
      <c r="JK17" s="20">
        <f>'Equation 4 Type II FTE'!JK17-'Equation 4 Type I FTE'!JK17</f>
        <v>0.10220622462787549</v>
      </c>
      <c r="JL17" s="20">
        <f>'Equation 4 Type II FTE'!JL17-'Equation 4 Type I FTE'!JL17</f>
        <v>6.2523883626522309E-2</v>
      </c>
      <c r="JM17" s="20">
        <f>'Equation 4 Type II FTE'!JM17-'Equation 4 Type I FTE'!JM17</f>
        <v>6.9105345060893095E-2</v>
      </c>
      <c r="JN17" s="20">
        <f>'Equation 4 Type II FTE'!JN17-'Equation 4 Type I FTE'!JN17</f>
        <v>7.1234641407307175E-2</v>
      </c>
      <c r="JO17" s="20">
        <f>'Equation 4 Type II FTE'!JO17-'Equation 4 Type I FTE'!JO17</f>
        <v>9.5721549391069E-2</v>
      </c>
      <c r="JP17" s="20">
        <f>'Equation 4 Type II FTE'!JP17-'Equation 4 Type I FTE'!JP17</f>
        <v>9.7463700947225979E-2</v>
      </c>
      <c r="JQ17" s="20">
        <f>'Equation 4 Type II FTE'!JQ17-'Equation 4 Type I FTE'!JQ17</f>
        <v>0.1236927604871448</v>
      </c>
      <c r="JR17" s="20">
        <f>'Equation 4 Type II FTE'!JR17-'Equation 4 Type I FTE'!JR17</f>
        <v>0.1090780446549391</v>
      </c>
      <c r="JS17" s="20">
        <f>'Equation 4 Type II FTE'!JS17-'Equation 4 Type I FTE'!JS17</f>
        <v>8.3332916102841686E-2</v>
      </c>
      <c r="JT17" s="20">
        <f>'Equation 4 Type II FTE'!JT17-'Equation 4 Type I FTE'!JT17</f>
        <v>8.2461840324763197E-2</v>
      </c>
      <c r="JU17" s="20">
        <f>'Equation 4 Type II FTE'!JU17-'Equation 4 Type I FTE'!JU17</f>
        <v>7.6461096075778071E-2</v>
      </c>
      <c r="JV17" s="20">
        <f>'Equation 4 Type II FTE'!JV17-'Equation 4 Type I FTE'!JV17</f>
        <v>6.6492117726657654E-2</v>
      </c>
      <c r="JW17" s="20">
        <f>'Equation 4 Type II FTE'!JW17-'Equation 4 Type I FTE'!JW17</f>
        <v>6.1652807848443819E-2</v>
      </c>
      <c r="JX17" s="20">
        <f>'Equation 4 Type II FTE'!JX17-'Equation 4 Type I FTE'!JX17</f>
        <v>5.5071346414073061E-2</v>
      </c>
      <c r="JY17" s="20">
        <f>'Equation 4 Type II FTE'!JY17-'Equation 4 Type I FTE'!JY17</f>
        <v>8.2461840324763197E-2</v>
      </c>
      <c r="JZ17" s="20">
        <f>'Equation 4 Type II FTE'!JZ17-'Equation 4 Type I FTE'!JZ17</f>
        <v>7.2686434370771325E-2</v>
      </c>
      <c r="KA17" s="20">
        <f>'Equation 4 Type II FTE'!KA17-'Equation 4 Type I FTE'!KA17</f>
        <v>3.8520906630581865E-2</v>
      </c>
      <c r="KB17" s="20">
        <f>'Equation 4 Type II FTE'!KB17-'Equation 4 Type I FTE'!KB17</f>
        <v>0.12988707713125847</v>
      </c>
      <c r="KC17" s="20">
        <f>'Equation 4 Type II FTE'!KC17-'Equation 4 Type I FTE'!KC17</f>
        <v>9.4850473612990538E-2</v>
      </c>
      <c r="KD17" s="20">
        <f>'Equation 4 Type II FTE'!KD17-'Equation 4 Type I FTE'!KD17</f>
        <v>5.952351150202978E-2</v>
      </c>
      <c r="KE17" s="20">
        <f>'Equation 4 Type II FTE'!KE17-'Equation 4 Type I FTE'!KE17</f>
        <v>6.649211772665764E-2</v>
      </c>
      <c r="KF17" s="20">
        <f>'Equation 4 Type II FTE'!KF17-'Equation 4 Type I FTE'!KF17</f>
        <v>7.0460351826792958E-2</v>
      </c>
      <c r="KG17" s="20">
        <f>'Equation 4 Type II FTE'!KG17-'Equation 4 Type I FTE'!KG17</f>
        <v>7.326715155615697E-2</v>
      </c>
      <c r="KH17" s="20">
        <f>'Equation 4 Type II FTE'!KH17-'Equation 4 Type I FTE'!KH17</f>
        <v>6.678247631935047E-2</v>
      </c>
      <c r="KI17" s="20">
        <f>'Equation 4 Type II FTE'!KI17-'Equation 4 Type I FTE'!KI17</f>
        <v>8.0526116373477674E-2</v>
      </c>
      <c r="KJ17" s="20">
        <f>'Equation 4 Type II FTE'!KJ17-'Equation 4 Type I FTE'!KJ17</f>
        <v>9.0204736129905289E-2</v>
      </c>
      <c r="KK17" s="20">
        <f>'Equation 4 Type II FTE'!KK17-'Equation 4 Type I FTE'!KK17</f>
        <v>6.3491745602165098E-2</v>
      </c>
      <c r="KL17" s="20">
        <f>'Equation 4 Type II FTE'!KL17-'Equation 4 Type I FTE'!KL17</f>
        <v>0.11353020974289581</v>
      </c>
      <c r="KM17" s="20">
        <f>'Equation 4 Type II FTE'!KM17-'Equation 4 Type I FTE'!KM17</f>
        <v>0.11198163058186739</v>
      </c>
      <c r="KN17" s="20">
        <f>'Equation 4 Type II FTE'!KN17-'Equation 4 Type I FTE'!KN17</f>
        <v>7.4041441136671174E-2</v>
      </c>
      <c r="KO17" s="20">
        <f>'Equation 4 Type II FTE'!KO17-'Equation 4 Type I FTE'!KO17</f>
        <v>6.8040696887686061E-2</v>
      </c>
      <c r="KP17" s="20">
        <f>'Equation 4 Type II FTE'!KP17-'Equation 4 Type I FTE'!KP17</f>
        <v>7.9558254397834899E-2</v>
      </c>
      <c r="KQ17" s="20">
        <f>'Equation 4 Type II FTE'!KQ17-'Equation 4 Type I FTE'!KQ17</f>
        <v>0.10375480378890391</v>
      </c>
      <c r="KR17" s="20">
        <f>'Equation 4 Type II FTE'!KR17-'Equation 4 Type I FTE'!KR17</f>
        <v>4.5489512855209732E-2</v>
      </c>
      <c r="KS17" s="20">
        <f>'Equation 4 Type II FTE'!KS17-'Equation 4 Type I FTE'!KS17</f>
        <v>7.3267151556156984E-2</v>
      </c>
      <c r="KT17" s="20">
        <f>'Equation 4 Type II FTE'!KT17-'Equation 4 Type I FTE'!KT17</f>
        <v>7.626752368064954E-2</v>
      </c>
      <c r="KU17" s="20">
        <f>'Equation 4 Type II FTE'!KU17-'Equation 4 Type I FTE'!KU17</f>
        <v>9.6882983761840347E-2</v>
      </c>
      <c r="KV17" s="20">
        <f>'Equation 4 Type II FTE'!KV17-'Equation 4 Type I FTE'!KV17</f>
        <v>5.3425981055480382E-2</v>
      </c>
      <c r="KW17" s="20">
        <f>'Equation 4 Type II FTE'!KW17-'Equation 4 Type I FTE'!KW17</f>
        <v>0.12437026387009473</v>
      </c>
      <c r="KX17" s="20">
        <f>'Equation 4 Type II FTE'!KX17-'Equation 4 Type I FTE'!KX17</f>
        <v>0.12398311907983763</v>
      </c>
      <c r="KY17" s="20">
        <f>'Equation 4 Type II FTE'!KY17-'Equation 4 Type I FTE'!KY17</f>
        <v>0.11546593369418132</v>
      </c>
      <c r="KZ17" s="20">
        <f>'Equation 4 Type II FTE'!KZ17-'Equation 4 Type I FTE'!KZ17</f>
        <v>0.10752946549391068</v>
      </c>
      <c r="LA17" s="20">
        <f>'Equation 4 Type II FTE'!LA17-'Equation 4 Type I FTE'!LA17</f>
        <v>0.12020845737483085</v>
      </c>
      <c r="LB17" s="20">
        <f>'Equation 4 Type II FTE'!LB17-'Equation 4 Type I FTE'!LB17</f>
        <v>0.11207841677943164</v>
      </c>
      <c r="LC17" s="20">
        <f>'Equation 4 Type II FTE'!LC17-'Equation 4 Type I FTE'!LC17</f>
        <v>0.11895023680649526</v>
      </c>
      <c r="LD17" s="20">
        <f>'Equation 4 Type II FTE'!LD17-'Equation 4 Type I FTE'!LD17</f>
        <v>0.13550067658998644</v>
      </c>
      <c r="LE17" s="20">
        <f>'Equation 4 Type II FTE'!LE17-'Equation 4 Type I FTE'!LE17</f>
        <v>0.10104479025710417</v>
      </c>
      <c r="LF17" s="20">
        <f>'Equation 4 Type II FTE'!LF17-'Equation 4 Type I FTE'!LF17</f>
        <v>7.704181326116373E-2</v>
      </c>
      <c r="LG17" s="20">
        <f>'Equation 4 Type II FTE'!LG17-'Equation 4 Type I FTE'!LG17</f>
        <v>0.12146667794316643</v>
      </c>
      <c r="LH17" s="20">
        <f>'Equation 4 Type II FTE'!LH17-'Equation 4 Type I FTE'!LH17</f>
        <v>0.12040202976995942</v>
      </c>
      <c r="LI17" s="20">
        <f>'Equation 4 Type II FTE'!LI17-'Equation 4 Type I FTE'!LI17</f>
        <v>0.12843528416779429</v>
      </c>
      <c r="LJ17" s="20">
        <f>'Equation 4 Type II FTE'!LJ17-'Equation 4 Type I FTE'!LJ17</f>
        <v>8.788186738836265E-2</v>
      </c>
      <c r="LK17" s="20">
        <f>'Equation 4 Type II FTE'!LK17-'Equation 4 Type I FTE'!LK17</f>
        <v>0.11004590663058186</v>
      </c>
      <c r="LL17" s="20">
        <f>'Equation 4 Type II FTE'!LL17-'Equation 4 Type I FTE'!LL17</f>
        <v>0.13956569688768605</v>
      </c>
      <c r="LM17" s="20">
        <f>'Equation 4 Type II FTE'!LM17-'Equation 4 Type I FTE'!LM17</f>
        <v>9.2721177266576443E-2</v>
      </c>
      <c r="LN17" s="20">
        <f>'Equation 4 Type II FTE'!LN17-'Equation 4 Type I FTE'!LN17</f>
        <v>0.12533812584573747</v>
      </c>
      <c r="LO17" s="20">
        <f>'Equation 4 Type II FTE'!LO17-'Equation 4 Type I FTE'!LO17</f>
        <v>7.839682002706358E-2</v>
      </c>
      <c r="LP17" s="20">
        <f>'Equation 4 Type II FTE'!LP17-'Equation 4 Type I FTE'!LP17</f>
        <v>0.11875666441136673</v>
      </c>
      <c r="LQ17" s="20">
        <f>'Equation 4 Type II FTE'!LQ17-'Equation 4 Type I FTE'!LQ17</f>
        <v>8.5075067658998652E-2</v>
      </c>
      <c r="LR17" s="20">
        <f>'Equation 4 Type II FTE'!LR17-'Equation 4 Type I FTE'!LR17</f>
        <v>0.12311204330175915</v>
      </c>
      <c r="LS17" s="20">
        <f>'Equation 4 Type II FTE'!LS17-'Equation 4 Type I FTE'!LS17</f>
        <v>9.4947259810554796E-2</v>
      </c>
      <c r="LT17" s="20">
        <f>'Equation 4 Type II FTE'!LT17-'Equation 4 Type I FTE'!LT17</f>
        <v>7.3751082543978358E-2</v>
      </c>
      <c r="LU17" s="20">
        <f>'Equation 4 Type II FTE'!LU17-'Equation 4 Type I FTE'!LU17</f>
        <v>0.11759523004059541</v>
      </c>
      <c r="LV17" s="20">
        <f>'Equation 4 Type II FTE'!LV17-'Equation 4 Type I FTE'!LV17</f>
        <v>0.10036728687415426</v>
      </c>
      <c r="LW17" s="20">
        <f>'Equation 4 Type II FTE'!LW17-'Equation 4 Type I FTE'!LW17</f>
        <v>0.10733589309878214</v>
      </c>
      <c r="LX17" s="20">
        <f>'Equation 4 Type II FTE'!LX17-'Equation 4 Type I FTE'!LX17</f>
        <v>0.12891921515561566</v>
      </c>
      <c r="LY17" s="20">
        <f>'Equation 4 Type II FTE'!LY17-'Equation 4 Type I FTE'!LY17</f>
        <v>0.11536914749661706</v>
      </c>
      <c r="LZ17" s="20">
        <f>'Equation 4 Type II FTE'!LZ17-'Equation 4 Type I FTE'!LZ17</f>
        <v>9.8431562922868726E-2</v>
      </c>
      <c r="MA17" s="20">
        <f>'Equation 4 Type II FTE'!MA17-'Equation 4 Type I FTE'!MA17</f>
        <v>6.9492489851150183E-2</v>
      </c>
      <c r="MB17" s="20">
        <f>'Equation 4 Type II FTE'!MB17-'Equation 4 Type I FTE'!MB17</f>
        <v>0.10249658322056834</v>
      </c>
      <c r="MC17" s="20">
        <f>'Equation 4 Type II FTE'!MC17-'Equation 4 Type I FTE'!MC17</f>
        <v>0.13375852503382951</v>
      </c>
      <c r="MD17" s="20">
        <f>'Equation 4 Type II FTE'!MD17-'Equation 4 Type I FTE'!MD17</f>
        <v>0.10927161705006763</v>
      </c>
      <c r="ME17" s="20">
        <f>'Equation 4 Type II FTE'!ME17-'Equation 4 Type I FTE'!ME17</f>
        <v>0.10559374154262516</v>
      </c>
      <c r="MF17" s="20">
        <f>'Equation 4 Type II FTE'!MF17-'Equation 4 Type I FTE'!MF17</f>
        <v>0.11169127198917458</v>
      </c>
      <c r="MG17" s="20">
        <f>'Equation 4 Type II FTE'!MG17-'Equation 4 Type I FTE'!MG17</f>
        <v>0.11052983761840325</v>
      </c>
      <c r="MH17" s="20">
        <f>'Equation 4 Type II FTE'!MH17-'Equation 4 Type I FTE'!MH17</f>
        <v>0.11478843031123138</v>
      </c>
      <c r="MI17" s="20">
        <f>'Equation 4 Type II FTE'!MI17-'Equation 4 Type I FTE'!MI17</f>
        <v>0.10491623815967523</v>
      </c>
      <c r="MJ17" s="20">
        <f>'Equation 4 Type II FTE'!MJ17-'Equation 4 Type I FTE'!MJ17</f>
        <v>9.2527604871447927E-2</v>
      </c>
      <c r="MK17" s="20">
        <f>'Equation 4 Type II FTE'!MK17-'Equation 4 Type I FTE'!MK17</f>
        <v>0.10210943843031123</v>
      </c>
      <c r="ML17" s="20">
        <f>'Equation 4 Type II FTE'!ML17-'Equation 4 Type I FTE'!ML17</f>
        <v>0.13521031799729363</v>
      </c>
      <c r="MM17" s="20">
        <f>'Equation 4 Type II FTE'!MM17-'Equation 4 Type I FTE'!MM17</f>
        <v>9.4560115020297694E-2</v>
      </c>
      <c r="MN17" s="20">
        <f>'Equation 4 Type II FTE'!MN17-'Equation 4 Type I FTE'!MN17</f>
        <v>9.1075811907983764E-2</v>
      </c>
      <c r="MO17" s="20">
        <f>'Equation 4 Type II FTE'!MO17-'Equation 4 Type I FTE'!MO17</f>
        <v>7.6461096075778084E-2</v>
      </c>
      <c r="MP17" s="20">
        <f>'Equation 4 Type II FTE'!MP17-'Equation 4 Type I FTE'!MP17</f>
        <v>7.7041813261163758E-2</v>
      </c>
      <c r="MQ17" s="20">
        <f>'Equation 4 Type II FTE'!MQ17-'Equation 4 Type I FTE'!MQ17</f>
        <v>7.1525000000000005E-2</v>
      </c>
      <c r="MR17" s="20">
        <f>'Equation 4 Type II FTE'!MR17-'Equation 4 Type I FTE'!MR17</f>
        <v>9.1269384303112322E-2</v>
      </c>
      <c r="MS17" s="20">
        <f>'Equation 4 Type II FTE'!MS17-'Equation 4 Type I FTE'!MS17</f>
        <v>8.0138971583220572E-2</v>
      </c>
      <c r="MT17" s="20">
        <f>'Equation 4 Type II FTE'!MT17-'Equation 4 Type I FTE'!MT17</f>
        <v>9.4463328822733408E-2</v>
      </c>
      <c r="MU17" s="20">
        <f>'Equation 4 Type II FTE'!MU17-'Equation 4 Type I FTE'!MU17</f>
        <v>7.5106089309878221E-2</v>
      </c>
      <c r="MV17" s="20">
        <f>'Equation 4 Type II FTE'!MV17-'Equation 4 Type I FTE'!MV17</f>
        <v>0.11149769959404601</v>
      </c>
      <c r="MW17" s="20">
        <f>'Equation 4 Type II FTE'!MW17-'Equation 4 Type I FTE'!MW17</f>
        <v>0.10530338294993233</v>
      </c>
      <c r="MX17" s="20">
        <f>'Equation 4 Type II FTE'!MX17-'Equation 4 Type I FTE'!MX17</f>
        <v>0.11643379566982408</v>
      </c>
      <c r="MY17" s="20">
        <f>'Equation 4 Type II FTE'!MY17-'Equation 4 Type I FTE'!MY17</f>
        <v>0.10781982408660351</v>
      </c>
      <c r="MZ17" s="20">
        <f>'Equation 4 Type II FTE'!MZ17-'Equation 4 Type I FTE'!MZ17</f>
        <v>8.0042185385656286E-2</v>
      </c>
      <c r="NA17" s="20">
        <f>'Equation 4 Type II FTE'!NA17-'Equation 4 Type I FTE'!NA17</f>
        <v>0.13298423545331528</v>
      </c>
      <c r="NB17" s="20">
        <f>'Equation 4 Type II FTE'!NB17-'Equation 4 Type I FTE'!NB17</f>
        <v>9.6979769959404591E-2</v>
      </c>
      <c r="NC17" s="20">
        <f>'Equation 4 Type II FTE'!NC17-'Equation 4 Type I FTE'!NC17</f>
        <v>0.10801339648173205</v>
      </c>
      <c r="ND17" s="20">
        <f>'Equation 4 Type II FTE'!ND17-'Equation 4 Type I FTE'!ND17</f>
        <v>0.12098274695534506</v>
      </c>
      <c r="NE17" s="20">
        <f>'Equation 4 Type II FTE'!NE17-'Equation 4 Type I FTE'!NE17</f>
        <v>7.762253044654939E-2</v>
      </c>
      <c r="NF17" s="20">
        <f>'Equation 4 Type II FTE'!NF17-'Equation 4 Type I FTE'!NF17</f>
        <v>0.10801339648173207</v>
      </c>
      <c r="NG17" s="46">
        <f>'Equation 4 Type II FTE'!NG17-'Equation 4 Type I FTE'!NG17</f>
        <v>0.11643379566982408</v>
      </c>
      <c r="NH17" s="20">
        <f>'Equation 4 Type II FTE'!NH17-'Equation 4 Type I FTE'!NH17</f>
        <v>0.12330561569688769</v>
      </c>
      <c r="NI17" s="20">
        <f>'Equation 4 Type II FTE'!NI17-'Equation 4 Type I FTE'!NI17</f>
        <v>7.7235385656292288E-2</v>
      </c>
      <c r="NJ17" s="46">
        <f>'Equation 4 Type II FTE'!NJ17-'Equation 4 Type I FTE'!NJ17</f>
        <v>0.18418413396481731</v>
      </c>
    </row>
    <row r="18" spans="2:374" x14ac:dyDescent="0.3">
      <c r="B18" s="18" t="s">
        <v>830</v>
      </c>
      <c r="C18" s="20">
        <f>'Equation 4 Type II FTE'!C18-'Equation 4 Type I FTE'!C18</f>
        <v>0.33947045887886107</v>
      </c>
      <c r="D18" s="20">
        <f>'Equation 4 Type II FTE'!D18-'Equation 4 Type I FTE'!D18</f>
        <v>0.40079640269480105</v>
      </c>
      <c r="E18" s="20">
        <f>'Equation 4 Type II FTE'!E18-'Equation 4 Type I FTE'!E18</f>
        <v>0.40942036354391764</v>
      </c>
      <c r="F18" s="20">
        <f>'Equation 4 Type II FTE'!F18-'Equation 4 Type I FTE'!F18</f>
        <v>0.55541792296936565</v>
      </c>
      <c r="G18" s="20">
        <f>'Equation 4 Type II FTE'!G18-'Equation 4 Type I FTE'!G18</f>
        <v>0.39556975975594255</v>
      </c>
      <c r="H18" s="20">
        <f>'Equation 4 Type II FTE'!H18-'Equation 4 Type I FTE'!H18</f>
        <v>0.32640385153171475</v>
      </c>
      <c r="I18" s="20">
        <f>'Equation 4 Type II FTE'!I18-'Equation 4 Type I FTE'!I18</f>
        <v>0.27082721494851913</v>
      </c>
      <c r="J18" s="20">
        <f>'Equation 4 Type II FTE'!J18-'Equation 4 Type I FTE'!J18</f>
        <v>0.32187409431803737</v>
      </c>
      <c r="K18" s="20">
        <f>'Equation 4 Type II FTE'!K18-'Equation 4 Type I FTE'!K18</f>
        <v>0.27709918647514936</v>
      </c>
      <c r="L18" s="20">
        <f>'Equation 4 Type II FTE'!L18-'Equation 4 Type I FTE'!L18</f>
        <v>0.56674231600355918</v>
      </c>
      <c r="M18" s="20">
        <f>'Equation 4 Type II FTE'!M18-'Equation 4 Type I FTE'!M18</f>
        <v>0.33163049447057324</v>
      </c>
      <c r="N18" s="20">
        <f>'Equation 4 Type II FTE'!N18-'Equation 4 Type I FTE'!N18</f>
        <v>0.65751168170840213</v>
      </c>
      <c r="O18" s="20">
        <f>'Equation 4 Type II FTE'!O18-'Equation 4 Type I FTE'!O18</f>
        <v>0.33650869454684118</v>
      </c>
      <c r="P18" s="20">
        <f>'Equation 4 Type II FTE'!P18-'Equation 4 Type I FTE'!P18</f>
        <v>0.24678465742976993</v>
      </c>
      <c r="Q18" s="20">
        <f>'Equation 4 Type II FTE'!Q18-'Equation 4 Type I FTE'!Q18</f>
        <v>0</v>
      </c>
      <c r="R18" s="20">
        <f>'Equation 4 Type II FTE'!R18-'Equation 4 Type I FTE'!R18</f>
        <v>0.24617488242023644</v>
      </c>
      <c r="S18" s="20">
        <f>'Equation 4 Type II FTE'!S18-'Equation 4 Type I FTE'!S18</f>
        <v>0.28877202237193345</v>
      </c>
      <c r="T18" s="20">
        <f>'Equation 4 Type II FTE'!T18-'Equation 4 Type I FTE'!T18</f>
        <v>0.2978315367992882</v>
      </c>
      <c r="U18" s="20">
        <f>'Equation 4 Type II FTE'!U18-'Equation 4 Type I FTE'!U18</f>
        <v>0.36769433074869706</v>
      </c>
      <c r="V18" s="20">
        <f>'Equation 4 Type II FTE'!V18-'Equation 4 Type I FTE'!V18</f>
        <v>0.41630211008008139</v>
      </c>
      <c r="W18" s="20">
        <f>'Equation 4 Type II FTE'!W18-'Equation 4 Type I FTE'!W18</f>
        <v>0.2446068895385789</v>
      </c>
      <c r="X18" s="20">
        <f>'Equation 4 Type II FTE'!X18-'Equation 4 Type I FTE'!X18</f>
        <v>0.24094823948137789</v>
      </c>
      <c r="Y18" s="20">
        <f>'Equation 4 Type II FTE'!Y18-'Equation 4 Type I FTE'!Y18</f>
        <v>0.25932860048303036</v>
      </c>
      <c r="Z18" s="20">
        <f>'Equation 4 Type II FTE'!Z18-'Equation 4 Type I FTE'!Z18</f>
        <v>0.61613409177577216</v>
      </c>
      <c r="AA18" s="20">
        <f>'Equation 4 Type II FTE'!AA18-'Equation 4 Type I FTE'!AA18</f>
        <v>0.41377589932629988</v>
      </c>
      <c r="AB18" s="20">
        <f>'Equation 4 Type II FTE'!AB18-'Equation 4 Type I FTE'!AB18</f>
        <v>0.58163824837930589</v>
      </c>
      <c r="AC18" s="20">
        <f>'Equation 4 Type II FTE'!AC18-'Equation 4 Type I FTE'!AC18</f>
        <v>0.40262572772340155</v>
      </c>
      <c r="AD18" s="20">
        <f>'Equation 4 Type II FTE'!AD18-'Equation 4 Type I FTE'!AD18</f>
        <v>0.29835420109317401</v>
      </c>
      <c r="AE18" s="20">
        <f>'Equation 4 Type II FTE'!AE18-'Equation 4 Type I FTE'!AE18</f>
        <v>0.29486977246726831</v>
      </c>
      <c r="AF18" s="20">
        <f>'Equation 4 Type II FTE'!AF18-'Equation 4 Type I FTE'!AF18</f>
        <v>0.32901717300114403</v>
      </c>
      <c r="AG18" s="20">
        <f>'Equation 4 Type II FTE'!AG18-'Equation 4 Type I FTE'!AG18</f>
        <v>0.31943499427990341</v>
      </c>
      <c r="AH18" s="20">
        <f>'Equation 4 Type II FTE'!AH18-'Equation 4 Type I FTE'!AH18</f>
        <v>0.36856543790517349</v>
      </c>
      <c r="AI18" s="20">
        <f>'Equation 4 Type II FTE'!AI18-'Equation 4 Type I FTE'!AI18</f>
        <v>0.32239675861192324</v>
      </c>
      <c r="AJ18" s="20">
        <f>'Equation 4 Type II FTE'!AJ18-'Equation 4 Type I FTE'!AJ18</f>
        <v>0.27849295792551165</v>
      </c>
      <c r="AK18" s="20">
        <f>'Equation 4 Type II FTE'!AK18-'Equation 4 Type I FTE'!AK18</f>
        <v>0.35053351976611158</v>
      </c>
      <c r="AL18" s="20">
        <f>'Equation 4 Type II FTE'!AL18-'Equation 4 Type I FTE'!AL18</f>
        <v>0.3476588661497394</v>
      </c>
      <c r="AM18" s="20">
        <f>'Equation 4 Type II FTE'!AM18-'Equation 4 Type I FTE'!AM18</f>
        <v>0.38320003813397735</v>
      </c>
      <c r="AN18" s="20">
        <f>'Equation 4 Type II FTE'!AN18-'Equation 4 Type I FTE'!AN18</f>
        <v>0.24661043599847465</v>
      </c>
      <c r="AO18" s="20">
        <f>'Equation 4 Type II FTE'!AO18-'Equation 4 Type I FTE'!AO18</f>
        <v>0.21664434981568578</v>
      </c>
      <c r="AP18" s="20">
        <f>'Equation 4 Type II FTE'!AP18-'Equation 4 Type I FTE'!AP18</f>
        <v>0.37901872378289053</v>
      </c>
      <c r="AQ18" s="20">
        <f>'Equation 4 Type II FTE'!AQ18-'Equation 4 Type I FTE'!AQ18</f>
        <v>0.26777833990085165</v>
      </c>
      <c r="AR18" s="20">
        <f>'Equation 4 Type II FTE'!AR18-'Equation 4 Type I FTE'!AR18</f>
        <v>0.29905108681835518</v>
      </c>
      <c r="AS18" s="20">
        <f>'Equation 4 Type II FTE'!AS18-'Equation 4 Type I FTE'!AS18</f>
        <v>0.28093205796364562</v>
      </c>
      <c r="AT18" s="20">
        <f>'Equation 4 Type II FTE'!AT18-'Equation 4 Type I FTE'!AT18</f>
        <v>0.26385835769670773</v>
      </c>
      <c r="AU18" s="20">
        <f>'Equation 4 Type II FTE'!AU18-'Equation 4 Type I FTE'!AU18</f>
        <v>0.24173223592220669</v>
      </c>
      <c r="AV18" s="20">
        <f>'Equation 4 Type II FTE'!AV18-'Equation 4 Type I FTE'!AV18</f>
        <v>0.29521821532985892</v>
      </c>
      <c r="AW18" s="20">
        <f>'Equation 4 Type II FTE'!AW18-'Equation 4 Type I FTE'!AW18</f>
        <v>0.26011259692385913</v>
      </c>
      <c r="AX18" s="20">
        <f>'Equation 4 Type II FTE'!AX18-'Equation 4 Type I FTE'!AX18</f>
        <v>0.26168058980551673</v>
      </c>
      <c r="AY18" s="20">
        <f>'Equation 4 Type II FTE'!AY18-'Equation 4 Type I FTE'!AY18</f>
        <v>0.21307281047413243</v>
      </c>
      <c r="AZ18" s="20">
        <f>'Equation 4 Type II FTE'!AZ18-'Equation 4 Type I FTE'!AZ18</f>
        <v>0.2308433964662514</v>
      </c>
      <c r="BA18" s="20">
        <f>'Equation 4 Type II FTE'!BA18-'Equation 4 Type I FTE'!BA18</f>
        <v>0.24277756450997839</v>
      </c>
      <c r="BB18" s="20">
        <f>'Equation 4 Type II FTE'!BB18-'Equation 4 Type I FTE'!BB18</f>
        <v>0.31786700139824586</v>
      </c>
      <c r="BC18" s="20">
        <f>'Equation 4 Type II FTE'!BC18-'Equation 4 Type I FTE'!BC18</f>
        <v>0.34164822677005213</v>
      </c>
      <c r="BD18" s="20">
        <f>'Equation 4 Type II FTE'!BD18-'Equation 4 Type I FTE'!BD18</f>
        <v>0.24347445023515957</v>
      </c>
      <c r="BE18" s="20">
        <f>'Equation 4 Type II FTE'!BE18-'Equation 4 Type I FTE'!BE18</f>
        <v>0.31124658700902502</v>
      </c>
      <c r="BF18" s="20">
        <f>'Equation 4 Type II FTE'!BF18-'Equation 4 Type I FTE'!BF18</f>
        <v>0.30610705478581418</v>
      </c>
      <c r="BG18" s="20">
        <f>'Equation 4 Type II FTE'!BG18-'Equation 4 Type I FTE'!BG18</f>
        <v>0.37936716664548109</v>
      </c>
      <c r="BH18" s="20">
        <f>'Equation 4 Type II FTE'!BH18-'Equation 4 Type I FTE'!BH18</f>
        <v>0.33276293377399263</v>
      </c>
      <c r="BI18" s="20">
        <f>'Equation 4 Type II FTE'!BI18-'Equation 4 Type I FTE'!BI18</f>
        <v>0.38023827380195757</v>
      </c>
      <c r="BJ18" s="20">
        <f>'Equation 4 Type II FTE'!BJ18-'Equation 4 Type I FTE'!BJ18</f>
        <v>0.33406959450870727</v>
      </c>
      <c r="BK18" s="20">
        <f>'Equation 4 Type II FTE'!BK18-'Equation 4 Type I FTE'!BK18</f>
        <v>0.29791864751493585</v>
      </c>
      <c r="BL18" s="20">
        <f>'Equation 4 Type II FTE'!BL18-'Equation 4 Type I FTE'!BL18</f>
        <v>0.25235974323121907</v>
      </c>
      <c r="BM18" s="20">
        <f>'Equation 4 Type II FTE'!BM18-'Equation 4 Type I FTE'!BM18</f>
        <v>0.3016644082877844</v>
      </c>
      <c r="BN18" s="20">
        <f>'Equation 4 Type II FTE'!BN18-'Equation 4 Type I FTE'!BN18</f>
        <v>0.3386864624380323</v>
      </c>
      <c r="BO18" s="20">
        <f>'Equation 4 Type II FTE'!BO18-'Equation 4 Type I FTE'!BO18</f>
        <v>0.48407424685394684</v>
      </c>
      <c r="BP18" s="20">
        <f>'Equation 4 Type II FTE'!BP18-'Equation 4 Type I FTE'!BP18</f>
        <v>0.26760411846955634</v>
      </c>
      <c r="BQ18" s="20">
        <f>'Equation 4 Type II FTE'!BQ18-'Equation 4 Type I FTE'!BQ18</f>
        <v>0.32884295156984872</v>
      </c>
      <c r="BR18" s="20">
        <f>'Equation 4 Type II FTE'!BR18-'Equation 4 Type I FTE'!BR18</f>
        <v>0.26394546841235539</v>
      </c>
      <c r="BS18" s="20">
        <f>'Equation 4 Type II FTE'!BS18-'Equation 4 Type I FTE'!BS18</f>
        <v>0.31020125842125329</v>
      </c>
      <c r="BT18" s="20">
        <f>'Equation 4 Type II FTE'!BT18-'Equation 4 Type I FTE'!BT18</f>
        <v>0.34460999110207191</v>
      </c>
      <c r="BU18" s="20">
        <f>'Equation 4 Type II FTE'!BU18-'Equation 4 Type I FTE'!BU18</f>
        <v>0.30619416550146178</v>
      </c>
      <c r="BV18" s="20">
        <f>'Equation 4 Type II FTE'!BV18-'Equation 4 Type I FTE'!BV18</f>
        <v>0.31098525486208212</v>
      </c>
      <c r="BW18" s="20">
        <f>'Equation 4 Type II FTE'!BW18-'Equation 4 Type I FTE'!BW18</f>
        <v>0.34687486970891057</v>
      </c>
      <c r="BX18" s="20">
        <f>'Equation 4 Type II FTE'!BX18-'Equation 4 Type I FTE'!BX18</f>
        <v>0.25723794330748695</v>
      </c>
      <c r="BY18" s="20">
        <f>'Equation 4 Type II FTE'!BY18-'Equation 4 Type I FTE'!BY18</f>
        <v>0.24904953603660857</v>
      </c>
      <c r="BZ18" s="20">
        <f>'Equation 4 Type II FTE'!BZ18-'Equation 4 Type I FTE'!BZ18</f>
        <v>0.24504244311681708</v>
      </c>
      <c r="CA18" s="20">
        <f>'Equation 4 Type II FTE'!CA18-'Equation 4 Type I FTE'!CA18</f>
        <v>0.35689260200838946</v>
      </c>
      <c r="CB18" s="20">
        <f>'Equation 4 Type II FTE'!CB18-'Equation 4 Type I FTE'!CB18</f>
        <v>0.34095134104487096</v>
      </c>
      <c r="CC18" s="20">
        <f>'Equation 4 Type II FTE'!CC18-'Equation 4 Type I FTE'!CC18</f>
        <v>0.32178698360238972</v>
      </c>
      <c r="CD18" s="20">
        <f>'Equation 4 Type II FTE'!CD18-'Equation 4 Type I FTE'!CD18</f>
        <v>0.53050425829414005</v>
      </c>
      <c r="CE18" s="20">
        <f>'Equation 4 Type II FTE'!CE18-'Equation 4 Type I FTE'!CE18</f>
        <v>0.39173688826744629</v>
      </c>
      <c r="CF18" s="20">
        <f>'Equation 4 Type II FTE'!CF18-'Equation 4 Type I FTE'!CF18</f>
        <v>0.32326786576839961</v>
      </c>
      <c r="CG18" s="20">
        <f>'Equation 4 Type II FTE'!CG18-'Equation 4 Type I FTE'!CG18</f>
        <v>0.30201285115037496</v>
      </c>
      <c r="CH18" s="20">
        <f>'Equation 4 Type II FTE'!CH18-'Equation 4 Type I FTE'!CH18</f>
        <v>0.25096597178085672</v>
      </c>
      <c r="CI18" s="20">
        <f>'Equation 4 Type II FTE'!CI18-'Equation 4 Type I FTE'!CI18</f>
        <v>0.3138599084784543</v>
      </c>
      <c r="CJ18" s="20">
        <f>'Equation 4 Type II FTE'!CJ18-'Equation 4 Type I FTE'!CJ18</f>
        <v>0.4573312571501208</v>
      </c>
      <c r="CK18" s="20">
        <f>'Equation 4 Type II FTE'!CK18-'Equation 4 Type I FTE'!CK18</f>
        <v>0.54304820134740051</v>
      </c>
      <c r="CL18" s="20">
        <f>'Equation 4 Type II FTE'!CL18-'Equation 4 Type I FTE'!CL18</f>
        <v>0.36307746281937209</v>
      </c>
      <c r="CM18" s="20">
        <f>'Equation 4 Type II FTE'!CM18-'Equation 4 Type I FTE'!CM18</f>
        <v>0.37971560950807171</v>
      </c>
      <c r="CN18" s="20">
        <f>'Equation 4 Type II FTE'!CN18-'Equation 4 Type I FTE'!CN18</f>
        <v>0.27448586500572009</v>
      </c>
      <c r="CO18" s="20">
        <f>'Equation 4 Type II FTE'!CO18-'Equation 4 Type I FTE'!CO18</f>
        <v>0.29887686538705988</v>
      </c>
      <c r="CP18" s="20">
        <f>'Equation 4 Type II FTE'!CP18-'Equation 4 Type I FTE'!CP18</f>
        <v>0.29757020465234518</v>
      </c>
      <c r="CQ18" s="20">
        <f>'Equation 4 Type II FTE'!CQ18-'Equation 4 Type I FTE'!CQ18</f>
        <v>0.2662103470191941</v>
      </c>
      <c r="CR18" s="20">
        <f>'Equation 4 Type II FTE'!CR18-'Equation 4 Type I FTE'!CR18</f>
        <v>0.26159347908986907</v>
      </c>
      <c r="CS18" s="20">
        <f>'Equation 4 Type II FTE'!CS18-'Equation 4 Type I FTE'!CS18</f>
        <v>0.26385835769670773</v>
      </c>
      <c r="CT18" s="20">
        <f>'Equation 4 Type II FTE'!CT18-'Equation 4 Type I FTE'!CT18</f>
        <v>0.25645394686665812</v>
      </c>
      <c r="CU18" s="20">
        <f>'Equation 4 Type II FTE'!CU18-'Equation 4 Type I FTE'!CU18</f>
        <v>0.24382289309775007</v>
      </c>
      <c r="CV18" s="20">
        <f>'Equation 4 Type II FTE'!CV18-'Equation 4 Type I FTE'!CV18</f>
        <v>0.35828637345875175</v>
      </c>
      <c r="CW18" s="20">
        <f>'Equation 4 Type II FTE'!CW18-'Equation 4 Type I FTE'!CW18</f>
        <v>0.36412279140714376</v>
      </c>
      <c r="CX18" s="20">
        <f>'Equation 4 Type II FTE'!CX18-'Equation 4 Type I FTE'!CX18</f>
        <v>0.28554892589297065</v>
      </c>
      <c r="CY18" s="20">
        <f>'Equation 4 Type II FTE'!CY18-'Equation 4 Type I FTE'!CY18</f>
        <v>0.35271128765730264</v>
      </c>
      <c r="CZ18" s="20">
        <f>'Equation 4 Type II FTE'!CZ18-'Equation 4 Type I FTE'!CZ18</f>
        <v>0.56909430532604544</v>
      </c>
      <c r="DA18" s="20">
        <f>'Equation 4 Type II FTE'!DA18-'Equation 4 Type I FTE'!DA18</f>
        <v>0.53494690479216978</v>
      </c>
      <c r="DB18" s="20">
        <f>'Equation 4 Type II FTE'!DB18-'Equation 4 Type I FTE'!DB18</f>
        <v>0.34548109825854834</v>
      </c>
      <c r="DC18" s="20">
        <f>'Equation 4 Type II FTE'!DC18-'Equation 4 Type I FTE'!DC18</f>
        <v>0.42536162450743609</v>
      </c>
      <c r="DD18" s="20">
        <f>'Equation 4 Type II FTE'!DD18-'Equation 4 Type I FTE'!DD18</f>
        <v>0.31847677640777933</v>
      </c>
      <c r="DE18" s="20">
        <f>'Equation 4 Type II FTE'!DE18-'Equation 4 Type I FTE'!DE18</f>
        <v>0.56508721240625404</v>
      </c>
      <c r="DF18" s="20">
        <f>'Equation 4 Type II FTE'!DF18-'Equation 4 Type I FTE'!DF18</f>
        <v>0.40689415279013597</v>
      </c>
      <c r="DG18" s="20">
        <f>'Equation 4 Type II FTE'!DG18-'Equation 4 Type I FTE'!DG18</f>
        <v>0.3830258167026821</v>
      </c>
      <c r="DH18" s="20">
        <f>'Equation 4 Type II FTE'!DH18-'Equation 4 Type I FTE'!DH18</f>
        <v>0.54165442989703827</v>
      </c>
      <c r="DI18" s="20">
        <f>'Equation 4 Type II FTE'!DI18-'Equation 4 Type I FTE'!DI18</f>
        <v>0.26176770052116433</v>
      </c>
      <c r="DJ18" s="20">
        <f>'Equation 4 Type II FTE'!DJ18-'Equation 4 Type I FTE'!DJ18</f>
        <v>0.37640540231346126</v>
      </c>
      <c r="DK18" s="20">
        <f>'Equation 4 Type II FTE'!DK18-'Equation 4 Type I FTE'!DK18</f>
        <v>0.59331108427608992</v>
      </c>
      <c r="DL18" s="20">
        <f>'Equation 4 Type II FTE'!DL18-'Equation 4 Type I FTE'!DL18</f>
        <v>0.63015891699504256</v>
      </c>
      <c r="DM18" s="20">
        <f>'Equation 4 Type II FTE'!DM18-'Equation 4 Type I FTE'!DM18</f>
        <v>0.20000620312698614</v>
      </c>
      <c r="DN18" s="20">
        <f>'Equation 4 Type II FTE'!DN18-'Equation 4 Type I FTE'!DN18</f>
        <v>0.45689570357188253</v>
      </c>
      <c r="DO18" s="20">
        <f>'Equation 4 Type II FTE'!DO18-'Equation 4 Type I FTE'!DO18</f>
        <v>0.30462617261980418</v>
      </c>
      <c r="DP18" s="20">
        <f>'Equation 4 Type II FTE'!DP18-'Equation 4 Type I FTE'!DP18</f>
        <v>0.35898325918393287</v>
      </c>
      <c r="DQ18" s="20">
        <f>'Equation 4 Type II FTE'!DQ18-'Equation 4 Type I FTE'!DQ18</f>
        <v>0.32169987288674207</v>
      </c>
      <c r="DR18" s="20">
        <f>'Equation 4 Type II FTE'!DR18-'Equation 4 Type I FTE'!DR18</f>
        <v>0.4913044362527012</v>
      </c>
      <c r="DS18" s="20">
        <f>'Equation 4 Type II FTE'!DS18-'Equation 4 Type I FTE'!DS18</f>
        <v>0.34835575187492052</v>
      </c>
      <c r="DT18" s="20">
        <f>'Equation 4 Type II FTE'!DT18-'Equation 4 Type I FTE'!DT18</f>
        <v>0.39696353120630479</v>
      </c>
      <c r="DU18" s="20">
        <f>'Equation 4 Type II FTE'!DU18-'Equation 4 Type I FTE'!DU18</f>
        <v>0.31978343714249396</v>
      </c>
      <c r="DV18" s="20">
        <f>'Equation 4 Type II FTE'!DV18-'Equation 4 Type I FTE'!DV18</f>
        <v>0.30122885470954619</v>
      </c>
      <c r="DW18" s="20">
        <f>'Equation 4 Type II FTE'!DW18-'Equation 4 Type I FTE'!DW18</f>
        <v>0.24042557518749205</v>
      </c>
      <c r="DX18" s="20">
        <f>'Equation 4 Type II FTE'!DX18-'Equation 4 Type I FTE'!DX18</f>
        <v>0.32405186220922838</v>
      </c>
      <c r="DY18" s="20">
        <f>'Equation 4 Type II FTE'!DY18-'Equation 4 Type I FTE'!DY18</f>
        <v>0.2821516079827126</v>
      </c>
      <c r="DZ18" s="20">
        <f>'Equation 4 Type II FTE'!DZ18-'Equation 4 Type I FTE'!DZ18</f>
        <v>0.3119434727342062</v>
      </c>
      <c r="EA18" s="20">
        <f>'Equation 4 Type II FTE'!EA18-'Equation 4 Type I FTE'!EA18</f>
        <v>0.41412434218889027</v>
      </c>
      <c r="EB18" s="20">
        <f>'Equation 4 Type II FTE'!EB18-'Equation 4 Type I FTE'!EB18</f>
        <v>0.2227420999110207</v>
      </c>
      <c r="EC18" s="20">
        <f>'Equation 4 Type II FTE'!EC18-'Equation 4 Type I FTE'!EC18</f>
        <v>0.28990446167535272</v>
      </c>
      <c r="ED18" s="20">
        <f>'Equation 4 Type II FTE'!ED18-'Equation 4 Type I FTE'!ED18</f>
        <v>0.24086112876573026</v>
      </c>
      <c r="EE18" s="20">
        <f>'Equation 4 Type II FTE'!EE18-'Equation 4 Type I FTE'!EE18</f>
        <v>0.27953828651328333</v>
      </c>
      <c r="EF18" s="20">
        <f>'Equation 4 Type II FTE'!EF18-'Equation 4 Type I FTE'!EF18</f>
        <v>0.25244685394686667</v>
      </c>
      <c r="EG18" s="20">
        <f>'Equation 4 Type II FTE'!EG18-'Equation 4 Type I FTE'!EG18</f>
        <v>0.35523749841108426</v>
      </c>
      <c r="EH18" s="20">
        <f>'Equation 4 Type II FTE'!EH18-'Equation 4 Type I FTE'!EH18</f>
        <v>0.21751545697216218</v>
      </c>
      <c r="EI18" s="20">
        <f>'Equation 4 Type II FTE'!EI18-'Equation 4 Type I FTE'!EI18</f>
        <v>0.22221943561713486</v>
      </c>
      <c r="EJ18" s="20">
        <f>'Equation 4 Type II FTE'!EJ18-'Equation 4 Type I FTE'!EJ18</f>
        <v>0.23066917503495613</v>
      </c>
      <c r="EK18" s="20">
        <f>'Equation 4 Type II FTE'!EK18-'Equation 4 Type I FTE'!EK18</f>
        <v>0.33981890174145163</v>
      </c>
      <c r="EL18" s="20">
        <f>'Equation 4 Type II FTE'!EL18-'Equation 4 Type I FTE'!EL18</f>
        <v>0.28607159018685646</v>
      </c>
      <c r="EM18" s="20">
        <f>'Equation 4 Type II FTE'!EM18-'Equation 4 Type I FTE'!EM18</f>
        <v>0.27840584720986394</v>
      </c>
      <c r="EN18" s="20">
        <f>'Equation 4 Type II FTE'!EN18-'Equation 4 Type I FTE'!EN18</f>
        <v>0.26028681835515444</v>
      </c>
      <c r="EO18" s="20">
        <f>'Equation 4 Type II FTE'!EO18-'Equation 4 Type I FTE'!EO18</f>
        <v>0.28720402949027579</v>
      </c>
      <c r="EP18" s="20">
        <f>'Equation 4 Type II FTE'!EP18-'Equation 4 Type I FTE'!EP18</f>
        <v>0.29905108681835513</v>
      </c>
      <c r="EQ18" s="20">
        <f>'Equation 4 Type II FTE'!EQ18-'Equation 4 Type I FTE'!EQ18</f>
        <v>0.28938179738146685</v>
      </c>
      <c r="ER18" s="20">
        <f>'Equation 4 Type II FTE'!ER18-'Equation 4 Type I FTE'!ER18</f>
        <v>0.2786671793568069</v>
      </c>
      <c r="ES18" s="20">
        <f>'Equation 4 Type II FTE'!ES18-'Equation 4 Type I FTE'!ES18</f>
        <v>0.25784771831702047</v>
      </c>
      <c r="ET18" s="20">
        <f>'Equation 4 Type II FTE'!ET18-'Equation 4 Type I FTE'!ET18</f>
        <v>0.27823162577856869</v>
      </c>
      <c r="EU18" s="20">
        <f>'Equation 4 Type II FTE'!EU18-'Equation 4 Type I FTE'!EU18</f>
        <v>0.29094979026312445</v>
      </c>
      <c r="EV18" s="20">
        <f>'Equation 4 Type II FTE'!EV18-'Equation 4 Type I FTE'!EV18</f>
        <v>0.27178543282064321</v>
      </c>
      <c r="EW18" s="20">
        <f>'Equation 4 Type II FTE'!EW18-'Equation 4 Type I FTE'!EW18</f>
        <v>0.24077401805008261</v>
      </c>
      <c r="EX18" s="20">
        <f>'Equation 4 Type II FTE'!EX18-'Equation 4 Type I FTE'!EX18</f>
        <v>0.33128205160798274</v>
      </c>
      <c r="EY18" s="20">
        <f>'Equation 4 Type II FTE'!EY18-'Equation 4 Type I FTE'!EY18</f>
        <v>0.56857164103215962</v>
      </c>
      <c r="EZ18" s="20">
        <f>'Equation 4 Type II FTE'!EZ18-'Equation 4 Type I FTE'!EZ18</f>
        <v>0.43581491038515313</v>
      </c>
      <c r="FA18" s="20">
        <f>'Equation 4 Type II FTE'!FA18-'Equation 4 Type I FTE'!FA18</f>
        <v>0.27039166137028092</v>
      </c>
      <c r="FB18" s="20">
        <f>'Equation 4 Type II FTE'!FB18-'Equation 4 Type I FTE'!FB18</f>
        <v>0.46386456082369393</v>
      </c>
      <c r="FC18" s="20">
        <f>'Equation 4 Type II FTE'!FC18-'Equation 4 Type I FTE'!FC18</f>
        <v>0.33424381594000263</v>
      </c>
      <c r="FD18" s="20">
        <f>'Equation 4 Type II FTE'!FD18-'Equation 4 Type I FTE'!FD18</f>
        <v>0.260635261217745</v>
      </c>
      <c r="FE18" s="20">
        <f>'Equation 4 Type II FTE'!FE18-'Equation 4 Type I FTE'!FE18</f>
        <v>0.2500077539087327</v>
      </c>
      <c r="FF18" s="20">
        <f>'Equation 4 Type II FTE'!FF18-'Equation 4 Type I FTE'!FF18</f>
        <v>0.23911891445277739</v>
      </c>
      <c r="FG18" s="20">
        <f>'Equation 4 Type II FTE'!FG18-'Equation 4 Type I FTE'!FG18</f>
        <v>0.45924769289436879</v>
      </c>
      <c r="FH18" s="20">
        <f>'Equation 4 Type II FTE'!FH18-'Equation 4 Type I FTE'!FH18</f>
        <v>0.29234356171348669</v>
      </c>
      <c r="FI18" s="20">
        <f>'Equation 4 Type II FTE'!FI18-'Equation 4 Type I FTE'!FI18</f>
        <v>0.38389692385915847</v>
      </c>
      <c r="FJ18" s="20">
        <f>'Equation 4 Type II FTE'!FJ18-'Equation 4 Type I FTE'!FJ18</f>
        <v>0.34565531968984364</v>
      </c>
      <c r="FK18" s="20">
        <f>'Equation 4 Type II FTE'!FK18-'Equation 4 Type I FTE'!FK18</f>
        <v>0.29835420109317401</v>
      </c>
      <c r="FL18" s="20">
        <f>'Equation 4 Type II FTE'!FL18-'Equation 4 Type I FTE'!FL18</f>
        <v>0.3798027202237193</v>
      </c>
      <c r="FM18" s="20">
        <f>'Equation 4 Type II FTE'!FM18-'Equation 4 Type I FTE'!FM18</f>
        <v>0.31664745137917882</v>
      </c>
      <c r="FN18" s="20">
        <f>'Equation 4 Type II FTE'!FN18-'Equation 4 Type I FTE'!FN18</f>
        <v>0.32788473369772464</v>
      </c>
      <c r="FO18" s="20">
        <f>'Equation 4 Type II FTE'!FO18-'Equation 4 Type I FTE'!FO18</f>
        <v>0.35645704843015125</v>
      </c>
      <c r="FP18" s="20">
        <f>'Equation 4 Type II FTE'!FP18-'Equation 4 Type I FTE'!FP18</f>
        <v>0.30924304054912927</v>
      </c>
      <c r="FQ18" s="20">
        <f>'Equation 4 Type II FTE'!FQ18-'Equation 4 Type I FTE'!FQ18</f>
        <v>0.31185636201855854</v>
      </c>
      <c r="FR18" s="20">
        <f>'Equation 4 Type II FTE'!FR18-'Equation 4 Type I FTE'!FR18</f>
        <v>0.31664745137917893</v>
      </c>
      <c r="FS18" s="20">
        <f>'Equation 4 Type II FTE'!FS18-'Equation 4 Type I FTE'!FS18</f>
        <v>0.55045261217745012</v>
      </c>
      <c r="FT18" s="20">
        <f>'Equation 4 Type II FTE'!FT18-'Equation 4 Type I FTE'!FT18</f>
        <v>0.26124503622727846</v>
      </c>
      <c r="FU18" s="20">
        <f>'Equation 4 Type II FTE'!FU18-'Equation 4 Type I FTE'!FU18</f>
        <v>0.33598603025295537</v>
      </c>
      <c r="FV18" s="20">
        <f>'Equation 4 Type II FTE'!FV18-'Equation 4 Type I FTE'!FV18</f>
        <v>0.40811370280920301</v>
      </c>
      <c r="FW18" s="20">
        <f>'Equation 4 Type II FTE'!FW18-'Equation 4 Type I FTE'!FW18</f>
        <v>0.29164667598830557</v>
      </c>
      <c r="FX18" s="20">
        <f>'Equation 4 Type II FTE'!FX18-'Equation 4 Type I FTE'!FX18</f>
        <v>0.41325323503241385</v>
      </c>
      <c r="FY18" s="20">
        <f>'Equation 4 Type II FTE'!FY18-'Equation 4 Type I FTE'!FY18</f>
        <v>0.3476588661497394</v>
      </c>
      <c r="FZ18" s="20">
        <f>'Equation 4 Type II FTE'!FZ18-'Equation 4 Type I FTE'!FZ18</f>
        <v>0.2492237574679039</v>
      </c>
      <c r="GA18" s="20">
        <f>'Equation 4 Type II FTE'!GA18-'Equation 4 Type I FTE'!GA18</f>
        <v>0.25070463963391382</v>
      </c>
      <c r="GB18" s="20">
        <f>'Equation 4 Type II FTE'!GB18-'Equation 4 Type I FTE'!GB18</f>
        <v>0.22187099275454428</v>
      </c>
      <c r="GC18" s="20">
        <f>'Equation 4 Type II FTE'!GC18-'Equation 4 Type I FTE'!GC18</f>
        <v>0.22300343205796366</v>
      </c>
      <c r="GD18" s="20">
        <f>'Equation 4 Type II FTE'!GD18-'Equation 4 Type I FTE'!GD18</f>
        <v>0.27709918647514936</v>
      </c>
      <c r="GE18" s="20">
        <f>'Equation 4 Type II FTE'!GE18-'Equation 4 Type I FTE'!GE18</f>
        <v>0.21882211770687682</v>
      </c>
      <c r="GF18" s="20">
        <f>'Equation 4 Type II FTE'!GF18-'Equation 4 Type I FTE'!GF18</f>
        <v>0.2697818863607474</v>
      </c>
      <c r="GG18" s="20">
        <f>'Equation 4 Type II FTE'!GG18-'Equation 4 Type I FTE'!GG18</f>
        <v>0.31359857633151134</v>
      </c>
      <c r="GH18" s="20">
        <f>'Equation 4 Type II FTE'!GH18-'Equation 4 Type I FTE'!GH18</f>
        <v>0.29696042964281172</v>
      </c>
      <c r="GI18" s="20">
        <f>'Equation 4 Type II FTE'!GI18-'Equation 4 Type I FTE'!GI18</f>
        <v>0.32675229439430531</v>
      </c>
      <c r="GJ18" s="20">
        <f>'Equation 4 Type II FTE'!GJ18-'Equation 4 Type I FTE'!GJ18</f>
        <v>0.45010106775136649</v>
      </c>
      <c r="GK18" s="20">
        <f>'Equation 4 Type II FTE'!GK18-'Equation 4 Type I FTE'!GK18</f>
        <v>0.3619450235159527</v>
      </c>
      <c r="GL18" s="20">
        <f>'Equation 4 Type II FTE'!GL18-'Equation 4 Type I FTE'!GL18</f>
        <v>0.39783463836278121</v>
      </c>
      <c r="GM18" s="20">
        <f>'Equation 4 Type II FTE'!GM18-'Equation 4 Type I FTE'!GM18</f>
        <v>0.35314684123554085</v>
      </c>
      <c r="GN18" s="20">
        <f>'Equation 4 Type II FTE'!GN18-'Equation 4 Type I FTE'!GN18</f>
        <v>0.25767349688572516</v>
      </c>
      <c r="GO18" s="20">
        <f>'Equation 4 Type II FTE'!GO18-'Equation 4 Type I FTE'!GO18</f>
        <v>0.24434555739163594</v>
      </c>
      <c r="GP18" s="20">
        <f>'Equation 4 Type II FTE'!GP18-'Equation 4 Type I FTE'!GP18</f>
        <v>0.24234201093174013</v>
      </c>
      <c r="GQ18" s="20">
        <f>'Equation 4 Type II FTE'!GQ18-'Equation 4 Type I FTE'!GQ18</f>
        <v>0.38685868819117836</v>
      </c>
      <c r="GR18" s="20">
        <f>'Equation 4 Type II FTE'!GR18-'Equation 4 Type I FTE'!GR18</f>
        <v>0.30331951188508965</v>
      </c>
      <c r="GS18" s="20">
        <f>'Equation 4 Type II FTE'!GS18-'Equation 4 Type I FTE'!GS18</f>
        <v>0.30541016906063301</v>
      </c>
      <c r="GT18" s="20">
        <f>'Equation 4 Type II FTE'!GT18-'Equation 4 Type I FTE'!GT18</f>
        <v>0.26054815050209734</v>
      </c>
      <c r="GU18" s="20">
        <f>'Equation 4 Type II FTE'!GU18-'Equation 4 Type I FTE'!GU18</f>
        <v>0.28432937587390361</v>
      </c>
      <c r="GV18" s="20">
        <f>'Equation 4 Type II FTE'!GV18-'Equation 4 Type I FTE'!GV18</f>
        <v>0.31804122282954111</v>
      </c>
      <c r="GW18" s="20">
        <f>'Equation 4 Type II FTE'!GW18-'Equation 4 Type I FTE'!GW18</f>
        <v>0.30410350832591843</v>
      </c>
      <c r="GX18" s="20">
        <f>'Equation 4 Type II FTE'!GX18-'Equation 4 Type I FTE'!GX18</f>
        <v>0.29051423668488618</v>
      </c>
      <c r="GY18" s="20">
        <f>'Equation 4 Type II FTE'!GY18-'Equation 4 Type I FTE'!GY18</f>
        <v>0.25105308249650438</v>
      </c>
      <c r="GZ18" s="20">
        <f>'Equation 4 Type II FTE'!GZ18-'Equation 4 Type I FTE'!GZ18</f>
        <v>0.32579407652218129</v>
      </c>
      <c r="HA18" s="20">
        <f>'Equation 4 Type II FTE'!HA18-'Equation 4 Type I FTE'!HA18</f>
        <v>0.2413837930596161</v>
      </c>
      <c r="HB18" s="20">
        <f>'Equation 4 Type II FTE'!HB18-'Equation 4 Type I FTE'!HB18</f>
        <v>0.20200974958688192</v>
      </c>
      <c r="HC18" s="20">
        <f>'Equation 4 Type II FTE'!HC18-'Equation 4 Type I FTE'!HC18</f>
        <v>0.23763803228676747</v>
      </c>
      <c r="HD18" s="20">
        <f>'Equation 4 Type II FTE'!HD18-'Equation 4 Type I FTE'!HD18</f>
        <v>0.26742989703826109</v>
      </c>
      <c r="HE18" s="20">
        <f>'Equation 4 Type II FTE'!HE18-'Equation 4 Type I FTE'!HE18</f>
        <v>0.34391310537689085</v>
      </c>
      <c r="HF18" s="20">
        <f>'Equation 4 Type II FTE'!HF18-'Equation 4 Type I FTE'!HF18</f>
        <v>0.24364867166645482</v>
      </c>
      <c r="HG18" s="20">
        <f>'Equation 4 Type II FTE'!HG18-'Equation 4 Type I FTE'!HG18</f>
        <v>0.32169987288674201</v>
      </c>
      <c r="HH18" s="20">
        <f>'Equation 4 Type II FTE'!HH18-'Equation 4 Type I FTE'!HH18</f>
        <v>0.39443732045252322</v>
      </c>
      <c r="HI18" s="20">
        <f>'Equation 4 Type II FTE'!HI18-'Equation 4 Type I FTE'!HI18</f>
        <v>0.56961696961993136</v>
      </c>
      <c r="HJ18" s="20">
        <f>'Equation 4 Type II FTE'!HJ18-'Equation 4 Type I FTE'!HJ18</f>
        <v>0.34844286259056817</v>
      </c>
      <c r="HK18" s="20">
        <f>'Equation 4 Type II FTE'!HK18-'Equation 4 Type I FTE'!HK18</f>
        <v>0</v>
      </c>
      <c r="HL18" s="20">
        <f>'Equation 4 Type II FTE'!HL18-'Equation 4 Type I FTE'!HL18</f>
        <v>0.25871882547349689</v>
      </c>
      <c r="HM18" s="20">
        <f>'Equation 4 Type II FTE'!HM18-'Equation 4 Type I FTE'!HM18</f>
        <v>0.27918984365069277</v>
      </c>
      <c r="HN18" s="20">
        <f>'Equation 4 Type II FTE'!HN18-'Equation 4 Type I FTE'!HN18</f>
        <v>0.25366640396593365</v>
      </c>
      <c r="HO18" s="20">
        <f>'Equation 4 Type II FTE'!HO18-'Equation 4 Type I FTE'!HO18</f>
        <v>0.2627259183932884</v>
      </c>
      <c r="HP18" s="20">
        <f>'Equation 4 Type II FTE'!HP18-'Equation 4 Type I FTE'!HP18</f>
        <v>0.2697818863607474</v>
      </c>
      <c r="HQ18" s="20">
        <f>'Equation 4 Type II FTE'!HQ18-'Equation 4 Type I FTE'!HQ18</f>
        <v>0.2534921825346384</v>
      </c>
      <c r="HR18" s="20">
        <f>'Equation 4 Type II FTE'!HR18-'Equation 4 Type I FTE'!HR18</f>
        <v>0.28371960086437015</v>
      </c>
      <c r="HS18" s="20">
        <f>'Equation 4 Type II FTE'!HS18-'Equation 4 Type I FTE'!HS18</f>
        <v>0.38215470954620567</v>
      </c>
      <c r="HT18" s="20">
        <f>'Equation 4 Type II FTE'!HT18-'Equation 4 Type I FTE'!HT18</f>
        <v>0.4717045252319817</v>
      </c>
      <c r="HU18" s="20">
        <f>'Equation 4 Type II FTE'!HU18-'Equation 4 Type I FTE'!HU18</f>
        <v>0.20697506037879751</v>
      </c>
      <c r="HV18" s="20">
        <f>'Equation 4 Type II FTE'!HV18-'Equation 4 Type I FTE'!HV18</f>
        <v>0.30288395830685139</v>
      </c>
      <c r="HW18" s="20">
        <f>'Equation 4 Type II FTE'!HW18-'Equation 4 Type I FTE'!HW18</f>
        <v>0.30166440828778446</v>
      </c>
      <c r="HX18" s="20">
        <f>'Equation 4 Type II FTE'!HX18-'Equation 4 Type I FTE'!HX18</f>
        <v>0.24835265031142745</v>
      </c>
      <c r="HY18" s="20">
        <f>'Equation 4 Type II FTE'!HY18-'Equation 4 Type I FTE'!HY18</f>
        <v>0.21751545697216218</v>
      </c>
      <c r="HZ18" s="20">
        <f>'Equation 4 Type II FTE'!HZ18-'Equation 4 Type I FTE'!HZ18</f>
        <v>0.39757330621583831</v>
      </c>
      <c r="IA18" s="20">
        <f>'Equation 4 Type II FTE'!IA18-'Equation 4 Type I FTE'!IA18</f>
        <v>0.25471173255370538</v>
      </c>
      <c r="IB18" s="20">
        <f>'Equation 4 Type II FTE'!IB18-'Equation 4 Type I FTE'!IB18</f>
        <v>0.25662816829795349</v>
      </c>
      <c r="IC18" s="20">
        <f>'Equation 4 Type II FTE'!IC18-'Equation 4 Type I FTE'!IC18</f>
        <v>0.24878820388966566</v>
      </c>
      <c r="ID18" s="20">
        <f>'Equation 4 Type II FTE'!ID18-'Equation 4 Type I FTE'!ID18</f>
        <v>0.24338733951951186</v>
      </c>
      <c r="IE18" s="20">
        <f>'Equation 4 Type II FTE'!IE18-'Equation 4 Type I FTE'!IE18</f>
        <v>0.25053041820261851</v>
      </c>
      <c r="IF18" s="20">
        <f>'Equation 4 Type II FTE'!IF18-'Equation 4 Type I FTE'!IF18</f>
        <v>0.30105463327825094</v>
      </c>
      <c r="IG18" s="20">
        <f>'Equation 4 Type II FTE'!IG18-'Equation 4 Type I FTE'!IG18</f>
        <v>0.28868491165628574</v>
      </c>
      <c r="IH18" s="20">
        <f>'Equation 4 Type II FTE'!IH18-'Equation 4 Type I FTE'!IH18</f>
        <v>0.28702980805898054</v>
      </c>
      <c r="II18" s="20">
        <f>'Equation 4 Type II FTE'!II18-'Equation 4 Type I FTE'!II18</f>
        <v>0.21228881403330363</v>
      </c>
      <c r="IJ18" s="20">
        <f>'Equation 4 Type II FTE'!IJ18-'Equation 4 Type I FTE'!IJ18</f>
        <v>0.26673301131307992</v>
      </c>
      <c r="IK18" s="20">
        <f>'Equation 4 Type II FTE'!IK18-'Equation 4 Type I FTE'!IK18</f>
        <v>0.23554737511122409</v>
      </c>
      <c r="IL18" s="20">
        <f>'Equation 4 Type II FTE'!IL18-'Equation 4 Type I FTE'!IL18</f>
        <v>0.2332824965043854</v>
      </c>
      <c r="IM18" s="20">
        <f>'Equation 4 Type II FTE'!IM18-'Equation 4 Type I FTE'!IM18</f>
        <v>0.25349218253463834</v>
      </c>
      <c r="IN18" s="20">
        <f>'Equation 4 Type II FTE'!IN18-'Equation 4 Type I FTE'!IN18</f>
        <v>0.24782998601754161</v>
      </c>
      <c r="IO18" s="20">
        <f>'Equation 4 Type II FTE'!IO18-'Equation 4 Type I FTE'!IO18</f>
        <v>0.25532150756323885</v>
      </c>
      <c r="IP18" s="20">
        <f>'Equation 4 Type II FTE'!IP18-'Equation 4 Type I FTE'!IP18</f>
        <v>0.26359702554976483</v>
      </c>
      <c r="IQ18" s="20">
        <f>'Equation 4 Type II FTE'!IQ18-'Equation 4 Type I FTE'!IQ18</f>
        <v>0.2537535146815813</v>
      </c>
      <c r="IR18" s="20">
        <f>'Equation 4 Type II FTE'!IR18-'Equation 4 Type I FTE'!IR18</f>
        <v>0.24521666454811236</v>
      </c>
      <c r="IS18" s="20">
        <f>'Equation 4 Type II FTE'!IS18-'Equation 4 Type I FTE'!IS18</f>
        <v>0.2519241896529808</v>
      </c>
      <c r="IT18" s="20">
        <f>'Equation 4 Type II FTE'!IT18-'Equation 4 Type I FTE'!IT18</f>
        <v>0.29556665819244948</v>
      </c>
      <c r="IU18" s="20">
        <f>'Equation 4 Type II FTE'!IU18-'Equation 4 Type I FTE'!IU18</f>
        <v>0.25915437905173505</v>
      </c>
      <c r="IV18" s="20">
        <f>'Equation 4 Type II FTE'!IV18-'Equation 4 Type I FTE'!IV18</f>
        <v>0.26115792551163081</v>
      </c>
      <c r="IW18" s="20">
        <f>'Equation 4 Type II FTE'!IW18-'Equation 4 Type I FTE'!IW18</f>
        <v>0.23546026439557646</v>
      </c>
      <c r="IX18" s="20">
        <f>'Equation 4 Type II FTE'!IX18-'Equation 4 Type I FTE'!IX18</f>
        <v>0.26586190415660355</v>
      </c>
      <c r="IY18" s="20">
        <f>'Equation 4 Type II FTE'!IY18-'Equation 4 Type I FTE'!IY18</f>
        <v>0.24957220033049443</v>
      </c>
      <c r="IZ18" s="20">
        <f>'Equation 4 Type II FTE'!IZ18-'Equation 4 Type I FTE'!IZ18</f>
        <v>0.32422608364052369</v>
      </c>
      <c r="JA18" s="20">
        <f>'Equation 4 Type II FTE'!JA18-'Equation 4 Type I FTE'!JA18</f>
        <v>0.26054815050209729</v>
      </c>
      <c r="JB18" s="20">
        <f>'Equation 4 Type II FTE'!JB18-'Equation 4 Type I FTE'!JB18</f>
        <v>0.39722486335324775</v>
      </c>
      <c r="JC18" s="20">
        <f>'Equation 4 Type II FTE'!JC18-'Equation 4 Type I FTE'!JC18</f>
        <v>0.48163514681581265</v>
      </c>
      <c r="JD18" s="20">
        <f>'Equation 4 Type II FTE'!JD18-'Equation 4 Type I FTE'!JD18</f>
        <v>0.47727961103343119</v>
      </c>
      <c r="JE18" s="20">
        <f>'Equation 4 Type II FTE'!JE18-'Equation 4 Type I FTE'!JE18</f>
        <v>0.44957840345748146</v>
      </c>
      <c r="JF18" s="20">
        <f>'Equation 4 Type II FTE'!JF18-'Equation 4 Type I FTE'!JF18</f>
        <v>0.44313221049955498</v>
      </c>
      <c r="JG18" s="20">
        <f>'Equation 4 Type II FTE'!JG18-'Equation 4 Type I FTE'!JG18</f>
        <v>0.55445970509724063</v>
      </c>
      <c r="JH18" s="20">
        <f>'Equation 4 Type II FTE'!JH18-'Equation 4 Type I FTE'!JH18</f>
        <v>0.46882987161560941</v>
      </c>
      <c r="JI18" s="20">
        <f>'Equation 4 Type II FTE'!JI18-'Equation 4 Type I FTE'!JI18</f>
        <v>0.42239986017541575</v>
      </c>
      <c r="JJ18" s="20">
        <f>'Equation 4 Type II FTE'!JJ18-'Equation 4 Type I FTE'!JJ18</f>
        <v>0.34095134104487013</v>
      </c>
      <c r="JK18" s="20">
        <f>'Equation 4 Type II FTE'!JK18-'Equation 4 Type I FTE'!JK18</f>
        <v>0.53181091902885491</v>
      </c>
      <c r="JL18" s="20">
        <f>'Equation 4 Type II FTE'!JL18-'Equation 4 Type I FTE'!JL18</f>
        <v>0.32518430151264777</v>
      </c>
      <c r="JM18" s="20">
        <f>'Equation 4 Type II FTE'!JM18-'Equation 4 Type I FTE'!JM18</f>
        <v>0.35976725562476164</v>
      </c>
      <c r="JN18" s="20">
        <f>'Equation 4 Type II FTE'!JN18-'Equation 4 Type I FTE'!JN18</f>
        <v>0.37048187364942164</v>
      </c>
      <c r="JO18" s="20">
        <f>'Equation 4 Type II FTE'!JO18-'Equation 4 Type I FTE'!JO18</f>
        <v>0.49853462565145545</v>
      </c>
      <c r="JP18" s="20">
        <f>'Equation 4 Type II FTE'!JP18-'Equation 4 Type I FTE'!JP18</f>
        <v>0.50724569721621959</v>
      </c>
      <c r="JQ18" s="20">
        <f>'Equation 4 Type II FTE'!JQ18-'Equation 4 Type I FTE'!JQ18</f>
        <v>0.64331263505783653</v>
      </c>
      <c r="JR18" s="20">
        <f>'Equation 4 Type II FTE'!JR18-'Equation 4 Type I FTE'!JR18</f>
        <v>0.5676134231600356</v>
      </c>
      <c r="JS18" s="20">
        <f>'Equation 4 Type II FTE'!JS18-'Equation 4 Type I FTE'!JS18</f>
        <v>0.43346292106266682</v>
      </c>
      <c r="JT18" s="20">
        <f>'Equation 4 Type II FTE'!JT18-'Equation 4 Type I FTE'!JT18</f>
        <v>0.42884605313334179</v>
      </c>
      <c r="JU18" s="20">
        <f>'Equation 4 Type II FTE'!JU18-'Equation 4 Type I FTE'!JU18</f>
        <v>0.39800885979407657</v>
      </c>
      <c r="JV18" s="20">
        <f>'Equation 4 Type II FTE'!JV18-'Equation 4 Type I FTE'!JV18</f>
        <v>0.3459166518367866</v>
      </c>
      <c r="JW18" s="20">
        <f>'Equation 4 Type II FTE'!JW18-'Equation 4 Type I FTE'!JW18</f>
        <v>0.32056743358332274</v>
      </c>
      <c r="JX18" s="20">
        <f>'Equation 4 Type II FTE'!JX18-'Equation 4 Type I FTE'!JX18</f>
        <v>0.28668136519638998</v>
      </c>
      <c r="JY18" s="20">
        <f>'Equation 4 Type II FTE'!JY18-'Equation 4 Type I FTE'!JY18</f>
        <v>0.42928160671158</v>
      </c>
      <c r="JZ18" s="20">
        <f>'Equation 4 Type II FTE'!JZ18-'Equation 4 Type I FTE'!JZ18</f>
        <v>0.37797339519511886</v>
      </c>
      <c r="KA18" s="20">
        <f>'Equation 4 Type II FTE'!KA18-'Equation 4 Type I FTE'!KA18</f>
        <v>0.20044175670522435</v>
      </c>
      <c r="KB18" s="20">
        <f>'Equation 4 Type II FTE'!KB18-'Equation 4 Type I FTE'!KB18</f>
        <v>0.67606626414134985</v>
      </c>
      <c r="KC18" s="20">
        <f>'Equation 4 Type II FTE'!KC18-'Equation 4 Type I FTE'!KC18</f>
        <v>0.49322087199694925</v>
      </c>
      <c r="KD18" s="20">
        <f>'Equation 4 Type II FTE'!KD18-'Equation 4 Type I FTE'!KD18</f>
        <v>0.30967859412736748</v>
      </c>
      <c r="KE18" s="20">
        <f>'Equation 4 Type II FTE'!KE18-'Equation 4 Type I FTE'!KE18</f>
        <v>0.34565531968984364</v>
      </c>
      <c r="KF18" s="20">
        <f>'Equation 4 Type II FTE'!KF18-'Equation 4 Type I FTE'!KF18</f>
        <v>0.36673611287657304</v>
      </c>
      <c r="KG18" s="20">
        <f>'Equation 4 Type II FTE'!KG18-'Equation 4 Type I FTE'!KG18</f>
        <v>0.38128360238972925</v>
      </c>
      <c r="KH18" s="20">
        <f>'Equation 4 Type II FTE'!KH18-'Equation 4 Type I FTE'!KH18</f>
        <v>0.3476588661497394</v>
      </c>
      <c r="KI18" s="20">
        <f>'Equation 4 Type II FTE'!KI18-'Equation 4 Type I FTE'!KI18</f>
        <v>0.41891543154951061</v>
      </c>
      <c r="KJ18" s="20">
        <f>'Equation 4 Type II FTE'!KJ18-'Equation 4 Type I FTE'!KJ18</f>
        <v>0.46909120376255242</v>
      </c>
      <c r="KK18" s="20">
        <f>'Equation 4 Type II FTE'!KK18-'Equation 4 Type I FTE'!KK18</f>
        <v>0.33023672302021101</v>
      </c>
      <c r="KL18" s="20">
        <f>'Equation 4 Type II FTE'!KL18-'Equation 4 Type I FTE'!KL18</f>
        <v>0.59095909495360355</v>
      </c>
      <c r="KM18" s="20">
        <f>'Equation 4 Type II FTE'!KM18-'Equation 4 Type I FTE'!KM18</f>
        <v>0.58294490911402053</v>
      </c>
      <c r="KN18" s="20">
        <f>'Equation 4 Type II FTE'!KN18-'Equation 4 Type I FTE'!KN18</f>
        <v>0.38520358459387311</v>
      </c>
      <c r="KO18" s="20">
        <f>'Equation 4 Type II FTE'!KO18-'Equation 4 Type I FTE'!KO18</f>
        <v>0.35384372696072197</v>
      </c>
      <c r="KP18" s="20">
        <f>'Equation 4 Type II FTE'!KP18-'Equation 4 Type I FTE'!KP18</f>
        <v>0.41386301004194737</v>
      </c>
      <c r="KQ18" s="20">
        <f>'Equation 4 Type II FTE'!KQ18-'Equation 4 Type I FTE'!KQ18</f>
        <v>0.53991221558408542</v>
      </c>
      <c r="KR18" s="20">
        <f>'Equation 4 Type II FTE'!KR18-'Equation 4 Type I FTE'!KR18</f>
        <v>0.23659270369899582</v>
      </c>
      <c r="KS18" s="20">
        <f>'Equation 4 Type II FTE'!KS18-'Equation 4 Type I FTE'!KS18</f>
        <v>0.38102227024278629</v>
      </c>
      <c r="KT18" s="20">
        <f>'Equation 4 Type II FTE'!KT18-'Equation 4 Type I FTE'!KT18</f>
        <v>0.39705064192195239</v>
      </c>
      <c r="KU18" s="20">
        <f>'Equation 4 Type II FTE'!KU18-'Equation 4 Type I FTE'!KU18</f>
        <v>0.50428393288419981</v>
      </c>
      <c r="KV18" s="20">
        <f>'Equation 4 Type II FTE'!KV18-'Equation 4 Type I FTE'!KV18</f>
        <v>0.27779607220033048</v>
      </c>
      <c r="KW18" s="20">
        <f>'Equation 4 Type II FTE'!KW18-'Equation 4 Type I FTE'!KW18</f>
        <v>0.64749394940892335</v>
      </c>
      <c r="KX18" s="20">
        <f>'Equation 4 Type II FTE'!KX18-'Equation 4 Type I FTE'!KX18</f>
        <v>0.64505484937078927</v>
      </c>
      <c r="KY18" s="20">
        <f>'Equation 4 Type II FTE'!KY18-'Equation 4 Type I FTE'!KY18</f>
        <v>0.60088971653743484</v>
      </c>
      <c r="KZ18" s="20">
        <f>'Equation 4 Type II FTE'!KZ18-'Equation 4 Type I FTE'!KZ18</f>
        <v>0.55951212660480487</v>
      </c>
      <c r="LA18" s="20">
        <f>'Equation 4 Type II FTE'!LA18-'Equation 4 Type I FTE'!LA18</f>
        <v>0.62571627049701284</v>
      </c>
      <c r="LB18" s="20">
        <f>'Equation 4 Type II FTE'!LB18-'Equation 4 Type I FTE'!LB18</f>
        <v>0.58311913054531583</v>
      </c>
      <c r="LC18" s="20">
        <f>'Equation 4 Type II FTE'!LC18-'Equation 4 Type I FTE'!LC18</f>
        <v>0.61892163467649675</v>
      </c>
      <c r="LD18" s="20">
        <f>'Equation 4 Type II FTE'!LD18-'Equation 4 Type I FTE'!LD18</f>
        <v>0.70533546459895768</v>
      </c>
      <c r="LE18" s="20">
        <f>'Equation 4 Type II FTE'!LE18-'Equation 4 Type I FTE'!LE18</f>
        <v>0.52571316893351971</v>
      </c>
      <c r="LF18" s="20">
        <f>'Equation 4 Type II FTE'!LF18-'Equation 4 Type I FTE'!LF18</f>
        <v>0.4008835134104487</v>
      </c>
      <c r="LG18" s="20">
        <f>'Equation 4 Type II FTE'!LG18-'Equation 4 Type I FTE'!LG18</f>
        <v>0.63216246345493832</v>
      </c>
      <c r="LH18" s="20">
        <f>'Equation 4 Type II FTE'!LH18-'Equation 4 Type I FTE'!LH18</f>
        <v>0.62623893479089865</v>
      </c>
      <c r="LI18" s="20">
        <f>'Equation 4 Type II FTE'!LI18-'Equation 4 Type I FTE'!LI18</f>
        <v>0.66848763188000515</v>
      </c>
      <c r="LJ18" s="20">
        <f>'Equation 4 Type II FTE'!LJ18-'Equation 4 Type I FTE'!LJ18</f>
        <v>0.45733125715012068</v>
      </c>
      <c r="LK18" s="20">
        <f>'Equation 4 Type II FTE'!LK18-'Equation 4 Type I FTE'!LK18</f>
        <v>0.57284006609889415</v>
      </c>
      <c r="LL18" s="20">
        <f>'Equation 4 Type II FTE'!LL18-'Equation 4 Type I FTE'!LL18</f>
        <v>0.72632914707003937</v>
      </c>
      <c r="LM18" s="20">
        <f>'Equation 4 Type II FTE'!LM18-'Equation 4 Type I FTE'!LM18</f>
        <v>0.48207070039405103</v>
      </c>
      <c r="LN18" s="20">
        <f>'Equation 4 Type II FTE'!LN18-'Equation 4 Type I FTE'!LN18</f>
        <v>0.65228503876954358</v>
      </c>
      <c r="LO18" s="20">
        <f>'Equation 4 Type II FTE'!LO18-'Equation 4 Type I FTE'!LO18</f>
        <v>0.40811370280920295</v>
      </c>
      <c r="LP18" s="20">
        <f>'Equation 4 Type II FTE'!LP18-'Equation 4 Type I FTE'!LP18</f>
        <v>0.61813763823566803</v>
      </c>
      <c r="LQ18" s="20">
        <f>'Equation 4 Type II FTE'!LQ18-'Equation 4 Type I FTE'!LQ18</f>
        <v>0.44278376763696453</v>
      </c>
      <c r="LR18" s="20">
        <f>'Equation 4 Type II FTE'!LR18-'Equation 4 Type I FTE'!LR18</f>
        <v>0.64096064573535017</v>
      </c>
      <c r="LS18" s="20">
        <f>'Equation 4 Type II FTE'!LS18-'Equation 4 Type I FTE'!LS18</f>
        <v>0.49426620058472098</v>
      </c>
      <c r="LT18" s="20">
        <f>'Equation 4 Type II FTE'!LT18-'Equation 4 Type I FTE'!LT18</f>
        <v>0.38346137028092026</v>
      </c>
      <c r="LU18" s="20">
        <f>'Equation 4 Type II FTE'!LU18-'Equation 4 Type I FTE'!LU18</f>
        <v>0.61203988814033305</v>
      </c>
      <c r="LV18" s="20">
        <f>'Equation 4 Type II FTE'!LV18-'Equation 4 Type I FTE'!LV18</f>
        <v>0.52257718317020463</v>
      </c>
      <c r="LW18" s="20">
        <f>'Equation 4 Type II FTE'!LW18-'Equation 4 Type I FTE'!LW18</f>
        <v>0.55829257658573783</v>
      </c>
      <c r="LX18" s="20">
        <f>'Equation 4 Type II FTE'!LX18-'Equation 4 Type I FTE'!LX18</f>
        <v>0.67092673191813912</v>
      </c>
      <c r="LY18" s="20">
        <f>'Equation 4 Type II FTE'!LY18-'Equation 4 Type I FTE'!LY18</f>
        <v>0.60036705224354903</v>
      </c>
      <c r="LZ18" s="20">
        <f>'Equation 4 Type II FTE'!LZ18-'Equation 4 Type I FTE'!LZ18</f>
        <v>0.51194967586119222</v>
      </c>
      <c r="MA18" s="20">
        <f>'Equation 4 Type II FTE'!MA18-'Equation 4 Type I FTE'!MA18</f>
        <v>0.3616836913690098</v>
      </c>
      <c r="MB18" s="20">
        <f>'Equation 4 Type II FTE'!MB18-'Equation 4 Type I FTE'!MB18</f>
        <v>0.53381446548875056</v>
      </c>
      <c r="MC18" s="20">
        <f>'Equation 4 Type II FTE'!MC18-'Equation 4 Type I FTE'!MC18</f>
        <v>0.69584039659336461</v>
      </c>
      <c r="MD18" s="20">
        <f>'Equation 4 Type II FTE'!MD18-'Equation 4 Type I FTE'!MD18</f>
        <v>0.56883297317910253</v>
      </c>
      <c r="ME18" s="20">
        <f>'Equation 4 Type II FTE'!ME18-'Equation 4 Type I FTE'!ME18</f>
        <v>0.54932017287403068</v>
      </c>
      <c r="MF18" s="20">
        <f>'Equation 4 Type II FTE'!MF18-'Equation 4 Type I FTE'!MF18</f>
        <v>0.58137691623236298</v>
      </c>
      <c r="MG18" s="20">
        <f>'Equation 4 Type II FTE'!MG18-'Equation 4 Type I FTE'!MG18</f>
        <v>0.57519205542138041</v>
      </c>
      <c r="MH18" s="20">
        <f>'Equation 4 Type II FTE'!MH18-'Equation 4 Type I FTE'!MH18</f>
        <v>0.59705684504893863</v>
      </c>
      <c r="MI18" s="20">
        <f>'Equation 4 Type II FTE'!MI18-'Equation 4 Type I FTE'!MI18</f>
        <v>0.5460970763950681</v>
      </c>
      <c r="MJ18" s="20">
        <f>'Equation 4 Type II FTE'!MJ18-'Equation 4 Type I FTE'!MJ18</f>
        <v>0.48111248252192695</v>
      </c>
      <c r="MK18" s="20">
        <f>'Equation 4 Type II FTE'!MK18-'Equation 4 Type I FTE'!MK18</f>
        <v>0.53146247616626419</v>
      </c>
      <c r="ML18" s="20">
        <f>'Equation 4 Type II FTE'!ML18-'Equation 4 Type I FTE'!ML18</f>
        <v>0.70324480742341433</v>
      </c>
      <c r="MM18" s="20">
        <f>'Equation 4 Type II FTE'!MM18-'Equation 4 Type I FTE'!MM18</f>
        <v>0.49182710054658701</v>
      </c>
      <c r="MN18" s="20">
        <f>'Equation 4 Type II FTE'!MN18-'Equation 4 Type I FTE'!MN18</f>
        <v>0.47440495741705863</v>
      </c>
      <c r="MO18" s="20">
        <f>'Equation 4 Type II FTE'!MO18-'Equation 4 Type I FTE'!MO18</f>
        <v>0.3976604169314859</v>
      </c>
      <c r="MP18" s="20">
        <f>'Equation 4 Type II FTE'!MP18-'Equation 4 Type I FTE'!MP18</f>
        <v>0.40131906698868697</v>
      </c>
      <c r="MQ18" s="20">
        <f>'Equation 4 Type II FTE'!MQ18-'Equation 4 Type I FTE'!MQ18</f>
        <v>0.37204986653107919</v>
      </c>
      <c r="MR18" s="20">
        <f>'Equation 4 Type II FTE'!MR18-'Equation 4 Type I FTE'!MR18</f>
        <v>0.47449206813270628</v>
      </c>
      <c r="MS18" s="20">
        <f>'Equation 4 Type II FTE'!MS18-'Equation 4 Type I FTE'!MS18</f>
        <v>0.41673766365831955</v>
      </c>
      <c r="MT18" s="20">
        <f>'Equation 4 Type II FTE'!MT18-'Equation 4 Type I FTE'!MT18</f>
        <v>0.4913915469683488</v>
      </c>
      <c r="MU18" s="20">
        <f>'Equation 4 Type II FTE'!MU18-'Equation 4 Type I FTE'!MU18</f>
        <v>0.39112711325791272</v>
      </c>
      <c r="MV18" s="20">
        <f>'Equation 4 Type II FTE'!MV18-'Equation 4 Type I FTE'!MV18</f>
        <v>0.57998314478200075</v>
      </c>
      <c r="MW18" s="20">
        <f>'Equation 4 Type II FTE'!MW18-'Equation 4 Type I FTE'!MW18</f>
        <v>0.54775217999237324</v>
      </c>
      <c r="MX18" s="20">
        <f>'Equation 4 Type II FTE'!MX18-'Equation 4 Type I FTE'!MX18</f>
        <v>0.60550658446675987</v>
      </c>
      <c r="MY18" s="20">
        <f>'Equation 4 Type II FTE'!MY18-'Equation 4 Type I FTE'!MY18</f>
        <v>0.56116723020211001</v>
      </c>
      <c r="MZ18" s="20">
        <f>'Equation 4 Type II FTE'!MZ18-'Equation 4 Type I FTE'!MZ18</f>
        <v>0.4168247743739672</v>
      </c>
      <c r="NA18" s="20">
        <f>'Equation 4 Type II FTE'!NA18-'Equation 4 Type I FTE'!NA18</f>
        <v>0.69183330367357321</v>
      </c>
      <c r="NB18" s="20">
        <f>'Equation 4 Type II FTE'!NB18-'Equation 4 Type I FTE'!NB18</f>
        <v>0.50463237574679043</v>
      </c>
      <c r="NC18" s="20">
        <f>'Equation 4 Type II FTE'!NC18-'Equation 4 Type I FTE'!NC18</f>
        <v>0.56221255878988186</v>
      </c>
      <c r="ND18" s="20">
        <f>'Equation 4 Type II FTE'!ND18-'Equation 4 Type I FTE'!ND18</f>
        <v>0.62989758484809966</v>
      </c>
      <c r="NE18" s="20">
        <f>'Equation 4 Type II FTE'!NE18-'Equation 4 Type I FTE'!NE18</f>
        <v>0.40401949917376384</v>
      </c>
      <c r="NF18" s="20">
        <f>'Equation 4 Type II FTE'!NF18-'Equation 4 Type I FTE'!NF18</f>
        <v>0.56186411592729124</v>
      </c>
      <c r="NG18" s="46">
        <f>'Equation 4 Type II FTE'!NG18-'Equation 4 Type I FTE'!NG18</f>
        <v>0.60585502732935037</v>
      </c>
      <c r="NH18" s="20">
        <f>'Equation 4 Type II FTE'!NH18-'Equation 4 Type I FTE'!NH18</f>
        <v>0.64157042074488368</v>
      </c>
      <c r="NI18" s="20">
        <f>'Equation 4 Type II FTE'!NI18-'Equation 4 Type I FTE'!NI18</f>
        <v>0.40201595271386803</v>
      </c>
      <c r="NJ18" s="46">
        <f>'Equation 4 Type II FTE'!NJ18-'Equation 4 Type I FTE'!NJ18</f>
        <v>0.95865342570230072</v>
      </c>
    </row>
    <row r="19" spans="2:374" x14ac:dyDescent="0.3">
      <c r="B19" s="18" t="s">
        <v>831</v>
      </c>
      <c r="C19" s="20">
        <f>'Equation 4 Type II FTE'!C19-'Equation 4 Type I FTE'!C19</f>
        <v>8.7791595466434197E-2</v>
      </c>
      <c r="D19" s="20">
        <f>'Equation 4 Type II FTE'!D19-'Equation 4 Type I FTE'!D19</f>
        <v>0.10363368788142983</v>
      </c>
      <c r="E19" s="20">
        <f>'Equation 4 Type II FTE'!E19-'Equation 4 Type I FTE'!E19</f>
        <v>0.10589684394071493</v>
      </c>
      <c r="F19" s="20">
        <f>'Equation 4 Type II FTE'!F19-'Equation 4 Type I FTE'!F19</f>
        <v>0.14371040976460331</v>
      </c>
      <c r="G19" s="20">
        <f>'Equation 4 Type II FTE'!G19-'Equation 4 Type I FTE'!G19</f>
        <v>0.1023135135135135</v>
      </c>
      <c r="H19" s="20">
        <f>'Equation 4 Type II FTE'!H19-'Equation 4 Type I FTE'!H19</f>
        <v>8.4396861377506599E-2</v>
      </c>
      <c r="I19" s="20">
        <f>'Equation 4 Type II FTE'!I19-'Equation 4 Type I FTE'!I19</f>
        <v>7.0063539668700936E-2</v>
      </c>
      <c r="J19" s="20">
        <f>'Equation 4 Type II FTE'!J19-'Equation 4 Type I FTE'!J19</f>
        <v>8.3265283347863983E-2</v>
      </c>
      <c r="K19" s="20">
        <f>'Equation 4 Type II FTE'!K19-'Equation 4 Type I FTE'!K19</f>
        <v>7.1666608544027899E-2</v>
      </c>
      <c r="L19" s="20">
        <f>'Equation 4 Type II FTE'!L19-'Equation 4 Type I FTE'!L19</f>
        <v>0.14653935483870964</v>
      </c>
      <c r="M19" s="20">
        <f>'Equation 4 Type II FTE'!M19-'Equation 4 Type I FTE'!M19</f>
        <v>8.5811333914559723E-2</v>
      </c>
      <c r="N19" s="20">
        <f>'Equation 4 Type II FTE'!N19-'Equation 4 Type I FTE'!N19</f>
        <v>0.17001959895379248</v>
      </c>
      <c r="O19" s="20">
        <f>'Equation 4 Type II FTE'!O19-'Equation 4 Type I FTE'!O19</f>
        <v>8.7037210113339147E-2</v>
      </c>
      <c r="P19" s="20">
        <f>'Equation 4 Type II FTE'!P19-'Equation 4 Type I FTE'!P19</f>
        <v>6.3839860505666979E-2</v>
      </c>
      <c r="Q19" s="20">
        <f>'Equation 4 Type II FTE'!Q19-'Equation 4 Type I FTE'!Q19</f>
        <v>0</v>
      </c>
      <c r="R19" s="20">
        <f>'Equation 4 Type II FTE'!R19-'Equation 4 Type I FTE'!R19</f>
        <v>6.3651264167393196E-2</v>
      </c>
      <c r="S19" s="20">
        <f>'Equation 4 Type II FTE'!S19-'Equation 4 Type I FTE'!S19</f>
        <v>7.4684149956407986E-2</v>
      </c>
      <c r="T19" s="20">
        <f>'Equation 4 Type II FTE'!T19-'Equation 4 Type I FTE'!T19</f>
        <v>7.7041604184829998E-2</v>
      </c>
      <c r="U19" s="20">
        <f>'Equation 4 Type II FTE'!U19-'Equation 4 Type I FTE'!U19</f>
        <v>9.5052554489973837E-2</v>
      </c>
      <c r="V19" s="20">
        <f>'Equation 4 Type II FTE'!V19-'Equation 4 Type I FTE'!V19</f>
        <v>0.10768850915431563</v>
      </c>
      <c r="W19" s="20">
        <f>'Equation 4 Type II FTE'!W19-'Equation 4 Type I FTE'!W19</f>
        <v>6.3274071490845685E-2</v>
      </c>
      <c r="X19" s="20">
        <f>'Equation 4 Type II FTE'!X19-'Equation 4 Type I FTE'!X19</f>
        <v>6.233108979947688E-2</v>
      </c>
      <c r="Y19" s="20">
        <f>'Equation 4 Type II FTE'!Y19-'Equation 4 Type I FTE'!Y19</f>
        <v>6.7140296425457741E-2</v>
      </c>
      <c r="Z19" s="20">
        <f>'Equation 4 Type II FTE'!Z19-'Equation 4 Type I FTE'!Z19</f>
        <v>0.1593639058413252</v>
      </c>
      <c r="AA19" s="20">
        <f>'Equation 4 Type II FTE'!AA19-'Equation 4 Type I FTE'!AA19</f>
        <v>0.10702842197035745</v>
      </c>
      <c r="AB19" s="20">
        <f>'Equation 4 Type II FTE'!AB19-'Equation 4 Type I FTE'!AB19</f>
        <v>0.1504055797733217</v>
      </c>
      <c r="AC19" s="20">
        <f>'Equation 4 Type II FTE'!AC19-'Equation 4 Type I FTE'!AC19</f>
        <v>0.10419947689625107</v>
      </c>
      <c r="AD19" s="20">
        <f>'Equation 4 Type II FTE'!AD19-'Equation 4 Type I FTE'!AD19</f>
        <v>7.7230200523103754E-2</v>
      </c>
      <c r="AE19" s="20">
        <f>'Equation 4 Type II FTE'!AE19-'Equation 4 Type I FTE'!AE19</f>
        <v>7.6192920662598085E-2</v>
      </c>
      <c r="AF19" s="20">
        <f>'Equation 4 Type II FTE'!AF19-'Equation 4 Type I FTE'!AF19</f>
        <v>8.5056948561464674E-2</v>
      </c>
      <c r="AG19" s="20">
        <f>'Equation 4 Type II FTE'!AG19-'Equation 4 Type I FTE'!AG19</f>
        <v>8.2605196163905825E-2</v>
      </c>
      <c r="AH19" s="20">
        <f>'Equation 4 Type II FTE'!AH19-'Equation 4 Type I FTE'!AH19</f>
        <v>9.533544899738447E-2</v>
      </c>
      <c r="AI19" s="20">
        <f>'Equation 4 Type II FTE'!AI19-'Equation 4 Type I FTE'!AI19</f>
        <v>8.3453879686137766E-2</v>
      </c>
      <c r="AJ19" s="20">
        <f>'Equation 4 Type II FTE'!AJ19-'Equation 4 Type I FTE'!AJ19</f>
        <v>7.204380122057541E-2</v>
      </c>
      <c r="AK19" s="20">
        <f>'Equation 4 Type II FTE'!AK19-'Equation 4 Type I FTE'!AK19</f>
        <v>9.0714838709677448E-2</v>
      </c>
      <c r="AL19" s="20">
        <f>'Equation 4 Type II FTE'!AL19-'Equation 4 Type I FTE'!AL19</f>
        <v>8.9960453356582426E-2</v>
      </c>
      <c r="AM19" s="20">
        <f>'Equation 4 Type II FTE'!AM19-'Equation 4 Type I FTE'!AM19</f>
        <v>9.9107375762859606E-2</v>
      </c>
      <c r="AN19" s="20">
        <f>'Equation 4 Type II FTE'!AN19-'Equation 4 Type I FTE'!AN19</f>
        <v>6.3745562336530115E-2</v>
      </c>
      <c r="AO19" s="20">
        <f>'Equation 4 Type II FTE'!AO19-'Equation 4 Type I FTE'!AO19</f>
        <v>5.6013112467306031E-2</v>
      </c>
      <c r="AP19" s="20">
        <f>'Equation 4 Type II FTE'!AP19-'Equation 4 Type I FTE'!AP19</f>
        <v>9.8070095902353965E-2</v>
      </c>
      <c r="AQ19" s="20">
        <f>'Equation 4 Type II FTE'!AQ19-'Equation 4 Type I FTE'!AQ19</f>
        <v>6.9309154315605942E-2</v>
      </c>
      <c r="AR19" s="20">
        <f>'Equation 4 Type II FTE'!AR19-'Equation 4 Type I FTE'!AR19</f>
        <v>7.7418796861377481E-2</v>
      </c>
      <c r="AS19" s="20">
        <f>'Equation 4 Type II FTE'!AS19-'Equation 4 Type I FTE'!AS19</f>
        <v>7.2703888404533623E-2</v>
      </c>
      <c r="AT19" s="20">
        <f>'Equation 4 Type II FTE'!AT19-'Equation 4 Type I FTE'!AT19</f>
        <v>6.8271874455100245E-2</v>
      </c>
      <c r="AU19" s="20">
        <f>'Equation 4 Type II FTE'!AU19-'Equation 4 Type I FTE'!AU19</f>
        <v>6.2519686137750663E-2</v>
      </c>
      <c r="AV19" s="20">
        <f>'Equation 4 Type II FTE'!AV19-'Equation 4 Type I FTE'!AV19</f>
        <v>7.6381517000871868E-2</v>
      </c>
      <c r="AW19" s="20">
        <f>'Equation 4 Type II FTE'!AW19-'Equation 4 Type I FTE'!AW19</f>
        <v>6.7234594594594604E-2</v>
      </c>
      <c r="AX19" s="20">
        <f>'Equation 4 Type II FTE'!AX19-'Equation 4 Type I FTE'!AX19</f>
        <v>6.7706085440279007E-2</v>
      </c>
      <c r="AY19" s="20">
        <f>'Equation 4 Type II FTE'!AY19-'Equation 4 Type I FTE'!AY19</f>
        <v>5.5070130775937254E-2</v>
      </c>
      <c r="AZ19" s="20">
        <f>'Equation 4 Type II FTE'!AZ19-'Equation 4 Type I FTE'!AZ19</f>
        <v>5.9690741063644304E-2</v>
      </c>
      <c r="BA19" s="20">
        <f>'Equation 4 Type II FTE'!BA19-'Equation 4 Type I FTE'!BA19</f>
        <v>6.280258064516131E-2</v>
      </c>
      <c r="BB19" s="20">
        <f>'Equation 4 Type II FTE'!BB19-'Equation 4 Type I FTE'!BB19</f>
        <v>8.222800348735837E-2</v>
      </c>
      <c r="BC19" s="20">
        <f>'Equation 4 Type II FTE'!BC19-'Equation 4 Type I FTE'!BC19</f>
        <v>8.8357384481255463E-2</v>
      </c>
      <c r="BD19" s="20">
        <f>'Equation 4 Type II FTE'!BD19-'Equation 4 Type I FTE'!BD19</f>
        <v>6.3085475152571929E-2</v>
      </c>
      <c r="BE19" s="20">
        <f>'Equation 4 Type II FTE'!BE19-'Equation 4 Type I FTE'!BE19</f>
        <v>8.0436338273757652E-2</v>
      </c>
      <c r="BF19" s="20">
        <f>'Equation 4 Type II FTE'!BF19-'Equation 4 Type I FTE'!BF19</f>
        <v>7.9116163905841336E-2</v>
      </c>
      <c r="BG19" s="20">
        <f>'Equation 4 Type II FTE'!BG19-'Equation 4 Type I FTE'!BG19</f>
        <v>9.8164394071490871E-2</v>
      </c>
      <c r="BH19" s="20">
        <f>'Equation 4 Type II FTE'!BH19-'Equation 4 Type I FTE'!BH19</f>
        <v>8.609422842197037E-2</v>
      </c>
      <c r="BI19" s="20">
        <f>'Equation 4 Type II FTE'!BI19-'Equation 4 Type I FTE'!BI19</f>
        <v>9.835299040976464E-2</v>
      </c>
      <c r="BJ19" s="20">
        <f>'Equation 4 Type II FTE'!BJ19-'Equation 4 Type I FTE'!BJ19</f>
        <v>8.6377122929380989E-2</v>
      </c>
      <c r="BK19" s="20">
        <f>'Equation 4 Type II FTE'!BK19-'Equation 4 Type I FTE'!BK19</f>
        <v>7.713590235396689E-2</v>
      </c>
      <c r="BL19" s="20">
        <f>'Equation 4 Type II FTE'!BL19-'Equation 4 Type I FTE'!BL19</f>
        <v>6.5348631211857022E-2</v>
      </c>
      <c r="BM19" s="20">
        <f>'Equation 4 Type II FTE'!BM19-'Equation 4 Type I FTE'!BM19</f>
        <v>7.7984585876198803E-2</v>
      </c>
      <c r="BN19" s="20">
        <f>'Equation 4 Type II FTE'!BN19-'Equation 4 Type I FTE'!BN19</f>
        <v>8.7602999128160441E-2</v>
      </c>
      <c r="BO19" s="20">
        <f>'Equation 4 Type II FTE'!BO19-'Equation 4 Type I FTE'!BO19</f>
        <v>0.12522796861377508</v>
      </c>
      <c r="BP19" s="20">
        <f>'Equation 4 Type II FTE'!BP19-'Equation 4 Type I FTE'!BP19</f>
        <v>6.921485614646905E-2</v>
      </c>
      <c r="BQ19" s="20">
        <f>'Equation 4 Type II FTE'!BQ19-'Equation 4 Type I FTE'!BQ19</f>
        <v>8.5056948561464688E-2</v>
      </c>
      <c r="BR19" s="20">
        <f>'Equation 4 Type II FTE'!BR19-'Equation 4 Type I FTE'!BR19</f>
        <v>6.8271874455100287E-2</v>
      </c>
      <c r="BS19" s="20">
        <f>'Equation 4 Type II FTE'!BS19-'Equation 4 Type I FTE'!BS19</f>
        <v>8.0247741935483868E-2</v>
      </c>
      <c r="BT19" s="20">
        <f>'Equation 4 Type II FTE'!BT19-'Equation 4 Type I FTE'!BT19</f>
        <v>8.9111769834350471E-2</v>
      </c>
      <c r="BU19" s="20">
        <f>'Equation 4 Type II FTE'!BU19-'Equation 4 Type I FTE'!BU19</f>
        <v>7.9116163905841322E-2</v>
      </c>
      <c r="BV19" s="20">
        <f>'Equation 4 Type II FTE'!BV19-'Equation 4 Type I FTE'!BV19</f>
        <v>8.0436338273757638E-2</v>
      </c>
      <c r="BW19" s="20">
        <f>'Equation 4 Type II FTE'!BW19-'Equation 4 Type I FTE'!BW19</f>
        <v>8.9771857018308643E-2</v>
      </c>
      <c r="BX19" s="20">
        <f>'Equation 4 Type II FTE'!BX19-'Equation 4 Type I FTE'!BX19</f>
        <v>6.6574507410636474E-2</v>
      </c>
      <c r="BY19" s="20">
        <f>'Equation 4 Type II FTE'!BY19-'Equation 4 Type I FTE'!BY19</f>
        <v>6.4405649520488245E-2</v>
      </c>
      <c r="BZ19" s="20">
        <f>'Equation 4 Type II FTE'!BZ19-'Equation 4 Type I FTE'!BZ19</f>
        <v>6.3368369659982549E-2</v>
      </c>
      <c r="CA19" s="20">
        <f>'Equation 4 Type II FTE'!CA19-'Equation 4 Type I FTE'!CA19</f>
        <v>9.2317907585004383E-2</v>
      </c>
      <c r="CB19" s="20">
        <f>'Equation 4 Type II FTE'!CB19-'Equation 4 Type I FTE'!CB19</f>
        <v>8.8168788142981694E-2</v>
      </c>
      <c r="CC19" s="20">
        <f>'Equation 4 Type II FTE'!CC19-'Equation 4 Type I FTE'!CC19</f>
        <v>8.3265283347864011E-2</v>
      </c>
      <c r="CD19" s="20">
        <f>'Equation 4 Type II FTE'!CD19-'Equation 4 Type I FTE'!CD19</f>
        <v>0.13720383609415868</v>
      </c>
      <c r="CE19" s="20">
        <f>'Equation 4 Type II FTE'!CE19-'Equation 4 Type I FTE'!CE19</f>
        <v>0.1013705318221447</v>
      </c>
      <c r="CF19" s="20">
        <f>'Equation 4 Type II FTE'!CF19-'Equation 4 Type I FTE'!CF19</f>
        <v>8.3642476024411494E-2</v>
      </c>
      <c r="CG19" s="20">
        <f>'Equation 4 Type II FTE'!CG19-'Equation 4 Type I FTE'!CG19</f>
        <v>7.8078884045335667E-2</v>
      </c>
      <c r="CH19" s="20">
        <f>'Equation 4 Type II FTE'!CH19-'Equation 4 Type I FTE'!CH19</f>
        <v>6.4971438535309498E-2</v>
      </c>
      <c r="CI19" s="20">
        <f>'Equation 4 Type II FTE'!CI19-'Equation 4 Type I FTE'!CI19</f>
        <v>8.1190723626852687E-2</v>
      </c>
      <c r="CJ19" s="20">
        <f>'Equation 4 Type II FTE'!CJ19-'Equation 4 Type I FTE'!CJ19</f>
        <v>0.11834420226678291</v>
      </c>
      <c r="CK19" s="20">
        <f>'Equation 4 Type II FTE'!CK19-'Equation 4 Type I FTE'!CK19</f>
        <v>0.14050427201394947</v>
      </c>
      <c r="CL19" s="20">
        <f>'Equation 4 Type II FTE'!CL19-'Equation 4 Type I FTE'!CL19</f>
        <v>9.392097646033129E-2</v>
      </c>
      <c r="CM19" s="20">
        <f>'Equation 4 Type II FTE'!CM19-'Equation 4 Type I FTE'!CM19</f>
        <v>9.8164394071490829E-2</v>
      </c>
      <c r="CN19" s="20">
        <f>'Equation 4 Type II FTE'!CN19-'Equation 4 Type I FTE'!CN19</f>
        <v>7.1006521360069769E-2</v>
      </c>
      <c r="CO19" s="20">
        <f>'Equation 4 Type II FTE'!CO19-'Equation 4 Type I FTE'!CO19</f>
        <v>7.7324498692240631E-2</v>
      </c>
      <c r="CP19" s="20">
        <f>'Equation 4 Type II FTE'!CP19-'Equation 4 Type I FTE'!CP19</f>
        <v>7.7041604184829998E-2</v>
      </c>
      <c r="CQ19" s="20">
        <f>'Equation 4 Type II FTE'!CQ19-'Equation 4 Type I FTE'!CQ19</f>
        <v>6.8837663469921567E-2</v>
      </c>
      <c r="CR19" s="20">
        <f>'Equation 4 Type II FTE'!CR19-'Equation 4 Type I FTE'!CR19</f>
        <v>6.7706085440278979E-2</v>
      </c>
      <c r="CS19" s="20">
        <f>'Equation 4 Type II FTE'!CS19-'Equation 4 Type I FTE'!CS19</f>
        <v>6.8271874455100259E-2</v>
      </c>
      <c r="CT19" s="20">
        <f>'Equation 4 Type II FTE'!CT19-'Equation 4 Type I FTE'!CT19</f>
        <v>6.6291612903225813E-2</v>
      </c>
      <c r="CU19" s="20">
        <f>'Equation 4 Type II FTE'!CU19-'Equation 4 Type I FTE'!CU19</f>
        <v>6.3085475152571902E-2</v>
      </c>
      <c r="CV19" s="20">
        <f>'Equation 4 Type II FTE'!CV19-'Equation 4 Type I FTE'!CV19</f>
        <v>9.269510026155188E-2</v>
      </c>
      <c r="CW19" s="20">
        <f>'Equation 4 Type II FTE'!CW19-'Equation 4 Type I FTE'!CW19</f>
        <v>9.4203870967741909E-2</v>
      </c>
      <c r="CX19" s="20">
        <f>'Equation 4 Type II FTE'!CX19-'Equation 4 Type I FTE'!CX19</f>
        <v>7.3835466434176086E-2</v>
      </c>
      <c r="CY19" s="20">
        <f>'Equation 4 Type II FTE'!CY19-'Equation 4 Type I FTE'!CY19</f>
        <v>9.1186329555361809E-2</v>
      </c>
      <c r="CZ19" s="20">
        <f>'Equation 4 Type II FTE'!CZ19-'Equation 4 Type I FTE'!CZ19</f>
        <v>0.14729374019180472</v>
      </c>
      <c r="DA19" s="20">
        <f>'Equation 4 Type II FTE'!DA19-'Equation 4 Type I FTE'!DA19</f>
        <v>0.13842971229293813</v>
      </c>
      <c r="DB19" s="20">
        <f>'Equation 4 Type II FTE'!DB19-'Equation 4 Type I FTE'!DB19</f>
        <v>8.9394664341761104E-2</v>
      </c>
      <c r="DC19" s="20">
        <f>'Equation 4 Type II FTE'!DC19-'Equation 4 Type I FTE'!DC19</f>
        <v>0.1100459633827376</v>
      </c>
      <c r="DD19" s="20">
        <f>'Equation 4 Type II FTE'!DD19-'Equation 4 Type I FTE'!DD19</f>
        <v>8.2416599825632084E-2</v>
      </c>
      <c r="DE19" s="20">
        <f>'Equation 4 Type II FTE'!DE19-'Equation 4 Type I FTE'!DE19</f>
        <v>0.14616216216216216</v>
      </c>
      <c r="DF19" s="20">
        <f>'Equation 4 Type II FTE'!DF19-'Equation 4 Type I FTE'!DF19</f>
        <v>0.10533105492589361</v>
      </c>
      <c r="DG19" s="20">
        <f>'Equation 4 Type II FTE'!DG19-'Equation 4 Type I FTE'!DG19</f>
        <v>9.9013077593722784E-2</v>
      </c>
      <c r="DH19" s="20">
        <f>'Equation 4 Type II FTE'!DH19-'Equation 4 Type I FTE'!DH19</f>
        <v>0.14012707933740193</v>
      </c>
      <c r="DI19" s="20">
        <f>'Equation 4 Type II FTE'!DI19-'Equation 4 Type I FTE'!DI19</f>
        <v>6.7706085440279007E-2</v>
      </c>
      <c r="DJ19" s="20">
        <f>'Equation 4 Type II FTE'!DJ19-'Equation 4 Type I FTE'!DJ19</f>
        <v>9.7410008718395821E-2</v>
      </c>
      <c r="DK19" s="20">
        <f>'Equation 4 Type II FTE'!DK19-'Equation 4 Type I FTE'!DK19</f>
        <v>0.15342312118570187</v>
      </c>
      <c r="DL19" s="20">
        <f>'Equation 4 Type II FTE'!DL19-'Equation 4 Type I FTE'!DL19</f>
        <v>0.16294723626852659</v>
      </c>
      <c r="DM19" s="20">
        <f>'Equation 4 Type II FTE'!DM19-'Equation 4 Type I FTE'!DM19</f>
        <v>5.1769694856146478E-2</v>
      </c>
      <c r="DN19" s="20">
        <f>'Equation 4 Type II FTE'!DN19-'Equation 4 Type I FTE'!DN19</f>
        <v>0.11824990409764602</v>
      </c>
      <c r="DO19" s="20">
        <f>'Equation 4 Type II FTE'!DO19-'Equation 4 Type I FTE'!DO19</f>
        <v>7.8738971229293811E-2</v>
      </c>
      <c r="DP19" s="20">
        <f>'Equation 4 Type II FTE'!DP19-'Equation 4 Type I FTE'!DP19</f>
        <v>9.2883696599825621E-2</v>
      </c>
      <c r="DQ19" s="20">
        <f>'Equation 4 Type II FTE'!DQ19-'Equation 4 Type I FTE'!DQ19</f>
        <v>8.3170985178727105E-2</v>
      </c>
      <c r="DR19" s="20">
        <f>'Equation 4 Type II FTE'!DR19-'Equation 4 Type I FTE'!DR19</f>
        <v>0.12711393199651264</v>
      </c>
      <c r="DS19" s="20">
        <f>'Equation 4 Type II FTE'!DS19-'Equation 4 Type I FTE'!DS19</f>
        <v>9.014904969485614E-2</v>
      </c>
      <c r="DT19" s="20">
        <f>'Equation 4 Type II FTE'!DT19-'Equation 4 Type I FTE'!DT19</f>
        <v>0.10269070619006104</v>
      </c>
      <c r="DU19" s="20">
        <f>'Equation 4 Type II FTE'!DU19-'Equation 4 Type I FTE'!DU19</f>
        <v>8.2793792502179581E-2</v>
      </c>
      <c r="DV19" s="20">
        <f>'Equation 4 Type II FTE'!DV19-'Equation 4 Type I FTE'!DV19</f>
        <v>7.7890287707061912E-2</v>
      </c>
      <c r="DW19" s="20">
        <f>'Equation 4 Type II FTE'!DW19-'Equation 4 Type I FTE'!DW19</f>
        <v>6.2142493461203124E-2</v>
      </c>
      <c r="DX19" s="20">
        <f>'Equation 4 Type II FTE'!DX19-'Equation 4 Type I FTE'!DX19</f>
        <v>8.3831072362685263E-2</v>
      </c>
      <c r="DY19" s="20">
        <f>'Equation 4 Type II FTE'!DY19-'Equation 4 Type I FTE'!DY19</f>
        <v>7.2986782911944187E-2</v>
      </c>
      <c r="DZ19" s="20">
        <f>'Equation 4 Type II FTE'!DZ19-'Equation 4 Type I FTE'!DZ19</f>
        <v>8.0719232781168271E-2</v>
      </c>
      <c r="EA19" s="20">
        <f>'Equation 4 Type II FTE'!EA19-'Equation 4 Type I FTE'!EA19</f>
        <v>0.10712272013949435</v>
      </c>
      <c r="EB19" s="20">
        <f>'Equation 4 Type II FTE'!EB19-'Equation 4 Type I FTE'!EB19</f>
        <v>5.7616181342632952E-2</v>
      </c>
      <c r="EC19" s="20">
        <f>'Equation 4 Type II FTE'!EC19-'Equation 4 Type I FTE'!EC19</f>
        <v>7.4967044463818633E-2</v>
      </c>
      <c r="ED19" s="20">
        <f>'Equation 4 Type II FTE'!ED19-'Equation 4 Type I FTE'!ED19</f>
        <v>6.2236791630340016E-2</v>
      </c>
      <c r="EE19" s="20">
        <f>'Equation 4 Type II FTE'!EE19-'Equation 4 Type I FTE'!EE19</f>
        <v>7.2326695727986057E-2</v>
      </c>
      <c r="EF19" s="20">
        <f>'Equation 4 Type II FTE'!EF19-'Equation 4 Type I FTE'!EF19</f>
        <v>6.5254333042720158E-2</v>
      </c>
      <c r="EG19" s="20">
        <f>'Equation 4 Type II FTE'!EG19-'Equation 4 Type I FTE'!EG19</f>
        <v>9.1846416739319953E-2</v>
      </c>
      <c r="EH19" s="20">
        <f>'Equation 4 Type II FTE'!EH19-'Equation 4 Type I FTE'!EH19</f>
        <v>5.6201708805579773E-2</v>
      </c>
      <c r="EI19" s="20">
        <f>'Equation 4 Type II FTE'!EI19-'Equation 4 Type I FTE'!EI19</f>
        <v>5.7427585004359211E-2</v>
      </c>
      <c r="EJ19" s="20">
        <f>'Equation 4 Type II FTE'!EJ19-'Equation 4 Type I FTE'!EJ19</f>
        <v>5.969074106364429E-2</v>
      </c>
      <c r="EK19" s="20">
        <f>'Equation 4 Type II FTE'!EK19-'Equation 4 Type I FTE'!EK19</f>
        <v>8.7885893635571047E-2</v>
      </c>
      <c r="EL19" s="20">
        <f>'Equation 4 Type II FTE'!EL19-'Equation 4 Type I FTE'!EL19</f>
        <v>7.4024062772449856E-2</v>
      </c>
      <c r="EM19" s="20">
        <f>'Equation 4 Type II FTE'!EM19-'Equation 4 Type I FTE'!EM19</f>
        <v>7.1949503051438532E-2</v>
      </c>
      <c r="EN19" s="20">
        <f>'Equation 4 Type II FTE'!EN19-'Equation 4 Type I FTE'!EN19</f>
        <v>6.7328892763731454E-2</v>
      </c>
      <c r="EO19" s="20">
        <f>'Equation 4 Type II FTE'!EO19-'Equation 4 Type I FTE'!EO19</f>
        <v>7.430695727986053E-2</v>
      </c>
      <c r="EP19" s="20">
        <f>'Equation 4 Type II FTE'!EP19-'Equation 4 Type I FTE'!EP19</f>
        <v>7.7324498692240631E-2</v>
      </c>
      <c r="EQ19" s="20">
        <f>'Equation 4 Type II FTE'!EQ19-'Equation 4 Type I FTE'!EQ19</f>
        <v>7.4872746294681769E-2</v>
      </c>
      <c r="ER19" s="20">
        <f>'Equation 4 Type II FTE'!ER19-'Equation 4 Type I FTE'!ER19</f>
        <v>7.204380122057541E-2</v>
      </c>
      <c r="ES19" s="20">
        <f>'Equation 4 Type II FTE'!ES19-'Equation 4 Type I FTE'!ES19</f>
        <v>6.6668805579773338E-2</v>
      </c>
      <c r="ET19" s="20">
        <f>'Equation 4 Type II FTE'!ET19-'Equation 4 Type I FTE'!ET19</f>
        <v>7.1949503051438546E-2</v>
      </c>
      <c r="EU19" s="20">
        <f>'Equation 4 Type II FTE'!EU19-'Equation 4 Type I FTE'!EU19</f>
        <v>7.5344237140366171E-2</v>
      </c>
      <c r="EV19" s="20">
        <f>'Equation 4 Type II FTE'!EV19-'Equation 4 Type I FTE'!EV19</f>
        <v>7.0346434176111583E-2</v>
      </c>
      <c r="EW19" s="20">
        <f>'Equation 4 Type II FTE'!EW19-'Equation 4 Type I FTE'!EW19</f>
        <v>6.2236791630340023E-2</v>
      </c>
      <c r="EX19" s="20">
        <f>'Equation 4 Type II FTE'!EX19-'Equation 4 Type I FTE'!EX19</f>
        <v>8.5717035745422845E-2</v>
      </c>
      <c r="EY19" s="20">
        <f>'Equation 4 Type II FTE'!EY19-'Equation 4 Type I FTE'!EY19</f>
        <v>0.14710514385353093</v>
      </c>
      <c r="EZ19" s="20">
        <f>'Equation 4 Type II FTE'!EZ19-'Equation 4 Type I FTE'!EZ19</f>
        <v>0.11278061028770708</v>
      </c>
      <c r="FA19" s="20">
        <f>'Equation 4 Type II FTE'!FA19-'Equation 4 Type I FTE'!FA19</f>
        <v>6.9874943330427208E-2</v>
      </c>
      <c r="FB19" s="20">
        <f>'Equation 4 Type II FTE'!FB19-'Equation 4 Type I FTE'!FB19</f>
        <v>0.11994727114210986</v>
      </c>
      <c r="FC19" s="20">
        <f>'Equation 4 Type II FTE'!FC19-'Equation 4 Type I FTE'!FC19</f>
        <v>8.6471421098517895E-2</v>
      </c>
      <c r="FD19" s="20">
        <f>'Equation 4 Type II FTE'!FD19-'Equation 4 Type I FTE'!FD19</f>
        <v>6.742319093286836E-2</v>
      </c>
      <c r="FE19" s="20">
        <f>'Equation 4 Type II FTE'!FE19-'Equation 4 Type I FTE'!FE19</f>
        <v>6.4688544027898864E-2</v>
      </c>
      <c r="FF19" s="20">
        <f>'Equation 4 Type II FTE'!FF19-'Equation 4 Type I FTE'!FF19</f>
        <v>6.1859598953792491E-2</v>
      </c>
      <c r="FG19" s="20">
        <f>'Equation 4 Type II FTE'!FG19-'Equation 4 Type I FTE'!FG19</f>
        <v>0.11881569311246731</v>
      </c>
      <c r="FH19" s="20">
        <f>'Equation 4 Type II FTE'!FH19-'Equation 4 Type I FTE'!FH19</f>
        <v>7.5627131647776791E-2</v>
      </c>
      <c r="FI19" s="20">
        <f>'Equation 4 Type II FTE'!FI19-'Equation 4 Type I FTE'!FI19</f>
        <v>9.9295972101133362E-2</v>
      </c>
      <c r="FJ19" s="20">
        <f>'Equation 4 Type II FTE'!FJ19-'Equation 4 Type I FTE'!FJ19</f>
        <v>8.9488962510897968E-2</v>
      </c>
      <c r="FK19" s="20">
        <f>'Equation 4 Type II FTE'!FK19-'Equation 4 Type I FTE'!FK19</f>
        <v>7.713590235396689E-2</v>
      </c>
      <c r="FL19" s="20">
        <f>'Equation 4 Type II FTE'!FL19-'Equation 4 Type I FTE'!FL19</f>
        <v>9.8258692240627749E-2</v>
      </c>
      <c r="FM19" s="20">
        <f>'Equation 4 Type II FTE'!FM19-'Equation 4 Type I FTE'!FM19</f>
        <v>8.1945108979947667E-2</v>
      </c>
      <c r="FN19" s="20">
        <f>'Equation 4 Type II FTE'!FN19-'Equation 4 Type I FTE'!FN19</f>
        <v>8.4868352223190835E-2</v>
      </c>
      <c r="FO19" s="20">
        <f>'Equation 4 Type II FTE'!FO19-'Equation 4 Type I FTE'!FO19</f>
        <v>9.2223609415867491E-2</v>
      </c>
      <c r="FP19" s="20">
        <f>'Equation 4 Type II FTE'!FP19-'Equation 4 Type I FTE'!FP19</f>
        <v>7.9964847428073235E-2</v>
      </c>
      <c r="FQ19" s="20">
        <f>'Equation 4 Type II FTE'!FQ19-'Equation 4 Type I FTE'!FQ19</f>
        <v>8.0624934612031379E-2</v>
      </c>
      <c r="FR19" s="20">
        <f>'Equation 4 Type II FTE'!FR19-'Equation 4 Type I FTE'!FR19</f>
        <v>8.1850810810810817E-2</v>
      </c>
      <c r="FS19" s="20">
        <f>'Equation 4 Type II FTE'!FS19-'Equation 4 Type I FTE'!FS19</f>
        <v>0.14239023539668699</v>
      </c>
      <c r="FT19" s="20">
        <f>'Equation 4 Type II FTE'!FT19-'Equation 4 Type I FTE'!FT19</f>
        <v>6.7611787271142088E-2</v>
      </c>
      <c r="FU19" s="20">
        <f>'Equation 4 Type II FTE'!FU19-'Equation 4 Type I FTE'!FU19</f>
        <v>8.6848613775065364E-2</v>
      </c>
      <c r="FV19" s="20">
        <f>'Equation 4 Type II FTE'!FV19-'Equation 4 Type I FTE'!FV19</f>
        <v>0.1055196512641674</v>
      </c>
      <c r="FW19" s="20">
        <f>'Equation 4 Type II FTE'!FW19-'Equation 4 Type I FTE'!FW19</f>
        <v>7.5438535309503063E-2</v>
      </c>
      <c r="FX19" s="20">
        <f>'Equation 4 Type II FTE'!FX19-'Equation 4 Type I FTE'!FX19</f>
        <v>0.10683982563208369</v>
      </c>
      <c r="FY19" s="20">
        <f>'Equation 4 Type II FTE'!FY19-'Equation 4 Type I FTE'!FY19</f>
        <v>8.9960453356582398E-2</v>
      </c>
      <c r="FZ19" s="20">
        <f>'Equation 4 Type II FTE'!FZ19-'Equation 4 Type I FTE'!FZ19</f>
        <v>6.4499947689625137E-2</v>
      </c>
      <c r="GA19" s="20">
        <f>'Equation 4 Type II FTE'!GA19-'Equation 4 Type I FTE'!GA19</f>
        <v>6.487714036617262E-2</v>
      </c>
      <c r="GB19" s="20">
        <f>'Equation 4 Type II FTE'!GB19-'Equation 4 Type I FTE'!GB19</f>
        <v>5.7427585004359238E-2</v>
      </c>
      <c r="GC19" s="20">
        <f>'Equation 4 Type II FTE'!GC19-'Equation 4 Type I FTE'!GC19</f>
        <v>5.7616181342632911E-2</v>
      </c>
      <c r="GD19" s="20">
        <f>'Equation 4 Type II FTE'!GD19-'Equation 4 Type I FTE'!GD19</f>
        <v>7.1666608544027899E-2</v>
      </c>
      <c r="GE19" s="20">
        <f>'Equation 4 Type II FTE'!GE19-'Equation 4 Type I FTE'!GE19</f>
        <v>5.6578901482127297E-2</v>
      </c>
      <c r="GF19" s="20">
        <f>'Equation 4 Type II FTE'!GF19-'Equation 4 Type I FTE'!GF19</f>
        <v>6.9780645161290317E-2</v>
      </c>
      <c r="GG19" s="20">
        <f>'Equation 4 Type II FTE'!GG19-'Equation 4 Type I FTE'!GG19</f>
        <v>8.1096425457715782E-2</v>
      </c>
      <c r="GH19" s="20">
        <f>'Equation 4 Type II FTE'!GH19-'Equation 4 Type I FTE'!GH19</f>
        <v>7.6853007846556215E-2</v>
      </c>
      <c r="GI19" s="20">
        <f>'Equation 4 Type II FTE'!GI19-'Equation 4 Type I FTE'!GI19</f>
        <v>8.4491159546643407E-2</v>
      </c>
      <c r="GJ19" s="20">
        <f>'Equation 4 Type II FTE'!GJ19-'Equation 4 Type I FTE'!GJ19</f>
        <v>0.11636394071490846</v>
      </c>
      <c r="GK19" s="20">
        <f>'Equation 4 Type II FTE'!GK19-'Equation 4 Type I FTE'!GK19</f>
        <v>9.3543783783783807E-2</v>
      </c>
      <c r="GL19" s="20">
        <f>'Equation 4 Type II FTE'!GL19-'Equation 4 Type I FTE'!GL19</f>
        <v>0.10297360069747163</v>
      </c>
      <c r="GM19" s="20">
        <f>'Equation 4 Type II FTE'!GM19-'Equation 4 Type I FTE'!GM19</f>
        <v>9.1374925893635606E-2</v>
      </c>
      <c r="GN19" s="20">
        <f>'Equation 4 Type II FTE'!GN19-'Equation 4 Type I FTE'!GN19</f>
        <v>6.6574507410636447E-2</v>
      </c>
      <c r="GO19" s="20">
        <f>'Equation 4 Type II FTE'!GO19-'Equation 4 Type I FTE'!GO19</f>
        <v>6.3274071490845657E-2</v>
      </c>
      <c r="GP19" s="20">
        <f>'Equation 4 Type II FTE'!GP19-'Equation 4 Type I FTE'!GP19</f>
        <v>6.2708282476024446E-2</v>
      </c>
      <c r="GQ19" s="20">
        <f>'Equation 4 Type II FTE'!GQ19-'Equation 4 Type I FTE'!GQ19</f>
        <v>0.10014465562336533</v>
      </c>
      <c r="GR19" s="20">
        <f>'Equation 4 Type II FTE'!GR19-'Equation 4 Type I FTE'!GR19</f>
        <v>7.8456076721883206E-2</v>
      </c>
      <c r="GS19" s="20">
        <f>'Equation 4 Type II FTE'!GS19-'Equation 4 Type I FTE'!GS19</f>
        <v>7.9021865736704472E-2</v>
      </c>
      <c r="GT19" s="20">
        <f>'Equation 4 Type II FTE'!GT19-'Equation 4 Type I FTE'!GT19</f>
        <v>6.7423190932868332E-2</v>
      </c>
      <c r="GU19" s="20">
        <f>'Equation 4 Type II FTE'!GU19-'Equation 4 Type I FTE'!GU19</f>
        <v>7.3552571926765467E-2</v>
      </c>
      <c r="GV19" s="20">
        <f>'Equation 4 Type II FTE'!GV19-'Equation 4 Type I FTE'!GV19</f>
        <v>8.2228003487358342E-2</v>
      </c>
      <c r="GW19" s="20">
        <f>'Equation 4 Type II FTE'!GW19-'Equation 4 Type I FTE'!GW19</f>
        <v>7.8738971229293797E-2</v>
      </c>
      <c r="GX19" s="20">
        <f>'Equation 4 Type II FTE'!GX19-'Equation 4 Type I FTE'!GX19</f>
        <v>7.5155640802092416E-2</v>
      </c>
      <c r="GY19" s="20">
        <f>'Equation 4 Type II FTE'!GY19-'Equation 4 Type I FTE'!GY19</f>
        <v>6.4971438535309511E-2</v>
      </c>
      <c r="GZ19" s="20">
        <f>'Equation 4 Type II FTE'!GZ19-'Equation 4 Type I FTE'!GZ19</f>
        <v>8.420826503923276E-2</v>
      </c>
      <c r="HA19" s="20">
        <f>'Equation 4 Type II FTE'!HA19-'Equation 4 Type I FTE'!HA19</f>
        <v>6.2425387968613785E-2</v>
      </c>
      <c r="HB19" s="20">
        <f>'Equation 4 Type II FTE'!HB19-'Equation 4 Type I FTE'!HB19</f>
        <v>5.224118570183086E-2</v>
      </c>
      <c r="HC19" s="20">
        <f>'Equation 4 Type II FTE'!HC19-'Equation 4 Type I FTE'!HC19</f>
        <v>6.1482406277244994E-2</v>
      </c>
      <c r="HD19" s="20">
        <f>'Equation 4 Type II FTE'!HD19-'Equation 4 Type I FTE'!HD19</f>
        <v>6.9214856146469064E-2</v>
      </c>
      <c r="HE19" s="20">
        <f>'Equation 4 Type II FTE'!HE19-'Equation 4 Type I FTE'!HE19</f>
        <v>8.8923173496076674E-2</v>
      </c>
      <c r="HF19" s="20">
        <f>'Equation 4 Type II FTE'!HF19-'Equation 4 Type I FTE'!HF19</f>
        <v>6.2991176983435038E-2</v>
      </c>
      <c r="HG19" s="20">
        <f>'Equation 4 Type II FTE'!HG19-'Equation 4 Type I FTE'!HG19</f>
        <v>8.3265283347864011E-2</v>
      </c>
      <c r="HH19" s="20">
        <f>'Equation 4 Type II FTE'!HH19-'Equation 4 Type I FTE'!HH19</f>
        <v>0.10203061900610283</v>
      </c>
      <c r="HI19" s="20">
        <f>'Equation 4 Type II FTE'!HI19-'Equation 4 Type I FTE'!HI19</f>
        <v>0.14729374019180472</v>
      </c>
      <c r="HJ19" s="20">
        <f>'Equation 4 Type II FTE'!HJ19-'Equation 4 Type I FTE'!HJ19</f>
        <v>9.0149049694856126E-2</v>
      </c>
      <c r="HK19" s="20">
        <f>'Equation 4 Type II FTE'!HK19-'Equation 4 Type I FTE'!HK19</f>
        <v>0</v>
      </c>
      <c r="HL19" s="20">
        <f>'Equation 4 Type II FTE'!HL19-'Equation 4 Type I FTE'!HL19</f>
        <v>6.6951700087183957E-2</v>
      </c>
      <c r="HM19" s="20">
        <f>'Equation 4 Type II FTE'!HM19-'Equation 4 Type I FTE'!HM19</f>
        <v>7.2232397558849165E-2</v>
      </c>
      <c r="HN19" s="20">
        <f>'Equation 4 Type II FTE'!HN19-'Equation 4 Type I FTE'!HN19</f>
        <v>6.5631525719267669E-2</v>
      </c>
      <c r="HO19" s="20">
        <f>'Equation 4 Type II FTE'!HO19-'Equation 4 Type I FTE'!HO19</f>
        <v>6.7988979947689626E-2</v>
      </c>
      <c r="HP19" s="20">
        <f>'Equation 4 Type II FTE'!HP19-'Equation 4 Type I FTE'!HP19</f>
        <v>6.9874943330427181E-2</v>
      </c>
      <c r="HQ19" s="20">
        <f>'Equation 4 Type II FTE'!HQ19-'Equation 4 Type I FTE'!HQ19</f>
        <v>6.5631525719267655E-2</v>
      </c>
      <c r="HR19" s="20">
        <f>'Equation 4 Type II FTE'!HR19-'Equation 4 Type I FTE'!HR19</f>
        <v>7.336397558849167E-2</v>
      </c>
      <c r="HS19" s="20">
        <f>'Equation 4 Type II FTE'!HS19-'Equation 4 Type I FTE'!HS19</f>
        <v>9.8824481255449043E-2</v>
      </c>
      <c r="HT19" s="20">
        <f>'Equation 4 Type II FTE'!HT19-'Equation 4 Type I FTE'!HT19</f>
        <v>0.12202183086312118</v>
      </c>
      <c r="HU19" s="20">
        <f>'Equation 4 Type II FTE'!HU19-'Equation 4 Type I FTE'!HU19</f>
        <v>5.3561360069747155E-2</v>
      </c>
      <c r="HV19" s="20">
        <f>'Equation 4 Type II FTE'!HV19-'Equation 4 Type I FTE'!HV19</f>
        <v>7.826748038360945E-2</v>
      </c>
      <c r="HW19" s="20">
        <f>'Equation 4 Type II FTE'!HW19-'Equation 4 Type I FTE'!HW19</f>
        <v>7.8078884045335667E-2</v>
      </c>
      <c r="HX19" s="20">
        <f>'Equation 4 Type II FTE'!HX19-'Equation 4 Type I FTE'!HX19</f>
        <v>6.431135135135134E-2</v>
      </c>
      <c r="HY19" s="20">
        <f>'Equation 4 Type II FTE'!HY19-'Equation 4 Type I FTE'!HY19</f>
        <v>5.6201708805579786E-2</v>
      </c>
      <c r="HZ19" s="20">
        <f>'Equation 4 Type II FTE'!HZ19-'Equation 4 Type I FTE'!HZ19</f>
        <v>0.1028793025283348</v>
      </c>
      <c r="IA19" s="20">
        <f>'Equation 4 Type II FTE'!IA19-'Equation 4 Type I FTE'!IA19</f>
        <v>6.5820122057541397E-2</v>
      </c>
      <c r="IB19" s="20">
        <f>'Equation 4 Type II FTE'!IB19-'Equation 4 Type I FTE'!IB19</f>
        <v>6.6291612903225813E-2</v>
      </c>
      <c r="IC19" s="20">
        <f>'Equation 4 Type II FTE'!IC19-'Equation 4 Type I FTE'!IC19</f>
        <v>6.4311351351351354E-2</v>
      </c>
      <c r="ID19" s="20">
        <f>'Equation 4 Type II FTE'!ID19-'Equation 4 Type I FTE'!ID19</f>
        <v>6.2991176983435052E-2</v>
      </c>
      <c r="IE19" s="20">
        <f>'Equation 4 Type II FTE'!IE19-'Equation 4 Type I FTE'!IE19</f>
        <v>6.4782842197035742E-2</v>
      </c>
      <c r="IF19" s="20">
        <f>'Equation 4 Type II FTE'!IF19-'Equation 4 Type I FTE'!IF19</f>
        <v>7.7795989537925034E-2</v>
      </c>
      <c r="IG19" s="20">
        <f>'Equation 4 Type II FTE'!IG19-'Equation 4 Type I FTE'!IG19</f>
        <v>7.4684149956408014E-2</v>
      </c>
      <c r="IH19" s="20">
        <f>'Equation 4 Type II FTE'!IH19-'Equation 4 Type I FTE'!IH19</f>
        <v>7.4212659110723611E-2</v>
      </c>
      <c r="II19" s="20">
        <f>'Equation 4 Type II FTE'!II19-'Equation 4 Type I FTE'!II19</f>
        <v>5.4975832606800348E-2</v>
      </c>
      <c r="IJ19" s="20">
        <f>'Equation 4 Type II FTE'!IJ19-'Equation 4 Type I FTE'!IJ19</f>
        <v>6.8931961639058403E-2</v>
      </c>
      <c r="IK19" s="20">
        <f>'Equation 4 Type II FTE'!IK19-'Equation 4 Type I FTE'!IK19</f>
        <v>6.09166172624237E-2</v>
      </c>
      <c r="IL19" s="20">
        <f>'Equation 4 Type II FTE'!IL19-'Equation 4 Type I FTE'!IL19</f>
        <v>6.0350828247602448E-2</v>
      </c>
      <c r="IM19" s="20">
        <f>'Equation 4 Type II FTE'!IM19-'Equation 4 Type I FTE'!IM19</f>
        <v>6.5631525719267642E-2</v>
      </c>
      <c r="IN19" s="20">
        <f>'Equation 4 Type II FTE'!IN19-'Equation 4 Type I FTE'!IN19</f>
        <v>6.4122755013077584E-2</v>
      </c>
      <c r="IO19" s="20">
        <f>'Equation 4 Type II FTE'!IO19-'Equation 4 Type I FTE'!IO19</f>
        <v>6.6103016564952044E-2</v>
      </c>
      <c r="IP19" s="20">
        <f>'Equation 4 Type II FTE'!IP19-'Equation 4 Type I FTE'!IP19</f>
        <v>6.8177576285963382E-2</v>
      </c>
      <c r="IQ19" s="20">
        <f>'Equation 4 Type II FTE'!IQ19-'Equation 4 Type I FTE'!IQ19</f>
        <v>6.5631525719267655E-2</v>
      </c>
      <c r="IR19" s="20">
        <f>'Equation 4 Type II FTE'!IR19-'Equation 4 Type I FTE'!IR19</f>
        <v>6.3368369659982549E-2</v>
      </c>
      <c r="IS19" s="20">
        <f>'Equation 4 Type II FTE'!IS19-'Equation 4 Type I FTE'!IS19</f>
        <v>6.5160034873583267E-2</v>
      </c>
      <c r="IT19" s="20">
        <f>'Equation 4 Type II FTE'!IT19-'Equation 4 Type I FTE'!IT19</f>
        <v>7.6475815170008718E-2</v>
      </c>
      <c r="IU19" s="20">
        <f>'Equation 4 Type II FTE'!IU19-'Equation 4 Type I FTE'!IU19</f>
        <v>6.7045998256320821E-2</v>
      </c>
      <c r="IV19" s="20">
        <f>'Equation 4 Type II FTE'!IV19-'Equation 4 Type I FTE'!IV19</f>
        <v>6.7611787271142088E-2</v>
      </c>
      <c r="IW19" s="20">
        <f>'Equation 4 Type II FTE'!IW19-'Equation 4 Type I FTE'!IW19</f>
        <v>6.0916617262423728E-2</v>
      </c>
      <c r="IX19" s="20">
        <f>'Equation 4 Type II FTE'!IX19-'Equation 4 Type I FTE'!IX19</f>
        <v>6.8743365300784676E-2</v>
      </c>
      <c r="IY19" s="20">
        <f>'Equation 4 Type II FTE'!IY19-'Equation 4 Type I FTE'!IY19</f>
        <v>6.4499947689625109E-2</v>
      </c>
      <c r="IZ19" s="20">
        <f>'Equation 4 Type II FTE'!IZ19-'Equation 4 Type I FTE'!IZ19</f>
        <v>8.3831072362685263E-2</v>
      </c>
      <c r="JA19" s="20">
        <f>'Equation 4 Type II FTE'!JA19-'Equation 4 Type I FTE'!JA19</f>
        <v>6.742319093286836E-2</v>
      </c>
      <c r="JB19" s="20">
        <f>'Equation 4 Type II FTE'!JB19-'Equation 4 Type I FTE'!JB19</f>
        <v>0.10269070619006099</v>
      </c>
      <c r="JC19" s="20">
        <f>'Equation 4 Type II FTE'!JC19-'Equation 4 Type I FTE'!JC19</f>
        <v>0.1245678814298169</v>
      </c>
      <c r="JD19" s="20">
        <f>'Equation 4 Type II FTE'!JD19-'Equation 4 Type I FTE'!JD19</f>
        <v>0.12343630340017442</v>
      </c>
      <c r="JE19" s="20">
        <f>'Equation 4 Type II FTE'!JE19-'Equation 4 Type I FTE'!JE19</f>
        <v>0.1162696425457716</v>
      </c>
      <c r="JF19" s="20">
        <f>'Equation 4 Type II FTE'!JF19-'Equation 4 Type I FTE'!JF19</f>
        <v>0.11466657367044464</v>
      </c>
      <c r="JG19" s="20">
        <f>'Equation 4 Type II FTE'!JG19-'Equation 4 Type I FTE'!JG19</f>
        <v>0.14342751525719266</v>
      </c>
      <c r="JH19" s="20">
        <f>'Equation 4 Type II FTE'!JH19-'Equation 4 Type I FTE'!JH19</f>
        <v>0.12126744551002622</v>
      </c>
      <c r="JI19" s="20">
        <f>'Equation 4 Type II FTE'!JI19-'Equation 4 Type I FTE'!JI19</f>
        <v>0.10929157802964251</v>
      </c>
      <c r="JJ19" s="20">
        <f>'Equation 4 Type II FTE'!JJ19-'Equation 4 Type I FTE'!JJ19</f>
        <v>8.8263086312118544E-2</v>
      </c>
      <c r="JK19" s="20">
        <f>'Equation 4 Type II FTE'!JK19-'Equation 4 Type I FTE'!JK19</f>
        <v>0.13758102877070622</v>
      </c>
      <c r="JL19" s="20">
        <f>'Equation 4 Type II FTE'!JL19-'Equation 4 Type I FTE'!JL19</f>
        <v>8.4113966870095869E-2</v>
      </c>
      <c r="JM19" s="20">
        <f>'Equation 4 Type II FTE'!JM19-'Equation 4 Type I FTE'!JM19</f>
        <v>9.3072292938099377E-2</v>
      </c>
      <c r="JN19" s="20">
        <f>'Equation 4 Type II FTE'!JN19-'Equation 4 Type I FTE'!JN19</f>
        <v>9.5806939843068761E-2</v>
      </c>
      <c r="JO19" s="20">
        <f>'Equation 4 Type II FTE'!JO19-'Equation 4 Type I FTE'!JO19</f>
        <v>0.12890559721011297</v>
      </c>
      <c r="JP19" s="20">
        <f>'Equation 4 Type II FTE'!JP19-'Equation 4 Type I FTE'!JP19</f>
        <v>0.13116875326939947</v>
      </c>
      <c r="JQ19" s="20">
        <f>'Equation 4 Type II FTE'!JQ19-'Equation 4 Type I FTE'!JQ19</f>
        <v>0.16643626852659121</v>
      </c>
      <c r="JR19" s="20">
        <f>'Equation 4 Type II FTE'!JR19-'Equation 4 Type I FTE'!JR19</f>
        <v>0.14682224934611998</v>
      </c>
      <c r="JS19" s="20">
        <f>'Equation 4 Type II FTE'!JS19-'Equation 4 Type I FTE'!JS19</f>
        <v>0.11212052310374965</v>
      </c>
      <c r="JT19" s="20">
        <f>'Equation 4 Type II FTE'!JT19-'Equation 4 Type I FTE'!JT19</f>
        <v>0.11098894507410684</v>
      </c>
      <c r="JU19" s="20">
        <f>'Equation 4 Type II FTE'!JU19-'Equation 4 Type I FTE'!JU19</f>
        <v>0.10287930252833477</v>
      </c>
      <c r="JV19" s="20">
        <f>'Equation 4 Type II FTE'!JV19-'Equation 4 Type I FTE'!JV19</f>
        <v>8.9488962510897996E-2</v>
      </c>
      <c r="JW19" s="20">
        <f>'Equation 4 Type II FTE'!JW19-'Equation 4 Type I FTE'!JW19</f>
        <v>8.2888090671316472E-2</v>
      </c>
      <c r="JX19" s="20">
        <f>'Equation 4 Type II FTE'!JX19-'Equation 4 Type I FTE'!JX19</f>
        <v>7.4118360941586747E-2</v>
      </c>
      <c r="JY19" s="20">
        <f>'Equation 4 Type II FTE'!JY19-'Equation 4 Type I FTE'!JY19</f>
        <v>0.11098894507410635</v>
      </c>
      <c r="JZ19" s="20">
        <f>'Equation 4 Type II FTE'!JZ19-'Equation 4 Type I FTE'!JZ19</f>
        <v>9.7787201394943318E-2</v>
      </c>
      <c r="KA19" s="20">
        <f>'Equation 4 Type II FTE'!KA19-'Equation 4 Type I FTE'!KA19</f>
        <v>5.1769694856146471E-2</v>
      </c>
      <c r="KB19" s="20">
        <f>'Equation 4 Type II FTE'!KB19-'Equation 4 Type I FTE'!KB19</f>
        <v>0.17482880557977332</v>
      </c>
      <c r="KC19" s="20">
        <f>'Equation 4 Type II FTE'!KC19-'Equation 4 Type I FTE'!KC19</f>
        <v>0.12758542284219701</v>
      </c>
      <c r="KD19" s="20">
        <f>'Equation 4 Type II FTE'!KD19-'Equation 4 Type I FTE'!KD19</f>
        <v>8.0153443766346977E-2</v>
      </c>
      <c r="KE19" s="20">
        <f>'Equation 4 Type II FTE'!KE19-'Equation 4 Type I FTE'!KE19</f>
        <v>8.9394664341761104E-2</v>
      </c>
      <c r="KF19" s="20">
        <f>'Equation 4 Type II FTE'!KF19-'Equation 4 Type I FTE'!KF19</f>
        <v>9.4863958151700095E-2</v>
      </c>
      <c r="KG19" s="20">
        <f>'Equation 4 Type II FTE'!KG19-'Equation 4 Type I FTE'!KG19</f>
        <v>9.8541586748038312E-2</v>
      </c>
      <c r="KH19" s="20">
        <f>'Equation 4 Type II FTE'!KH19-'Equation 4 Type I FTE'!KH19</f>
        <v>8.9960453356582371E-2</v>
      </c>
      <c r="KI19" s="20">
        <f>'Equation 4 Type II FTE'!KI19-'Equation 4 Type I FTE'!KI19</f>
        <v>0.10834859633827375</v>
      </c>
      <c r="KJ19" s="20">
        <f>'Equation 4 Type II FTE'!KJ19-'Equation 4 Type I FTE'!KJ19</f>
        <v>0.12136174367916303</v>
      </c>
      <c r="KK19" s="20">
        <f>'Equation 4 Type II FTE'!KK19-'Equation 4 Type I FTE'!KK19</f>
        <v>8.5434141238012212E-2</v>
      </c>
      <c r="KL19" s="20">
        <f>'Equation 4 Type II FTE'!KL19-'Equation 4 Type I FTE'!KL19</f>
        <v>0.1528573321708806</v>
      </c>
      <c r="KM19" s="20">
        <f>'Equation 4 Type II FTE'!KM19-'Equation 4 Type I FTE'!KM19</f>
        <v>0.15078277244986921</v>
      </c>
      <c r="KN19" s="20">
        <f>'Equation 4 Type II FTE'!KN19-'Equation 4 Type I FTE'!KN19</f>
        <v>9.9673164777680928E-2</v>
      </c>
      <c r="KO19" s="20">
        <f>'Equation 4 Type II FTE'!KO19-'Equation 4 Type I FTE'!KO19</f>
        <v>9.1469224062772442E-2</v>
      </c>
      <c r="KP19" s="20">
        <f>'Equation 4 Type II FTE'!KP19-'Equation 4 Type I FTE'!KP19</f>
        <v>0.10702842197035746</v>
      </c>
      <c r="KQ19" s="20">
        <f>'Equation 4 Type II FTE'!KQ19-'Equation 4 Type I FTE'!KQ19</f>
        <v>0.13965558849171752</v>
      </c>
      <c r="KR19" s="20">
        <f>'Equation 4 Type II FTE'!KR19-'Equation 4 Type I FTE'!KR19</f>
        <v>6.1199511769834354E-2</v>
      </c>
      <c r="KS19" s="20">
        <f>'Equation 4 Type II FTE'!KS19-'Equation 4 Type I FTE'!KS19</f>
        <v>9.8541586748038368E-2</v>
      </c>
      <c r="KT19" s="20">
        <f>'Equation 4 Type II FTE'!KT19-'Equation 4 Type I FTE'!KT19</f>
        <v>0.10269070619006107</v>
      </c>
      <c r="KU19" s="20">
        <f>'Equation 4 Type II FTE'!KU19-'Equation 4 Type I FTE'!KU19</f>
        <v>0.13050866608544032</v>
      </c>
      <c r="KV19" s="20">
        <f>'Equation 4 Type II FTE'!KV19-'Equation 4 Type I FTE'!KV19</f>
        <v>7.1855204882301627E-2</v>
      </c>
      <c r="KW19" s="20">
        <f>'Equation 4 Type II FTE'!KW19-'Equation 4 Type I FTE'!KW19</f>
        <v>0.1674735483870968</v>
      </c>
      <c r="KX19" s="20">
        <f>'Equation 4 Type II FTE'!KX19-'Equation 4 Type I FTE'!KX19</f>
        <v>0.16681346120313861</v>
      </c>
      <c r="KY19" s="20">
        <f>'Equation 4 Type II FTE'!KY19-'Equation 4 Type I FTE'!KY19</f>
        <v>0.15540338273757631</v>
      </c>
      <c r="KZ19" s="20">
        <f>'Equation 4 Type II FTE'!KZ19-'Equation 4 Type I FTE'!KZ19</f>
        <v>0.14474768962510895</v>
      </c>
      <c r="LA19" s="20">
        <f>'Equation 4 Type II FTE'!LA19-'Equation 4 Type I FTE'!LA19</f>
        <v>0.161815658238884</v>
      </c>
      <c r="LB19" s="20">
        <f>'Equation 4 Type II FTE'!LB19-'Equation 4 Type I FTE'!LB19</f>
        <v>0.15078277244986926</v>
      </c>
      <c r="LC19" s="20">
        <f>'Equation 4 Type II FTE'!LC19-'Equation 4 Type I FTE'!LC19</f>
        <v>0.16011829119442023</v>
      </c>
      <c r="LD19" s="20">
        <f>'Equation 4 Type II FTE'!LD19-'Equation 4 Type I FTE'!LD19</f>
        <v>0.18246695727986051</v>
      </c>
      <c r="LE19" s="20">
        <f>'Equation 4 Type II FTE'!LE19-'Equation 4 Type I FTE'!LE19</f>
        <v>0.13597795989537922</v>
      </c>
      <c r="LF19" s="20">
        <f>'Equation 4 Type II FTE'!LF19-'Equation 4 Type I FTE'!LF19</f>
        <v>0.10372798605056671</v>
      </c>
      <c r="LG19" s="20">
        <f>'Equation 4 Type II FTE'!LG19-'Equation 4 Type I FTE'!LG19</f>
        <v>0.16351302528334788</v>
      </c>
      <c r="LH19" s="20">
        <f>'Equation 4 Type II FTE'!LH19-'Equation 4 Type I FTE'!LH19</f>
        <v>0.16190995640802094</v>
      </c>
      <c r="LI19" s="20">
        <f>'Equation 4 Type II FTE'!LI19-'Equation 4 Type I FTE'!LI19</f>
        <v>0.1728485440278989</v>
      </c>
      <c r="LJ19" s="20">
        <f>'Equation 4 Type II FTE'!LJ19-'Equation 4 Type I FTE'!LJ19</f>
        <v>0.11824990409764603</v>
      </c>
      <c r="LK19" s="20">
        <f>'Equation 4 Type II FTE'!LK19-'Equation 4 Type I FTE'!LK19</f>
        <v>0.14823672188317349</v>
      </c>
      <c r="LL19" s="20">
        <f>'Equation 4 Type II FTE'!LL19-'Equation 4 Type I FTE'!LL19</f>
        <v>0.1879362510897995</v>
      </c>
      <c r="LM19" s="20">
        <f>'Equation 4 Type II FTE'!LM19-'Equation 4 Type I FTE'!LM19</f>
        <v>0.1246621795989538</v>
      </c>
      <c r="LN19" s="20">
        <f>'Equation 4 Type II FTE'!LN19-'Equation 4 Type I FTE'!LN19</f>
        <v>0.16869942458587625</v>
      </c>
      <c r="LO19" s="20">
        <f>'Equation 4 Type II FTE'!LO19-'Equation 4 Type I FTE'!LO19</f>
        <v>0.1055196512641674</v>
      </c>
      <c r="LP19" s="20">
        <f>'Equation 4 Type II FTE'!LP19-'Equation 4 Type I FTE'!LP19</f>
        <v>0.15992969485614644</v>
      </c>
      <c r="LQ19" s="20">
        <f>'Equation 4 Type II FTE'!LQ19-'Equation 4 Type I FTE'!LQ19</f>
        <v>0.11457227550130775</v>
      </c>
      <c r="LR19" s="20">
        <f>'Equation 4 Type II FTE'!LR19-'Equation 4 Type I FTE'!LR19</f>
        <v>0.16577618134263294</v>
      </c>
      <c r="LS19" s="20">
        <f>'Equation 4 Type II FTE'!LS19-'Equation 4 Type I FTE'!LS19</f>
        <v>0.12786831734960769</v>
      </c>
      <c r="LT19" s="20">
        <f>'Equation 4 Type II FTE'!LT19-'Equation 4 Type I FTE'!LT19</f>
        <v>9.920167393199647E-2</v>
      </c>
      <c r="LU19" s="20">
        <f>'Equation 4 Type II FTE'!LU19-'Equation 4 Type I FTE'!LU19</f>
        <v>0.15832662598081954</v>
      </c>
      <c r="LV19" s="20">
        <f>'Equation 4 Type II FTE'!LV19-'Equation 4 Type I FTE'!LV19</f>
        <v>0.13512927637314737</v>
      </c>
      <c r="LW19" s="20">
        <f>'Equation 4 Type II FTE'!LW19-'Equation 4 Type I FTE'!LW19</f>
        <v>0.14437049694856144</v>
      </c>
      <c r="LX19" s="20">
        <f>'Equation 4 Type II FTE'!LX19-'Equation 4 Type I FTE'!LX19</f>
        <v>0.17350863121185703</v>
      </c>
      <c r="LY19" s="20">
        <f>'Equation 4 Type II FTE'!LY19-'Equation 4 Type I FTE'!LY19</f>
        <v>0.15530908456843939</v>
      </c>
      <c r="LZ19" s="20">
        <f>'Equation 4 Type II FTE'!LZ19-'Equation 4 Type I FTE'!LZ19</f>
        <v>0.13239462946817787</v>
      </c>
      <c r="MA19" s="20">
        <f>'Equation 4 Type II FTE'!MA19-'Equation 4 Type I FTE'!MA19</f>
        <v>9.3543783783783779E-2</v>
      </c>
      <c r="MB19" s="20">
        <f>'Equation 4 Type II FTE'!MB19-'Equation 4 Type I FTE'!MB19</f>
        <v>0.13805251961639056</v>
      </c>
      <c r="MC19" s="20">
        <f>'Equation 4 Type II FTE'!MC19-'Equation 4 Type I FTE'!MC19</f>
        <v>0.18001520488230166</v>
      </c>
      <c r="MD19" s="20">
        <f>'Equation 4 Type II FTE'!MD19-'Equation 4 Type I FTE'!MD19</f>
        <v>0.14719944202266783</v>
      </c>
      <c r="ME19" s="20">
        <f>'Equation 4 Type II FTE'!ME19-'Equation 4 Type I FTE'!ME19</f>
        <v>0.14210734088927637</v>
      </c>
      <c r="MF19" s="20">
        <f>'Equation 4 Type II FTE'!MF19-'Equation 4 Type I FTE'!MF19</f>
        <v>0.1504055797733217</v>
      </c>
      <c r="MG19" s="20">
        <f>'Equation 4 Type II FTE'!MG19-'Equation 4 Type I FTE'!MG19</f>
        <v>0.14880251089799482</v>
      </c>
      <c r="MH19" s="20">
        <f>'Equation 4 Type II FTE'!MH19-'Equation 4 Type I FTE'!MH19</f>
        <v>0.15446040104620751</v>
      </c>
      <c r="MI19" s="20">
        <f>'Equation 4 Type II FTE'!MI19-'Equation 4 Type I FTE'!MI19</f>
        <v>0.14125865736704449</v>
      </c>
      <c r="MJ19" s="20">
        <f>'Equation 4 Type II FTE'!MJ19-'Equation 4 Type I FTE'!MJ19</f>
        <v>0.12437928509154317</v>
      </c>
      <c r="MK19" s="20">
        <f>'Equation 4 Type II FTE'!MK19-'Equation 4 Type I FTE'!MK19</f>
        <v>0.1374867306015693</v>
      </c>
      <c r="ML19" s="20">
        <f>'Equation 4 Type II FTE'!ML19-'Equation 4 Type I FTE'!ML19</f>
        <v>0.18190116826503924</v>
      </c>
      <c r="MM19" s="20">
        <f>'Equation 4 Type II FTE'!MM19-'Equation 4 Type I FTE'!MM19</f>
        <v>0.12720823016564953</v>
      </c>
      <c r="MN19" s="20">
        <f>'Equation 4 Type II FTE'!MN19-'Equation 4 Type I FTE'!MN19</f>
        <v>0.1226819180470794</v>
      </c>
      <c r="MO19" s="20">
        <f>'Equation 4 Type II FTE'!MO19-'Equation 4 Type I FTE'!MO19</f>
        <v>0.10278500435919785</v>
      </c>
      <c r="MP19" s="20">
        <f>'Equation 4 Type II FTE'!MP19-'Equation 4 Type I FTE'!MP19</f>
        <v>0.1038222842197036</v>
      </c>
      <c r="MQ19" s="20">
        <f>'Equation 4 Type II FTE'!MQ19-'Equation 4 Type I FTE'!MQ19</f>
        <v>9.6278430688753247E-2</v>
      </c>
      <c r="MR19" s="20">
        <f>'Equation 4 Type II FTE'!MR19-'Equation 4 Type I FTE'!MR19</f>
        <v>0.12277621621621621</v>
      </c>
      <c r="MS19" s="20">
        <f>'Equation 4 Type II FTE'!MS19-'Equation 4 Type I FTE'!MS19</f>
        <v>0.10778280732345251</v>
      </c>
      <c r="MT19" s="20">
        <f>'Equation 4 Type II FTE'!MT19-'Equation 4 Type I FTE'!MT19</f>
        <v>0.12711393199651266</v>
      </c>
      <c r="MU19" s="20">
        <f>'Equation 4 Type II FTE'!MU19-'Equation 4 Type I FTE'!MU19</f>
        <v>0.10118193548387097</v>
      </c>
      <c r="MV19" s="20">
        <f>'Equation 4 Type II FTE'!MV19-'Equation 4 Type I FTE'!MV19</f>
        <v>0.15002838709677424</v>
      </c>
      <c r="MW19" s="20">
        <f>'Equation 4 Type II FTE'!MW19-'Equation 4 Type I FTE'!MW19</f>
        <v>0.14173014821272883</v>
      </c>
      <c r="MX19" s="20">
        <f>'Equation 4 Type II FTE'!MX19-'Equation 4 Type I FTE'!MX19</f>
        <v>0.15662925893635571</v>
      </c>
      <c r="MY19" s="20">
        <f>'Equation 4 Type II FTE'!MY19-'Equation 4 Type I FTE'!MY19</f>
        <v>0.14512488230165649</v>
      </c>
      <c r="MZ19" s="20">
        <f>'Equation 4 Type II FTE'!MZ19-'Equation 4 Type I FTE'!MZ19</f>
        <v>0.1077828073234525</v>
      </c>
      <c r="NA19" s="20">
        <f>'Equation 4 Type II FTE'!NA19-'Equation 4 Type I FTE'!NA19</f>
        <v>0.17897792502179599</v>
      </c>
      <c r="NB19" s="20">
        <f>'Equation 4 Type II FTE'!NB19-'Equation 4 Type I FTE'!NB19</f>
        <v>0.13060296425457715</v>
      </c>
      <c r="NC19" s="20">
        <f>'Equation 4 Type II FTE'!NC19-'Equation 4 Type I FTE'!NC19</f>
        <v>0.14540777680906714</v>
      </c>
      <c r="ND19" s="20">
        <f>'Equation 4 Type II FTE'!ND19-'Equation 4 Type I FTE'!ND19</f>
        <v>0.16294723626852659</v>
      </c>
      <c r="NE19" s="20">
        <f>'Equation 4 Type II FTE'!NE19-'Equation 4 Type I FTE'!NE19</f>
        <v>0.10448237140366173</v>
      </c>
      <c r="NF19" s="20">
        <f>'Equation 4 Type II FTE'!NF19-'Equation 4 Type I FTE'!NF19</f>
        <v>0.14531347863993027</v>
      </c>
      <c r="NG19" s="46">
        <f>'Equation 4 Type II FTE'!NG19-'Equation 4 Type I FTE'!NG19</f>
        <v>0.15672355710549257</v>
      </c>
      <c r="NH19" s="20">
        <f>'Equation 4 Type II FTE'!NH19-'Equation 4 Type I FTE'!NH19</f>
        <v>0.16596477768090701</v>
      </c>
      <c r="NI19" s="20">
        <f>'Equation 4 Type II FTE'!NI19-'Equation 4 Type I FTE'!NI19</f>
        <v>0.10401088055797736</v>
      </c>
      <c r="NJ19" s="46">
        <f>'Equation 4 Type II FTE'!NJ19-'Equation 4 Type I FTE'!NJ19</f>
        <v>0.24800418482999131</v>
      </c>
    </row>
    <row r="20" spans="2:374" x14ac:dyDescent="0.3">
      <c r="B20" s="18" t="s">
        <v>832</v>
      </c>
      <c r="C20" s="20">
        <f>'Equation 4 Type II FTE'!C20-'Equation 4 Type I FTE'!C20</f>
        <v>4.6981118881118888E-2</v>
      </c>
      <c r="D20" s="20">
        <f>'Equation 4 Type II FTE'!D20-'Equation 4 Type I FTE'!D20</f>
        <v>5.5489510489510487E-2</v>
      </c>
      <c r="E20" s="20">
        <f>'Equation 4 Type II FTE'!E20-'Equation 4 Type I FTE'!E20</f>
        <v>5.6691783216783226E-2</v>
      </c>
      <c r="F20" s="20">
        <f>'Equation 4 Type II FTE'!F20-'Equation 4 Type I FTE'!F20</f>
        <v>7.6852972027972033E-2</v>
      </c>
      <c r="G20" s="20">
        <f>'Equation 4 Type II FTE'!G20-'Equation 4 Type I FTE'!G20</f>
        <v>5.474965034965034E-2</v>
      </c>
      <c r="H20" s="20">
        <f>'Equation 4 Type II FTE'!H20-'Equation 4 Type I FTE'!H20</f>
        <v>4.5223951048951043E-2</v>
      </c>
      <c r="I20" s="20">
        <f>'Equation 4 Type II FTE'!I20-'Equation 4 Type I FTE'!I20</f>
        <v>3.7547902097902097E-2</v>
      </c>
      <c r="J20" s="20">
        <f>'Equation 4 Type II FTE'!J20-'Equation 4 Type I FTE'!J20</f>
        <v>4.4576573426573424E-2</v>
      </c>
      <c r="K20" s="20">
        <f>'Equation 4 Type II FTE'!K20-'Equation 4 Type I FTE'!K20</f>
        <v>3.8287762237762236E-2</v>
      </c>
      <c r="L20" s="20">
        <f>'Equation 4 Type II FTE'!L20-'Equation 4 Type I FTE'!L20</f>
        <v>7.8425174825174832E-2</v>
      </c>
      <c r="M20" s="20">
        <f>'Equation 4 Type II FTE'!M20-'Equation 4 Type I FTE'!M20</f>
        <v>4.5963811188811182E-2</v>
      </c>
      <c r="N20" s="20">
        <f>'Equation 4 Type II FTE'!N20-'Equation 4 Type I FTE'!N20</f>
        <v>9.1002797202797206E-2</v>
      </c>
      <c r="O20" s="20">
        <f>'Equation 4 Type II FTE'!O20-'Equation 4 Type I FTE'!O20</f>
        <v>4.6518706293706302E-2</v>
      </c>
      <c r="P20" s="20">
        <f>'Equation 4 Type II FTE'!P20-'Equation 4 Type I FTE'!P20</f>
        <v>3.4218531468531467E-2</v>
      </c>
      <c r="Q20" s="20">
        <f>'Equation 4 Type II FTE'!Q20-'Equation 4 Type I FTE'!Q20</f>
        <v>0</v>
      </c>
      <c r="R20" s="20">
        <f>'Equation 4 Type II FTE'!R20-'Equation 4 Type I FTE'!R20</f>
        <v>3.4033566433566434E-2</v>
      </c>
      <c r="S20" s="20">
        <f>'Equation 4 Type II FTE'!S20-'Equation 4 Type I FTE'!S20</f>
        <v>3.9952447552447555E-2</v>
      </c>
      <c r="T20" s="20">
        <f>'Equation 4 Type II FTE'!T20-'Equation 4 Type I FTE'!T20</f>
        <v>4.12472027972028E-2</v>
      </c>
      <c r="U20" s="20">
        <f>'Equation 4 Type II FTE'!U20-'Equation 4 Type I FTE'!U20</f>
        <v>5.0865384615384618E-2</v>
      </c>
      <c r="V20" s="20">
        <f>'Equation 4 Type II FTE'!V20-'Equation 4 Type I FTE'!V20</f>
        <v>5.7616608391608391E-2</v>
      </c>
      <c r="W20" s="20">
        <f>'Equation 4 Type II FTE'!W20-'Equation 4 Type I FTE'!W20</f>
        <v>3.3848601398601401E-2</v>
      </c>
      <c r="X20" s="20">
        <f>'Equation 4 Type II FTE'!X20-'Equation 4 Type I FTE'!X20</f>
        <v>3.3293706293706288E-2</v>
      </c>
      <c r="Y20" s="20">
        <f>'Equation 4 Type II FTE'!Y20-'Equation 4 Type I FTE'!Y20</f>
        <v>3.5883216783216779E-2</v>
      </c>
      <c r="Z20" s="20">
        <f>'Equation 4 Type II FTE'!Z20-'Equation 4 Type I FTE'!Z20</f>
        <v>8.5268881118881132E-2</v>
      </c>
      <c r="AA20" s="20">
        <f>'Equation 4 Type II FTE'!AA20-'Equation 4 Type I FTE'!AA20</f>
        <v>5.7246678321678311E-2</v>
      </c>
      <c r="AB20" s="20">
        <f>'Equation 4 Type II FTE'!AB20-'Equation 4 Type I FTE'!AB20</f>
        <v>8.0459790209790202E-2</v>
      </c>
      <c r="AC20" s="20">
        <f>'Equation 4 Type II FTE'!AC20-'Equation 4 Type I FTE'!AC20</f>
        <v>5.5766958041958047E-2</v>
      </c>
      <c r="AD20" s="20">
        <f>'Equation 4 Type II FTE'!AD20-'Equation 4 Type I FTE'!AD20</f>
        <v>4.1339685314685314E-2</v>
      </c>
      <c r="AE20" s="20">
        <f>'Equation 4 Type II FTE'!AE20-'Equation 4 Type I FTE'!AE20</f>
        <v>4.0784790209790207E-2</v>
      </c>
      <c r="AF20" s="20">
        <f>'Equation 4 Type II FTE'!AF20-'Equation 4 Type I FTE'!AF20</f>
        <v>4.5593881118881123E-2</v>
      </c>
      <c r="AG20" s="20">
        <f>'Equation 4 Type II FTE'!AG20-'Equation 4 Type I FTE'!AG20</f>
        <v>4.4206643356643364E-2</v>
      </c>
      <c r="AH20" s="20">
        <f>'Equation 4 Type II FTE'!AH20-'Equation 4 Type I FTE'!AH20</f>
        <v>5.0957867132867124E-2</v>
      </c>
      <c r="AI20" s="20">
        <f>'Equation 4 Type II FTE'!AI20-'Equation 4 Type I FTE'!AI20</f>
        <v>4.4669055944055937E-2</v>
      </c>
      <c r="AJ20" s="20">
        <f>'Equation 4 Type II FTE'!AJ20-'Equation 4 Type I FTE'!AJ20</f>
        <v>3.847272727272727E-2</v>
      </c>
      <c r="AK20" s="20">
        <f>'Equation 4 Type II FTE'!AK20-'Equation 4 Type I FTE'!AK20</f>
        <v>4.8460839160839153E-2</v>
      </c>
      <c r="AL20" s="20">
        <f>'Equation 4 Type II FTE'!AL20-'Equation 4 Type I FTE'!AL20</f>
        <v>4.8090909090909094E-2</v>
      </c>
      <c r="AM20" s="20">
        <f>'Equation 4 Type II FTE'!AM20-'Equation 4 Type I FTE'!AM20</f>
        <v>5.3084965034965022E-2</v>
      </c>
      <c r="AN20" s="20">
        <f>'Equation 4 Type II FTE'!AN20-'Equation 4 Type I FTE'!AN20</f>
        <v>3.4126048951048947E-2</v>
      </c>
      <c r="AO20" s="20">
        <f>'Equation 4 Type II FTE'!AO20-'Equation 4 Type I FTE'!AO20</f>
        <v>2.9964335664335661E-2</v>
      </c>
      <c r="AP20" s="20">
        <f>'Equation 4 Type II FTE'!AP20-'Equation 4 Type I FTE'!AP20</f>
        <v>5.2437587412587409E-2</v>
      </c>
      <c r="AQ20" s="20">
        <f>'Equation 4 Type II FTE'!AQ20-'Equation 4 Type I FTE'!AQ20</f>
        <v>3.7085489510489511E-2</v>
      </c>
      <c r="AR20" s="20">
        <f>'Equation 4 Type II FTE'!AR20-'Equation 4 Type I FTE'!AR20</f>
        <v>4.1432167832167827E-2</v>
      </c>
      <c r="AS20" s="20">
        <f>'Equation 4 Type II FTE'!AS20-'Equation 4 Type I FTE'!AS20</f>
        <v>3.8935139860139863E-2</v>
      </c>
      <c r="AT20" s="20">
        <f>'Equation 4 Type II FTE'!AT20-'Equation 4 Type I FTE'!AT20</f>
        <v>3.6530594405594405E-2</v>
      </c>
      <c r="AU20" s="20">
        <f>'Equation 4 Type II FTE'!AU20-'Equation 4 Type I FTE'!AU20</f>
        <v>3.3478671328671328E-2</v>
      </c>
      <c r="AV20" s="20">
        <f>'Equation 4 Type II FTE'!AV20-'Equation 4 Type I FTE'!AV20</f>
        <v>4.0877272727272727E-2</v>
      </c>
      <c r="AW20" s="20">
        <f>'Equation 4 Type II FTE'!AW20-'Equation 4 Type I FTE'!AW20</f>
        <v>3.5975699300699299E-2</v>
      </c>
      <c r="AX20" s="20">
        <f>'Equation 4 Type II FTE'!AX20-'Equation 4 Type I FTE'!AX20</f>
        <v>3.6253146853146845E-2</v>
      </c>
      <c r="AY20" s="20">
        <f>'Equation 4 Type II FTE'!AY20-'Equation 4 Type I FTE'!AY20</f>
        <v>2.9501923076923071E-2</v>
      </c>
      <c r="AZ20" s="20">
        <f>'Equation 4 Type II FTE'!AZ20-'Equation 4 Type I FTE'!AZ20</f>
        <v>3.1998951048951049E-2</v>
      </c>
      <c r="BA20" s="20">
        <f>'Equation 4 Type II FTE'!BA20-'Equation 4 Type I FTE'!BA20</f>
        <v>3.3571153846153848E-2</v>
      </c>
      <c r="BB20" s="20">
        <f>'Equation 4 Type II FTE'!BB20-'Equation 4 Type I FTE'!BB20</f>
        <v>4.3929195804195804E-2</v>
      </c>
      <c r="BC20" s="20">
        <f>'Equation 4 Type II FTE'!BC20-'Equation 4 Type I FTE'!BC20</f>
        <v>4.7258566433566428E-2</v>
      </c>
      <c r="BD20" s="20">
        <f>'Equation 4 Type II FTE'!BD20-'Equation 4 Type I FTE'!BD20</f>
        <v>3.3756118881118874E-2</v>
      </c>
      <c r="BE20" s="20">
        <f>'Equation 4 Type II FTE'!BE20-'Equation 4 Type I FTE'!BE20</f>
        <v>4.3096853146853152E-2</v>
      </c>
      <c r="BF20" s="20">
        <f>'Equation 4 Type II FTE'!BF20-'Equation 4 Type I FTE'!BF20</f>
        <v>4.2356993006993006E-2</v>
      </c>
      <c r="BG20" s="20">
        <f>'Equation 4 Type II FTE'!BG20-'Equation 4 Type I FTE'!BG20</f>
        <v>5.2530069930069936E-2</v>
      </c>
      <c r="BH20" s="20">
        <f>'Equation 4 Type II FTE'!BH20-'Equation 4 Type I FTE'!BH20</f>
        <v>4.6056293706293716E-2</v>
      </c>
      <c r="BI20" s="20">
        <f>'Equation 4 Type II FTE'!BI20-'Equation 4 Type I FTE'!BI20</f>
        <v>5.2622552447552443E-2</v>
      </c>
      <c r="BJ20" s="20">
        <f>'Equation 4 Type II FTE'!BJ20-'Equation 4 Type I FTE'!BJ20</f>
        <v>4.6241258741258742E-2</v>
      </c>
      <c r="BK20" s="20">
        <f>'Equation 4 Type II FTE'!BK20-'Equation 4 Type I FTE'!BK20</f>
        <v>4.1247202797202794E-2</v>
      </c>
      <c r="BL20" s="20">
        <f>'Equation 4 Type II FTE'!BL20-'Equation 4 Type I FTE'!BL20</f>
        <v>3.4958391608391606E-2</v>
      </c>
      <c r="BM20" s="20">
        <f>'Equation 4 Type II FTE'!BM20-'Equation 4 Type I FTE'!BM20</f>
        <v>4.1802097902097893E-2</v>
      </c>
      <c r="BN20" s="20">
        <f>'Equation 4 Type II FTE'!BN20-'Equation 4 Type I FTE'!BN20</f>
        <v>4.6888636363636368E-2</v>
      </c>
      <c r="BO20" s="20">
        <f>'Equation 4 Type II FTE'!BO20-'Equation 4 Type I FTE'!BO20</f>
        <v>6.7049825174825162E-2</v>
      </c>
      <c r="BP20" s="20">
        <f>'Equation 4 Type II FTE'!BP20-'Equation 4 Type I FTE'!BP20</f>
        <v>3.7085489510489497E-2</v>
      </c>
      <c r="BQ20" s="20">
        <f>'Equation 4 Type II FTE'!BQ20-'Equation 4 Type I FTE'!BQ20</f>
        <v>4.5593881118881116E-2</v>
      </c>
      <c r="BR20" s="20">
        <f>'Equation 4 Type II FTE'!BR20-'Equation 4 Type I FTE'!BR20</f>
        <v>3.6530594405594398E-2</v>
      </c>
      <c r="BS20" s="20">
        <f>'Equation 4 Type II FTE'!BS20-'Equation 4 Type I FTE'!BS20</f>
        <v>4.3004370629370625E-2</v>
      </c>
      <c r="BT20" s="20">
        <f>'Equation 4 Type II FTE'!BT20-'Equation 4 Type I FTE'!BT20</f>
        <v>4.7720979020979021E-2</v>
      </c>
      <c r="BU20" s="20">
        <f>'Equation 4 Type II FTE'!BU20-'Equation 4 Type I FTE'!BU20</f>
        <v>4.2449475524475533E-2</v>
      </c>
      <c r="BV20" s="20">
        <f>'Equation 4 Type II FTE'!BV20-'Equation 4 Type I FTE'!BV20</f>
        <v>4.3096853146853152E-2</v>
      </c>
      <c r="BW20" s="20">
        <f>'Equation 4 Type II FTE'!BW20-'Equation 4 Type I FTE'!BW20</f>
        <v>4.7998426573426574E-2</v>
      </c>
      <c r="BX20" s="20">
        <f>'Equation 4 Type II FTE'!BX20-'Equation 4 Type I FTE'!BX20</f>
        <v>3.5605769230769233E-2</v>
      </c>
      <c r="BY20" s="20">
        <f>'Equation 4 Type II FTE'!BY20-'Equation 4 Type I FTE'!BY20</f>
        <v>3.449597902097902E-2</v>
      </c>
      <c r="BZ20" s="20">
        <f>'Equation 4 Type II FTE'!BZ20-'Equation 4 Type I FTE'!BZ20</f>
        <v>3.3941083916083921E-2</v>
      </c>
      <c r="CA20" s="20">
        <f>'Equation 4 Type II FTE'!CA20-'Equation 4 Type I FTE'!CA20</f>
        <v>4.9478146853146845E-2</v>
      </c>
      <c r="CB20" s="20">
        <f>'Equation 4 Type II FTE'!CB20-'Equation 4 Type I FTE'!CB20</f>
        <v>4.7166083916083915E-2</v>
      </c>
      <c r="CC20" s="20">
        <f>'Equation 4 Type II FTE'!CC20-'Equation 4 Type I FTE'!CC20</f>
        <v>4.4576573426573424E-2</v>
      </c>
      <c r="CD20" s="20">
        <f>'Equation 4 Type II FTE'!CD20-'Equation 4 Type I FTE'!CD20</f>
        <v>7.3431118881118862E-2</v>
      </c>
      <c r="CE20" s="20">
        <f>'Equation 4 Type II FTE'!CE20-'Equation 4 Type I FTE'!CE20</f>
        <v>5.4287237762237754E-2</v>
      </c>
      <c r="CF20" s="20">
        <f>'Equation 4 Type II FTE'!CF20-'Equation 4 Type I FTE'!CF20</f>
        <v>4.476153846153845E-2</v>
      </c>
      <c r="CG20" s="20">
        <f>'Equation 4 Type II FTE'!CG20-'Equation 4 Type I FTE'!CG20</f>
        <v>4.18020979020979E-2</v>
      </c>
      <c r="CH20" s="20">
        <f>'Equation 4 Type II FTE'!CH20-'Equation 4 Type I FTE'!CH20</f>
        <v>3.477342657342658E-2</v>
      </c>
      <c r="CI20" s="20">
        <f>'Equation 4 Type II FTE'!CI20-'Equation 4 Type I FTE'!CI20</f>
        <v>4.3466783216783211E-2</v>
      </c>
      <c r="CJ20" s="20">
        <f>'Equation 4 Type II FTE'!CJ20-'Equation 4 Type I FTE'!CJ20</f>
        <v>6.3350524475524486E-2</v>
      </c>
      <c r="CK20" s="20">
        <f>'Equation 4 Type II FTE'!CK20-'Equation 4 Type I FTE'!CK20</f>
        <v>7.5188286713286701E-2</v>
      </c>
      <c r="CL20" s="20">
        <f>'Equation 4 Type II FTE'!CL20-'Equation 4 Type I FTE'!CL20</f>
        <v>5.0218006993006992E-2</v>
      </c>
      <c r="CM20" s="20">
        <f>'Equation 4 Type II FTE'!CM20-'Equation 4 Type I FTE'!CM20</f>
        <v>5.2622552447552443E-2</v>
      </c>
      <c r="CN20" s="20">
        <f>'Equation 4 Type II FTE'!CN20-'Equation 4 Type I FTE'!CN20</f>
        <v>3.791783216783217E-2</v>
      </c>
      <c r="CO20" s="20">
        <f>'Equation 4 Type II FTE'!CO20-'Equation 4 Type I FTE'!CO20</f>
        <v>4.1432167832167827E-2</v>
      </c>
      <c r="CP20" s="20">
        <f>'Equation 4 Type II FTE'!CP20-'Equation 4 Type I FTE'!CP20</f>
        <v>4.1154720279720267E-2</v>
      </c>
      <c r="CQ20" s="20">
        <f>'Equation 4 Type II FTE'!CQ20-'Equation 4 Type I FTE'!CQ20</f>
        <v>3.6900524475524471E-2</v>
      </c>
      <c r="CR20" s="20">
        <f>'Equation 4 Type II FTE'!CR20-'Equation 4 Type I FTE'!CR20</f>
        <v>3.6253146853146859E-2</v>
      </c>
      <c r="CS20" s="20">
        <f>'Equation 4 Type II FTE'!CS20-'Equation 4 Type I FTE'!CS20</f>
        <v>3.6530594405594412E-2</v>
      </c>
      <c r="CT20" s="20">
        <f>'Equation 4 Type II FTE'!CT20-'Equation 4 Type I FTE'!CT20</f>
        <v>3.5513286713286712E-2</v>
      </c>
      <c r="CU20" s="20">
        <f>'Equation 4 Type II FTE'!CU20-'Equation 4 Type I FTE'!CU20</f>
        <v>3.3756118881118874E-2</v>
      </c>
      <c r="CV20" s="20">
        <f>'Equation 4 Type II FTE'!CV20-'Equation 4 Type I FTE'!CV20</f>
        <v>4.9570629370629359E-2</v>
      </c>
      <c r="CW20" s="20">
        <f>'Equation 4 Type II FTE'!CW20-'Equation 4 Type I FTE'!CW20</f>
        <v>5.0495454545454545E-2</v>
      </c>
      <c r="CX20" s="20">
        <f>'Equation 4 Type II FTE'!CX20-'Equation 4 Type I FTE'!CX20</f>
        <v>3.9582517482517482E-2</v>
      </c>
      <c r="CY20" s="20">
        <f>'Equation 4 Type II FTE'!CY20-'Equation 4 Type I FTE'!CY20</f>
        <v>4.8830769230769233E-2</v>
      </c>
      <c r="CZ20" s="20">
        <f>'Equation 4 Type II FTE'!CZ20-'Equation 4 Type I FTE'!CZ20</f>
        <v>7.8795104895104884E-2</v>
      </c>
      <c r="DA20" s="20">
        <f>'Equation 4 Type II FTE'!DA20-'Equation 4 Type I FTE'!DA20</f>
        <v>7.4078496503496474E-2</v>
      </c>
      <c r="DB20" s="20">
        <f>'Equation 4 Type II FTE'!DB20-'Equation 4 Type I FTE'!DB20</f>
        <v>4.7813461538461527E-2</v>
      </c>
      <c r="DC20" s="20">
        <f>'Equation 4 Type II FTE'!DC20-'Equation 4 Type I FTE'!DC20</f>
        <v>5.891136363636363E-2</v>
      </c>
      <c r="DD20" s="20">
        <f>'Equation 4 Type II FTE'!DD20-'Equation 4 Type I FTE'!DD20</f>
        <v>4.4114160839160824E-2</v>
      </c>
      <c r="DE20" s="20">
        <f>'Equation 4 Type II FTE'!DE20-'Equation 4 Type I FTE'!DE20</f>
        <v>7.8240209790209778E-2</v>
      </c>
      <c r="DF20" s="20">
        <f>'Equation 4 Type II FTE'!DF20-'Equation 4 Type I FTE'!DF20</f>
        <v>5.632185314685316E-2</v>
      </c>
      <c r="DG20" s="20">
        <f>'Equation 4 Type II FTE'!DG20-'Equation 4 Type I FTE'!DG20</f>
        <v>5.2992482517482523E-2</v>
      </c>
      <c r="DH20" s="20">
        <f>'Equation 4 Type II FTE'!DH20-'Equation 4 Type I FTE'!DH20</f>
        <v>7.4910839160839154E-2</v>
      </c>
      <c r="DI20" s="20">
        <f>'Equation 4 Type II FTE'!DI20-'Equation 4 Type I FTE'!DI20</f>
        <v>3.6253146853146859E-2</v>
      </c>
      <c r="DJ20" s="20">
        <f>'Equation 4 Type II FTE'!DJ20-'Equation 4 Type I FTE'!DJ20</f>
        <v>5.2067657342657336E-2</v>
      </c>
      <c r="DK20" s="20">
        <f>'Equation 4 Type II FTE'!DK20-'Equation 4 Type I FTE'!DK20</f>
        <v>8.2124475524475507E-2</v>
      </c>
      <c r="DL20" s="20">
        <f>'Equation 4 Type II FTE'!DL20-'Equation 4 Type I FTE'!DL20</f>
        <v>8.7211013986013969E-2</v>
      </c>
      <c r="DM20" s="20">
        <f>'Equation 4 Type II FTE'!DM20-'Equation 4 Type I FTE'!DM20</f>
        <v>2.7744755244755247E-2</v>
      </c>
      <c r="DN20" s="20">
        <f>'Equation 4 Type II FTE'!DN20-'Equation 4 Type I FTE'!DN20</f>
        <v>6.3258041958041938E-2</v>
      </c>
      <c r="DO20" s="20">
        <f>'Equation 4 Type II FTE'!DO20-'Equation 4 Type I FTE'!DO20</f>
        <v>4.217202797202798E-2</v>
      </c>
      <c r="DP20" s="20">
        <f>'Equation 4 Type II FTE'!DP20-'Equation 4 Type I FTE'!DP20</f>
        <v>4.9755594405594405E-2</v>
      </c>
      <c r="DQ20" s="20">
        <f>'Equation 4 Type II FTE'!DQ20-'Equation 4 Type I FTE'!DQ20</f>
        <v>4.4576573426573431E-2</v>
      </c>
      <c r="DR20" s="20">
        <f>'Equation 4 Type II FTE'!DR20-'Equation 4 Type I FTE'!DR20</f>
        <v>6.7974650349650334E-2</v>
      </c>
      <c r="DS20" s="20">
        <f>'Equation 4 Type II FTE'!DS20-'Equation 4 Type I FTE'!DS20</f>
        <v>4.827587412587412E-2</v>
      </c>
      <c r="DT20" s="20">
        <f>'Equation 4 Type II FTE'!DT20-'Equation 4 Type I FTE'!DT20</f>
        <v>5.4934615384615387E-2</v>
      </c>
      <c r="DU20" s="20">
        <f>'Equation 4 Type II FTE'!DU20-'Equation 4 Type I FTE'!DU20</f>
        <v>4.4299125874125878E-2</v>
      </c>
      <c r="DV20" s="20">
        <f>'Equation 4 Type II FTE'!DV20-'Equation 4 Type I FTE'!DV20</f>
        <v>4.170961538461538E-2</v>
      </c>
      <c r="DW20" s="20">
        <f>'Equation 4 Type II FTE'!DW20-'Equation 4 Type I FTE'!DW20</f>
        <v>3.3293706293706288E-2</v>
      </c>
      <c r="DX20" s="20">
        <f>'Equation 4 Type II FTE'!DX20-'Equation 4 Type I FTE'!DX20</f>
        <v>4.485402097902097E-2</v>
      </c>
      <c r="DY20" s="20">
        <f>'Equation 4 Type II FTE'!DY20-'Equation 4 Type I FTE'!DY20</f>
        <v>3.9120104895104896E-2</v>
      </c>
      <c r="DZ20" s="20">
        <f>'Equation 4 Type II FTE'!DZ20-'Equation 4 Type I FTE'!DZ20</f>
        <v>4.3189335664335665E-2</v>
      </c>
      <c r="EA20" s="20">
        <f>'Equation 4 Type II FTE'!EA20-'Equation 4 Type I FTE'!EA20</f>
        <v>5.7339160839160838E-2</v>
      </c>
      <c r="EB20" s="20">
        <f>'Equation 4 Type II FTE'!EB20-'Equation 4 Type I FTE'!EB20</f>
        <v>3.0889160839160837E-2</v>
      </c>
      <c r="EC20" s="20">
        <f>'Equation 4 Type II FTE'!EC20-'Equation 4 Type I FTE'!EC20</f>
        <v>4.0137412587412588E-2</v>
      </c>
      <c r="ED20" s="20">
        <f>'Equation 4 Type II FTE'!ED20-'Equation 4 Type I FTE'!ED20</f>
        <v>3.3386188811188808E-2</v>
      </c>
      <c r="EE20" s="20">
        <f>'Equation 4 Type II FTE'!EE20-'Equation 4 Type I FTE'!EE20</f>
        <v>3.8657692307692303E-2</v>
      </c>
      <c r="EF20" s="20">
        <f>'Equation 4 Type II FTE'!EF20-'Equation 4 Type I FTE'!EF20</f>
        <v>3.4865909090909086E-2</v>
      </c>
      <c r="EG20" s="20">
        <f>'Equation 4 Type II FTE'!EG20-'Equation 4 Type I FTE'!EG20</f>
        <v>4.9108216783216779E-2</v>
      </c>
      <c r="EH20" s="20">
        <f>'Equation 4 Type II FTE'!EH20-'Equation 4 Type I FTE'!EH20</f>
        <v>3.0056818181818185E-2</v>
      </c>
      <c r="EI20" s="20">
        <f>'Equation 4 Type II FTE'!EI20-'Equation 4 Type I FTE'!EI20</f>
        <v>3.0796678321678317E-2</v>
      </c>
      <c r="EJ20" s="20">
        <f>'Equation 4 Type II FTE'!EJ20-'Equation 4 Type I FTE'!EJ20</f>
        <v>3.1998951048951049E-2</v>
      </c>
      <c r="EK20" s="20">
        <f>'Equation 4 Type II FTE'!EK20-'Equation 4 Type I FTE'!EK20</f>
        <v>4.7073601398601381E-2</v>
      </c>
      <c r="EL20" s="20">
        <f>'Equation 4 Type II FTE'!EL20-'Equation 4 Type I FTE'!EL20</f>
        <v>3.9674999999999988E-2</v>
      </c>
      <c r="EM20" s="20">
        <f>'Equation 4 Type II FTE'!EM20-'Equation 4 Type I FTE'!EM20</f>
        <v>3.847272727272727E-2</v>
      </c>
      <c r="EN20" s="20">
        <f>'Equation 4 Type II FTE'!EN20-'Equation 4 Type I FTE'!EN20</f>
        <v>3.6068181818181819E-2</v>
      </c>
      <c r="EO20" s="20">
        <f>'Equation 4 Type II FTE'!EO20-'Equation 4 Type I FTE'!EO20</f>
        <v>3.9767482517482529E-2</v>
      </c>
      <c r="EP20" s="20">
        <f>'Equation 4 Type II FTE'!EP20-'Equation 4 Type I FTE'!EP20</f>
        <v>4.133968531468532E-2</v>
      </c>
      <c r="EQ20" s="20">
        <f>'Equation 4 Type II FTE'!EQ20-'Equation 4 Type I FTE'!EQ20</f>
        <v>4.0137412587412581E-2</v>
      </c>
      <c r="ER20" s="20">
        <f>'Equation 4 Type II FTE'!ER20-'Equation 4 Type I FTE'!ER20</f>
        <v>3.856520979020979E-2</v>
      </c>
      <c r="ES20" s="20">
        <f>'Equation 4 Type II FTE'!ES20-'Equation 4 Type I FTE'!ES20</f>
        <v>3.5698251748251753E-2</v>
      </c>
      <c r="ET20" s="20">
        <f>'Equation 4 Type II FTE'!ET20-'Equation 4 Type I FTE'!ET20</f>
        <v>3.847272727272727E-2</v>
      </c>
      <c r="EU20" s="20">
        <f>'Equation 4 Type II FTE'!EU20-'Equation 4 Type I FTE'!EU20</f>
        <v>4.0322377622377614E-2</v>
      </c>
      <c r="EV20" s="20">
        <f>'Equation 4 Type II FTE'!EV20-'Equation 4 Type I FTE'!EV20</f>
        <v>3.7640384615384617E-2</v>
      </c>
      <c r="EW20" s="20">
        <f>'Equation 4 Type II FTE'!EW20-'Equation 4 Type I FTE'!EW20</f>
        <v>3.3293706293706288E-2</v>
      </c>
      <c r="EX20" s="20">
        <f>'Equation 4 Type II FTE'!EX20-'Equation 4 Type I FTE'!EX20</f>
        <v>4.5871328671328669E-2</v>
      </c>
      <c r="EY20" s="20">
        <f>'Equation 4 Type II FTE'!EY20-'Equation 4 Type I FTE'!EY20</f>
        <v>7.8702622377622364E-2</v>
      </c>
      <c r="EZ20" s="20">
        <f>'Equation 4 Type II FTE'!EZ20-'Equation 4 Type I FTE'!EZ20</f>
        <v>6.0298601398601395E-2</v>
      </c>
      <c r="FA20" s="20">
        <f>'Equation 4 Type II FTE'!FA20-'Equation 4 Type I FTE'!FA20</f>
        <v>3.7455419580419577E-2</v>
      </c>
      <c r="FB20" s="20">
        <f>'Equation 4 Type II FTE'!FB20-'Equation 4 Type I FTE'!FB20</f>
        <v>6.4275349650349645E-2</v>
      </c>
      <c r="FC20" s="20">
        <f>'Equation 4 Type II FTE'!FC20-'Equation 4 Type I FTE'!FC20</f>
        <v>4.6241258741258735E-2</v>
      </c>
      <c r="FD20" s="20">
        <f>'Equation 4 Type II FTE'!FD20-'Equation 4 Type I FTE'!FD20</f>
        <v>3.6068181818181819E-2</v>
      </c>
      <c r="FE20" s="20">
        <f>'Equation 4 Type II FTE'!FE20-'Equation 4 Type I FTE'!FE20</f>
        <v>3.4680944055944053E-2</v>
      </c>
      <c r="FF20" s="20">
        <f>'Equation 4 Type II FTE'!FF20-'Equation 4 Type I FTE'!FF20</f>
        <v>3.3108741258741262E-2</v>
      </c>
      <c r="FG20" s="20">
        <f>'Equation 4 Type II FTE'!FG20-'Equation 4 Type I FTE'!FG20</f>
        <v>6.3627972027972018E-2</v>
      </c>
      <c r="FH20" s="20">
        <f>'Equation 4 Type II FTE'!FH20-'Equation 4 Type I FTE'!FH20</f>
        <v>4.0414860139860134E-2</v>
      </c>
      <c r="FI20" s="20">
        <f>'Equation 4 Type II FTE'!FI20-'Equation 4 Type I FTE'!FI20</f>
        <v>5.3084965034965029E-2</v>
      </c>
      <c r="FJ20" s="20">
        <f>'Equation 4 Type II FTE'!FJ20-'Equation 4 Type I FTE'!FJ20</f>
        <v>4.7905944055944047E-2</v>
      </c>
      <c r="FK20" s="20">
        <f>'Equation 4 Type II FTE'!FK20-'Equation 4 Type I FTE'!FK20</f>
        <v>4.1339685314685314E-2</v>
      </c>
      <c r="FL20" s="20">
        <f>'Equation 4 Type II FTE'!FL20-'Equation 4 Type I FTE'!FL20</f>
        <v>5.2530069930069923E-2</v>
      </c>
      <c r="FM20" s="20">
        <f>'Equation 4 Type II FTE'!FM20-'Equation 4 Type I FTE'!FM20</f>
        <v>4.3836713286713291E-2</v>
      </c>
      <c r="FN20" s="20">
        <f>'Equation 4 Type II FTE'!FN20-'Equation 4 Type I FTE'!FN20</f>
        <v>4.540891608391609E-2</v>
      </c>
      <c r="FO20" s="20">
        <f>'Equation 4 Type II FTE'!FO20-'Equation 4 Type I FTE'!FO20</f>
        <v>4.9385664335664332E-2</v>
      </c>
      <c r="FP20" s="20">
        <f>'Equation 4 Type II FTE'!FP20-'Equation 4 Type I FTE'!FP20</f>
        <v>4.2819405594405592E-2</v>
      </c>
      <c r="FQ20" s="20">
        <f>'Equation 4 Type II FTE'!FQ20-'Equation 4 Type I FTE'!FQ20</f>
        <v>4.3189335664335658E-2</v>
      </c>
      <c r="FR20" s="20">
        <f>'Equation 4 Type II FTE'!FR20-'Equation 4 Type I FTE'!FR20</f>
        <v>4.3836713286713291E-2</v>
      </c>
      <c r="FS20" s="20">
        <f>'Equation 4 Type II FTE'!FS20-'Equation 4 Type I FTE'!FS20</f>
        <v>7.6205594405594407E-2</v>
      </c>
      <c r="FT20" s="20">
        <f>'Equation 4 Type II FTE'!FT20-'Equation 4 Type I FTE'!FT20</f>
        <v>3.6160664335664332E-2</v>
      </c>
      <c r="FU20" s="20">
        <f>'Equation 4 Type II FTE'!FU20-'Equation 4 Type I FTE'!FU20</f>
        <v>4.6518706293706288E-2</v>
      </c>
      <c r="FV20" s="20">
        <f>'Equation 4 Type II FTE'!FV20-'Equation 4 Type I FTE'!FV20</f>
        <v>5.6506818181818172E-2</v>
      </c>
      <c r="FW20" s="20">
        <f>'Equation 4 Type II FTE'!FW20-'Equation 4 Type I FTE'!FW20</f>
        <v>4.0414860139860148E-2</v>
      </c>
      <c r="FX20" s="20">
        <f>'Equation 4 Type II FTE'!FX20-'Equation 4 Type I FTE'!FX20</f>
        <v>5.7246678321678318E-2</v>
      </c>
      <c r="FY20" s="20">
        <f>'Equation 4 Type II FTE'!FY20-'Equation 4 Type I FTE'!FY20</f>
        <v>4.81833916083916E-2</v>
      </c>
      <c r="FZ20" s="20">
        <f>'Equation 4 Type II FTE'!FZ20-'Equation 4 Type I FTE'!FZ20</f>
        <v>3.449597902097902E-2</v>
      </c>
      <c r="GA20" s="20">
        <f>'Equation 4 Type II FTE'!GA20-'Equation 4 Type I FTE'!GA20</f>
        <v>3.468094405594406E-2</v>
      </c>
      <c r="GB20" s="20">
        <f>'Equation 4 Type II FTE'!GB20-'Equation 4 Type I FTE'!GB20</f>
        <v>3.0704195804195804E-2</v>
      </c>
      <c r="GC20" s="20">
        <f>'Equation 4 Type II FTE'!GC20-'Equation 4 Type I FTE'!GC20</f>
        <v>3.0889160839160833E-2</v>
      </c>
      <c r="GD20" s="20">
        <f>'Equation 4 Type II FTE'!GD20-'Equation 4 Type I FTE'!GD20</f>
        <v>3.828776223776223E-2</v>
      </c>
      <c r="GE20" s="20">
        <f>'Equation 4 Type II FTE'!GE20-'Equation 4 Type I FTE'!GE20</f>
        <v>3.0334265734265731E-2</v>
      </c>
      <c r="GF20" s="20">
        <f>'Equation 4 Type II FTE'!GF20-'Equation 4 Type I FTE'!GF20</f>
        <v>3.7362937062937057E-2</v>
      </c>
      <c r="GG20" s="20">
        <f>'Equation 4 Type II FTE'!GG20-'Equation 4 Type I FTE'!GG20</f>
        <v>4.3466783216783211E-2</v>
      </c>
      <c r="GH20" s="20">
        <f>'Equation 4 Type II FTE'!GH20-'Equation 4 Type I FTE'!GH20</f>
        <v>4.1062237762237767E-2</v>
      </c>
      <c r="GI20" s="20">
        <f>'Equation 4 Type II FTE'!GI20-'Equation 4 Type I FTE'!GI20</f>
        <v>4.5223951048951036E-2</v>
      </c>
      <c r="GJ20" s="20">
        <f>'Equation 4 Type II FTE'!GJ20-'Equation 4 Type I FTE'!GJ20</f>
        <v>6.233321678321678E-2</v>
      </c>
      <c r="GK20" s="20">
        <f>'Equation 4 Type II FTE'!GK20-'Equation 4 Type I FTE'!GK20</f>
        <v>5.0125524475524472E-2</v>
      </c>
      <c r="GL20" s="20">
        <f>'Equation 4 Type II FTE'!GL20-'Equation 4 Type I FTE'!GL20</f>
        <v>5.511958041958042E-2</v>
      </c>
      <c r="GM20" s="20">
        <f>'Equation 4 Type II FTE'!GM20-'Equation 4 Type I FTE'!GM20</f>
        <v>4.8830769230769233E-2</v>
      </c>
      <c r="GN20" s="20">
        <f>'Equation 4 Type II FTE'!GN20-'Equation 4 Type I FTE'!GN20</f>
        <v>3.5605769230769226E-2</v>
      </c>
      <c r="GO20" s="20">
        <f>'Equation 4 Type II FTE'!GO20-'Equation 4 Type I FTE'!GO20</f>
        <v>3.3848601398601394E-2</v>
      </c>
      <c r="GP20" s="20">
        <f>'Equation 4 Type II FTE'!GP20-'Equation 4 Type I FTE'!GP20</f>
        <v>3.3571153846153848E-2</v>
      </c>
      <c r="GQ20" s="20">
        <f>'Equation 4 Type II FTE'!GQ20-'Equation 4 Type I FTE'!GQ20</f>
        <v>5.3547377622377629E-2</v>
      </c>
      <c r="GR20" s="20">
        <f>'Equation 4 Type II FTE'!GR20-'Equation 4 Type I FTE'!GR20</f>
        <v>4.198706293706294E-2</v>
      </c>
      <c r="GS20" s="20">
        <f>'Equation 4 Type II FTE'!GS20-'Equation 4 Type I FTE'!GS20</f>
        <v>4.2264510489510479E-2</v>
      </c>
      <c r="GT20" s="20">
        <f>'Equation 4 Type II FTE'!GT20-'Equation 4 Type I FTE'!GT20</f>
        <v>3.6068181818181819E-2</v>
      </c>
      <c r="GU20" s="20">
        <f>'Equation 4 Type II FTE'!GU20-'Equation 4 Type I FTE'!GU20</f>
        <v>3.9305069930069936E-2</v>
      </c>
      <c r="GV20" s="20">
        <f>'Equation 4 Type II FTE'!GV20-'Equation 4 Type I FTE'!GV20</f>
        <v>4.4021678321678318E-2</v>
      </c>
      <c r="GW20" s="20">
        <f>'Equation 4 Type II FTE'!GW20-'Equation 4 Type I FTE'!GW20</f>
        <v>4.2172027972027966E-2</v>
      </c>
      <c r="GX20" s="20">
        <f>'Equation 4 Type II FTE'!GX20-'Equation 4 Type I FTE'!GX20</f>
        <v>4.0229895104895094E-2</v>
      </c>
      <c r="GY20" s="20">
        <f>'Equation 4 Type II FTE'!GY20-'Equation 4 Type I FTE'!GY20</f>
        <v>3.4773426573426573E-2</v>
      </c>
      <c r="GZ20" s="20">
        <f>'Equation 4 Type II FTE'!GZ20-'Equation 4 Type I FTE'!GZ20</f>
        <v>4.503898601398601E-2</v>
      </c>
      <c r="HA20" s="20">
        <f>'Equation 4 Type II FTE'!HA20-'Equation 4 Type I FTE'!HA20</f>
        <v>3.3386188811188808E-2</v>
      </c>
      <c r="HB20" s="20">
        <f>'Equation 4 Type II FTE'!HB20-'Equation 4 Type I FTE'!HB20</f>
        <v>2.7929720279720273E-2</v>
      </c>
      <c r="HC20" s="20">
        <f>'Equation 4 Type II FTE'!HC20-'Equation 4 Type I FTE'!HC20</f>
        <v>3.2923776223776222E-2</v>
      </c>
      <c r="HD20" s="20">
        <f>'Equation 4 Type II FTE'!HD20-'Equation 4 Type I FTE'!HD20</f>
        <v>3.7085489510489511E-2</v>
      </c>
      <c r="HE20" s="20">
        <f>'Equation 4 Type II FTE'!HE20-'Equation 4 Type I FTE'!HE20</f>
        <v>4.7628496503496501E-2</v>
      </c>
      <c r="HF20" s="20">
        <f>'Equation 4 Type II FTE'!HF20-'Equation 4 Type I FTE'!HF20</f>
        <v>3.3756118881118874E-2</v>
      </c>
      <c r="HG20" s="20">
        <f>'Equation 4 Type II FTE'!HG20-'Equation 4 Type I FTE'!HG20</f>
        <v>4.4576573426573424E-2</v>
      </c>
      <c r="HH20" s="20">
        <f>'Equation 4 Type II FTE'!HH20-'Equation 4 Type I FTE'!HH20</f>
        <v>5.4564685314685307E-2</v>
      </c>
      <c r="HI20" s="20">
        <f>'Equation 4 Type II FTE'!HI20-'Equation 4 Type I FTE'!HI20</f>
        <v>7.8795104895104884E-2</v>
      </c>
      <c r="HJ20" s="20">
        <f>'Equation 4 Type II FTE'!HJ20-'Equation 4 Type I FTE'!HJ20</f>
        <v>4.8275874125874127E-2</v>
      </c>
      <c r="HK20" s="20">
        <f>'Equation 4 Type II FTE'!HK20-'Equation 4 Type I FTE'!HK20</f>
        <v>0</v>
      </c>
      <c r="HL20" s="20">
        <f>'Equation 4 Type II FTE'!HL20-'Equation 4 Type I FTE'!HL20</f>
        <v>3.5883216783216779E-2</v>
      </c>
      <c r="HM20" s="20">
        <f>'Equation 4 Type II FTE'!HM20-'Equation 4 Type I FTE'!HM20</f>
        <v>3.865769230769231E-2</v>
      </c>
      <c r="HN20" s="20">
        <f>'Equation 4 Type II FTE'!HN20-'Equation 4 Type I FTE'!HN20</f>
        <v>3.5143356643356639E-2</v>
      </c>
      <c r="HO20" s="20">
        <f>'Equation 4 Type II FTE'!HO20-'Equation 4 Type I FTE'!HO20</f>
        <v>3.6345629370629365E-2</v>
      </c>
      <c r="HP20" s="20">
        <f>'Equation 4 Type II FTE'!HP20-'Equation 4 Type I FTE'!HP20</f>
        <v>3.736293706293705E-2</v>
      </c>
      <c r="HQ20" s="20">
        <f>'Equation 4 Type II FTE'!HQ20-'Equation 4 Type I FTE'!HQ20</f>
        <v>3.5050874125874112E-2</v>
      </c>
      <c r="HR20" s="20">
        <f>'Equation 4 Type II FTE'!HR20-'Equation 4 Type I FTE'!HR20</f>
        <v>3.9305069930069929E-2</v>
      </c>
      <c r="HS20" s="20">
        <f>'Equation 4 Type II FTE'!HS20-'Equation 4 Type I FTE'!HS20</f>
        <v>5.290000000000001E-2</v>
      </c>
      <c r="HT20" s="20">
        <f>'Equation 4 Type II FTE'!HT20-'Equation 4 Type I FTE'!HT20</f>
        <v>6.5292657342657323E-2</v>
      </c>
      <c r="HU20" s="20">
        <f>'Equation 4 Type II FTE'!HU20-'Equation 4 Type I FTE'!HU20</f>
        <v>2.8669580419580419E-2</v>
      </c>
      <c r="HV20" s="20">
        <f>'Equation 4 Type II FTE'!HV20-'Equation 4 Type I FTE'!HV20</f>
        <v>4.1987062937062926E-2</v>
      </c>
      <c r="HW20" s="20">
        <f>'Equation 4 Type II FTE'!HW20-'Equation 4 Type I FTE'!HW20</f>
        <v>4.1802097902097893E-2</v>
      </c>
      <c r="HX20" s="20">
        <f>'Equation 4 Type II FTE'!HX20-'Equation 4 Type I FTE'!HX20</f>
        <v>3.4403496503496507E-2</v>
      </c>
      <c r="HY20" s="20">
        <f>'Equation 4 Type II FTE'!HY20-'Equation 4 Type I FTE'!HY20</f>
        <v>3.0149300699300698E-2</v>
      </c>
      <c r="HZ20" s="20">
        <f>'Equation 4 Type II FTE'!HZ20-'Equation 4 Type I FTE'!HZ20</f>
        <v>5.5027097902097893E-2</v>
      </c>
      <c r="IA20" s="20">
        <f>'Equation 4 Type II FTE'!IA20-'Equation 4 Type I FTE'!IA20</f>
        <v>3.5328321678321672E-2</v>
      </c>
      <c r="IB20" s="20">
        <f>'Equation 4 Type II FTE'!IB20-'Equation 4 Type I FTE'!IB20</f>
        <v>3.5513286713286712E-2</v>
      </c>
      <c r="IC20" s="20">
        <f>'Equation 4 Type II FTE'!IC20-'Equation 4 Type I FTE'!IC20</f>
        <v>3.449597902097902E-2</v>
      </c>
      <c r="ID20" s="20">
        <f>'Equation 4 Type II FTE'!ID20-'Equation 4 Type I FTE'!ID20</f>
        <v>3.3756118881118881E-2</v>
      </c>
      <c r="IE20" s="20">
        <f>'Equation 4 Type II FTE'!IE20-'Equation 4 Type I FTE'!IE20</f>
        <v>3.4680944055944053E-2</v>
      </c>
      <c r="IF20" s="20">
        <f>'Equation 4 Type II FTE'!IF20-'Equation 4 Type I FTE'!IF20</f>
        <v>4.161713286713286E-2</v>
      </c>
      <c r="IG20" s="20">
        <f>'Equation 4 Type II FTE'!IG20-'Equation 4 Type I FTE'!IG20</f>
        <v>3.9952447552447548E-2</v>
      </c>
      <c r="IH20" s="20">
        <f>'Equation 4 Type II FTE'!IH20-'Equation 4 Type I FTE'!IH20</f>
        <v>3.9767482517482529E-2</v>
      </c>
      <c r="II20" s="20">
        <f>'Equation 4 Type II FTE'!II20-'Equation 4 Type I FTE'!II20</f>
        <v>2.9316958041958038E-2</v>
      </c>
      <c r="IJ20" s="20">
        <f>'Equation 4 Type II FTE'!IJ20-'Equation 4 Type I FTE'!IJ20</f>
        <v>3.6993006993006998E-2</v>
      </c>
      <c r="IK20" s="20">
        <f>'Equation 4 Type II FTE'!IK20-'Equation 4 Type I FTE'!IK20</f>
        <v>3.2646328671328669E-2</v>
      </c>
      <c r="IL20" s="20">
        <f>'Equation 4 Type II FTE'!IL20-'Equation 4 Type I FTE'!IL20</f>
        <v>3.2276398601398595E-2</v>
      </c>
      <c r="IM20" s="20">
        <f>'Equation 4 Type II FTE'!IM20-'Equation 4 Type I FTE'!IM20</f>
        <v>3.5050874125874126E-2</v>
      </c>
      <c r="IN20" s="20">
        <f>'Equation 4 Type II FTE'!IN20-'Equation 4 Type I FTE'!IN20</f>
        <v>3.431101398601398E-2</v>
      </c>
      <c r="IO20" s="20">
        <f>'Equation 4 Type II FTE'!IO20-'Equation 4 Type I FTE'!IO20</f>
        <v>3.5328321678321679E-2</v>
      </c>
      <c r="IP20" s="20">
        <f>'Equation 4 Type II FTE'!IP20-'Equation 4 Type I FTE'!IP20</f>
        <v>3.6530594405594398E-2</v>
      </c>
      <c r="IQ20" s="20">
        <f>'Equation 4 Type II FTE'!IQ20-'Equation 4 Type I FTE'!IQ20</f>
        <v>3.5143356643356632E-2</v>
      </c>
      <c r="IR20" s="20">
        <f>'Equation 4 Type II FTE'!IR20-'Equation 4 Type I FTE'!IR20</f>
        <v>3.3941083916083914E-2</v>
      </c>
      <c r="IS20" s="20">
        <f>'Equation 4 Type II FTE'!IS20-'Equation 4 Type I FTE'!IS20</f>
        <v>3.4865909090909086E-2</v>
      </c>
      <c r="IT20" s="20">
        <f>'Equation 4 Type II FTE'!IT20-'Equation 4 Type I FTE'!IT20</f>
        <v>4.0877272727272727E-2</v>
      </c>
      <c r="IU20" s="20">
        <f>'Equation 4 Type II FTE'!IU20-'Equation 4 Type I FTE'!IU20</f>
        <v>3.5883216783216779E-2</v>
      </c>
      <c r="IV20" s="20">
        <f>'Equation 4 Type II FTE'!IV20-'Equation 4 Type I FTE'!IV20</f>
        <v>3.6160664335664346E-2</v>
      </c>
      <c r="IW20" s="20">
        <f>'Equation 4 Type II FTE'!IW20-'Equation 4 Type I FTE'!IW20</f>
        <v>3.2646328671328669E-2</v>
      </c>
      <c r="IX20" s="20">
        <f>'Equation 4 Type II FTE'!IX20-'Equation 4 Type I FTE'!IX20</f>
        <v>3.6808041958041958E-2</v>
      </c>
      <c r="IY20" s="20">
        <f>'Equation 4 Type II FTE'!IY20-'Equation 4 Type I FTE'!IY20</f>
        <v>3.458846153846154E-2</v>
      </c>
      <c r="IZ20" s="20">
        <f>'Equation 4 Type II FTE'!IZ20-'Equation 4 Type I FTE'!IZ20</f>
        <v>4.4854020979020977E-2</v>
      </c>
      <c r="JA20" s="20">
        <f>'Equation 4 Type II FTE'!JA20-'Equation 4 Type I FTE'!JA20</f>
        <v>3.6068181818181819E-2</v>
      </c>
      <c r="JB20" s="20">
        <f>'Equation 4 Type II FTE'!JB20-'Equation 4 Type I FTE'!JB20</f>
        <v>5.5027097902097893E-2</v>
      </c>
      <c r="JC20" s="20">
        <f>'Equation 4 Type II FTE'!JC20-'Equation 4 Type I FTE'!JC20</f>
        <v>6.6679895104895082E-2</v>
      </c>
      <c r="JD20" s="20">
        <f>'Equation 4 Type II FTE'!JD20-'Equation 4 Type I FTE'!JD20</f>
        <v>6.6125000000000003E-2</v>
      </c>
      <c r="JE20" s="20">
        <f>'Equation 4 Type II FTE'!JE20-'Equation 4 Type I FTE'!JE20</f>
        <v>6.2240734265734246E-2</v>
      </c>
      <c r="JF20" s="20">
        <f>'Equation 4 Type II FTE'!JF20-'Equation 4 Type I FTE'!JF20</f>
        <v>6.1408391608391594E-2</v>
      </c>
      <c r="JG20" s="20">
        <f>'Equation 4 Type II FTE'!JG20-'Equation 4 Type I FTE'!JG20</f>
        <v>7.6760489510489513E-2</v>
      </c>
      <c r="JH20" s="20">
        <f>'Equation 4 Type II FTE'!JH20-'Equation 4 Type I FTE'!JH20</f>
        <v>6.4922727272727271E-2</v>
      </c>
      <c r="JI20" s="20">
        <f>'Equation 4 Type II FTE'!JI20-'Equation 4 Type I FTE'!JI20</f>
        <v>5.8448951048951051E-2</v>
      </c>
      <c r="JJ20" s="20">
        <f>'Equation 4 Type II FTE'!JJ20-'Equation 4 Type I FTE'!JJ20</f>
        <v>4.7166083916083901E-2</v>
      </c>
      <c r="JK20" s="20">
        <f>'Equation 4 Type II FTE'!JK20-'Equation 4 Type I FTE'!JK20</f>
        <v>7.3616083916083916E-2</v>
      </c>
      <c r="JL20" s="20">
        <f>'Equation 4 Type II FTE'!JL20-'Equation 4 Type I FTE'!JL20</f>
        <v>4.5038986013986003E-2</v>
      </c>
      <c r="JM20" s="20">
        <f>'Equation 4 Type II FTE'!JM20-'Equation 4 Type I FTE'!JM20</f>
        <v>4.9755594405594405E-2</v>
      </c>
      <c r="JN20" s="20">
        <f>'Equation 4 Type II FTE'!JN20-'Equation 4 Type I FTE'!JN20</f>
        <v>5.123531468531467E-2</v>
      </c>
      <c r="JO20" s="20">
        <f>'Equation 4 Type II FTE'!JO20-'Equation 4 Type I FTE'!JO20</f>
        <v>6.899195804195804E-2</v>
      </c>
      <c r="JP20" s="20">
        <f>'Equation 4 Type II FTE'!JP20-'Equation 4 Type I FTE'!JP20</f>
        <v>7.0194230769230787E-2</v>
      </c>
      <c r="JQ20" s="20">
        <f>'Equation 4 Type II FTE'!JQ20-'Equation 4 Type I FTE'!JQ20</f>
        <v>8.9060664335664314E-2</v>
      </c>
      <c r="JR20" s="20">
        <f>'Equation 4 Type II FTE'!JR20-'Equation 4 Type I FTE'!JR20</f>
        <v>7.8610139860139872E-2</v>
      </c>
      <c r="JS20" s="20">
        <f>'Equation 4 Type II FTE'!JS20-'Equation 4 Type I FTE'!JS20</f>
        <v>6.0021153846153849E-2</v>
      </c>
      <c r="JT20" s="20">
        <f>'Equation 4 Type II FTE'!JT20-'Equation 4 Type I FTE'!JT20</f>
        <v>5.937377622377623E-2</v>
      </c>
      <c r="JU20" s="20">
        <f>'Equation 4 Type II FTE'!JU20-'Equation 4 Type I FTE'!JU20</f>
        <v>5.5119580419581204E-2</v>
      </c>
      <c r="JV20" s="20">
        <f>'Equation 4 Type II FTE'!JV20-'Equation 4 Type I FTE'!JV20</f>
        <v>4.7905944055944172E-2</v>
      </c>
      <c r="JW20" s="20">
        <f>'Equation 4 Type II FTE'!JW20-'Equation 4 Type I FTE'!JW20</f>
        <v>4.4391608391607829E-2</v>
      </c>
      <c r="JX20" s="20">
        <f>'Equation 4 Type II FTE'!JX20-'Equation 4 Type I FTE'!JX20</f>
        <v>3.97674825174823E-2</v>
      </c>
      <c r="JY20" s="20">
        <f>'Equation 4 Type II FTE'!JY20-'Equation 4 Type I FTE'!JY20</f>
        <v>5.9466258741258216E-2</v>
      </c>
      <c r="JZ20" s="20">
        <f>'Equation 4 Type II FTE'!JZ20-'Equation 4 Type I FTE'!JZ20</f>
        <v>5.234510489510491E-2</v>
      </c>
      <c r="KA20" s="20">
        <f>'Equation 4 Type II FTE'!KA20-'Equation 4 Type I FTE'!KA20</f>
        <v>2.7744755244754948E-2</v>
      </c>
      <c r="KB20" s="20">
        <f>'Equation 4 Type II FTE'!KB20-'Equation 4 Type I FTE'!KB20</f>
        <v>9.3592307692307308E-2</v>
      </c>
      <c r="KC20" s="20">
        <f>'Equation 4 Type II FTE'!KC20-'Equation 4 Type I FTE'!KC20</f>
        <v>6.8252097902098186E-2</v>
      </c>
      <c r="KD20" s="20">
        <f>'Equation 4 Type II FTE'!KD20-'Equation 4 Type I FTE'!KD20</f>
        <v>4.2911888111888619E-2</v>
      </c>
      <c r="KE20" s="20">
        <f>'Equation 4 Type II FTE'!KE20-'Equation 4 Type I FTE'!KE20</f>
        <v>4.7905944055943728E-2</v>
      </c>
      <c r="KF20" s="20">
        <f>'Equation 4 Type II FTE'!KF20-'Equation 4 Type I FTE'!KF20</f>
        <v>5.0680419580419578E-2</v>
      </c>
      <c r="KG20" s="20">
        <f>'Equation 4 Type II FTE'!KG20-'Equation 4 Type I FTE'!KG20</f>
        <v>5.2807517482517552E-2</v>
      </c>
      <c r="KH20" s="20">
        <f>'Equation 4 Type II FTE'!KH20-'Equation 4 Type I FTE'!KH20</f>
        <v>4.8090909090908962E-2</v>
      </c>
      <c r="KI20" s="20">
        <f>'Equation 4 Type II FTE'!KI20-'Equation 4 Type I FTE'!KI20</f>
        <v>5.7986538461538562E-2</v>
      </c>
      <c r="KJ20" s="20">
        <f>'Equation 4 Type II FTE'!KJ20-'Equation 4 Type I FTE'!KJ20</f>
        <v>6.4922727272727271E-2</v>
      </c>
      <c r="KK20" s="20">
        <f>'Equation 4 Type II FTE'!KK20-'Equation 4 Type I FTE'!KK20</f>
        <v>4.568636363636365E-2</v>
      </c>
      <c r="KL20" s="20">
        <f>'Equation 4 Type II FTE'!KL20-'Equation 4 Type I FTE'!KL20</f>
        <v>8.1754545454545455E-2</v>
      </c>
      <c r="KM20" s="20">
        <f>'Equation 4 Type II FTE'!KM20-'Equation 4 Type I FTE'!KM20</f>
        <v>8.0737237762237749E-2</v>
      </c>
      <c r="KN20" s="20">
        <f>'Equation 4 Type II FTE'!KN20-'Equation 4 Type I FTE'!KN20</f>
        <v>5.3269930069930062E-2</v>
      </c>
      <c r="KO20" s="20">
        <f>'Equation 4 Type II FTE'!KO20-'Equation 4 Type I FTE'!KO20</f>
        <v>4.9015734265734259E-2</v>
      </c>
      <c r="KP20" s="20">
        <f>'Equation 4 Type II FTE'!KP20-'Equation 4 Type I FTE'!KP20</f>
        <v>5.7246678321678325E-2</v>
      </c>
      <c r="KQ20" s="20">
        <f>'Equation 4 Type II FTE'!KQ20-'Equation 4 Type I FTE'!KQ20</f>
        <v>7.4725874125874114E-2</v>
      </c>
      <c r="KR20" s="20">
        <f>'Equation 4 Type II FTE'!KR20-'Equation 4 Type I FTE'!KR20</f>
        <v>3.2738811188811195E-2</v>
      </c>
      <c r="KS20" s="20">
        <f>'Equation 4 Type II FTE'!KS20-'Equation 4 Type I FTE'!KS20</f>
        <v>5.2715034965034976E-2</v>
      </c>
      <c r="KT20" s="20">
        <f>'Equation 4 Type II FTE'!KT20-'Equation 4 Type I FTE'!KT20</f>
        <v>5.4934615384615394E-2</v>
      </c>
      <c r="KU20" s="20">
        <f>'Equation 4 Type II FTE'!KU20-'Equation 4 Type I FTE'!KU20</f>
        <v>6.9824300699300734E-2</v>
      </c>
      <c r="KV20" s="20">
        <f>'Equation 4 Type II FTE'!KV20-'Equation 4 Type I FTE'!KV20</f>
        <v>3.847272727272727E-2</v>
      </c>
      <c r="KW20" s="20">
        <f>'Equation 4 Type II FTE'!KW20-'Equation 4 Type I FTE'!KW20</f>
        <v>8.961555944055942E-2</v>
      </c>
      <c r="KX20" s="20">
        <f>'Equation 4 Type II FTE'!KX20-'Equation 4 Type I FTE'!KX20</f>
        <v>8.9338111888111887E-2</v>
      </c>
      <c r="KY20" s="20">
        <f>'Equation 4 Type II FTE'!KY20-'Equation 4 Type I FTE'!KY20</f>
        <v>8.3141783216783199E-2</v>
      </c>
      <c r="KZ20" s="20">
        <f>'Equation 4 Type II FTE'!KZ20-'Equation 4 Type I FTE'!KZ20</f>
        <v>7.7500349650349659E-2</v>
      </c>
      <c r="LA20" s="20">
        <f>'Equation 4 Type II FTE'!LA20-'Equation 4 Type I FTE'!LA20</f>
        <v>8.6656118881118877E-2</v>
      </c>
      <c r="LB20" s="20">
        <f>'Equation 4 Type II FTE'!LB20-'Equation 4 Type I FTE'!LB20</f>
        <v>8.0737237762237762E-2</v>
      </c>
      <c r="LC20" s="20">
        <f>'Equation 4 Type II FTE'!LC20-'Equation 4 Type I FTE'!LC20</f>
        <v>8.563881118881117E-2</v>
      </c>
      <c r="LD20" s="20">
        <f>'Equation 4 Type II FTE'!LD20-'Equation 4 Type I FTE'!LD20</f>
        <v>9.756905594405596E-2</v>
      </c>
      <c r="LE20" s="20">
        <f>'Equation 4 Type II FTE'!LE20-'Equation 4 Type I FTE'!LE20</f>
        <v>7.278374125874125E-2</v>
      </c>
      <c r="LF20" s="20">
        <f>'Equation 4 Type II FTE'!LF20-'Equation 4 Type I FTE'!LF20</f>
        <v>5.548951048951048E-2</v>
      </c>
      <c r="LG20" s="20">
        <f>'Equation 4 Type II FTE'!LG20-'Equation 4 Type I FTE'!LG20</f>
        <v>8.7488461538461543E-2</v>
      </c>
      <c r="LH20" s="20">
        <f>'Equation 4 Type II FTE'!LH20-'Equation 4 Type I FTE'!LH20</f>
        <v>8.674860139860141E-2</v>
      </c>
      <c r="LI20" s="20">
        <f>'Equation 4 Type II FTE'!LI20-'Equation 4 Type I FTE'!LI20</f>
        <v>9.2482517482517471E-2</v>
      </c>
      <c r="LJ20" s="20">
        <f>'Equation 4 Type II FTE'!LJ20-'Equation 4 Type I FTE'!LJ20</f>
        <v>6.3350524475524458E-2</v>
      </c>
      <c r="LK20" s="20">
        <f>'Equation 4 Type II FTE'!LK20-'Equation 4 Type I FTE'!LK20</f>
        <v>7.9257517482517498E-2</v>
      </c>
      <c r="LL20" s="20">
        <f>'Equation 4 Type II FTE'!LL20-'Equation 4 Type I FTE'!LL20</f>
        <v>0.10052849650349652</v>
      </c>
      <c r="LM20" s="20">
        <f>'Equation 4 Type II FTE'!LM20-'Equation 4 Type I FTE'!LM20</f>
        <v>6.6679895104895096E-2</v>
      </c>
      <c r="LN20" s="20">
        <f>'Equation 4 Type II FTE'!LN20-'Equation 4 Type I FTE'!LN20</f>
        <v>9.0262937062937046E-2</v>
      </c>
      <c r="LO20" s="20">
        <f>'Equation 4 Type II FTE'!LO20-'Equation 4 Type I FTE'!LO20</f>
        <v>5.6506818181818165E-2</v>
      </c>
      <c r="LP20" s="20">
        <f>'Equation 4 Type II FTE'!LP20-'Equation 4 Type I FTE'!LP20</f>
        <v>8.5546328671328664E-2</v>
      </c>
      <c r="LQ20" s="20">
        <f>'Equation 4 Type II FTE'!LQ20-'Equation 4 Type I FTE'!LQ20</f>
        <v>6.1223426573426609E-2</v>
      </c>
      <c r="LR20" s="20">
        <f>'Equation 4 Type II FTE'!LR20-'Equation 4 Type I FTE'!LR20</f>
        <v>8.8690734265734275E-2</v>
      </c>
      <c r="LS20" s="20">
        <f>'Equation 4 Type II FTE'!LS20-'Equation 4 Type I FTE'!LS20</f>
        <v>6.8437062937062962E-2</v>
      </c>
      <c r="LT20" s="20">
        <f>'Equation 4 Type II FTE'!LT20-'Equation 4 Type I FTE'!LT20</f>
        <v>5.3084965034965029E-2</v>
      </c>
      <c r="LU20" s="20">
        <f>'Equation 4 Type II FTE'!LU20-'Equation 4 Type I FTE'!LU20</f>
        <v>8.4713986013986012E-2</v>
      </c>
      <c r="LV20" s="20">
        <f>'Equation 4 Type II FTE'!LV20-'Equation 4 Type I FTE'!LV20</f>
        <v>7.2321328671328677E-2</v>
      </c>
      <c r="LW20" s="20">
        <f>'Equation 4 Type II FTE'!LW20-'Equation 4 Type I FTE'!LW20</f>
        <v>7.7222902097902085E-2</v>
      </c>
      <c r="LX20" s="20">
        <f>'Equation 4 Type II FTE'!LX20-'Equation 4 Type I FTE'!LX20</f>
        <v>9.2852447552447537E-2</v>
      </c>
      <c r="LY20" s="20">
        <f>'Equation 4 Type II FTE'!LY20-'Equation 4 Type I FTE'!LY20</f>
        <v>8.3141783216783227E-2</v>
      </c>
      <c r="LZ20" s="20">
        <f>'Equation 4 Type II FTE'!LZ20-'Equation 4 Type I FTE'!LZ20</f>
        <v>7.0934090909090891E-2</v>
      </c>
      <c r="MA20" s="20">
        <f>'Equation 4 Type II FTE'!MA20-'Equation 4 Type I FTE'!MA20</f>
        <v>5.0033041958041952E-2</v>
      </c>
      <c r="MB20" s="20">
        <f>'Equation 4 Type II FTE'!MB20-'Equation 4 Type I FTE'!MB20</f>
        <v>7.3893531468531476E-2</v>
      </c>
      <c r="MC20" s="20">
        <f>'Equation 4 Type II FTE'!MC20-'Equation 4 Type I FTE'!MC20</f>
        <v>9.63667832167832E-2</v>
      </c>
      <c r="MD20" s="20">
        <f>'Equation 4 Type II FTE'!MD20-'Equation 4 Type I FTE'!MD20</f>
        <v>7.870262237762235E-2</v>
      </c>
      <c r="ME20" s="20">
        <f>'Equation 4 Type II FTE'!ME20-'Equation 4 Type I FTE'!ME20</f>
        <v>7.6020629370629381E-2</v>
      </c>
      <c r="MF20" s="20">
        <f>'Equation 4 Type II FTE'!MF20-'Equation 4 Type I FTE'!MF20</f>
        <v>8.0552272727272722E-2</v>
      </c>
      <c r="MG20" s="20">
        <f>'Equation 4 Type II FTE'!MG20-'Equation 4 Type I FTE'!MG20</f>
        <v>7.962744755244755E-2</v>
      </c>
      <c r="MH20" s="20">
        <f>'Equation 4 Type II FTE'!MH20-'Equation 4 Type I FTE'!MH20</f>
        <v>8.2586888111888107E-2</v>
      </c>
      <c r="MI20" s="20">
        <f>'Equation 4 Type II FTE'!MI20-'Equation 4 Type I FTE'!MI20</f>
        <v>7.5558216783216781E-2</v>
      </c>
      <c r="MJ20" s="20">
        <f>'Equation 4 Type II FTE'!MJ20-'Equation 4 Type I FTE'!MJ20</f>
        <v>6.6587412587412589E-2</v>
      </c>
      <c r="MK20" s="20">
        <f>'Equation 4 Type II FTE'!MK20-'Equation 4 Type I FTE'!MK20</f>
        <v>7.3616083916083902E-2</v>
      </c>
      <c r="ML20" s="20">
        <f>'Equation 4 Type II FTE'!ML20-'Equation 4 Type I FTE'!ML20</f>
        <v>9.72916083916084E-2</v>
      </c>
      <c r="MM20" s="20">
        <f>'Equation 4 Type II FTE'!MM20-'Equation 4 Type I FTE'!MM20</f>
        <v>6.8067132867132854E-2</v>
      </c>
      <c r="MN20" s="20">
        <f>'Equation 4 Type II FTE'!MN20-'Equation 4 Type I FTE'!MN20</f>
        <v>6.5662587412587389E-2</v>
      </c>
      <c r="MO20" s="20">
        <f>'Equation 4 Type II FTE'!MO20-'Equation 4 Type I FTE'!MO20</f>
        <v>5.5027097902097893E-2</v>
      </c>
      <c r="MP20" s="20">
        <f>'Equation 4 Type II FTE'!MP20-'Equation 4 Type I FTE'!MP20</f>
        <v>5.5581993006993013E-2</v>
      </c>
      <c r="MQ20" s="20">
        <f>'Equation 4 Type II FTE'!MQ20-'Equation 4 Type I FTE'!MQ20</f>
        <v>5.1512762237762244E-2</v>
      </c>
      <c r="MR20" s="20">
        <f>'Equation 4 Type II FTE'!MR20-'Equation 4 Type I FTE'!MR20</f>
        <v>6.5662587412587431E-2</v>
      </c>
      <c r="MS20" s="20">
        <f>'Equation 4 Type II FTE'!MS20-'Equation 4 Type I FTE'!MS20</f>
        <v>5.7616608391608384E-2</v>
      </c>
      <c r="MT20" s="20">
        <f>'Equation 4 Type II FTE'!MT20-'Equation 4 Type I FTE'!MT20</f>
        <v>6.806713286713284E-2</v>
      </c>
      <c r="MU20" s="20">
        <f>'Equation 4 Type II FTE'!MU20-'Equation 4 Type I FTE'!MU20</f>
        <v>5.4194755244755255E-2</v>
      </c>
      <c r="MV20" s="20">
        <f>'Equation 4 Type II FTE'!MV20-'Equation 4 Type I FTE'!MV20</f>
        <v>8.0274825174825204E-2</v>
      </c>
      <c r="MW20" s="20">
        <f>'Equation 4 Type II FTE'!MW20-'Equation 4 Type I FTE'!MW20</f>
        <v>7.5835664335664327E-2</v>
      </c>
      <c r="MX20" s="20">
        <f>'Equation 4 Type II FTE'!MX20-'Equation 4 Type I FTE'!MX20</f>
        <v>8.3789160839160839E-2</v>
      </c>
      <c r="MY20" s="20">
        <f>'Equation 4 Type II FTE'!MY20-'Equation 4 Type I FTE'!MY20</f>
        <v>7.7685314685314671E-2</v>
      </c>
      <c r="MZ20" s="20">
        <f>'Equation 4 Type II FTE'!MZ20-'Equation 4 Type I FTE'!MZ20</f>
        <v>5.7709090909090904E-2</v>
      </c>
      <c r="NA20" s="20">
        <f>'Equation 4 Type II FTE'!NA20-'Equation 4 Type I FTE'!NA20</f>
        <v>9.5811888111888094E-2</v>
      </c>
      <c r="NB20" s="20">
        <f>'Equation 4 Type II FTE'!NB20-'Equation 4 Type I FTE'!NB20</f>
        <v>6.9824300699300693E-2</v>
      </c>
      <c r="NC20" s="20">
        <f>'Equation 4 Type II FTE'!NC20-'Equation 4 Type I FTE'!NC20</f>
        <v>7.7870279720279711E-2</v>
      </c>
      <c r="ND20" s="20">
        <f>'Equation 4 Type II FTE'!ND20-'Equation 4 Type I FTE'!ND20</f>
        <v>8.7211013986013969E-2</v>
      </c>
      <c r="NE20" s="20">
        <f>'Equation 4 Type II FTE'!NE20-'Equation 4 Type I FTE'!NE20</f>
        <v>5.5859440559440574E-2</v>
      </c>
      <c r="NF20" s="20">
        <f>'Equation 4 Type II FTE'!NF20-'Equation 4 Type I FTE'!NF20</f>
        <v>7.7777797202797205E-2</v>
      </c>
      <c r="NG20" s="46">
        <f>'Equation 4 Type II FTE'!NG20-'Equation 4 Type I FTE'!NG20</f>
        <v>8.3881643356643359E-2</v>
      </c>
      <c r="NH20" s="20">
        <f>'Equation 4 Type II FTE'!NH20-'Equation 4 Type I FTE'!NH20</f>
        <v>8.8783216783216781E-2</v>
      </c>
      <c r="NI20" s="20">
        <f>'Equation 4 Type II FTE'!NI20-'Equation 4 Type I FTE'!NI20</f>
        <v>5.5674475524475527E-2</v>
      </c>
      <c r="NJ20" s="46">
        <f>'Equation 4 Type II FTE'!NJ20-'Equation 4 Type I FTE'!NJ20</f>
        <v>0.13271241258741256</v>
      </c>
    </row>
    <row r="21" spans="2:374" x14ac:dyDescent="0.3">
      <c r="B21" s="18" t="s">
        <v>833</v>
      </c>
      <c r="C21" s="20">
        <f>'Equation 4 Type II FTE'!C21-'Equation 4 Type I FTE'!C21</f>
        <v>0.18070412339172218</v>
      </c>
      <c r="D21" s="20">
        <f>'Equation 4 Type II FTE'!D21-'Equation 4 Type I FTE'!D21</f>
        <v>0.2132757246938459</v>
      </c>
      <c r="E21" s="20">
        <f>'Equation 4 Type II FTE'!E21-'Equation 4 Type I FTE'!E21</f>
        <v>0.21785915361959385</v>
      </c>
      <c r="F21" s="20">
        <f>'Equation 4 Type II FTE'!F21-'Equation 4 Type I FTE'!F21</f>
        <v>0.29567992559293133</v>
      </c>
      <c r="G21" s="20">
        <f>'Equation 4 Type II FTE'!G21-'Equation 4 Type I FTE'!G21</f>
        <v>0.21044765152689504</v>
      </c>
      <c r="H21" s="20">
        <f>'Equation 4 Type II FTE'!H21-'Equation 4 Type I FTE'!H21</f>
        <v>0.17368270035653388</v>
      </c>
      <c r="I21" s="20">
        <f>'Equation 4 Type II FTE'!I21-'Equation 4 Type I FTE'!I21</f>
        <v>0.14413421175011626</v>
      </c>
      <c r="J21" s="20">
        <f>'Equation 4 Type II FTE'!J21-'Equation 4 Type I FTE'!J21</f>
        <v>0.17134222601147106</v>
      </c>
      <c r="K21" s="20">
        <f>'Equation 4 Type II FTE'!K21-'Equation 4 Type I FTE'!K21</f>
        <v>0.14744988373895518</v>
      </c>
      <c r="L21" s="20">
        <f>'Equation 4 Type II FTE'!L21-'Equation 4 Type I FTE'!L21</f>
        <v>0.30172615098434352</v>
      </c>
      <c r="M21" s="20">
        <f>'Equation 4 Type II FTE'!M21-'Equation 4 Type I FTE'!M21</f>
        <v>0.17651077352348474</v>
      </c>
      <c r="N21" s="20">
        <f>'Equation 4 Type II FTE'!N21-'Equation 4 Type I FTE'!N21</f>
        <v>0.34990091458688571</v>
      </c>
      <c r="O21" s="20">
        <f>'Equation 4 Type II FTE'!O21-'Equation 4 Type I FTE'!O21</f>
        <v>0.17904628739730272</v>
      </c>
      <c r="P21" s="20">
        <f>'Equation 4 Type II FTE'!P21-'Equation 4 Type I FTE'!P21</f>
        <v>0.13126160285227095</v>
      </c>
      <c r="Q21" s="20">
        <f>'Equation 4 Type II FTE'!Q21-'Equation 4 Type I FTE'!Q21</f>
        <v>0</v>
      </c>
      <c r="R21" s="20">
        <f>'Equation 4 Type II FTE'!R21-'Equation 4 Type I FTE'!R21</f>
        <v>0.13096904355913813</v>
      </c>
      <c r="S21" s="20">
        <f>'Equation 4 Type II FTE'!S21-'Equation 4 Type I FTE'!S21</f>
        <v>0.15369114865912259</v>
      </c>
      <c r="T21" s="20">
        <f>'Equation 4 Type II FTE'!T21-'Equation 4 Type I FTE'!T21</f>
        <v>0.15846961711362575</v>
      </c>
      <c r="U21" s="20">
        <f>'Equation 4 Type II FTE'!U21-'Equation 4 Type I FTE'!U21</f>
        <v>0.19572216710587503</v>
      </c>
      <c r="V21" s="20">
        <f>'Equation 4 Type II FTE'!V21-'Equation 4 Type I FTE'!V21</f>
        <v>0.22156490466594325</v>
      </c>
      <c r="W21" s="20">
        <f>'Equation 4 Type II FTE'!W21-'Equation 4 Type I FTE'!W21</f>
        <v>0.13018888544411719</v>
      </c>
      <c r="X21" s="20">
        <f>'Equation 4 Type II FTE'!X21-'Equation 4 Type I FTE'!X21</f>
        <v>0.12823849015656485</v>
      </c>
      <c r="Y21" s="20">
        <f>'Equation 4 Type II FTE'!Y21-'Equation 4 Type I FTE'!Y21</f>
        <v>0.13808798635870406</v>
      </c>
      <c r="Z21" s="20">
        <f>'Equation 4 Type II FTE'!Z21-'Equation 4 Type I FTE'!Z21</f>
        <v>0.32795896760192217</v>
      </c>
      <c r="AA21" s="20">
        <f>'Equation 4 Type II FTE'!AA21-'Equation 4 Type I FTE'!AA21</f>
        <v>0.22029714772903425</v>
      </c>
      <c r="AB21" s="20">
        <f>'Equation 4 Type II FTE'!AB21-'Equation 4 Type I FTE'!AB21</f>
        <v>0.30952773213455276</v>
      </c>
      <c r="AC21" s="20">
        <f>'Equation 4 Type II FTE'!AC21-'Equation 4 Type I FTE'!AC21</f>
        <v>0.21425092233762205</v>
      </c>
      <c r="AD21" s="20">
        <f>'Equation 4 Type II FTE'!AD21-'Equation 4 Type I FTE'!AD21</f>
        <v>0.15885969617113627</v>
      </c>
      <c r="AE21" s="20">
        <f>'Equation 4 Type II FTE'!AE21-'Equation 4 Type I FTE'!AE21</f>
        <v>0.15690930088358393</v>
      </c>
      <c r="AF21" s="20">
        <f>'Equation 4 Type II FTE'!AF21-'Equation 4 Type I FTE'!AF21</f>
        <v>0.1751454968221981</v>
      </c>
      <c r="AG21" s="20">
        <f>'Equation 4 Type II FTE'!AG21-'Equation 4 Type I FTE'!AG21</f>
        <v>0.17007446907456208</v>
      </c>
      <c r="AH21" s="20">
        <f>'Equation 4 Type II FTE'!AH21-'Equation 4 Type I FTE'!AH21</f>
        <v>0.19611224616338549</v>
      </c>
      <c r="AI21" s="20">
        <f>'Equation 4 Type II FTE'!AI21-'Equation 4 Type I FTE'!AI21</f>
        <v>0.17163478530460391</v>
      </c>
      <c r="AJ21" s="20">
        <f>'Equation 4 Type II FTE'!AJ21-'Equation 4 Type I FTE'!AJ21</f>
        <v>0.14823004185397615</v>
      </c>
      <c r="AK21" s="20">
        <f>'Equation 4 Type II FTE'!AK21-'Equation 4 Type I FTE'!AK21</f>
        <v>0.18655530925437916</v>
      </c>
      <c r="AL21" s="20">
        <f>'Equation 4 Type II FTE'!AL21-'Equation 4 Type I FTE'!AL21</f>
        <v>0.18499499302433725</v>
      </c>
      <c r="AM21" s="20">
        <f>'Equation 4 Type II FTE'!AM21-'Equation 4 Type I FTE'!AM21</f>
        <v>0.20401134707797236</v>
      </c>
      <c r="AN21" s="20">
        <f>'Equation 4 Type II FTE'!AN21-'Equation 4 Type I FTE'!AN21</f>
        <v>0.13126160285227095</v>
      </c>
      <c r="AO21" s="20">
        <f>'Equation 4 Type II FTE'!AO21-'Equation 4 Type I FTE'!AO21</f>
        <v>0.11526836149434194</v>
      </c>
      <c r="AP21" s="20">
        <f>'Equation 4 Type II FTE'!AP21-'Equation 4 Type I FTE'!AP21</f>
        <v>0.20176839249728723</v>
      </c>
      <c r="AQ21" s="20">
        <f>'Equation 4 Type II FTE'!AQ21-'Equation 4 Type I FTE'!AQ21</f>
        <v>0.14257389552007441</v>
      </c>
      <c r="AR21" s="20">
        <f>'Equation 4 Type II FTE'!AR21-'Equation 4 Type I FTE'!AR21</f>
        <v>0.15915225546426909</v>
      </c>
      <c r="AS21" s="20">
        <f>'Equation 4 Type II FTE'!AS21-'Equation 4 Type I FTE'!AS21</f>
        <v>0.1495953185552627</v>
      </c>
      <c r="AT21" s="20">
        <f>'Equation 4 Type II FTE'!AT21-'Equation 4 Type I FTE'!AT21</f>
        <v>0.14042846070376686</v>
      </c>
      <c r="AU21" s="20">
        <f>'Equation 4 Type II FTE'!AU21-'Equation 4 Type I FTE'!AU21</f>
        <v>0.12862856921407534</v>
      </c>
      <c r="AV21" s="20">
        <f>'Equation 4 Type II FTE'!AV21-'Equation 4 Type I FTE'!AV21</f>
        <v>0.15720186017671678</v>
      </c>
      <c r="AW21" s="20">
        <f>'Equation 4 Type II FTE'!AW21-'Equation 4 Type I FTE'!AW21</f>
        <v>0.13847806541621457</v>
      </c>
      <c r="AX21" s="20">
        <f>'Equation 4 Type II FTE'!AX21-'Equation 4 Type I FTE'!AX21</f>
        <v>0.13925822353123549</v>
      </c>
      <c r="AY21" s="20">
        <f>'Equation 4 Type II FTE'!AY21-'Equation 4 Type I FTE'!AY21</f>
        <v>0.11341548597116728</v>
      </c>
      <c r="AZ21" s="20">
        <f>'Equation 4 Type II FTE'!AZ21-'Equation 4 Type I FTE'!AZ21</f>
        <v>0.12287490311579599</v>
      </c>
      <c r="BA21" s="20">
        <f>'Equation 4 Type II FTE'!BA21-'Equation 4 Type I FTE'!BA21</f>
        <v>0.12921368780034101</v>
      </c>
      <c r="BB21" s="20">
        <f>'Equation 4 Type II FTE'!BB21-'Equation 4 Type I FTE'!BB21</f>
        <v>0.16919679119516351</v>
      </c>
      <c r="BC21" s="20">
        <f>'Equation 4 Type II FTE'!BC21-'Equation 4 Type I FTE'!BC21</f>
        <v>0.18187436056425357</v>
      </c>
      <c r="BD21" s="20">
        <f>'Equation 4 Type II FTE'!BD21-'Equation 4 Type I FTE'!BD21</f>
        <v>0.12960376685785147</v>
      </c>
      <c r="BE21" s="20">
        <f>'Equation 4 Type II FTE'!BE21-'Equation 4 Type I FTE'!BE21</f>
        <v>0.16568607967756932</v>
      </c>
      <c r="BF21" s="20">
        <f>'Equation 4 Type II FTE'!BF21-'Equation 4 Type I FTE'!BF21</f>
        <v>0.16285800651061852</v>
      </c>
      <c r="BG21" s="20">
        <f>'Equation 4 Type II FTE'!BG21-'Equation 4 Type I FTE'!BG21</f>
        <v>0.20196343202604244</v>
      </c>
      <c r="BH21" s="20">
        <f>'Equation 4 Type II FTE'!BH21-'Equation 4 Type I FTE'!BH21</f>
        <v>0.17719341187412802</v>
      </c>
      <c r="BI21" s="20">
        <f>'Equation 4 Type II FTE'!BI21-'Equation 4 Type I FTE'!BI21</f>
        <v>0.20235351108355293</v>
      </c>
      <c r="BJ21" s="20">
        <f>'Equation 4 Type II FTE'!BJ21-'Equation 4 Type I FTE'!BJ21</f>
        <v>0.17777853046039369</v>
      </c>
      <c r="BK21" s="20">
        <f>'Equation 4 Type II FTE'!BK21-'Equation 4 Type I FTE'!BK21</f>
        <v>0.158664656642381</v>
      </c>
      <c r="BL21" s="20">
        <f>'Equation 4 Type II FTE'!BL21-'Equation 4 Type I FTE'!BL21</f>
        <v>0.13428471554797705</v>
      </c>
      <c r="BM21" s="20">
        <f>'Equation 4 Type II FTE'!BM21-'Equation 4 Type I FTE'!BM21</f>
        <v>0.16061505192993331</v>
      </c>
      <c r="BN21" s="20">
        <f>'Equation 4 Type II FTE'!BN21-'Equation 4 Type I FTE'!BN21</f>
        <v>0.18021652456983417</v>
      </c>
      <c r="BO21" s="20">
        <f>'Equation 4 Type II FTE'!BO21-'Equation 4 Type I FTE'!BO21</f>
        <v>0.25774473725003877</v>
      </c>
      <c r="BP21" s="20">
        <f>'Equation 4 Type II FTE'!BP21-'Equation 4 Type I FTE'!BP21</f>
        <v>0.14247637575569677</v>
      </c>
      <c r="BQ21" s="20">
        <f>'Equation 4 Type II FTE'!BQ21-'Equation 4 Type I FTE'!BQ21</f>
        <v>0.17495045729344286</v>
      </c>
      <c r="BR21" s="20">
        <f>'Equation 4 Type II FTE'!BR21-'Equation 4 Type I FTE'!BR21</f>
        <v>0.14042846070376686</v>
      </c>
      <c r="BS21" s="20">
        <f>'Equation 4 Type II FTE'!BS21-'Equation 4 Type I FTE'!BS21</f>
        <v>0.16510096109130368</v>
      </c>
      <c r="BT21" s="20">
        <f>'Equation 4 Type II FTE'!BT21-'Equation 4 Type I FTE'!BT21</f>
        <v>0.18343467679429548</v>
      </c>
      <c r="BU21" s="20">
        <f>'Equation 4 Type II FTE'!BU21-'Equation 4 Type I FTE'!BU21</f>
        <v>0.1629555262749961</v>
      </c>
      <c r="BV21" s="20">
        <f>'Equation 4 Type II FTE'!BV21-'Equation 4 Type I FTE'!BV21</f>
        <v>0.16558855991319177</v>
      </c>
      <c r="BW21" s="20">
        <f>'Equation 4 Type II FTE'!BW21-'Equation 4 Type I FTE'!BW21</f>
        <v>0.18460491396682679</v>
      </c>
      <c r="BX21" s="20">
        <f>'Equation 4 Type II FTE'!BX21-'Equation 4 Type I FTE'!BX21</f>
        <v>0.13691774918617269</v>
      </c>
      <c r="BY21" s="20">
        <f>'Equation 4 Type II FTE'!BY21-'Equation 4 Type I FTE'!BY21</f>
        <v>0.13262687955355756</v>
      </c>
      <c r="BZ21" s="20">
        <f>'Equation 4 Type II FTE'!BZ21-'Equation 4 Type I FTE'!BZ21</f>
        <v>0.13048144473725004</v>
      </c>
      <c r="CA21" s="20">
        <f>'Equation 4 Type II FTE'!CA21-'Equation 4 Type I FTE'!CA21</f>
        <v>0.18996850100759569</v>
      </c>
      <c r="CB21" s="20">
        <f>'Equation 4 Type II FTE'!CB21-'Equation 4 Type I FTE'!CB21</f>
        <v>0.18138676174236554</v>
      </c>
      <c r="CC21" s="20">
        <f>'Equation 4 Type II FTE'!CC21-'Equation 4 Type I FTE'!CC21</f>
        <v>0.17134222601147112</v>
      </c>
      <c r="CD21" s="20">
        <f>'Equation 4 Type II FTE'!CD21-'Equation 4 Type I FTE'!CD21</f>
        <v>0.28241723763757554</v>
      </c>
      <c r="CE21" s="20">
        <f>'Equation 4 Type II FTE'!CE21-'Equation 4 Type I FTE'!CE21</f>
        <v>0.20849725623934273</v>
      </c>
      <c r="CF21" s="20">
        <f>'Equation 4 Type II FTE'!CF21-'Equation 4 Type I FTE'!CF21</f>
        <v>0.17202486436211439</v>
      </c>
      <c r="CG21" s="20">
        <f>'Equation 4 Type II FTE'!CG21-'Equation 4 Type I FTE'!CG21</f>
        <v>0.16071257169431091</v>
      </c>
      <c r="CH21" s="20">
        <f>'Equation 4 Type II FTE'!CH21-'Equation 4 Type I FTE'!CH21</f>
        <v>0.13350455743295614</v>
      </c>
      <c r="CI21" s="20">
        <f>'Equation 4 Type II FTE'!CI21-'Equation 4 Type I FTE'!CI21</f>
        <v>0.16705135637885596</v>
      </c>
      <c r="CJ21" s="20">
        <f>'Equation 4 Type II FTE'!CJ21-'Equation 4 Type I FTE'!CJ21</f>
        <v>0.24340933188652922</v>
      </c>
      <c r="CK21" s="20">
        <f>'Equation 4 Type II FTE'!CK21-'Equation 4 Type I FTE'!CK21</f>
        <v>0.28904858161525343</v>
      </c>
      <c r="CL21" s="20">
        <f>'Equation 4 Type II FTE'!CL21-'Equation 4 Type I FTE'!CL21</f>
        <v>0.19318665323205705</v>
      </c>
      <c r="CM21" s="20">
        <f>'Equation 4 Type II FTE'!CM21-'Equation 4 Type I FTE'!CM21</f>
        <v>0.20215847155479766</v>
      </c>
      <c r="CN21" s="20">
        <f>'Equation 4 Type II FTE'!CN21-'Equation 4 Type I FTE'!CN21</f>
        <v>0.14608460703766857</v>
      </c>
      <c r="CO21" s="20">
        <f>'Equation 4 Type II FTE'!CO21-'Equation 4 Type I FTE'!CO21</f>
        <v>0.15905473569989148</v>
      </c>
      <c r="CP21" s="20">
        <f>'Equation 4 Type II FTE'!CP21-'Equation 4 Type I FTE'!CP21</f>
        <v>0.15837209734924818</v>
      </c>
      <c r="CQ21" s="20">
        <f>'Equation 4 Type II FTE'!CQ21-'Equation 4 Type I FTE'!CQ21</f>
        <v>0.14169621764067586</v>
      </c>
      <c r="CR21" s="20">
        <f>'Equation 4 Type II FTE'!CR21-'Equation 4 Type I FTE'!CR21</f>
        <v>0.13916070376685785</v>
      </c>
      <c r="CS21" s="20">
        <f>'Equation 4 Type II FTE'!CS21-'Equation 4 Type I FTE'!CS21</f>
        <v>0.14052598046814449</v>
      </c>
      <c r="CT21" s="20">
        <f>'Equation 4 Type II FTE'!CT21-'Equation 4 Type I FTE'!CT21</f>
        <v>0.1364301503642846</v>
      </c>
      <c r="CU21" s="20">
        <f>'Equation 4 Type II FTE'!CU21-'Equation 4 Type I FTE'!CU21</f>
        <v>0.12979880638660674</v>
      </c>
      <c r="CV21" s="20">
        <f>'Equation 4 Type II FTE'!CV21-'Equation 4 Type I FTE'!CV21</f>
        <v>0.19065113935823902</v>
      </c>
      <c r="CW21" s="20">
        <f>'Equation 4 Type II FTE'!CW21-'Equation 4 Type I FTE'!CW21</f>
        <v>0.19386929158270033</v>
      </c>
      <c r="CX21" s="20">
        <f>'Equation 4 Type II FTE'!CX21-'Equation 4 Type I FTE'!CX21</f>
        <v>0.15203331266470313</v>
      </c>
      <c r="CY21" s="20">
        <f>'Equation 4 Type II FTE'!CY21-'Equation 4 Type I FTE'!CY21</f>
        <v>0.18772554642691053</v>
      </c>
      <c r="CZ21" s="20">
        <f>'Equation 4 Type II FTE'!CZ21-'Equation 4 Type I FTE'!CZ21</f>
        <v>0.30289638815687486</v>
      </c>
      <c r="DA21" s="20">
        <f>'Equation 4 Type II FTE'!DA21-'Equation 4 Type I FTE'!DA21</f>
        <v>0.28475771198263833</v>
      </c>
      <c r="DB21" s="20">
        <f>'Equation 4 Type II FTE'!DB21-'Equation 4 Type I FTE'!DB21</f>
        <v>0.18392227561618352</v>
      </c>
      <c r="DC21" s="20">
        <f>'Equation 4 Type II FTE'!DC21-'Equation 4 Type I FTE'!DC21</f>
        <v>0.22644089288482408</v>
      </c>
      <c r="DD21" s="20">
        <f>'Equation 4 Type II FTE'!DD21-'Equation 4 Type I FTE'!DD21</f>
        <v>0.16948935048829639</v>
      </c>
      <c r="DE21" s="20">
        <f>'Equation 4 Type II FTE'!DE21-'Equation 4 Type I FTE'!DE21</f>
        <v>0.3007509533405674</v>
      </c>
      <c r="DF21" s="20">
        <f>'Equation 4 Type II FTE'!DF21-'Equation 4 Type I FTE'!DF21</f>
        <v>0.21659139668268482</v>
      </c>
      <c r="DG21" s="20">
        <f>'Equation 4 Type II FTE'!DG21-'Equation 4 Type I FTE'!DG21</f>
        <v>0.20391382731359478</v>
      </c>
      <c r="DH21" s="20">
        <f>'Equation 4 Type II FTE'!DH21-'Equation 4 Type I FTE'!DH21</f>
        <v>0.28836594326461013</v>
      </c>
      <c r="DI21" s="20">
        <f>'Equation 4 Type II FTE'!DI21-'Equation 4 Type I FTE'!DI21</f>
        <v>0.13935574329561309</v>
      </c>
      <c r="DJ21" s="20">
        <f>'Equation 4 Type II FTE'!DJ21-'Equation 4 Type I FTE'!DJ21</f>
        <v>0.20030559603162298</v>
      </c>
      <c r="DK21" s="20">
        <f>'Equation 4 Type II FTE'!DK21-'Equation 4 Type I FTE'!DK21</f>
        <v>0.31576899705472017</v>
      </c>
      <c r="DL21" s="20">
        <f>'Equation 4 Type II FTE'!DL21-'Equation 4 Type I FTE'!DL21</f>
        <v>0.33537046969462103</v>
      </c>
      <c r="DM21" s="20">
        <f>'Equation 4 Type II FTE'!DM21-'Equation 4 Type I FTE'!DM21</f>
        <v>0.10649158270035652</v>
      </c>
      <c r="DN21" s="20">
        <f>'Equation 4 Type II FTE'!DN21-'Equation 4 Type I FTE'!DN21</f>
        <v>0.24311677259339642</v>
      </c>
      <c r="DO21" s="20">
        <f>'Equation 4 Type II FTE'!DO21-'Equation 4 Type I FTE'!DO21</f>
        <v>0.16217536815997519</v>
      </c>
      <c r="DP21" s="20">
        <f>'Equation 4 Type II FTE'!DP21-'Equation 4 Type I FTE'!DP21</f>
        <v>0.19113873818012711</v>
      </c>
      <c r="DQ21" s="20">
        <f>'Equation 4 Type II FTE'!DQ21-'Equation 4 Type I FTE'!DQ21</f>
        <v>0.17124470624709345</v>
      </c>
      <c r="DR21" s="20">
        <f>'Equation 4 Type II FTE'!DR21-'Equation 4 Type I FTE'!DR21</f>
        <v>0.26154800806076572</v>
      </c>
      <c r="DS21" s="20">
        <f>'Equation 4 Type II FTE'!DS21-'Equation 4 Type I FTE'!DS21</f>
        <v>0.18548259184622537</v>
      </c>
      <c r="DT21" s="20">
        <f>'Equation 4 Type II FTE'!DT21-'Equation 4 Type I FTE'!DT21</f>
        <v>0.21122780964191598</v>
      </c>
      <c r="DU21" s="20">
        <f>'Equation 4 Type II FTE'!DU21-'Equation 4 Type I FTE'!DU21</f>
        <v>0.1702695086033173</v>
      </c>
      <c r="DV21" s="20">
        <f>'Equation 4 Type II FTE'!DV21-'Equation 4 Type I FTE'!DV21</f>
        <v>0.16032249263680054</v>
      </c>
      <c r="DW21" s="20">
        <f>'Equation 4 Type II FTE'!DW21-'Equation 4 Type I FTE'!DW21</f>
        <v>0.12794593086343201</v>
      </c>
      <c r="DX21" s="20">
        <f>'Equation 4 Type II FTE'!DX21-'Equation 4 Type I FTE'!DX21</f>
        <v>0.17241494341962488</v>
      </c>
      <c r="DY21" s="20">
        <f>'Equation 4 Type II FTE'!DY21-'Equation 4 Type I FTE'!DY21</f>
        <v>0.15018043714152843</v>
      </c>
      <c r="DZ21" s="20">
        <f>'Equation 4 Type II FTE'!DZ21-'Equation 4 Type I FTE'!DZ21</f>
        <v>0.16607615873507983</v>
      </c>
      <c r="EA21" s="20">
        <f>'Equation 4 Type II FTE'!EA21-'Equation 4 Type I FTE'!EA21</f>
        <v>0.22039466749341186</v>
      </c>
      <c r="EB21" s="20">
        <f>'Equation 4 Type II FTE'!EB21-'Equation 4 Type I FTE'!EB21</f>
        <v>0.1185840334831809</v>
      </c>
      <c r="EC21" s="20">
        <f>'Equation 4 Type II FTE'!EC21-'Equation 4 Type I FTE'!EC21</f>
        <v>0.15437378700976595</v>
      </c>
      <c r="ED21" s="20">
        <f>'Equation 4 Type II FTE'!ED21-'Equation 4 Type I FTE'!ED21</f>
        <v>0.12814097039218725</v>
      </c>
      <c r="EE21" s="20">
        <f>'Equation 4 Type II FTE'!EE21-'Equation 4 Type I FTE'!EE21</f>
        <v>0.14881516044024184</v>
      </c>
      <c r="EF21" s="20">
        <f>'Equation 4 Type II FTE'!EF21-'Equation 4 Type I FTE'!EF21</f>
        <v>0.13438223531235466</v>
      </c>
      <c r="EG21" s="20">
        <f>'Equation 4 Type II FTE'!EG21-'Equation 4 Type I FTE'!EG21</f>
        <v>0.18909082312819719</v>
      </c>
      <c r="EH21" s="20">
        <f>'Equation 4 Type II FTE'!EH21-'Equation 4 Type I FTE'!EH21</f>
        <v>0.11575596031623005</v>
      </c>
      <c r="EI21" s="20">
        <f>'Equation 4 Type II FTE'!EI21-'Equation 4 Type I FTE'!EI21</f>
        <v>0.11819395442567045</v>
      </c>
      <c r="EJ21" s="20">
        <f>'Equation 4 Type II FTE'!EJ21-'Equation 4 Type I FTE'!EJ21</f>
        <v>0.12277738335141838</v>
      </c>
      <c r="EK21" s="20">
        <f>'Equation 4 Type II FTE'!EK21-'Equation 4 Type I FTE'!EK21</f>
        <v>0.18089916292047747</v>
      </c>
      <c r="EL21" s="20">
        <f>'Equation 4 Type II FTE'!EL21-'Equation 4 Type I FTE'!EL21</f>
        <v>0.15222835219345837</v>
      </c>
      <c r="EM21" s="20">
        <f>'Equation 4 Type II FTE'!EM21-'Equation 4 Type I FTE'!EM21</f>
        <v>0.14813252208959851</v>
      </c>
      <c r="EN21" s="20">
        <f>'Equation 4 Type II FTE'!EN21-'Equation 4 Type I FTE'!EN21</f>
        <v>0.13847806541621455</v>
      </c>
      <c r="EO21" s="20">
        <f>'Equation 4 Type II FTE'!EO21-'Equation 4 Type I FTE'!EO21</f>
        <v>0.1529109905441017</v>
      </c>
      <c r="EP21" s="20">
        <f>'Equation 4 Type II FTE'!EP21-'Equation 4 Type I FTE'!EP21</f>
        <v>0.15915225546426912</v>
      </c>
      <c r="EQ21" s="20">
        <f>'Equation 4 Type II FTE'!EQ21-'Equation 4 Type I FTE'!EQ21</f>
        <v>0.15408122771663307</v>
      </c>
      <c r="ER21" s="20">
        <f>'Equation 4 Type II FTE'!ER21-'Equation 4 Type I FTE'!ER21</f>
        <v>0.14832756161835373</v>
      </c>
      <c r="ES21" s="20">
        <f>'Equation 4 Type II FTE'!ES21-'Equation 4 Type I FTE'!ES21</f>
        <v>0.13730782824368315</v>
      </c>
      <c r="ET21" s="20">
        <f>'Equation 4 Type II FTE'!ET21-'Equation 4 Type I FTE'!ET21</f>
        <v>0.14813252208959851</v>
      </c>
      <c r="EU21" s="20">
        <f>'Equation 4 Type II FTE'!EU21-'Equation 4 Type I FTE'!EU21</f>
        <v>0.15486138583165399</v>
      </c>
      <c r="EV21" s="20">
        <f>'Equation 4 Type II FTE'!EV21-'Equation 4 Type I FTE'!EV21</f>
        <v>0.14471933033638193</v>
      </c>
      <c r="EW21" s="20">
        <f>'Equation 4 Type II FTE'!EW21-'Equation 4 Type I FTE'!EW21</f>
        <v>0.12814097039218725</v>
      </c>
      <c r="EX21" s="20">
        <f>'Equation 4 Type II FTE'!EX21-'Equation 4 Type I FTE'!EX21</f>
        <v>0.17641325375910713</v>
      </c>
      <c r="EY21" s="20">
        <f>'Equation 4 Type II FTE'!EY21-'Equation 4 Type I FTE'!EY21</f>
        <v>0.30260382886374204</v>
      </c>
      <c r="EZ21" s="20">
        <f>'Equation 4 Type II FTE'!EZ21-'Equation 4 Type I FTE'!EZ21</f>
        <v>0.23199951945434816</v>
      </c>
      <c r="FA21" s="20">
        <f>'Equation 4 Type II FTE'!FA21-'Equation 4 Type I FTE'!FA21</f>
        <v>0.14393917222136102</v>
      </c>
      <c r="FB21" s="20">
        <f>'Equation 4 Type II FTE'!FB21-'Equation 4 Type I FTE'!FB21</f>
        <v>0.24692004340412341</v>
      </c>
      <c r="FC21" s="20">
        <f>'Equation 4 Type II FTE'!FC21-'Equation 4 Type I FTE'!FC21</f>
        <v>0.17797356998914898</v>
      </c>
      <c r="FD21" s="20">
        <f>'Equation 4 Type II FTE'!FD21-'Equation 4 Type I FTE'!FD21</f>
        <v>0.13877062470934737</v>
      </c>
      <c r="FE21" s="20">
        <f>'Equation 4 Type II FTE'!FE21-'Equation 4 Type I FTE'!FE21</f>
        <v>0.13311447837544568</v>
      </c>
      <c r="FF21" s="20">
        <f>'Equation 4 Type II FTE'!FF21-'Equation 4 Type I FTE'!FF21</f>
        <v>0.12726329251278873</v>
      </c>
      <c r="FG21" s="20">
        <f>'Equation 4 Type II FTE'!FG21-'Equation 4 Type I FTE'!FG21</f>
        <v>0.24448204929468298</v>
      </c>
      <c r="FH21" s="20">
        <f>'Equation 4 Type II FTE'!FH21-'Equation 4 Type I FTE'!FH21</f>
        <v>0.15554402418229732</v>
      </c>
      <c r="FI21" s="20">
        <f>'Equation 4 Type II FTE'!FI21-'Equation 4 Type I FTE'!FI21</f>
        <v>0.20420638660672763</v>
      </c>
      <c r="FJ21" s="20">
        <f>'Equation 4 Type II FTE'!FJ21-'Equation 4 Type I FTE'!FJ21</f>
        <v>0.18401979538056115</v>
      </c>
      <c r="FK21" s="20">
        <f>'Equation 4 Type II FTE'!FK21-'Equation 4 Type I FTE'!FK21</f>
        <v>0.15876217640675863</v>
      </c>
      <c r="FL21" s="20">
        <f>'Equation 4 Type II FTE'!FL21-'Equation 4 Type I FTE'!FL21</f>
        <v>0.20215847155479769</v>
      </c>
      <c r="FM21" s="20">
        <f>'Equation 4 Type II FTE'!FM21-'Equation 4 Type I FTE'!FM21</f>
        <v>0.16851415284452023</v>
      </c>
      <c r="FN21" s="20">
        <f>'Equation 4 Type II FTE'!FN21-'Equation 4 Type I FTE'!FN21</f>
        <v>0.1745603782359324</v>
      </c>
      <c r="FO21" s="20">
        <f>'Equation 4 Type II FTE'!FO21-'Equation 4 Type I FTE'!FO21</f>
        <v>0.18967594171446284</v>
      </c>
      <c r="FP21" s="20">
        <f>'Equation 4 Type II FTE'!FP21-'Equation 4 Type I FTE'!FP21</f>
        <v>0.16451584250503795</v>
      </c>
      <c r="FQ21" s="20">
        <f>'Equation 4 Type II FTE'!FQ21-'Equation 4 Type I FTE'!FQ21</f>
        <v>0.16597863897070222</v>
      </c>
      <c r="FR21" s="20">
        <f>'Equation 4 Type II FTE'!FR21-'Equation 4 Type I FTE'!FR21</f>
        <v>0.1685141528445202</v>
      </c>
      <c r="FS21" s="20">
        <f>'Equation 4 Type II FTE'!FS21-'Equation 4 Type I FTE'!FS21</f>
        <v>0.29304689195473566</v>
      </c>
      <c r="FT21" s="20">
        <f>'Equation 4 Type II FTE'!FT21-'Equation 4 Type I FTE'!FT21</f>
        <v>0.13906318400248024</v>
      </c>
      <c r="FU21" s="20">
        <f>'Equation 4 Type II FTE'!FU21-'Equation 4 Type I FTE'!FU21</f>
        <v>0.1787537281041699</v>
      </c>
      <c r="FV21" s="20">
        <f>'Equation 4 Type II FTE'!FV21-'Equation 4 Type I FTE'!FV21</f>
        <v>0.21717651526895057</v>
      </c>
      <c r="FW21" s="20">
        <f>'Equation 4 Type II FTE'!FW21-'Equation 4 Type I FTE'!FW21</f>
        <v>0.15525146488916444</v>
      </c>
      <c r="FX21" s="20">
        <f>'Equation 4 Type II FTE'!FX21-'Equation 4 Type I FTE'!FX21</f>
        <v>0.2200045884359014</v>
      </c>
      <c r="FY21" s="20">
        <f>'Equation 4 Type II FTE'!FY21-'Equation 4 Type I FTE'!FY21</f>
        <v>0.18509251278871489</v>
      </c>
      <c r="FZ21" s="20">
        <f>'Equation 4 Type II FTE'!FZ21-'Equation 4 Type I FTE'!FZ21</f>
        <v>0.13262687955355759</v>
      </c>
      <c r="GA21" s="20">
        <f>'Equation 4 Type II FTE'!GA21-'Equation 4 Type I FTE'!GA21</f>
        <v>0.1334070376685785</v>
      </c>
      <c r="GB21" s="20">
        <f>'Equation 4 Type II FTE'!GB21-'Equation 4 Type I FTE'!GB21</f>
        <v>0.11809643466129283</v>
      </c>
      <c r="GC21" s="20">
        <f>'Equation 4 Type II FTE'!GC21-'Equation 4 Type I FTE'!GC21</f>
        <v>0.1186815532475585</v>
      </c>
      <c r="GD21" s="20">
        <f>'Equation 4 Type II FTE'!GD21-'Equation 4 Type I FTE'!GD21</f>
        <v>0.14744988373895518</v>
      </c>
      <c r="GE21" s="20">
        <f>'Equation 4 Type II FTE'!GE21-'Equation 4 Type I FTE'!GE21</f>
        <v>0.11643859866687335</v>
      </c>
      <c r="GF21" s="20">
        <f>'Equation 4 Type II FTE'!GF21-'Equation 4 Type I FTE'!GF21</f>
        <v>0.14364661292822817</v>
      </c>
      <c r="GG21" s="20">
        <f>'Equation 4 Type II FTE'!GG21-'Equation 4 Type I FTE'!GG21</f>
        <v>0.16685631685010077</v>
      </c>
      <c r="GH21" s="20">
        <f>'Equation 4 Type II FTE'!GH21-'Equation 4 Type I FTE'!GH21</f>
        <v>0.15798201829173772</v>
      </c>
      <c r="GI21" s="20">
        <f>'Equation 4 Type II FTE'!GI21-'Equation 4 Type I FTE'!GI21</f>
        <v>0.1738777398852891</v>
      </c>
      <c r="GJ21" s="20">
        <f>'Equation 4 Type II FTE'!GJ21-'Equation 4 Type I FTE'!GJ21</f>
        <v>0.23960606107580215</v>
      </c>
      <c r="GK21" s="20">
        <f>'Equation 4 Type II FTE'!GK21-'Equation 4 Type I FTE'!GK21</f>
        <v>0.19269905441016899</v>
      </c>
      <c r="GL21" s="20">
        <f>'Equation 4 Type II FTE'!GL21-'Equation 4 Type I FTE'!GL21</f>
        <v>0.21171540846380404</v>
      </c>
      <c r="GM21" s="20">
        <f>'Equation 4 Type II FTE'!GM21-'Equation 4 Type I FTE'!GM21</f>
        <v>0.1880181057200434</v>
      </c>
      <c r="GN21" s="20">
        <f>'Equation 4 Type II FTE'!GN21-'Equation 4 Type I FTE'!GN21</f>
        <v>0.13711278871492794</v>
      </c>
      <c r="GO21" s="20">
        <f>'Equation 4 Type II FTE'!GO21-'Equation 4 Type I FTE'!GO21</f>
        <v>0.12999384591536195</v>
      </c>
      <c r="GP21" s="20">
        <f>'Equation 4 Type II FTE'!GP21-'Equation 4 Type I FTE'!GP21</f>
        <v>0.1290186482715858</v>
      </c>
      <c r="GQ21" s="20">
        <f>'Equation 4 Type II FTE'!GQ21-'Equation 4 Type I FTE'!GQ21</f>
        <v>0.20596174236552472</v>
      </c>
      <c r="GR21" s="20">
        <f>'Equation 4 Type II FTE'!GR21-'Equation 4 Type I FTE'!GR21</f>
        <v>0.16139521004495427</v>
      </c>
      <c r="GS21" s="20">
        <f>'Equation 4 Type II FTE'!GS21-'Equation 4 Type I FTE'!GS21</f>
        <v>0.16256544721748564</v>
      </c>
      <c r="GT21" s="20">
        <f>'Equation 4 Type II FTE'!GT21-'Equation 4 Type I FTE'!GT21</f>
        <v>0.13877062470934737</v>
      </c>
      <c r="GU21" s="20">
        <f>'Equation 4 Type II FTE'!GU21-'Equation 4 Type I FTE'!GU21</f>
        <v>0.15135067431405988</v>
      </c>
      <c r="GV21" s="20">
        <f>'Equation 4 Type II FTE'!GV21-'Equation 4 Type I FTE'!GV21</f>
        <v>0.16929431095954117</v>
      </c>
      <c r="GW21" s="20">
        <f>'Equation 4 Type II FTE'!GW21-'Equation 4 Type I FTE'!GW21</f>
        <v>0.16188280886684236</v>
      </c>
      <c r="GX21" s="20">
        <f>'Equation 4 Type II FTE'!GX21-'Equation 4 Type I FTE'!GX21</f>
        <v>0.15466634630289877</v>
      </c>
      <c r="GY21" s="20">
        <f>'Equation 4 Type II FTE'!GY21-'Equation 4 Type I FTE'!GY21</f>
        <v>0.13360207719733375</v>
      </c>
      <c r="GZ21" s="20">
        <f>'Equation 4 Type II FTE'!GZ21-'Equation 4 Type I FTE'!GZ21</f>
        <v>0.17339014106340106</v>
      </c>
      <c r="HA21" s="20">
        <f>'Equation 4 Type II FTE'!HA21-'Equation 4 Type I FTE'!HA21</f>
        <v>0.12853104944969768</v>
      </c>
      <c r="HB21" s="20">
        <f>'Equation 4 Type II FTE'!HB21-'Equation 4 Type I FTE'!HB21</f>
        <v>0.10756430010851031</v>
      </c>
      <c r="HC21" s="20">
        <f>'Equation 4 Type II FTE'!HC21-'Equation 4 Type I FTE'!HC21</f>
        <v>0.12648313439776779</v>
      </c>
      <c r="HD21" s="20">
        <f>'Equation 4 Type II FTE'!HD21-'Equation 4 Type I FTE'!HD21</f>
        <v>0.14237885599131916</v>
      </c>
      <c r="HE21" s="20">
        <f>'Equation 4 Type II FTE'!HE21-'Equation 4 Type I FTE'!HE21</f>
        <v>0.18314211750116266</v>
      </c>
      <c r="HF21" s="20">
        <f>'Equation 4 Type II FTE'!HF21-'Equation 4 Type I FTE'!HF21</f>
        <v>0.12960376685785147</v>
      </c>
      <c r="HG21" s="20">
        <f>'Equation 4 Type II FTE'!HG21-'Equation 4 Type I FTE'!HG21</f>
        <v>0.17124470624709345</v>
      </c>
      <c r="HH21" s="20">
        <f>'Equation 4 Type II FTE'!HH21-'Equation 4 Type I FTE'!HH21</f>
        <v>0.20986253294062934</v>
      </c>
      <c r="HI21" s="20">
        <f>'Equation 4 Type II FTE'!HI21-'Equation 4 Type I FTE'!HI21</f>
        <v>0.30318894745000774</v>
      </c>
      <c r="HJ21" s="20">
        <f>'Equation 4 Type II FTE'!HJ21-'Equation 4 Type I FTE'!HJ21</f>
        <v>0.1854825918462254</v>
      </c>
      <c r="HK21" s="20">
        <f>'Equation 4 Type II FTE'!HK21-'Equation 4 Type I FTE'!HK21</f>
        <v>0</v>
      </c>
      <c r="HL21" s="20">
        <f>'Equation 4 Type II FTE'!HL21-'Equation 4 Type I FTE'!HL21</f>
        <v>0.13769790730119363</v>
      </c>
      <c r="HM21" s="20">
        <f>'Equation 4 Type II FTE'!HM21-'Equation 4 Type I FTE'!HM21</f>
        <v>0.1486201209114866</v>
      </c>
      <c r="HN21" s="20">
        <f>'Equation 4 Type II FTE'!HN21-'Equation 4 Type I FTE'!HN21</f>
        <v>0.13506487366299796</v>
      </c>
      <c r="HO21" s="20">
        <f>'Equation 4 Type II FTE'!HO21-'Equation 4 Type I FTE'!HO21</f>
        <v>0.13984334211750116</v>
      </c>
      <c r="HP21" s="20">
        <f>'Equation 4 Type II FTE'!HP21-'Equation 4 Type I FTE'!HP21</f>
        <v>0.14364661292822817</v>
      </c>
      <c r="HQ21" s="20">
        <f>'Equation 4 Type II FTE'!HQ21-'Equation 4 Type I FTE'!HQ21</f>
        <v>0.13496735389862038</v>
      </c>
      <c r="HR21" s="20">
        <f>'Equation 4 Type II FTE'!HR21-'Equation 4 Type I FTE'!HR21</f>
        <v>0.15096059525654937</v>
      </c>
      <c r="HS21" s="20">
        <f>'Equation 4 Type II FTE'!HS21-'Equation 4 Type I FTE'!HS21</f>
        <v>0.20342622849170666</v>
      </c>
      <c r="HT21" s="20">
        <f>'Equation 4 Type II FTE'!HT21-'Equation 4 Type I FTE'!HT21</f>
        <v>0.25101587350798327</v>
      </c>
      <c r="HU21" s="20">
        <f>'Equation 4 Type II FTE'!HU21-'Equation 4 Type I FTE'!HU21</f>
        <v>0.11009981398232832</v>
      </c>
      <c r="HV21" s="20">
        <f>'Equation 4 Type II FTE'!HV21-'Equation 4 Type I FTE'!HV21</f>
        <v>0.16120017051619903</v>
      </c>
      <c r="HW21" s="20">
        <f>'Equation 4 Type II FTE'!HW21-'Equation 4 Type I FTE'!HW21</f>
        <v>0.16051753216555575</v>
      </c>
      <c r="HX21" s="20">
        <f>'Equation 4 Type II FTE'!HX21-'Equation 4 Type I FTE'!HX21</f>
        <v>0.13223680049604714</v>
      </c>
      <c r="HY21" s="20">
        <f>'Equation 4 Type II FTE'!HY21-'Equation 4 Type I FTE'!HY21</f>
        <v>0.11575596031623005</v>
      </c>
      <c r="HZ21" s="20">
        <f>'Equation 4 Type II FTE'!HZ21-'Equation 4 Type I FTE'!HZ21</f>
        <v>0.21161788869942644</v>
      </c>
      <c r="IA21" s="20">
        <f>'Equation 4 Type II FTE'!IA21-'Equation 4 Type I FTE'!IA21</f>
        <v>0.13555247248488606</v>
      </c>
      <c r="IB21" s="20">
        <f>'Equation 4 Type II FTE'!IB21-'Equation 4 Type I FTE'!IB21</f>
        <v>0.13662518989303984</v>
      </c>
      <c r="IC21" s="20">
        <f>'Equation 4 Type II FTE'!IC21-'Equation 4 Type I FTE'!IC21</f>
        <v>0.13243184002480235</v>
      </c>
      <c r="ID21" s="20">
        <f>'Equation 4 Type II FTE'!ID21-'Equation 4 Type I FTE'!ID21</f>
        <v>0.12960376685785149</v>
      </c>
      <c r="IE21" s="20">
        <f>'Equation 4 Type II FTE'!IE21-'Equation 4 Type I FTE'!IE21</f>
        <v>0.1333095179042009</v>
      </c>
      <c r="IF21" s="20">
        <f>'Equation 4 Type II FTE'!IF21-'Equation 4 Type I FTE'!IF21</f>
        <v>0.16022497287242288</v>
      </c>
      <c r="IG21" s="20">
        <f>'Equation 4 Type II FTE'!IG21-'Equation 4 Type I FTE'!IG21</f>
        <v>0.15369114865912262</v>
      </c>
      <c r="IH21" s="20">
        <f>'Equation 4 Type II FTE'!IH21-'Equation 4 Type I FTE'!IH21</f>
        <v>0.15281347077972407</v>
      </c>
      <c r="II21" s="20">
        <f>'Equation 4 Type II FTE'!II21-'Equation 4 Type I FTE'!II21</f>
        <v>0.11302540691365678</v>
      </c>
      <c r="IJ21" s="20">
        <f>'Equation 4 Type II FTE'!IJ21-'Equation 4 Type I FTE'!IJ21</f>
        <v>0.14198877693380868</v>
      </c>
      <c r="IK21" s="20">
        <f>'Equation 4 Type II FTE'!IK21-'Equation 4 Type I FTE'!IK21</f>
        <v>0.12531289722523636</v>
      </c>
      <c r="IL21" s="20">
        <f>'Equation 4 Type II FTE'!IL21-'Equation 4 Type I FTE'!IL21</f>
        <v>0.12414266005270501</v>
      </c>
      <c r="IM21" s="20">
        <f>'Equation 4 Type II FTE'!IM21-'Equation 4 Type I FTE'!IM21</f>
        <v>0.13486983413424275</v>
      </c>
      <c r="IN21" s="20">
        <f>'Equation 4 Type II FTE'!IN21-'Equation 4 Type I FTE'!IN21</f>
        <v>0.13184672143853665</v>
      </c>
      <c r="IO21" s="20">
        <f>'Equation 4 Type II FTE'!IO21-'Equation 4 Type I FTE'!IO21</f>
        <v>0.13594255154239651</v>
      </c>
      <c r="IP21" s="20">
        <f>'Equation 4 Type II FTE'!IP21-'Equation 4 Type I FTE'!IP21</f>
        <v>0.14033094093938922</v>
      </c>
      <c r="IQ21" s="20">
        <f>'Equation 4 Type II FTE'!IQ21-'Equation 4 Type I FTE'!IQ21</f>
        <v>0.13496735389862036</v>
      </c>
      <c r="IR21" s="20">
        <f>'Equation 4 Type II FTE'!IR21-'Equation 4 Type I FTE'!IR21</f>
        <v>0.13048144473725004</v>
      </c>
      <c r="IS21" s="20">
        <f>'Equation 4 Type II FTE'!IS21-'Equation 4 Type I FTE'!IS21</f>
        <v>0.13408967601922184</v>
      </c>
      <c r="IT21" s="20">
        <f>'Equation 4 Type II FTE'!IT21-'Equation 4 Type I FTE'!IT21</f>
        <v>0.15729937994109441</v>
      </c>
      <c r="IU21" s="20">
        <f>'Equation 4 Type II FTE'!IU21-'Equation 4 Type I FTE'!IU21</f>
        <v>0.13799046659432646</v>
      </c>
      <c r="IV21" s="20">
        <f>'Equation 4 Type II FTE'!IV21-'Equation 4 Type I FTE'!IV21</f>
        <v>0.13906318400248024</v>
      </c>
      <c r="IW21" s="20">
        <f>'Equation 4 Type II FTE'!IW21-'Equation 4 Type I FTE'!IW21</f>
        <v>0.12531289722523636</v>
      </c>
      <c r="IX21" s="20">
        <f>'Equation 4 Type II FTE'!IX21-'Equation 4 Type I FTE'!IX21</f>
        <v>0.14159869787629825</v>
      </c>
      <c r="IY21" s="20">
        <f>'Equation 4 Type II FTE'!IY21-'Equation 4 Type I FTE'!IY21</f>
        <v>0.13291943884669044</v>
      </c>
      <c r="IZ21" s="20">
        <f>'Equation 4 Type II FTE'!IZ21-'Equation 4 Type I FTE'!IZ21</f>
        <v>0.17260998294838009</v>
      </c>
      <c r="JA21" s="20">
        <f>'Equation 4 Type II FTE'!JA21-'Equation 4 Type I FTE'!JA21</f>
        <v>0.13867310494496976</v>
      </c>
      <c r="JB21" s="20">
        <f>'Equation 4 Type II FTE'!JB21-'Equation 4 Type I FTE'!JB21</f>
        <v>0.21152036893504877</v>
      </c>
      <c r="JC21" s="20">
        <f>'Equation 4 Type II FTE'!JC21-'Equation 4 Type I FTE'!JC21</f>
        <v>0.25637946054875216</v>
      </c>
      <c r="JD21" s="20">
        <f>'Equation 4 Type II FTE'!JD21-'Equation 4 Type I FTE'!JD21</f>
        <v>0.25403898620368931</v>
      </c>
      <c r="JE21" s="20">
        <f>'Equation 4 Type II FTE'!JE21-'Equation 4 Type I FTE'!JE21</f>
        <v>0.23931350178266936</v>
      </c>
      <c r="JF21" s="20">
        <f>'Equation 4 Type II FTE'!JF21-'Equation 4 Type I FTE'!JF21</f>
        <v>0.23590031002945278</v>
      </c>
      <c r="JG21" s="20">
        <f>'Equation 4 Type II FTE'!JG21-'Equation 4 Type I FTE'!JG21</f>
        <v>0.29509480700666563</v>
      </c>
      <c r="JH21" s="20">
        <f>'Equation 4 Type II FTE'!JH21-'Equation 4 Type I FTE'!JH21</f>
        <v>0.24955307704231899</v>
      </c>
      <c r="JI21" s="20">
        <f>'Equation 4 Type II FTE'!JI21-'Equation 4 Type I FTE'!JI21</f>
        <v>0.22478305689040454</v>
      </c>
      <c r="JJ21" s="20">
        <f>'Equation 4 Type II FTE'!JJ21-'Equation 4 Type I FTE'!JJ21</f>
        <v>0.18148428150674312</v>
      </c>
      <c r="JK21" s="20">
        <f>'Equation 4 Type II FTE'!JK21-'Equation 4 Type I FTE'!JK21</f>
        <v>0.28309987598821884</v>
      </c>
      <c r="JL21" s="20">
        <f>'Equation 4 Type II FTE'!JL21-'Equation 4 Type I FTE'!JL21</f>
        <v>0.17309758177026818</v>
      </c>
      <c r="JM21" s="20">
        <f>'Equation 4 Type II FTE'!JM21-'Equation 4 Type I FTE'!JM21</f>
        <v>0.19152881723763759</v>
      </c>
      <c r="JN21" s="20">
        <f>'Equation 4 Type II FTE'!JN21-'Equation 4 Type I FTE'!JN21</f>
        <v>0.19728248333591686</v>
      </c>
      <c r="JO21" s="20">
        <f>'Equation 4 Type II FTE'!JO21-'Equation 4 Type I FTE'!JO21</f>
        <v>0.26535127887149279</v>
      </c>
      <c r="JP21" s="20">
        <f>'Equation 4 Type II FTE'!JP21-'Equation 4 Type I FTE'!JP21</f>
        <v>0.26993470779724066</v>
      </c>
      <c r="JQ21" s="20">
        <f>'Equation 4 Type II FTE'!JQ21-'Equation 4 Type I FTE'!JQ21</f>
        <v>0.34248941249418691</v>
      </c>
      <c r="JR21" s="20">
        <f>'Equation 4 Type II FTE'!JR21-'Equation 4 Type I FTE'!JR21</f>
        <v>0.30221374980623156</v>
      </c>
      <c r="JS21" s="20">
        <f>'Equation 4 Type II FTE'!JS21-'Equation 4 Type I FTE'!JS21</f>
        <v>0.23063424275306152</v>
      </c>
      <c r="JT21" s="20">
        <f>'Equation 4 Type II FTE'!JT21-'Equation 4 Type I FTE'!JT21</f>
        <v>0.22829376840799875</v>
      </c>
      <c r="JU21" s="20">
        <f>'Equation 4 Type II FTE'!JU21-'Equation 4 Type I FTE'!JU21</f>
        <v>0.21181292822818165</v>
      </c>
      <c r="JV21" s="20">
        <f>'Equation 4 Type II FTE'!JV21-'Equation 4 Type I FTE'!JV21</f>
        <v>0.18411731514493876</v>
      </c>
      <c r="JW21" s="20">
        <f>'Equation 4 Type II FTE'!JW21-'Equation 4 Type I FTE'!JW21</f>
        <v>0.17056206789645018</v>
      </c>
      <c r="JX21" s="20">
        <f>'Equation 4 Type II FTE'!JX21-'Equation 4 Type I FTE'!JX21</f>
        <v>0.15261843125096883</v>
      </c>
      <c r="JY21" s="20">
        <f>'Equation 4 Type II FTE'!JY21-'Equation 4 Type I FTE'!JY21</f>
        <v>0.22848880793675397</v>
      </c>
      <c r="JZ21" s="20">
        <f>'Equation 4 Type II FTE'!JZ21-'Equation 4 Type I FTE'!JZ21</f>
        <v>0.20118327391102153</v>
      </c>
      <c r="KA21" s="20">
        <f>'Equation 4 Type II FTE'!KA21-'Equation 4 Type I FTE'!KA21</f>
        <v>0.10668662222911177</v>
      </c>
      <c r="KB21" s="20">
        <f>'Equation 4 Type II FTE'!KB21-'Equation 4 Type I FTE'!KB21</f>
        <v>0.35984793055340258</v>
      </c>
      <c r="KC21" s="20">
        <f>'Equation 4 Type II FTE'!KC21-'Equation 4 Type I FTE'!KC21</f>
        <v>0.26252320570454196</v>
      </c>
      <c r="KD21" s="20">
        <f>'Equation 4 Type II FTE'!KD21-'Equation 4 Type I FTE'!KD21</f>
        <v>0.16490592156254844</v>
      </c>
      <c r="KE21" s="20">
        <f>'Equation 4 Type II FTE'!KE21-'Equation 4 Type I FTE'!KE21</f>
        <v>0.18392227561618352</v>
      </c>
      <c r="KF21" s="20">
        <f>'Equation 4 Type II FTE'!KF21-'Equation 4 Type I FTE'!KF21</f>
        <v>0.19513704851960934</v>
      </c>
      <c r="KG21" s="20">
        <f>'Equation 4 Type II FTE'!KG21-'Equation 4 Type I FTE'!KG21</f>
        <v>0.20293862966981863</v>
      </c>
      <c r="KH21" s="20">
        <f>'Equation 4 Type II FTE'!KH21-'Equation 4 Type I FTE'!KH21</f>
        <v>0.18509251278871491</v>
      </c>
      <c r="KI21" s="20">
        <f>'Equation 4 Type II FTE'!KI21-'Equation 4 Type I FTE'!KI21</f>
        <v>0.22302770113160753</v>
      </c>
      <c r="KJ21" s="20">
        <f>'Equation 4 Type II FTE'!KJ21-'Equation 4 Type I FTE'!KJ21</f>
        <v>0.24965059680669643</v>
      </c>
      <c r="KK21" s="20">
        <f>'Equation 4 Type II FTE'!KK21-'Equation 4 Type I FTE'!KK21</f>
        <v>0.1758281351728419</v>
      </c>
      <c r="KL21" s="20">
        <f>'Equation 4 Type II FTE'!KL21-'Equation 4 Type I FTE'!KL21</f>
        <v>0.31459875988218844</v>
      </c>
      <c r="KM21" s="20">
        <f>'Equation 4 Type II FTE'!KM21-'Equation 4 Type I FTE'!KM21</f>
        <v>0.31021037048519684</v>
      </c>
      <c r="KN21" s="20">
        <f>'Equation 4 Type II FTE'!KN21-'Equation 4 Type I FTE'!KN21</f>
        <v>0.20508406448612604</v>
      </c>
      <c r="KO21" s="20">
        <f>'Equation 4 Type II FTE'!KO21-'Equation 4 Type I FTE'!KO21</f>
        <v>0.1883106650131765</v>
      </c>
      <c r="KP21" s="20">
        <f>'Equation 4 Type II FTE'!KP21-'Equation 4 Type I FTE'!KP21</f>
        <v>0.22029714772903386</v>
      </c>
      <c r="KQ21" s="20">
        <f>'Equation 4 Type II FTE'!KQ21-'Equation 4 Type I FTE'!KQ21</f>
        <v>0.28739074562083289</v>
      </c>
      <c r="KR21" s="20">
        <f>'Equation 4 Type II FTE'!KR21-'Equation 4 Type I FTE'!KR21</f>
        <v>0.12589801581150209</v>
      </c>
      <c r="KS21" s="20">
        <f>'Equation 4 Type II FTE'!KS21-'Equation 4 Type I FTE'!KS21</f>
        <v>0.20274359014106338</v>
      </c>
      <c r="KT21" s="20">
        <f>'Equation 4 Type II FTE'!KT21-'Equation 4 Type I FTE'!KT21</f>
        <v>0.21132532940629356</v>
      </c>
      <c r="KU21" s="20">
        <f>'Equation 4 Type II FTE'!KU21-'Equation 4 Type I FTE'!KU21</f>
        <v>0.26837439156719889</v>
      </c>
      <c r="KV21" s="20">
        <f>'Equation 4 Type II FTE'!KV21-'Equation 4 Type I FTE'!KV21</f>
        <v>0.14793748256084327</v>
      </c>
      <c r="KW21" s="20">
        <f>'Equation 4 Type II FTE'!KW21-'Equation 4 Type I FTE'!KW21</f>
        <v>0.34473236707487215</v>
      </c>
      <c r="KX21" s="20">
        <f>'Equation 4 Type II FTE'!KX21-'Equation 4 Type I FTE'!KX21</f>
        <v>0.34326957060920782</v>
      </c>
      <c r="KY21" s="20">
        <f>'Equation 4 Type II FTE'!KY21-'Equation 4 Type I FTE'!KY21</f>
        <v>0.31976730739420239</v>
      </c>
      <c r="KZ21" s="20">
        <f>'Equation 4 Type II FTE'!KZ21-'Equation 4 Type I FTE'!KZ21</f>
        <v>0.29782536040923885</v>
      </c>
      <c r="LA21" s="20">
        <f>'Equation 4 Type II FTE'!LA21-'Equation 4 Type I FTE'!LA21</f>
        <v>0.33312751511393579</v>
      </c>
      <c r="LB21" s="20">
        <f>'Equation 4 Type II FTE'!LB21-'Equation 4 Type I FTE'!LB21</f>
        <v>0.31040541001395128</v>
      </c>
      <c r="LC21" s="20">
        <f>'Equation 4 Type II FTE'!LC21-'Equation 4 Type I FTE'!LC21</f>
        <v>0.32942176406758639</v>
      </c>
      <c r="LD21" s="20">
        <f>'Equation 4 Type II FTE'!LD21-'Equation 4 Type I FTE'!LD21</f>
        <v>0.37545109285382106</v>
      </c>
      <c r="LE21" s="20">
        <f>'Equation 4 Type II FTE'!LE21-'Equation 4 Type I FTE'!LE21</f>
        <v>0.27978420399937998</v>
      </c>
      <c r="LF21" s="20">
        <f>'Equation 4 Type II FTE'!LF21-'Equation 4 Type I FTE'!LF21</f>
        <v>0.21337324445822348</v>
      </c>
      <c r="LG21" s="20">
        <f>'Equation 4 Type II FTE'!LG21-'Equation 4 Type I FTE'!LG21</f>
        <v>0.33644318710277477</v>
      </c>
      <c r="LH21" s="20">
        <f>'Equation 4 Type II FTE'!LH21-'Equation 4 Type I FTE'!LH21</f>
        <v>0.333322554642691</v>
      </c>
      <c r="LI21" s="20">
        <f>'Equation 4 Type II FTE'!LI21-'Equation 4 Type I FTE'!LI21</f>
        <v>0.35584962021392025</v>
      </c>
      <c r="LJ21" s="20">
        <f>'Equation 4 Type II FTE'!LJ21-'Equation 4 Type I FTE'!LJ21</f>
        <v>0.24340933188652925</v>
      </c>
      <c r="LK21" s="20">
        <f>'Equation 4 Type II FTE'!LK21-'Equation 4 Type I FTE'!LK21</f>
        <v>0.30484678344442717</v>
      </c>
      <c r="LL21" s="20">
        <f>'Equation 4 Type II FTE'!LL21-'Equation 4 Type I FTE'!LL21</f>
        <v>0.38666586575724693</v>
      </c>
      <c r="LM21" s="20">
        <f>'Equation 4 Type II FTE'!LM21-'Equation 4 Type I FTE'!LM21</f>
        <v>0.25667201984188492</v>
      </c>
      <c r="LN21" s="20">
        <f>'Equation 4 Type II FTE'!LN21-'Equation 4 Type I FTE'!LN21</f>
        <v>0.34726788094869004</v>
      </c>
      <c r="LO21" s="20">
        <f>'Equation 4 Type II FTE'!LO21-'Equation 4 Type I FTE'!LO21</f>
        <v>0.21717651526895054</v>
      </c>
      <c r="LP21" s="20">
        <f>'Equation 4 Type II FTE'!LP21-'Equation 4 Type I FTE'!LP21</f>
        <v>0.32893416524569835</v>
      </c>
      <c r="LQ21" s="20">
        <f>'Equation 4 Type II FTE'!LQ21-'Equation 4 Type I FTE'!LQ21</f>
        <v>0.23570527050069759</v>
      </c>
      <c r="LR21" s="20">
        <f>'Equation 4 Type II FTE'!LR21-'Equation 4 Type I FTE'!LR21</f>
        <v>0.34122165555727796</v>
      </c>
      <c r="LS21" s="20">
        <f>'Equation 4 Type II FTE'!LS21-'Equation 4 Type I FTE'!LS21</f>
        <v>0.26310832429080766</v>
      </c>
      <c r="LT21" s="20">
        <f>'Equation 4 Type II FTE'!LT21-'Equation 4 Type I FTE'!LT21</f>
        <v>0.20410886684235002</v>
      </c>
      <c r="LU21" s="20">
        <f>'Equation 4 Type II FTE'!LU21-'Equation 4 Type I FTE'!LU21</f>
        <v>0.32581353278561459</v>
      </c>
      <c r="LV21" s="20">
        <f>'Equation 4 Type II FTE'!LV21-'Equation 4 Type I FTE'!LV21</f>
        <v>0.27812636800496043</v>
      </c>
      <c r="LW21" s="20">
        <f>'Equation 4 Type II FTE'!LW21-'Equation 4 Type I FTE'!LW21</f>
        <v>0.29704520229421794</v>
      </c>
      <c r="LX21" s="20">
        <f>'Equation 4 Type II FTE'!LX21-'Equation 4 Type I FTE'!LX21</f>
        <v>0.35711737715082936</v>
      </c>
      <c r="LY21" s="20">
        <f>'Equation 4 Type II FTE'!LY21-'Equation 4 Type I FTE'!LY21</f>
        <v>0.31957226786544723</v>
      </c>
      <c r="LZ21" s="20">
        <f>'Equation 4 Type II FTE'!LZ21-'Equation 4 Type I FTE'!LZ21</f>
        <v>0.27247022167105872</v>
      </c>
      <c r="MA21" s="20">
        <f>'Equation 4 Type II FTE'!MA21-'Equation 4 Type I FTE'!MA21</f>
        <v>0.19250401488141372</v>
      </c>
      <c r="MB21" s="20">
        <f>'Equation 4 Type II FTE'!MB21-'Equation 4 Type I FTE'!MB21</f>
        <v>0.28407507363199502</v>
      </c>
      <c r="MC21" s="20">
        <f>'Equation 4 Type II FTE'!MC21-'Equation 4 Type I FTE'!MC21</f>
        <v>0.3703800651061851</v>
      </c>
      <c r="MD21" s="20">
        <f>'Equation 4 Type II FTE'!MD21-'Equation 4 Type I FTE'!MD21</f>
        <v>0.30279886839249726</v>
      </c>
      <c r="ME21" s="20">
        <f>'Equation 4 Type II FTE'!ME21-'Equation 4 Type I FTE'!ME21</f>
        <v>0.29236425360409235</v>
      </c>
      <c r="MF21" s="20">
        <f>'Equation 4 Type II FTE'!MF21-'Equation 4 Type I FTE'!MF21</f>
        <v>0.30943021237017515</v>
      </c>
      <c r="MG21" s="20">
        <f>'Equation 4 Type II FTE'!MG21-'Equation 4 Type I FTE'!MG21</f>
        <v>0.30611454038133623</v>
      </c>
      <c r="MH21" s="20">
        <f>'Equation 4 Type II FTE'!MH21-'Equation 4 Type I FTE'!MH21</f>
        <v>0.31781691210665008</v>
      </c>
      <c r="MI21" s="20">
        <f>'Equation 4 Type II FTE'!MI21-'Equation 4 Type I FTE'!MI21</f>
        <v>0.29070641760967292</v>
      </c>
      <c r="MJ21" s="20">
        <f>'Equation 4 Type II FTE'!MJ21-'Equation 4 Type I FTE'!MJ21</f>
        <v>0.25598938149124156</v>
      </c>
      <c r="MK21" s="20">
        <f>'Equation 4 Type II FTE'!MK21-'Equation 4 Type I FTE'!MK21</f>
        <v>0.28290483645946363</v>
      </c>
      <c r="ML21" s="20">
        <f>'Equation 4 Type II FTE'!ML21-'Equation 4 Type I FTE'!ML21</f>
        <v>0.37428085568128971</v>
      </c>
      <c r="MM21" s="20">
        <f>'Equation 4 Type II FTE'!MM21-'Equation 4 Type I FTE'!MM21</f>
        <v>0.26174304758952099</v>
      </c>
      <c r="MN21" s="20">
        <f>'Equation 4 Type II FTE'!MN21-'Equation 4 Type I FTE'!MN21</f>
        <v>0.25247866997364743</v>
      </c>
      <c r="MO21" s="20">
        <f>'Equation 4 Type II FTE'!MO21-'Equation 4 Type I FTE'!MO21</f>
        <v>0.21161788869942644</v>
      </c>
      <c r="MP21" s="20">
        <f>'Equation 4 Type II FTE'!MP21-'Equation 4 Type I FTE'!MP21</f>
        <v>0.21356828398697875</v>
      </c>
      <c r="MQ21" s="20">
        <f>'Equation 4 Type II FTE'!MQ21-'Equation 4 Type I FTE'!MQ21</f>
        <v>0.19796512168656022</v>
      </c>
      <c r="MR21" s="20">
        <f>'Equation 4 Type II FTE'!MR21-'Equation 4 Type I FTE'!MR21</f>
        <v>0.25257618973802509</v>
      </c>
      <c r="MS21" s="20">
        <f>'Equation 4 Type II FTE'!MS21-'Equation 4 Type I FTE'!MS21</f>
        <v>0.22185746395907613</v>
      </c>
      <c r="MT21" s="20">
        <f>'Equation 4 Type II FTE'!MT21-'Equation 4 Type I FTE'!MT21</f>
        <v>0.26154800806076572</v>
      </c>
      <c r="MU21" s="20">
        <f>'Equation 4 Type II FTE'!MU21-'Equation 4 Type I FTE'!MU21</f>
        <v>0.20810717718183228</v>
      </c>
      <c r="MV21" s="20">
        <f>'Equation 4 Type II FTE'!MV21-'Equation 4 Type I FTE'!MV21</f>
        <v>0.3087475740195319</v>
      </c>
      <c r="MW21" s="20">
        <f>'Equation 4 Type II FTE'!MW21-'Equation 4 Type I FTE'!MW21</f>
        <v>0.29148657572469377</v>
      </c>
      <c r="MX21" s="20">
        <f>'Equation 4 Type II FTE'!MX21-'Equation 4 Type I FTE'!MX21</f>
        <v>0.32240034103239806</v>
      </c>
      <c r="MY21" s="20">
        <f>'Equation 4 Type II FTE'!MY21-'Equation 4 Type I FTE'!MY21</f>
        <v>0.29860551852425976</v>
      </c>
      <c r="MZ21" s="20">
        <f>'Equation 4 Type II FTE'!MZ21-'Equation 4 Type I FTE'!MZ21</f>
        <v>0.2218574639590761</v>
      </c>
      <c r="NA21" s="20">
        <f>'Equation 4 Type II FTE'!NA21-'Equation 4 Type I FTE'!NA21</f>
        <v>0.36823463028987746</v>
      </c>
      <c r="NB21" s="20">
        <f>'Equation 4 Type II FTE'!NB21-'Equation 4 Type I FTE'!NB21</f>
        <v>0.2685694310959541</v>
      </c>
      <c r="NC21" s="20">
        <f>'Equation 4 Type II FTE'!NC21-'Equation 4 Type I FTE'!NC21</f>
        <v>0.29919063711052551</v>
      </c>
      <c r="ND21" s="20">
        <f>'Equation 4 Type II FTE'!ND21-'Equation 4 Type I FTE'!ND21</f>
        <v>0.33527294993024331</v>
      </c>
      <c r="NE21" s="20">
        <f>'Equation 4 Type II FTE'!NE21-'Equation 4 Type I FTE'!NE21</f>
        <v>0.21503108045264296</v>
      </c>
      <c r="NF21" s="20">
        <f>'Equation 4 Type II FTE'!NF21-'Equation 4 Type I FTE'!NF21</f>
        <v>0.29899559758177024</v>
      </c>
      <c r="NG21" s="46">
        <f>'Equation 4 Type II FTE'!NG21-'Equation 4 Type I FTE'!NG21</f>
        <v>0.32249786079677567</v>
      </c>
      <c r="NH21" s="20">
        <f>'Equation 4 Type II FTE'!NH21-'Equation 4 Type I FTE'!NH21</f>
        <v>0.34141669508603317</v>
      </c>
      <c r="NI21" s="20">
        <f>'Equation 4 Type II FTE'!NI21-'Equation 4 Type I FTE'!NI21</f>
        <v>0.21395836304448923</v>
      </c>
      <c r="NJ21" s="46">
        <f>'Equation 4 Type II FTE'!NJ21-'Equation 4 Type I FTE'!NJ21</f>
        <v>0.5102234072236862</v>
      </c>
    </row>
    <row r="22" spans="2:374" x14ac:dyDescent="0.3">
      <c r="B22" s="18" t="s">
        <v>834</v>
      </c>
      <c r="C22" s="20">
        <f>'Equation 4 Type II FTE'!C22-'Equation 4 Type I FTE'!C22</f>
        <v>0.3599654676258992</v>
      </c>
      <c r="D22" s="20">
        <f>'Equation 4 Type II FTE'!D22-'Equation 4 Type I FTE'!D22</f>
        <v>0.42488633093525185</v>
      </c>
      <c r="E22" s="20">
        <f>'Equation 4 Type II FTE'!E22-'Equation 4 Type I FTE'!E22</f>
        <v>0.43418705035971228</v>
      </c>
      <c r="F22" s="20">
        <f>'Equation 4 Type II FTE'!F22-'Equation 4 Type I FTE'!F22</f>
        <v>0.58898417266187053</v>
      </c>
      <c r="G22" s="20">
        <f>'Equation 4 Type II FTE'!G22-'Equation 4 Type I FTE'!G22</f>
        <v>0.41945323741007196</v>
      </c>
      <c r="H22" s="20">
        <f>'Equation 4 Type II FTE'!H22-'Equation 4 Type I FTE'!H22</f>
        <v>0.34606043165467626</v>
      </c>
      <c r="I22" s="20">
        <f>'Equation 4 Type II FTE'!I22-'Equation 4 Type I FTE'!I22</f>
        <v>0.28721726618705035</v>
      </c>
      <c r="J22" s="20">
        <f>'Equation 4 Type II FTE'!J22-'Equation 4 Type I FTE'!J22</f>
        <v>0.3412719424460432</v>
      </c>
      <c r="K22" s="20">
        <f>'Equation 4 Type II FTE'!K22-'Equation 4 Type I FTE'!K22</f>
        <v>0.29375539568345327</v>
      </c>
      <c r="L22" s="20">
        <f>'Equation 4 Type II FTE'!L22-'Equation 4 Type I FTE'!L22</f>
        <v>0.60095539568345324</v>
      </c>
      <c r="M22" s="20">
        <f>'Equation 4 Type II FTE'!M22-'Equation 4 Type I FTE'!M22</f>
        <v>0.35167769784172664</v>
      </c>
      <c r="N22" s="20">
        <f>'Equation 4 Type II FTE'!N22-'Equation 4 Type I FTE'!N22</f>
        <v>0.69709352517985623</v>
      </c>
      <c r="O22" s="20">
        <f>'Equation 4 Type II FTE'!O22-'Equation 4 Type I FTE'!O22</f>
        <v>0.35674244604316552</v>
      </c>
      <c r="P22" s="20">
        <f>'Equation 4 Type II FTE'!P22-'Equation 4 Type I FTE'!P22</f>
        <v>0.26161726618705039</v>
      </c>
      <c r="Q22" s="20">
        <f>'Equation 4 Type II FTE'!Q22-'Equation 4 Type I FTE'!Q22</f>
        <v>0</v>
      </c>
      <c r="R22" s="20">
        <f>'Equation 4 Type II FTE'!R22-'Equation 4 Type I FTE'!R22</f>
        <v>0.26097266187050361</v>
      </c>
      <c r="S22" s="20">
        <f>'Equation 4 Type II FTE'!S22-'Equation 4 Type I FTE'!S22</f>
        <v>0.30618705035971228</v>
      </c>
      <c r="T22" s="20">
        <f>'Equation 4 Type II FTE'!T22-'Equation 4 Type I FTE'!T22</f>
        <v>0.31585611510791367</v>
      </c>
      <c r="U22" s="20">
        <f>'Equation 4 Type II FTE'!U22-'Equation 4 Type I FTE'!U22</f>
        <v>0.3898935251798562</v>
      </c>
      <c r="V22" s="20">
        <f>'Equation 4 Type II FTE'!V22-'Equation 4 Type I FTE'!V22</f>
        <v>0.44146187050359709</v>
      </c>
      <c r="W22" s="20">
        <f>'Equation 4 Type II FTE'!W22-'Equation 4 Type I FTE'!W22</f>
        <v>0.25931510791366907</v>
      </c>
      <c r="X22" s="20">
        <f>'Equation 4 Type II FTE'!X22-'Equation 4 Type I FTE'!X22</f>
        <v>0.25544748201438849</v>
      </c>
      <c r="Y22" s="20">
        <f>'Equation 4 Type II FTE'!Y22-'Equation 4 Type I FTE'!Y22</f>
        <v>0.27506187050359709</v>
      </c>
      <c r="Z22" s="20">
        <f>'Equation 4 Type II FTE'!Z22-'Equation 4 Type I FTE'!Z22</f>
        <v>0.65335251798561156</v>
      </c>
      <c r="AA22" s="20">
        <f>'Equation 4 Type II FTE'!AA22-'Equation 4 Type I FTE'!AA22</f>
        <v>0.43879136690647491</v>
      </c>
      <c r="AB22" s="20">
        <f>'Equation 4 Type II FTE'!AB22-'Equation 4 Type I FTE'!AB22</f>
        <v>0.61670215827338137</v>
      </c>
      <c r="AC22" s="20">
        <f>'Equation 4 Type II FTE'!AC22-'Equation 4 Type I FTE'!AC22</f>
        <v>0.42691223021582736</v>
      </c>
      <c r="AD22" s="20">
        <f>'Equation 4 Type II FTE'!AD22-'Equation 4 Type I FTE'!AD22</f>
        <v>0.31640863309352518</v>
      </c>
      <c r="AE22" s="20">
        <f>'Equation 4 Type II FTE'!AE22-'Equation 4 Type I FTE'!AE22</f>
        <v>0.31263309352517987</v>
      </c>
      <c r="AF22" s="20">
        <f>'Equation 4 Type II FTE'!AF22-'Equation 4 Type I FTE'!AF22</f>
        <v>0.34891510791366909</v>
      </c>
      <c r="AG22" s="20">
        <f>'Equation 4 Type II FTE'!AG22-'Equation 4 Type I FTE'!AG22</f>
        <v>0.33860143884892091</v>
      </c>
      <c r="AH22" s="20">
        <f>'Equation 4 Type II FTE'!AH22-'Equation 4 Type I FTE'!AH22</f>
        <v>0.39072230215827347</v>
      </c>
      <c r="AI22" s="20">
        <f>'Equation 4 Type II FTE'!AI22-'Equation 4 Type I FTE'!AI22</f>
        <v>0.34191654676258992</v>
      </c>
      <c r="AJ22" s="20">
        <f>'Equation 4 Type II FTE'!AJ22-'Equation 4 Type I FTE'!AJ22</f>
        <v>0.29532086330935253</v>
      </c>
      <c r="AK22" s="20">
        <f>'Equation 4 Type II FTE'!AK22-'Equation 4 Type I FTE'!AK22</f>
        <v>0.37175251798561149</v>
      </c>
      <c r="AL22" s="20">
        <f>'Equation 4 Type II FTE'!AL22-'Equation 4 Type I FTE'!AL22</f>
        <v>0.36871366906474828</v>
      </c>
      <c r="AM22" s="20">
        <f>'Equation 4 Type II FTE'!AM22-'Equation 4 Type I FTE'!AM22</f>
        <v>0.40637697841726628</v>
      </c>
      <c r="AN22" s="20">
        <f>'Equation 4 Type II FTE'!AN22-'Equation 4 Type I FTE'!AN22</f>
        <v>0.26152517985611512</v>
      </c>
      <c r="AO22" s="20">
        <f>'Equation 4 Type II FTE'!AO22-'Equation 4 Type I FTE'!AO22</f>
        <v>0.22975539568345321</v>
      </c>
      <c r="AP22" s="20">
        <f>'Equation 4 Type II FTE'!AP22-'Equation 4 Type I FTE'!AP22</f>
        <v>0.40195683453237407</v>
      </c>
      <c r="AQ22" s="20">
        <f>'Equation 4 Type II FTE'!AQ22-'Equation 4 Type I FTE'!AQ22</f>
        <v>0.28399424460431655</v>
      </c>
      <c r="AR22" s="20">
        <f>'Equation 4 Type II FTE'!AR22-'Equation 4 Type I FTE'!AR22</f>
        <v>0.31705323741007196</v>
      </c>
      <c r="AS22" s="20">
        <f>'Equation 4 Type II FTE'!AS22-'Equation 4 Type I FTE'!AS22</f>
        <v>0.29799136690647487</v>
      </c>
      <c r="AT22" s="20">
        <f>'Equation 4 Type II FTE'!AT22-'Equation 4 Type I FTE'!AT22</f>
        <v>0.27985035971223021</v>
      </c>
      <c r="AU22" s="20">
        <f>'Equation 4 Type II FTE'!AU22-'Equation 4 Type I FTE'!AU22</f>
        <v>0.25627625899280571</v>
      </c>
      <c r="AV22" s="20">
        <f>'Equation 4 Type II FTE'!AV22-'Equation 4 Type I FTE'!AV22</f>
        <v>0.31309352517985617</v>
      </c>
      <c r="AW22" s="20">
        <f>'Equation 4 Type II FTE'!AW22-'Equation 4 Type I FTE'!AW22</f>
        <v>0.27579856115107915</v>
      </c>
      <c r="AX22" s="20">
        <f>'Equation 4 Type II FTE'!AX22-'Equation 4 Type I FTE'!AX22</f>
        <v>0.27754820143884895</v>
      </c>
      <c r="AY22" s="20">
        <f>'Equation 4 Type II FTE'!AY22-'Equation 4 Type I FTE'!AY22</f>
        <v>0.22588776978417269</v>
      </c>
      <c r="AZ22" s="20">
        <f>'Equation 4 Type II FTE'!AZ22-'Equation 4 Type I FTE'!AZ22</f>
        <v>0.24476546762589929</v>
      </c>
      <c r="BA22" s="20">
        <f>'Equation 4 Type II FTE'!BA22-'Equation 4 Type I FTE'!BA22</f>
        <v>0.25747338129496405</v>
      </c>
      <c r="BB22" s="20">
        <f>'Equation 4 Type II FTE'!BB22-'Equation 4 Type I FTE'!BB22</f>
        <v>0.33703597122302159</v>
      </c>
      <c r="BC22" s="20">
        <f>'Equation 4 Type II FTE'!BC22-'Equation 4 Type I FTE'!BC22</f>
        <v>0.36226762589928063</v>
      </c>
      <c r="BD22" s="20">
        <f>'Equation 4 Type II FTE'!BD22-'Equation 4 Type I FTE'!BD22</f>
        <v>0.25821007194244605</v>
      </c>
      <c r="BE22" s="20">
        <f>'Equation 4 Type II FTE'!BE22-'Equation 4 Type I FTE'!BE22</f>
        <v>0.33003741007194248</v>
      </c>
      <c r="BF22" s="20">
        <f>'Equation 4 Type II FTE'!BF22-'Equation 4 Type I FTE'!BF22</f>
        <v>0.32451223021582737</v>
      </c>
      <c r="BG22" s="20">
        <f>'Equation 4 Type II FTE'!BG22-'Equation 4 Type I FTE'!BG22</f>
        <v>0.40223309352517983</v>
      </c>
      <c r="BH22" s="20">
        <f>'Equation 4 Type II FTE'!BH22-'Equation 4 Type I FTE'!BH22</f>
        <v>0.35287482014388494</v>
      </c>
      <c r="BI22" s="20">
        <f>'Equation 4 Type II FTE'!BI22-'Equation 4 Type I FTE'!BI22</f>
        <v>0.40315395683453237</v>
      </c>
      <c r="BJ22" s="20">
        <f>'Equation 4 Type II FTE'!BJ22-'Equation 4 Type I FTE'!BJ22</f>
        <v>0.3541640287769785</v>
      </c>
      <c r="BK22" s="20">
        <f>'Equation 4 Type II FTE'!BK22-'Equation 4 Type I FTE'!BK22</f>
        <v>0.31594820143884894</v>
      </c>
      <c r="BL22" s="20">
        <f>'Equation 4 Type II FTE'!BL22-'Equation 4 Type I FTE'!BL22</f>
        <v>0.26760287769784175</v>
      </c>
      <c r="BM22" s="20">
        <f>'Equation 4 Type II FTE'!BM22-'Equation 4 Type I FTE'!BM22</f>
        <v>0.31990791366906479</v>
      </c>
      <c r="BN22" s="20">
        <f>'Equation 4 Type II FTE'!BN22-'Equation 4 Type I FTE'!BN22</f>
        <v>0.35913669064748205</v>
      </c>
      <c r="BO22" s="20">
        <f>'Equation 4 Type II FTE'!BO22-'Equation 4 Type I FTE'!BO22</f>
        <v>0.51338129496402884</v>
      </c>
      <c r="BP22" s="20">
        <f>'Equation 4 Type II FTE'!BP22-'Equation 4 Type I FTE'!BP22</f>
        <v>0.28371798561151085</v>
      </c>
      <c r="BQ22" s="20">
        <f>'Equation 4 Type II FTE'!BQ22-'Equation 4 Type I FTE'!BQ22</f>
        <v>0.34863884892086333</v>
      </c>
      <c r="BR22" s="20">
        <f>'Equation 4 Type II FTE'!BR22-'Equation 4 Type I FTE'!BR22</f>
        <v>0.27985035971223021</v>
      </c>
      <c r="BS22" s="20">
        <f>'Equation 4 Type II FTE'!BS22-'Equation 4 Type I FTE'!BS22</f>
        <v>0.3289323741007194</v>
      </c>
      <c r="BT22" s="20">
        <f>'Equation 4 Type II FTE'!BT22-'Equation 4 Type I FTE'!BT22</f>
        <v>0.36539856115107922</v>
      </c>
      <c r="BU22" s="20">
        <f>'Equation 4 Type II FTE'!BU22-'Equation 4 Type I FTE'!BU22</f>
        <v>0.32460431654676258</v>
      </c>
      <c r="BV22" s="20">
        <f>'Equation 4 Type II FTE'!BV22-'Equation 4 Type I FTE'!BV22</f>
        <v>0.32985323741007189</v>
      </c>
      <c r="BW22" s="20">
        <f>'Equation 4 Type II FTE'!BW22-'Equation 4 Type I FTE'!BW22</f>
        <v>0.36788489208633091</v>
      </c>
      <c r="BX22" s="20">
        <f>'Equation 4 Type II FTE'!BX22-'Equation 4 Type I FTE'!BX22</f>
        <v>0.27266762589928062</v>
      </c>
      <c r="BY22" s="20">
        <f>'Equation 4 Type II FTE'!BY22-'Equation 4 Type I FTE'!BY22</f>
        <v>0.26401151079136692</v>
      </c>
      <c r="BZ22" s="20">
        <f>'Equation 4 Type II FTE'!BZ22-'Equation 4 Type I FTE'!BZ22</f>
        <v>0.25977553956834532</v>
      </c>
      <c r="CA22" s="20">
        <f>'Equation 4 Type II FTE'!CA22-'Equation 4 Type I FTE'!CA22</f>
        <v>0.37838273381294962</v>
      </c>
      <c r="CB22" s="20">
        <f>'Equation 4 Type II FTE'!CB22-'Equation 4 Type I FTE'!CB22</f>
        <v>0.36153093525179858</v>
      </c>
      <c r="CC22" s="20">
        <f>'Equation 4 Type II FTE'!CC22-'Equation 4 Type I FTE'!CC22</f>
        <v>0.3412719424460432</v>
      </c>
      <c r="CD22" s="20">
        <f>'Equation 4 Type II FTE'!CD22-'Equation 4 Type I FTE'!CD22</f>
        <v>0.56255539568345325</v>
      </c>
      <c r="CE22" s="20">
        <f>'Equation 4 Type II FTE'!CE22-'Equation 4 Type I FTE'!CE22</f>
        <v>0.41530935251798573</v>
      </c>
      <c r="CF22" s="20">
        <f>'Equation 4 Type II FTE'!CF22-'Equation 4 Type I FTE'!CF22</f>
        <v>0.34274532374100725</v>
      </c>
      <c r="CG22" s="20">
        <f>'Equation 4 Type II FTE'!CG22-'Equation 4 Type I FTE'!CG22</f>
        <v>0.32018417266187049</v>
      </c>
      <c r="CH22" s="20">
        <f>'Equation 4 Type II FTE'!CH22-'Equation 4 Type I FTE'!CH22</f>
        <v>0.26603741007194243</v>
      </c>
      <c r="CI22" s="20">
        <f>'Equation 4 Type II FTE'!CI22-'Equation 4 Type I FTE'!CI22</f>
        <v>0.33279999999999998</v>
      </c>
      <c r="CJ22" s="20">
        <f>'Equation 4 Type II FTE'!CJ22-'Equation 4 Type I FTE'!CJ22</f>
        <v>0.48492661870503606</v>
      </c>
      <c r="CK22" s="20">
        <f>'Equation 4 Type II FTE'!CK22-'Equation 4 Type I FTE'!CK22</f>
        <v>0.57581582733812953</v>
      </c>
      <c r="CL22" s="20">
        <f>'Equation 4 Type II FTE'!CL22-'Equation 4 Type I FTE'!CL22</f>
        <v>0.38501294964028776</v>
      </c>
      <c r="CM22" s="20">
        <f>'Equation 4 Type II FTE'!CM22-'Equation 4 Type I FTE'!CM22</f>
        <v>0.40269352517985618</v>
      </c>
      <c r="CN22" s="20">
        <f>'Equation 4 Type II FTE'!CN22-'Equation 4 Type I FTE'!CN22</f>
        <v>0.29108489208633098</v>
      </c>
      <c r="CO22" s="20">
        <f>'Equation 4 Type II FTE'!CO22-'Equation 4 Type I FTE'!CO22</f>
        <v>0.31686906474820142</v>
      </c>
      <c r="CP22" s="20">
        <f>'Equation 4 Type II FTE'!CP22-'Equation 4 Type I FTE'!CP22</f>
        <v>0.3154877697841727</v>
      </c>
      <c r="CQ22" s="20">
        <f>'Equation 4 Type II FTE'!CQ22-'Equation 4 Type I FTE'!CQ22</f>
        <v>0.28233669064748207</v>
      </c>
      <c r="CR22" s="20">
        <f>'Equation 4 Type II FTE'!CR22-'Equation 4 Type I FTE'!CR22</f>
        <v>0.27736402877697841</v>
      </c>
      <c r="CS22" s="20">
        <f>'Equation 4 Type II FTE'!CS22-'Equation 4 Type I FTE'!CS22</f>
        <v>0.27985035971223021</v>
      </c>
      <c r="CT22" s="20">
        <f>'Equation 4 Type II FTE'!CT22-'Equation 4 Type I FTE'!CT22</f>
        <v>0.27193093525179857</v>
      </c>
      <c r="CU22" s="20">
        <f>'Equation 4 Type II FTE'!CU22-'Equation 4 Type I FTE'!CU22</f>
        <v>0.25857841726618708</v>
      </c>
      <c r="CV22" s="20">
        <f>'Equation 4 Type II FTE'!CV22-'Equation 4 Type I FTE'!CV22</f>
        <v>0.37985611510791367</v>
      </c>
      <c r="CW22" s="20">
        <f>'Equation 4 Type II FTE'!CW22-'Equation 4 Type I FTE'!CW22</f>
        <v>0.38611798561151084</v>
      </c>
      <c r="CX22" s="20">
        <f>'Equation 4 Type II FTE'!CX22-'Equation 4 Type I FTE'!CX22</f>
        <v>0.30277985611510794</v>
      </c>
      <c r="CY22" s="20">
        <f>'Equation 4 Type II FTE'!CY22-'Equation 4 Type I FTE'!CY22</f>
        <v>0.37396258992805759</v>
      </c>
      <c r="CZ22" s="20">
        <f>'Equation 4 Type II FTE'!CZ22-'Equation 4 Type I FTE'!CZ22</f>
        <v>0.60353381294964037</v>
      </c>
      <c r="DA22" s="20">
        <f>'Equation 4 Type II FTE'!DA22-'Equation 4 Type I FTE'!DA22</f>
        <v>0.56715971223021577</v>
      </c>
      <c r="DB22" s="20">
        <f>'Equation 4 Type II FTE'!DB22-'Equation 4 Type I FTE'!DB22</f>
        <v>0.3663194244604317</v>
      </c>
      <c r="DC22" s="20">
        <f>'Equation 4 Type II FTE'!DC22-'Equation 4 Type I FTE'!DC22</f>
        <v>0.45103884892086338</v>
      </c>
      <c r="DD22" s="20">
        <f>'Equation 4 Type II FTE'!DD22-'Equation 4 Type I FTE'!DD22</f>
        <v>0.33777266187050364</v>
      </c>
      <c r="DE22" s="20">
        <f>'Equation 4 Type II FTE'!DE22-'Equation 4 Type I FTE'!DE22</f>
        <v>0.59920575539568355</v>
      </c>
      <c r="DF22" s="20">
        <f>'Equation 4 Type II FTE'!DF22-'Equation 4 Type I FTE'!DF22</f>
        <v>0.43151654676258994</v>
      </c>
      <c r="DG22" s="20">
        <f>'Equation 4 Type II FTE'!DG22-'Equation 4 Type I FTE'!DG22</f>
        <v>0.40619280575539563</v>
      </c>
      <c r="DH22" s="20">
        <f>'Equation 4 Type II FTE'!DH22-'Equation 4 Type I FTE'!DH22</f>
        <v>0.57434244604316553</v>
      </c>
      <c r="DI22" s="20">
        <f>'Equation 4 Type II FTE'!DI22-'Equation 4 Type I FTE'!DI22</f>
        <v>0.27764028776978411</v>
      </c>
      <c r="DJ22" s="20">
        <f>'Equation 4 Type II FTE'!DJ22-'Equation 4 Type I FTE'!DJ22</f>
        <v>0.39919424460431652</v>
      </c>
      <c r="DK22" s="20">
        <f>'Equation 4 Type II FTE'!DK22-'Equation 4 Type I FTE'!DK22</f>
        <v>0.62913381294964033</v>
      </c>
      <c r="DL22" s="20">
        <f>'Equation 4 Type II FTE'!DL22-'Equation 4 Type I FTE'!DL22</f>
        <v>0.6681784172661871</v>
      </c>
      <c r="DM22" s="20">
        <f>'Equation 4 Type II FTE'!DM22-'Equation 4 Type I FTE'!DM22</f>
        <v>0.21216690647482014</v>
      </c>
      <c r="DN22" s="20">
        <f>'Equation 4 Type II FTE'!DN22-'Equation 4 Type I FTE'!DN22</f>
        <v>0.48446618705035971</v>
      </c>
      <c r="DO22" s="20">
        <f>'Equation 4 Type II FTE'!DO22-'Equation 4 Type I FTE'!DO22</f>
        <v>0.32303884892086338</v>
      </c>
      <c r="DP22" s="20">
        <f>'Equation 4 Type II FTE'!DP22-'Equation 4 Type I FTE'!DP22</f>
        <v>0.38077697841726621</v>
      </c>
      <c r="DQ22" s="20">
        <f>'Equation 4 Type II FTE'!DQ22-'Equation 4 Type I FTE'!DQ22</f>
        <v>0.34108776978417271</v>
      </c>
      <c r="DR22" s="20">
        <f>'Equation 4 Type II FTE'!DR22-'Equation 4 Type I FTE'!DR22</f>
        <v>0.52093237410071935</v>
      </c>
      <c r="DS22" s="20">
        <f>'Equation 4 Type II FTE'!DS22-'Equation 4 Type I FTE'!DS22</f>
        <v>0.36935827338129495</v>
      </c>
      <c r="DT22" s="20">
        <f>'Equation 4 Type II FTE'!DT22-'Equation 4 Type I FTE'!DT22</f>
        <v>0.42083453237410073</v>
      </c>
      <c r="DU22" s="20">
        <f>'Equation 4 Type II FTE'!DU22-'Equation 4 Type I FTE'!DU22</f>
        <v>0.3390618705035971</v>
      </c>
      <c r="DV22" s="20">
        <f>'Equation 4 Type II FTE'!DV22-'Equation 4 Type I FTE'!DV22</f>
        <v>0.31935539568345328</v>
      </c>
      <c r="DW22" s="20">
        <f>'Equation 4 Type II FTE'!DW22-'Equation 4 Type I FTE'!DW22</f>
        <v>0.25489496402877704</v>
      </c>
      <c r="DX22" s="20">
        <f>'Equation 4 Type II FTE'!DX22-'Equation 4 Type I FTE'!DX22</f>
        <v>0.34366618705035973</v>
      </c>
      <c r="DY22" s="20">
        <f>'Equation 4 Type II FTE'!DY22-'Equation 4 Type I FTE'!DY22</f>
        <v>0.29918848920863311</v>
      </c>
      <c r="DZ22" s="20">
        <f>'Equation 4 Type II FTE'!DZ22-'Equation 4 Type I FTE'!DZ22</f>
        <v>0.33077410071942448</v>
      </c>
      <c r="EA22" s="20">
        <f>'Equation 4 Type II FTE'!EA22-'Equation 4 Type I FTE'!EA22</f>
        <v>0.4392517985611511</v>
      </c>
      <c r="EB22" s="20">
        <f>'Equation 4 Type II FTE'!EB22-'Equation 4 Type I FTE'!EB22</f>
        <v>0.23620143884892086</v>
      </c>
      <c r="EC22" s="20">
        <f>'Equation 4 Type II FTE'!EC22-'Equation 4 Type I FTE'!EC22</f>
        <v>0.30738417266187046</v>
      </c>
      <c r="ED22" s="20">
        <f>'Equation 4 Type II FTE'!ED22-'Equation 4 Type I FTE'!ED22</f>
        <v>0.25544748201438849</v>
      </c>
      <c r="EE22" s="20">
        <f>'Equation 4 Type II FTE'!EE22-'Equation 4 Type I FTE'!EE22</f>
        <v>0.2964258992805755</v>
      </c>
      <c r="EF22" s="20">
        <f>'Equation 4 Type II FTE'!EF22-'Equation 4 Type I FTE'!EF22</f>
        <v>0.26769496402877696</v>
      </c>
      <c r="EG22" s="20">
        <f>'Equation 4 Type II FTE'!EG22-'Equation 4 Type I FTE'!EG22</f>
        <v>0.37672517985611509</v>
      </c>
      <c r="EH22" s="20">
        <f>'Equation 4 Type II FTE'!EH22-'Equation 4 Type I FTE'!EH22</f>
        <v>0.23058417266187053</v>
      </c>
      <c r="EI22" s="20">
        <f>'Equation 4 Type II FTE'!EI22-'Equation 4 Type I FTE'!EI22</f>
        <v>0.23555683453237411</v>
      </c>
      <c r="EJ22" s="20">
        <f>'Equation 4 Type II FTE'!EJ22-'Equation 4 Type I FTE'!EJ22</f>
        <v>0.24458129496402881</v>
      </c>
      <c r="EK22" s="20">
        <f>'Equation 4 Type II FTE'!EK22-'Equation 4 Type I FTE'!EK22</f>
        <v>0.36033381294964029</v>
      </c>
      <c r="EL22" s="20">
        <f>'Equation 4 Type II FTE'!EL22-'Equation 4 Type I FTE'!EL22</f>
        <v>0.30333237410071945</v>
      </c>
      <c r="EM22" s="20">
        <f>'Equation 4 Type II FTE'!EM22-'Equation 4 Type I FTE'!EM22</f>
        <v>0.29522877697841726</v>
      </c>
      <c r="EN22" s="20">
        <f>'Equation 4 Type II FTE'!EN22-'Equation 4 Type I FTE'!EN22</f>
        <v>0.27607482014388496</v>
      </c>
      <c r="EO22" s="20">
        <f>'Equation 4 Type II FTE'!EO22-'Equation 4 Type I FTE'!EO22</f>
        <v>0.30462158273381301</v>
      </c>
      <c r="EP22" s="20">
        <f>'Equation 4 Type II FTE'!EP22-'Equation 4 Type I FTE'!EP22</f>
        <v>0.31705323741007196</v>
      </c>
      <c r="EQ22" s="20">
        <f>'Equation 4 Type II FTE'!EQ22-'Equation 4 Type I FTE'!EQ22</f>
        <v>0.30692374100719422</v>
      </c>
      <c r="ER22" s="20">
        <f>'Equation 4 Type II FTE'!ER22-'Equation 4 Type I FTE'!ER22</f>
        <v>0.29550503597122302</v>
      </c>
      <c r="ES22" s="20">
        <f>'Equation 4 Type II FTE'!ES22-'Equation 4 Type I FTE'!ES22</f>
        <v>0.27340431654676256</v>
      </c>
      <c r="ET22" s="20">
        <f>'Equation 4 Type II FTE'!ET22-'Equation 4 Type I FTE'!ET22</f>
        <v>0.29513669064748205</v>
      </c>
      <c r="EU22" s="20">
        <f>'Equation 4 Type II FTE'!EU22-'Equation 4 Type I FTE'!EU22</f>
        <v>0.30858129496402881</v>
      </c>
      <c r="EV22" s="20">
        <f>'Equation 4 Type II FTE'!EV22-'Equation 4 Type I FTE'!EV22</f>
        <v>0.28813812949640288</v>
      </c>
      <c r="EW22" s="20">
        <f>'Equation 4 Type II FTE'!EW22-'Equation 4 Type I FTE'!EW22</f>
        <v>0.25526330935251795</v>
      </c>
      <c r="EX22" s="20">
        <f>'Equation 4 Type II FTE'!EX22-'Equation 4 Type I FTE'!EX22</f>
        <v>0.35130935251798562</v>
      </c>
      <c r="EY22" s="20">
        <f>'Equation 4 Type II FTE'!EY22-'Equation 4 Type I FTE'!EY22</f>
        <v>0.60288920863309359</v>
      </c>
      <c r="EZ22" s="20">
        <f>'Equation 4 Type II FTE'!EZ22-'Equation 4 Type I FTE'!EZ22</f>
        <v>0.46218129496402882</v>
      </c>
      <c r="FA22" s="20">
        <f>'Equation 4 Type II FTE'!FA22-'Equation 4 Type I FTE'!FA22</f>
        <v>0.28675683453237411</v>
      </c>
      <c r="FB22" s="20">
        <f>'Equation 4 Type II FTE'!FB22-'Equation 4 Type I FTE'!FB22</f>
        <v>0.49192517985611506</v>
      </c>
      <c r="FC22" s="20">
        <f>'Equation 4 Type II FTE'!FC22-'Equation 4 Type I FTE'!FC22</f>
        <v>0.3544402877697842</v>
      </c>
      <c r="FD22" s="20">
        <f>'Equation 4 Type II FTE'!FD22-'Equation 4 Type I FTE'!FD22</f>
        <v>0.27644316546762593</v>
      </c>
      <c r="FE22" s="20">
        <f>'Equation 4 Type II FTE'!FE22-'Equation 4 Type I FTE'!FE22</f>
        <v>0.26520863309352516</v>
      </c>
      <c r="FF22" s="20">
        <f>'Equation 4 Type II FTE'!FF22-'Equation 4 Type I FTE'!FF22</f>
        <v>0.25360575539568347</v>
      </c>
      <c r="FG22" s="20">
        <f>'Equation 4 Type II FTE'!FG22-'Equation 4 Type I FTE'!FG22</f>
        <v>0.48695251798561157</v>
      </c>
      <c r="FH22" s="20">
        <f>'Equation 4 Type II FTE'!FH22-'Equation 4 Type I FTE'!FH22</f>
        <v>0.3100546762589928</v>
      </c>
      <c r="FI22" s="20">
        <f>'Equation 4 Type II FTE'!FI22-'Equation 4 Type I FTE'!FI22</f>
        <v>0.40692949640287773</v>
      </c>
      <c r="FJ22" s="20">
        <f>'Equation 4 Type II FTE'!FJ22-'Equation 4 Type I FTE'!FJ22</f>
        <v>0.36650359712230218</v>
      </c>
      <c r="FK22" s="20">
        <f>'Equation 4 Type II FTE'!FK22-'Equation 4 Type I FTE'!FK22</f>
        <v>0.31631654676258991</v>
      </c>
      <c r="FL22" s="20">
        <f>'Equation 4 Type II FTE'!FL22-'Equation 4 Type I FTE'!FL22</f>
        <v>0.40269352517985613</v>
      </c>
      <c r="FM22" s="20">
        <f>'Equation 4 Type II FTE'!FM22-'Equation 4 Type I FTE'!FM22</f>
        <v>0.3358388489208633</v>
      </c>
      <c r="FN22" s="20">
        <f>'Equation 4 Type II FTE'!FN22-'Equation 4 Type I FTE'!FN22</f>
        <v>0.3477179856115109</v>
      </c>
      <c r="FO22" s="20">
        <f>'Equation 4 Type II FTE'!FO22-'Equation 4 Type I FTE'!FO22</f>
        <v>0.37801438848920865</v>
      </c>
      <c r="FP22" s="20">
        <f>'Equation 4 Type II FTE'!FP22-'Equation 4 Type I FTE'!FP22</f>
        <v>0.32782733812949649</v>
      </c>
      <c r="FQ22" s="20">
        <f>'Equation 4 Type II FTE'!FQ22-'Equation 4 Type I FTE'!FQ22</f>
        <v>0.33068201438848921</v>
      </c>
      <c r="FR22" s="20">
        <f>'Equation 4 Type II FTE'!FR22-'Equation 4 Type I FTE'!FR22</f>
        <v>0.33574676258992803</v>
      </c>
      <c r="FS22" s="20">
        <f>'Equation 4 Type II FTE'!FS22-'Equation 4 Type I FTE'!FS22</f>
        <v>0.58373525179856123</v>
      </c>
      <c r="FT22" s="20">
        <f>'Equation 4 Type II FTE'!FT22-'Equation 4 Type I FTE'!FT22</f>
        <v>0.27699568345323744</v>
      </c>
      <c r="FU22" s="20">
        <f>'Equation 4 Type II FTE'!FU22-'Equation 4 Type I FTE'!FU22</f>
        <v>0.35628201438848922</v>
      </c>
      <c r="FV22" s="20">
        <f>'Equation 4 Type II FTE'!FV22-'Equation 4 Type I FTE'!FV22</f>
        <v>0.43271366906474823</v>
      </c>
      <c r="FW22" s="20">
        <f>'Equation 4 Type II FTE'!FW22-'Equation 4 Type I FTE'!FW22</f>
        <v>0.30941007194244607</v>
      </c>
      <c r="FX22" s="20">
        <f>'Equation 4 Type II FTE'!FX22-'Equation 4 Type I FTE'!FX22</f>
        <v>0.43823884892086334</v>
      </c>
      <c r="FY22" s="20">
        <f>'Equation 4 Type II FTE'!FY22-'Equation 4 Type I FTE'!FY22</f>
        <v>0.36862158273381301</v>
      </c>
      <c r="FZ22" s="20">
        <f>'Equation 4 Type II FTE'!FZ22-'Equation 4 Type I FTE'!FZ22</f>
        <v>0.26428776978417262</v>
      </c>
      <c r="GA22" s="20">
        <f>'Equation 4 Type II FTE'!GA22-'Equation 4 Type I FTE'!GA22</f>
        <v>0.26576115107913667</v>
      </c>
      <c r="GB22" s="20">
        <f>'Equation 4 Type II FTE'!GB22-'Equation 4 Type I FTE'!GB22</f>
        <v>0.23518848920863317</v>
      </c>
      <c r="GC22" s="20">
        <f>'Equation 4 Type II FTE'!GC22-'Equation 4 Type I FTE'!GC22</f>
        <v>0.23647769784172668</v>
      </c>
      <c r="GD22" s="20">
        <f>'Equation 4 Type II FTE'!GD22-'Equation 4 Type I FTE'!GD22</f>
        <v>0.29375539568345327</v>
      </c>
      <c r="GE22" s="20">
        <f>'Equation 4 Type II FTE'!GE22-'Equation 4 Type I FTE'!GE22</f>
        <v>0.23196546762589931</v>
      </c>
      <c r="GF22" s="20">
        <f>'Equation 4 Type II FTE'!GF22-'Equation 4 Type I FTE'!GF22</f>
        <v>0.28611223021582732</v>
      </c>
      <c r="GG22" s="20">
        <f>'Equation 4 Type II FTE'!GG22-'Equation 4 Type I FTE'!GG22</f>
        <v>0.33252374100719428</v>
      </c>
      <c r="GH22" s="20">
        <f>'Equation 4 Type II FTE'!GH22-'Equation 4 Type I FTE'!GH22</f>
        <v>0.31484316546762597</v>
      </c>
      <c r="GI22" s="20">
        <f>'Equation 4 Type II FTE'!GI22-'Equation 4 Type I FTE'!GI22</f>
        <v>0.34642877697841734</v>
      </c>
      <c r="GJ22" s="20">
        <f>'Equation 4 Type II FTE'!GJ22-'Equation 4 Type I FTE'!GJ22</f>
        <v>0.47728345323741006</v>
      </c>
      <c r="GK22" s="20">
        <f>'Equation 4 Type II FTE'!GK22-'Equation 4 Type I FTE'!GK22</f>
        <v>0.38381582733812947</v>
      </c>
      <c r="GL22" s="20">
        <f>'Equation 4 Type II FTE'!GL22-'Equation 4 Type I FTE'!GL22</f>
        <v>0.42184748201438854</v>
      </c>
      <c r="GM22" s="20">
        <f>'Equation 4 Type II FTE'!GM22-'Equation 4 Type I FTE'!GM22</f>
        <v>0.3745151079136691</v>
      </c>
      <c r="GN22" s="20">
        <f>'Equation 4 Type II FTE'!GN22-'Equation 4 Type I FTE'!GN22</f>
        <v>0.27312805755395686</v>
      </c>
      <c r="GO22" s="20">
        <f>'Equation 4 Type II FTE'!GO22-'Equation 4 Type I FTE'!GO22</f>
        <v>0.25913093525179859</v>
      </c>
      <c r="GP22" s="20">
        <f>'Equation 4 Type II FTE'!GP22-'Equation 4 Type I FTE'!GP22</f>
        <v>0.25701294964028776</v>
      </c>
      <c r="GQ22" s="20">
        <f>'Equation 4 Type II FTE'!GQ22-'Equation 4 Type I FTE'!GQ22</f>
        <v>0.41033669064748213</v>
      </c>
      <c r="GR22" s="20">
        <f>'Equation 4 Type II FTE'!GR22-'Equation 4 Type I FTE'!GR22</f>
        <v>0.32156546762589927</v>
      </c>
      <c r="GS22" s="20">
        <f>'Equation 4 Type II FTE'!GS22-'Equation 4 Type I FTE'!GS22</f>
        <v>0.32377553956834532</v>
      </c>
      <c r="GT22" s="20">
        <f>'Equation 4 Type II FTE'!GT22-'Equation 4 Type I FTE'!GT22</f>
        <v>0.27635107913669071</v>
      </c>
      <c r="GU22" s="20">
        <f>'Equation 4 Type II FTE'!GU22-'Equation 4 Type I FTE'!GU22</f>
        <v>0.30149064748201443</v>
      </c>
      <c r="GV22" s="20">
        <f>'Equation 4 Type II FTE'!GV22-'Equation 4 Type I FTE'!GV22</f>
        <v>0.33722014388489208</v>
      </c>
      <c r="GW22" s="20">
        <f>'Equation 4 Type II FTE'!GW22-'Equation 4 Type I FTE'!GW22</f>
        <v>0.32248633093525186</v>
      </c>
      <c r="GX22" s="20">
        <f>'Equation 4 Type II FTE'!GX22-'Equation 4 Type I FTE'!GX22</f>
        <v>0.30812086330935251</v>
      </c>
      <c r="GY22" s="20">
        <f>'Equation 4 Type II FTE'!GY22-'Equation 4 Type I FTE'!GY22</f>
        <v>0.26622158273381297</v>
      </c>
      <c r="GZ22" s="20">
        <f>'Equation 4 Type II FTE'!GZ22-'Equation 4 Type I FTE'!GZ22</f>
        <v>0.34541582733812959</v>
      </c>
      <c r="HA22" s="20">
        <f>'Equation 4 Type II FTE'!HA22-'Equation 4 Type I FTE'!HA22</f>
        <v>0.25600000000000001</v>
      </c>
      <c r="HB22" s="20">
        <f>'Equation 4 Type II FTE'!HB22-'Equation 4 Type I FTE'!HB22</f>
        <v>0.21428489208633095</v>
      </c>
      <c r="HC22" s="20">
        <f>'Equation 4 Type II FTE'!HC22-'Equation 4 Type I FTE'!HC22</f>
        <v>0.25204028776978415</v>
      </c>
      <c r="HD22" s="20">
        <f>'Equation 4 Type II FTE'!HD22-'Equation 4 Type I FTE'!HD22</f>
        <v>0.28362589928057552</v>
      </c>
      <c r="HE22" s="20">
        <f>'Equation 4 Type II FTE'!HE22-'Equation 4 Type I FTE'!HE22</f>
        <v>0.36466187050359716</v>
      </c>
      <c r="HF22" s="20">
        <f>'Equation 4 Type II FTE'!HF22-'Equation 4 Type I FTE'!HF22</f>
        <v>0.25830215827338132</v>
      </c>
      <c r="HG22" s="20">
        <f>'Equation 4 Type II FTE'!HG22-'Equation 4 Type I FTE'!HG22</f>
        <v>0.34108776978417271</v>
      </c>
      <c r="HH22" s="20">
        <f>'Equation 4 Type II FTE'!HH22-'Equation 4 Type I FTE'!HH22</f>
        <v>0.41816402877697845</v>
      </c>
      <c r="HI22" s="20">
        <f>'Equation 4 Type II FTE'!HI22-'Equation 4 Type I FTE'!HI22</f>
        <v>0.60399424460431661</v>
      </c>
      <c r="HJ22" s="20">
        <f>'Equation 4 Type II FTE'!HJ22-'Equation 4 Type I FTE'!HJ22</f>
        <v>0.3695424460431655</v>
      </c>
      <c r="HK22" s="20">
        <f>'Equation 4 Type II FTE'!HK22-'Equation 4 Type I FTE'!HK22</f>
        <v>0</v>
      </c>
      <c r="HL22" s="20">
        <f>'Equation 4 Type II FTE'!HL22-'Equation 4 Type I FTE'!HL22</f>
        <v>0.27432517985611515</v>
      </c>
      <c r="HM22" s="20">
        <f>'Equation 4 Type II FTE'!HM22-'Equation 4 Type I FTE'!HM22</f>
        <v>0.29596546762589931</v>
      </c>
      <c r="HN22" s="20">
        <f>'Equation 4 Type II FTE'!HN22-'Equation 4 Type I FTE'!HN22</f>
        <v>0.26898417266187052</v>
      </c>
      <c r="HO22" s="20">
        <f>'Equation 4 Type II FTE'!HO22-'Equation 4 Type I FTE'!HO22</f>
        <v>0.27856115107913665</v>
      </c>
      <c r="HP22" s="20">
        <f>'Equation 4 Type II FTE'!HP22-'Equation 4 Type I FTE'!HP22</f>
        <v>0.28611223021582732</v>
      </c>
      <c r="HQ22" s="20">
        <f>'Equation 4 Type II FTE'!HQ22-'Equation 4 Type I FTE'!HQ22</f>
        <v>0.26880000000000004</v>
      </c>
      <c r="HR22" s="20">
        <f>'Equation 4 Type II FTE'!HR22-'Equation 4 Type I FTE'!HR22</f>
        <v>0.30084604316546759</v>
      </c>
      <c r="HS22" s="20">
        <f>'Equation 4 Type II FTE'!HS22-'Equation 4 Type I FTE'!HS22</f>
        <v>0.40517985611510798</v>
      </c>
      <c r="HT22" s="20">
        <f>'Equation 4 Type II FTE'!HT22-'Equation 4 Type I FTE'!HT22</f>
        <v>0.50021294964028784</v>
      </c>
      <c r="HU22" s="20">
        <f>'Equation 4 Type II FTE'!HU22-'Equation 4 Type I FTE'!HU22</f>
        <v>0.21944172661870506</v>
      </c>
      <c r="HV22" s="20">
        <f>'Equation 4 Type II FTE'!HV22-'Equation 4 Type I FTE'!HV22</f>
        <v>0.32110503597122309</v>
      </c>
      <c r="HW22" s="20">
        <f>'Equation 4 Type II FTE'!HW22-'Equation 4 Type I FTE'!HW22</f>
        <v>0.31990791366906479</v>
      </c>
      <c r="HX22" s="20">
        <f>'Equation 4 Type II FTE'!HX22-'Equation 4 Type I FTE'!HX22</f>
        <v>0.26336690647482014</v>
      </c>
      <c r="HY22" s="20">
        <f>'Equation 4 Type II FTE'!HY22-'Equation 4 Type I FTE'!HY22</f>
        <v>0.23067625899280578</v>
      </c>
      <c r="HZ22" s="20">
        <f>'Equation 4 Type II FTE'!HZ22-'Equation 4 Type I FTE'!HZ22</f>
        <v>0.42157122302158279</v>
      </c>
      <c r="IA22" s="20">
        <f>'Equation 4 Type II FTE'!IA22-'Equation 4 Type I FTE'!IA22</f>
        <v>0.27008920863309355</v>
      </c>
      <c r="IB22" s="20">
        <f>'Equation 4 Type II FTE'!IB22-'Equation 4 Type I FTE'!IB22</f>
        <v>0.27202302158273384</v>
      </c>
      <c r="IC22" s="20">
        <f>'Equation 4 Type II FTE'!IC22-'Equation 4 Type I FTE'!IC22</f>
        <v>0.26382733812949644</v>
      </c>
      <c r="ID22" s="20">
        <f>'Equation 4 Type II FTE'!ID22-'Equation 4 Type I FTE'!ID22</f>
        <v>0.25811798561151078</v>
      </c>
      <c r="IE22" s="20">
        <f>'Equation 4 Type II FTE'!IE22-'Equation 4 Type I FTE'!IE22</f>
        <v>0.26557697841726624</v>
      </c>
      <c r="IF22" s="20">
        <f>'Equation 4 Type II FTE'!IF22-'Equation 4 Type I FTE'!IF22</f>
        <v>0.31917122302158274</v>
      </c>
      <c r="IG22" s="20">
        <f>'Equation 4 Type II FTE'!IG22-'Equation 4 Type I FTE'!IG22</f>
        <v>0.30618705035971222</v>
      </c>
      <c r="IH22" s="20">
        <f>'Equation 4 Type II FTE'!IH22-'Equation 4 Type I FTE'!IH22</f>
        <v>0.3043453237410072</v>
      </c>
      <c r="II22" s="20">
        <f>'Equation 4 Type II FTE'!II22-'Equation 4 Type I FTE'!II22</f>
        <v>0.22505899280575536</v>
      </c>
      <c r="IJ22" s="20">
        <f>'Equation 4 Type II FTE'!IJ22-'Equation 4 Type I FTE'!IJ22</f>
        <v>0.28279712230215831</v>
      </c>
      <c r="IK22" s="20">
        <f>'Equation 4 Type II FTE'!IK22-'Equation 4 Type I FTE'!IK22</f>
        <v>0.24973812949640287</v>
      </c>
      <c r="IL22" s="20">
        <f>'Equation 4 Type II FTE'!IL22-'Equation 4 Type I FTE'!IL22</f>
        <v>0.24734388489208636</v>
      </c>
      <c r="IM22" s="20">
        <f>'Equation 4 Type II FTE'!IM22-'Equation 4 Type I FTE'!IM22</f>
        <v>0.26880000000000004</v>
      </c>
      <c r="IN22" s="20">
        <f>'Equation 4 Type II FTE'!IN22-'Equation 4 Type I FTE'!IN22</f>
        <v>0.26281438848920868</v>
      </c>
      <c r="IO22" s="20">
        <f>'Equation 4 Type II FTE'!IO22-'Equation 4 Type I FTE'!IO22</f>
        <v>0.27073381294964027</v>
      </c>
      <c r="IP22" s="20">
        <f>'Equation 4 Type II FTE'!IP22-'Equation 4 Type I FTE'!IP22</f>
        <v>0.27948201438848924</v>
      </c>
      <c r="IQ22" s="20">
        <f>'Equation 4 Type II FTE'!IQ22-'Equation 4 Type I FTE'!IQ22</f>
        <v>0.26898417266187047</v>
      </c>
      <c r="IR22" s="20">
        <f>'Equation 4 Type II FTE'!IR22-'Equation 4 Type I FTE'!IR22</f>
        <v>0.25995971223021586</v>
      </c>
      <c r="IS22" s="20">
        <f>'Equation 4 Type II FTE'!IS22-'Equation 4 Type I FTE'!IS22</f>
        <v>0.2671424460431655</v>
      </c>
      <c r="IT22" s="20">
        <f>'Equation 4 Type II FTE'!IT22-'Equation 4 Type I FTE'!IT22</f>
        <v>0.3134618705035972</v>
      </c>
      <c r="IU22" s="20">
        <f>'Equation 4 Type II FTE'!IU22-'Equation 4 Type I FTE'!IU22</f>
        <v>0.27487769784172661</v>
      </c>
      <c r="IV22" s="20">
        <f>'Equation 4 Type II FTE'!IV22-'Equation 4 Type I FTE'!IV22</f>
        <v>0.27690359712230217</v>
      </c>
      <c r="IW22" s="20">
        <f>'Equation 4 Type II FTE'!IW22-'Equation 4 Type I FTE'!IW22</f>
        <v>0.24964604316546762</v>
      </c>
      <c r="IX22" s="20">
        <f>'Equation 4 Type II FTE'!IX22-'Equation 4 Type I FTE'!IX22</f>
        <v>0.28187625899280572</v>
      </c>
      <c r="IY22" s="20">
        <f>'Equation 4 Type II FTE'!IY22-'Equation 4 Type I FTE'!IY22</f>
        <v>0.2646561151079137</v>
      </c>
      <c r="IZ22" s="20">
        <f>'Equation 4 Type II FTE'!IZ22-'Equation 4 Type I FTE'!IZ22</f>
        <v>0.34375827338129494</v>
      </c>
      <c r="JA22" s="20">
        <f>'Equation 4 Type II FTE'!JA22-'Equation 4 Type I FTE'!JA22</f>
        <v>0.27625899280575544</v>
      </c>
      <c r="JB22" s="20">
        <f>'Equation 4 Type II FTE'!JB22-'Equation 4 Type I FTE'!JB22</f>
        <v>0.4212028776978417</v>
      </c>
      <c r="JC22" s="20">
        <f>'Equation 4 Type II FTE'!JC22-'Equation 4 Type I FTE'!JC22</f>
        <v>0.51071079136690645</v>
      </c>
      <c r="JD22" s="20">
        <f>'Equation 4 Type II FTE'!JD22-'Equation 4 Type I FTE'!JD22</f>
        <v>0.50601438848920854</v>
      </c>
      <c r="JE22" s="20">
        <f>'Equation 4 Type II FTE'!JE22-'Equation 4 Type I FTE'!JE22</f>
        <v>0.47673093525179855</v>
      </c>
      <c r="JF22" s="20">
        <f>'Equation 4 Type II FTE'!JF22-'Equation 4 Type I FTE'!JF22</f>
        <v>0.46991654676258998</v>
      </c>
      <c r="JG22" s="20">
        <f>'Equation 4 Type II FTE'!JG22-'Equation 4 Type I FTE'!JG22</f>
        <v>0.58797122302158289</v>
      </c>
      <c r="JH22" s="20">
        <f>'Equation 4 Type II FTE'!JH22-'Equation 4 Type I FTE'!JH22</f>
        <v>0.4970820143884892</v>
      </c>
      <c r="JI22" s="20">
        <f>'Equation 4 Type II FTE'!JI22-'Equation 4 Type I FTE'!JI22</f>
        <v>0.44781582733812964</v>
      </c>
      <c r="JJ22" s="20">
        <f>'Equation 4 Type II FTE'!JJ22-'Equation 4 Type I FTE'!JJ22</f>
        <v>0.36153093525179858</v>
      </c>
      <c r="JK22" s="20">
        <f>'Equation 4 Type II FTE'!JK22-'Equation 4 Type I FTE'!JK22</f>
        <v>0.56393669064748186</v>
      </c>
      <c r="JL22" s="20">
        <f>'Equation 4 Type II FTE'!JL22-'Equation 4 Type I FTE'!JL22</f>
        <v>0.34486330935251797</v>
      </c>
      <c r="JM22" s="20">
        <f>'Equation 4 Type II FTE'!JM22-'Equation 4 Type I FTE'!JM22</f>
        <v>0.38142158273381288</v>
      </c>
      <c r="JN22" s="20">
        <f>'Equation 4 Type II FTE'!JN22-'Equation 4 Type I FTE'!JN22</f>
        <v>0.39284028776978419</v>
      </c>
      <c r="JO22" s="20">
        <f>'Equation 4 Type II FTE'!JO22-'Equation 4 Type I FTE'!JO22</f>
        <v>0.52857553956834535</v>
      </c>
      <c r="JP22" s="20">
        <f>'Equation 4 Type II FTE'!JP22-'Equation 4 Type I FTE'!JP22</f>
        <v>0.53787625899280578</v>
      </c>
      <c r="JQ22" s="20">
        <f>'Equation 4 Type II FTE'!JQ22-'Equation 4 Type I FTE'!JQ22</f>
        <v>0.68217553956834542</v>
      </c>
      <c r="JR22" s="20">
        <f>'Equation 4 Type II FTE'!JR22-'Equation 4 Type I FTE'!JR22</f>
        <v>0.60187625899280583</v>
      </c>
      <c r="JS22" s="20">
        <f>'Equation 4 Type II FTE'!JS22-'Equation 4 Type I FTE'!JS22</f>
        <v>0.45969496402877696</v>
      </c>
      <c r="JT22" s="20">
        <f>'Equation 4 Type II FTE'!JT22-'Equation 4 Type I FTE'!JT22</f>
        <v>0.4546302158273382</v>
      </c>
      <c r="JU22" s="20">
        <f>'Equation 4 Type II FTE'!JU22-'Equation 4 Type I FTE'!JU22</f>
        <v>0.42203165467625908</v>
      </c>
      <c r="JV22" s="20">
        <f>'Equation 4 Type II FTE'!JV22-'Equation 4 Type I FTE'!JV22</f>
        <v>0.36677985611510794</v>
      </c>
      <c r="JW22" s="20">
        <f>'Equation 4 Type II FTE'!JW22-'Equation 4 Type I FTE'!JW22</f>
        <v>0.33998273381294963</v>
      </c>
      <c r="JX22" s="20">
        <f>'Equation 4 Type II FTE'!JX22-'Equation 4 Type I FTE'!JX22</f>
        <v>0.30397697841726623</v>
      </c>
      <c r="JY22" s="20">
        <f>'Equation 4 Type II FTE'!JY22-'Equation 4 Type I FTE'!JY22</f>
        <v>0.45518273381294966</v>
      </c>
      <c r="JZ22" s="20">
        <f>'Equation 4 Type II FTE'!JZ22-'Equation 4 Type I FTE'!JZ22</f>
        <v>0.40085179856115105</v>
      </c>
      <c r="KA22" s="20">
        <f>'Equation 4 Type II FTE'!KA22-'Equation 4 Type I FTE'!KA22</f>
        <v>0.2125352517985612</v>
      </c>
      <c r="KB22" s="20">
        <f>'Equation 4 Type II FTE'!KB22-'Equation 4 Type I FTE'!KB22</f>
        <v>0.71689208633093515</v>
      </c>
      <c r="KC22" s="20">
        <f>'Equation 4 Type II FTE'!KC22-'Equation 4 Type I FTE'!KC22</f>
        <v>0.52305035971223035</v>
      </c>
      <c r="KD22" s="20">
        <f>'Equation 4 Type II FTE'!KD22-'Equation 4 Type I FTE'!KD22</f>
        <v>0.32837985611510795</v>
      </c>
      <c r="KE22" s="20">
        <f>'Equation 4 Type II FTE'!KE22-'Equation 4 Type I FTE'!KE22</f>
        <v>0.36659568345323745</v>
      </c>
      <c r="KF22" s="20">
        <f>'Equation 4 Type II FTE'!KF22-'Equation 4 Type I FTE'!KF22</f>
        <v>0.38878848920863313</v>
      </c>
      <c r="KG22" s="20">
        <f>'Equation 4 Type II FTE'!KG22-'Equation 4 Type I FTE'!KG22</f>
        <v>0.40416690647482018</v>
      </c>
      <c r="KH22" s="20">
        <f>'Equation 4 Type II FTE'!KH22-'Equation 4 Type I FTE'!KH22</f>
        <v>0.36871366906474828</v>
      </c>
      <c r="KI22" s="20">
        <f>'Equation 4 Type II FTE'!KI22-'Equation 4 Type I FTE'!KI22</f>
        <v>0.4442244604316547</v>
      </c>
      <c r="KJ22" s="20">
        <f>'Equation 4 Type II FTE'!KJ22-'Equation 4 Type I FTE'!KJ22</f>
        <v>0.49735827338129501</v>
      </c>
      <c r="KK22" s="20">
        <f>'Equation 4 Type II FTE'!KK22-'Equation 4 Type I FTE'!KK22</f>
        <v>0.35011223021582732</v>
      </c>
      <c r="KL22" s="20">
        <f>'Equation 4 Type II FTE'!KL22-'Equation 4 Type I FTE'!KL22</f>
        <v>0.62673956834532385</v>
      </c>
      <c r="KM22" s="20">
        <f>'Equation 4 Type II FTE'!KM22-'Equation 4 Type I FTE'!KM22</f>
        <v>0.61817553956834537</v>
      </c>
      <c r="KN22" s="20">
        <f>'Equation 4 Type II FTE'!KN22-'Equation 4 Type I FTE'!KN22</f>
        <v>0.40858705035971227</v>
      </c>
      <c r="KO22" s="20">
        <f>'Equation 4 Type II FTE'!KO22-'Equation 4 Type I FTE'!KO22</f>
        <v>0.37515971223021582</v>
      </c>
      <c r="KP22" s="20">
        <f>'Equation 4 Type II FTE'!KP22-'Equation 4 Type I FTE'!KP22</f>
        <v>0.43888345323741018</v>
      </c>
      <c r="KQ22" s="20">
        <f>'Equation 4 Type II FTE'!KQ22-'Equation 4 Type I FTE'!KQ22</f>
        <v>0.57250071942446046</v>
      </c>
      <c r="KR22" s="20">
        <f>'Equation 4 Type II FTE'!KR22-'Equation 4 Type I FTE'!KR22</f>
        <v>0.25084316546762597</v>
      </c>
      <c r="KS22" s="20">
        <f>'Equation 4 Type II FTE'!KS22-'Equation 4 Type I FTE'!KS22</f>
        <v>0.40389064748201431</v>
      </c>
      <c r="KT22" s="20">
        <f>'Equation 4 Type II FTE'!KT22-'Equation 4 Type I FTE'!KT22</f>
        <v>0.42101870503597105</v>
      </c>
      <c r="KU22" s="20">
        <f>'Equation 4 Type II FTE'!KU22-'Equation 4 Type I FTE'!KU22</f>
        <v>0.53465323741007165</v>
      </c>
      <c r="KV22" s="20">
        <f>'Equation 4 Type II FTE'!KV22-'Equation 4 Type I FTE'!KV22</f>
        <v>0.29458417266187054</v>
      </c>
      <c r="KW22" s="20">
        <f>'Equation 4 Type II FTE'!KW22-'Equation 4 Type I FTE'!KW22</f>
        <v>0.68659568345323763</v>
      </c>
      <c r="KX22" s="20">
        <f>'Equation 4 Type II FTE'!KX22-'Equation 4 Type I FTE'!KX22</f>
        <v>0.68401726618705039</v>
      </c>
      <c r="KY22" s="20">
        <f>'Equation 4 Type II FTE'!KY22-'Equation 4 Type I FTE'!KY22</f>
        <v>0.63714532374100719</v>
      </c>
      <c r="KZ22" s="20">
        <f>'Equation 4 Type II FTE'!KZ22-'Equation 4 Type I FTE'!KZ22</f>
        <v>0.59331223021582735</v>
      </c>
      <c r="LA22" s="20">
        <f>'Equation 4 Type II FTE'!LA22-'Equation 4 Type I FTE'!LA22</f>
        <v>0.66348201438848931</v>
      </c>
      <c r="LB22" s="20">
        <f>'Equation 4 Type II FTE'!LB22-'Equation 4 Type I FTE'!LB22</f>
        <v>0.61835971223021591</v>
      </c>
      <c r="LC22" s="20">
        <f>'Equation 4 Type II FTE'!LC22-'Equation 4 Type I FTE'!LC22</f>
        <v>0.65629928057553966</v>
      </c>
      <c r="LD22" s="20">
        <f>'Equation 4 Type II FTE'!LD22-'Equation 4 Type I FTE'!LD22</f>
        <v>0.74792517985611517</v>
      </c>
      <c r="LE22" s="20">
        <f>'Equation 4 Type II FTE'!LE22-'Equation 4 Type I FTE'!LE22</f>
        <v>0.55749064748201438</v>
      </c>
      <c r="LF22" s="20">
        <f>'Equation 4 Type II FTE'!LF22-'Equation 4 Type I FTE'!LF22</f>
        <v>0.42507050359712234</v>
      </c>
      <c r="LG22" s="20">
        <f>'Equation 4 Type II FTE'!LG22-'Equation 4 Type I FTE'!LG22</f>
        <v>0.67029640287769776</v>
      </c>
      <c r="LH22" s="20">
        <f>'Equation 4 Type II FTE'!LH22-'Equation 4 Type I FTE'!LH22</f>
        <v>0.66403453237410093</v>
      </c>
      <c r="LI22" s="20">
        <f>'Equation 4 Type II FTE'!LI22-'Equation 4 Type I FTE'!LI22</f>
        <v>0.70878848920863302</v>
      </c>
      <c r="LJ22" s="20">
        <f>'Equation 4 Type II FTE'!LJ22-'Equation 4 Type I FTE'!LJ22</f>
        <v>0.48492661870503595</v>
      </c>
      <c r="LK22" s="20">
        <f>'Equation 4 Type II FTE'!LK22-'Equation 4 Type I FTE'!LK22</f>
        <v>0.60740143884892084</v>
      </c>
      <c r="LL22" s="20">
        <f>'Equation 4 Type II FTE'!LL22-'Equation 4 Type I FTE'!LL22</f>
        <v>0.77021007194244606</v>
      </c>
      <c r="LM22" s="20">
        <f>'Equation 4 Type II FTE'!LM22-'Equation 4 Type I FTE'!LM22</f>
        <v>0.51126330935251796</v>
      </c>
      <c r="LN22" s="20">
        <f>'Equation 4 Type II FTE'!LN22-'Equation 4 Type I FTE'!LN22</f>
        <v>0.69166043165467628</v>
      </c>
      <c r="LO22" s="20">
        <f>'Equation 4 Type II FTE'!LO22-'Equation 4 Type I FTE'!LO22</f>
        <v>0.4328057553956835</v>
      </c>
      <c r="LP22" s="20">
        <f>'Equation 4 Type II FTE'!LP22-'Equation 4 Type I FTE'!LP22</f>
        <v>0.65547050359712244</v>
      </c>
      <c r="LQ22" s="20">
        <f>'Equation 4 Type II FTE'!LQ22-'Equation 4 Type I FTE'!LQ22</f>
        <v>0.46945611510791363</v>
      </c>
      <c r="LR22" s="20">
        <f>'Equation 4 Type II FTE'!LR22-'Equation 4 Type I FTE'!LR22</f>
        <v>0.67968920863309357</v>
      </c>
      <c r="LS22" s="20">
        <f>'Equation 4 Type II FTE'!LS22-'Equation 4 Type I FTE'!LS22</f>
        <v>0.52406330935251799</v>
      </c>
      <c r="LT22" s="20">
        <f>'Equation 4 Type II FTE'!LT22-'Equation 4 Type I FTE'!LT22</f>
        <v>0.4067453237410073</v>
      </c>
      <c r="LU22" s="20">
        <f>'Equation 4 Type II FTE'!LU22-'Equation 4 Type I FTE'!LU22</f>
        <v>0.64902446043165485</v>
      </c>
      <c r="LV22" s="20">
        <f>'Equation 4 Type II FTE'!LV22-'Equation 4 Type I FTE'!LV22</f>
        <v>0.55408345323741026</v>
      </c>
      <c r="LW22" s="20">
        <f>'Equation 4 Type II FTE'!LW22-'Equation 4 Type I FTE'!LW22</f>
        <v>0.59193093525179874</v>
      </c>
      <c r="LX22" s="20">
        <f>'Equation 4 Type II FTE'!LX22-'Equation 4 Type I FTE'!LX22</f>
        <v>0.71145899280575553</v>
      </c>
      <c r="LY22" s="20">
        <f>'Equation 4 Type II FTE'!LY22-'Equation 4 Type I FTE'!LY22</f>
        <v>0.63668489208633094</v>
      </c>
      <c r="LZ22" s="20">
        <f>'Equation 4 Type II FTE'!LZ22-'Equation 4 Type I FTE'!LZ22</f>
        <v>0.54284892086330938</v>
      </c>
      <c r="MA22" s="20">
        <f>'Equation 4 Type II FTE'!MA22-'Equation 4 Type I FTE'!MA22</f>
        <v>0.38353956834532366</v>
      </c>
      <c r="MB22" s="20">
        <f>'Equation 4 Type II FTE'!MB22-'Equation 4 Type I FTE'!MB22</f>
        <v>0.56596258992805759</v>
      </c>
      <c r="MC22" s="20">
        <f>'Equation 4 Type II FTE'!MC22-'Equation 4 Type I FTE'!MC22</f>
        <v>0.73788776978417281</v>
      </c>
      <c r="MD22" s="20">
        <f>'Equation 4 Type II FTE'!MD22-'Equation 4 Type I FTE'!MD22</f>
        <v>0.60316546762589918</v>
      </c>
      <c r="ME22" s="20">
        <f>'Equation 4 Type II FTE'!ME22-'Equation 4 Type I FTE'!ME22</f>
        <v>0.58253812949640293</v>
      </c>
      <c r="MF22" s="20">
        <f>'Equation 4 Type II FTE'!MF22-'Equation 4 Type I FTE'!MF22</f>
        <v>0.61651798561151105</v>
      </c>
      <c r="MG22" s="20">
        <f>'Equation 4 Type II FTE'!MG22-'Equation 4 Type I FTE'!MG22</f>
        <v>0.6098877697841727</v>
      </c>
      <c r="MH22" s="20">
        <f>'Equation 4 Type II FTE'!MH22-'Equation 4 Type I FTE'!MH22</f>
        <v>0.63309352517985618</v>
      </c>
      <c r="MI22" s="20">
        <f>'Equation 4 Type II FTE'!MI22-'Equation 4 Type I FTE'!MI22</f>
        <v>0.57903884892086332</v>
      </c>
      <c r="MJ22" s="20">
        <f>'Equation 4 Type II FTE'!MJ22-'Equation 4 Type I FTE'!MJ22</f>
        <v>0.51015827338129494</v>
      </c>
      <c r="MK22" s="20">
        <f>'Equation 4 Type II FTE'!MK22-'Equation 4 Type I FTE'!MK22</f>
        <v>0.563568345323741</v>
      </c>
      <c r="ML22" s="20">
        <f>'Equation 4 Type II FTE'!ML22-'Equation 4 Type I FTE'!ML22</f>
        <v>0.74562302158273386</v>
      </c>
      <c r="MM22" s="20">
        <f>'Equation 4 Type II FTE'!MM22-'Equation 4 Type I FTE'!MM22</f>
        <v>0.52139280575539582</v>
      </c>
      <c r="MN22" s="20">
        <f>'Equation 4 Type II FTE'!MN22-'Equation 4 Type I FTE'!MN22</f>
        <v>0.50297553956834529</v>
      </c>
      <c r="MO22" s="20">
        <f>'Equation 4 Type II FTE'!MO22-'Equation 4 Type I FTE'!MO22</f>
        <v>0.42166330935251817</v>
      </c>
      <c r="MP22" s="20">
        <f>'Equation 4 Type II FTE'!MP22-'Equation 4 Type I FTE'!MP22</f>
        <v>0.42553093525179858</v>
      </c>
      <c r="MQ22" s="20">
        <f>'Equation 4 Type II FTE'!MQ22-'Equation 4 Type I FTE'!MQ22</f>
        <v>0.39440575539568351</v>
      </c>
      <c r="MR22" s="20">
        <f>'Equation 4 Type II FTE'!MR22-'Equation 4 Type I FTE'!MR22</f>
        <v>0.5032517985611511</v>
      </c>
      <c r="MS22" s="20">
        <f>'Equation 4 Type II FTE'!MS22-'Equation 4 Type I FTE'!MS22</f>
        <v>0.44183021582733817</v>
      </c>
      <c r="MT22" s="20">
        <f>'Equation 4 Type II FTE'!MT22-'Equation 4 Type I FTE'!MT22</f>
        <v>0.52102446043165473</v>
      </c>
      <c r="MU22" s="20">
        <f>'Equation 4 Type II FTE'!MU22-'Equation 4 Type I FTE'!MU22</f>
        <v>0.41466474820143884</v>
      </c>
      <c r="MV22" s="20">
        <f>'Equation 4 Type II FTE'!MV22-'Equation 4 Type I FTE'!MV22</f>
        <v>0.61495251798561146</v>
      </c>
      <c r="MW22" s="20">
        <f>'Equation 4 Type II FTE'!MW22-'Equation 4 Type I FTE'!MW22</f>
        <v>0.58078848920863302</v>
      </c>
      <c r="MX22" s="20">
        <f>'Equation 4 Type II FTE'!MX22-'Equation 4 Type I FTE'!MX22</f>
        <v>0.6421179856115109</v>
      </c>
      <c r="MY22" s="20">
        <f>'Equation 4 Type II FTE'!MY22-'Equation 4 Type I FTE'!MY22</f>
        <v>0.594969784172662</v>
      </c>
      <c r="MZ22" s="20">
        <f>'Equation 4 Type II FTE'!MZ22-'Equation 4 Type I FTE'!MZ22</f>
        <v>0.44192230215827338</v>
      </c>
      <c r="NA22" s="20">
        <f>'Equation 4 Type II FTE'!NA22-'Equation 4 Type I FTE'!NA22</f>
        <v>0.73355971223021588</v>
      </c>
      <c r="NB22" s="20">
        <f>'Equation 4 Type II FTE'!NB22-'Equation 4 Type I FTE'!NB22</f>
        <v>0.53502158273381295</v>
      </c>
      <c r="NC22" s="20">
        <f>'Equation 4 Type II FTE'!NC22-'Equation 4 Type I FTE'!NC22</f>
        <v>0.59616690647482007</v>
      </c>
      <c r="ND22" s="20">
        <f>'Equation 4 Type II FTE'!ND22-'Equation 4 Type I FTE'!ND22</f>
        <v>0.66799424460431656</v>
      </c>
      <c r="NE22" s="20">
        <f>'Equation 4 Type II FTE'!NE22-'Equation 4 Type I FTE'!NE22</f>
        <v>0.42838561151079135</v>
      </c>
      <c r="NF22" s="20">
        <f>'Equation 4 Type II FTE'!NF22-'Equation 4 Type I FTE'!NF22</f>
        <v>0.59579856115107921</v>
      </c>
      <c r="NG22" s="46">
        <f>'Equation 4 Type II FTE'!NG22-'Equation 4 Type I FTE'!NG22</f>
        <v>0.6423942446043166</v>
      </c>
      <c r="NH22" s="20">
        <f>'Equation 4 Type II FTE'!NH22-'Equation 4 Type I FTE'!NH22</f>
        <v>0.68024172661870508</v>
      </c>
      <c r="NI22" s="20">
        <f>'Equation 4 Type II FTE'!NI22-'Equation 4 Type I FTE'!NI22</f>
        <v>0.42635971223021579</v>
      </c>
      <c r="NJ22" s="46">
        <f>'Equation 4 Type II FTE'!NJ22-'Equation 4 Type I FTE'!NJ22</f>
        <v>1.0165410071942447</v>
      </c>
    </row>
    <row r="23" spans="2:374" x14ac:dyDescent="0.3">
      <c r="B23" s="18" t="s">
        <v>835</v>
      </c>
      <c r="C23" s="20">
        <f>'Equation 4 Type II FTE'!C23-'Equation 4 Type I FTE'!C23</f>
        <v>0.12754322359538892</v>
      </c>
      <c r="D23" s="20">
        <f>'Equation 4 Type II FTE'!D23-'Equation 4 Type I FTE'!D23</f>
        <v>0.15063707550109043</v>
      </c>
      <c r="E23" s="20">
        <f>'Equation 4 Type II FTE'!E23-'Equation 4 Type I FTE'!E23</f>
        <v>0.15389512929691557</v>
      </c>
      <c r="F23" s="20">
        <f>'Equation 4 Type II FTE'!F23-'Equation 4 Type I FTE'!F23</f>
        <v>0.20880291826773292</v>
      </c>
      <c r="G23" s="20">
        <f>'Equation 4 Type II FTE'!G23-'Equation 4 Type I FTE'!G23</f>
        <v>0.14862474815661025</v>
      </c>
      <c r="H23" s="20">
        <f>'Equation 4 Type II FTE'!H23-'Equation 4 Type I FTE'!H23</f>
        <v>0.12265614290165125</v>
      </c>
      <c r="I23" s="20">
        <f>'Equation 4 Type II FTE'!I23-'Equation 4 Type I FTE'!I23</f>
        <v>0.10176626856371379</v>
      </c>
      <c r="J23" s="20">
        <f>'Equation 4 Type II FTE'!J23-'Equation 4 Type I FTE'!J23</f>
        <v>0.12102711600373867</v>
      </c>
      <c r="K23" s="20">
        <f>'Equation 4 Type II FTE'!K23-'Equation 4 Type I FTE'!K23</f>
        <v>0.10416189635476165</v>
      </c>
      <c r="L23" s="20">
        <f>'Equation 4 Type II FTE'!L23-'Equation 4 Type I FTE'!L23</f>
        <v>0.21301922317997718</v>
      </c>
      <c r="M23" s="20">
        <f>'Equation 4 Type II FTE'!M23-'Equation 4 Type I FTE'!M23</f>
        <v>0.12466847024613151</v>
      </c>
      <c r="N23" s="20">
        <f>'Equation 4 Type II FTE'!N23-'Equation 4 Type I FTE'!N23</f>
        <v>0.24703713781285702</v>
      </c>
      <c r="O23" s="20">
        <f>'Equation 4 Type II FTE'!O23-'Equation 4 Type I FTE'!O23</f>
        <v>0.12648914736732783</v>
      </c>
      <c r="P23" s="20">
        <f>'Equation 4 Type II FTE'!P23-'Equation 4 Type I FTE'!P23</f>
        <v>9.2758708069373752E-2</v>
      </c>
      <c r="Q23" s="20">
        <f>'Equation 4 Type II FTE'!Q23-'Equation 4 Type I FTE'!Q23</f>
        <v>0</v>
      </c>
      <c r="R23" s="20">
        <f>'Equation 4 Type II FTE'!R23-'Equation 4 Type I FTE'!R23</f>
        <v>9.2471232734448044E-2</v>
      </c>
      <c r="S23" s="20">
        <f>'Equation 4 Type II FTE'!S23-'Equation 4 Type I FTE'!S23</f>
        <v>0.1085698514902898</v>
      </c>
      <c r="T23" s="20">
        <f>'Equation 4 Type II FTE'!T23-'Equation 4 Type I FTE'!T23</f>
        <v>0.11192373039775672</v>
      </c>
      <c r="U23" s="20">
        <f>'Equation 4 Type II FTE'!U23-'Equation 4 Type I FTE'!U23</f>
        <v>0.13817981098764148</v>
      </c>
      <c r="V23" s="20">
        <f>'Equation 4 Type II FTE'!V23-'Equation 4 Type I FTE'!V23</f>
        <v>0.15638658219960544</v>
      </c>
      <c r="W23" s="20">
        <f>'Equation 4 Type II FTE'!W23-'Equation 4 Type I FTE'!W23</f>
        <v>9.1896282064596546E-2</v>
      </c>
      <c r="X23" s="20">
        <f>'Equation 4 Type II FTE'!X23-'Equation 4 Type I FTE'!X23</f>
        <v>9.0554730501609726E-2</v>
      </c>
      <c r="Y23" s="20">
        <f>'Equation 4 Type II FTE'!Y23-'Equation 4 Type I FTE'!Y23</f>
        <v>9.7454138539827595E-2</v>
      </c>
      <c r="Z23" s="20">
        <f>'Equation 4 Type II FTE'!Z23-'Equation 4 Type I FTE'!Z23</f>
        <v>0.23160929483850867</v>
      </c>
      <c r="AA23" s="20">
        <f>'Equation 4 Type II FTE'!AA23-'Equation 4 Type I FTE'!AA23</f>
        <v>0.15542833108318627</v>
      </c>
      <c r="AB23" s="20">
        <f>'Equation 4 Type II FTE'!AB23-'Equation 4 Type I FTE'!AB23</f>
        <v>0.21857707965520817</v>
      </c>
      <c r="AC23" s="20">
        <f>'Equation 4 Type II FTE'!AC23-'Equation 4 Type I FTE'!AC23</f>
        <v>0.15130785128258384</v>
      </c>
      <c r="AD23" s="20">
        <f>'Equation 4 Type II FTE'!AD23-'Equation 4 Type I FTE'!AD23</f>
        <v>0.11211538062104062</v>
      </c>
      <c r="AE23" s="20">
        <f>'Equation 4 Type II FTE'!AE23-'Equation 4 Type I FTE'!AE23</f>
        <v>0.11086965416969571</v>
      </c>
      <c r="AF23" s="20">
        <f>'Equation 4 Type II FTE'!AF23-'Equation 4 Type I FTE'!AF23</f>
        <v>0.12361439401807039</v>
      </c>
      <c r="AG23" s="20">
        <f>'Equation 4 Type II FTE'!AG23-'Equation 4 Type I FTE'!AG23</f>
        <v>0.11997303977567769</v>
      </c>
      <c r="AH23" s="20">
        <f>'Equation 4 Type II FTE'!AH23-'Equation 4 Type I FTE'!AH23</f>
        <v>0.13856311143420913</v>
      </c>
      <c r="AI23" s="20">
        <f>'Equation 4 Type II FTE'!AI23-'Equation 4 Type I FTE'!AI23</f>
        <v>0.12112294111538061</v>
      </c>
      <c r="AJ23" s="20">
        <f>'Equation 4 Type II FTE'!AJ23-'Equation 4 Type I FTE'!AJ23</f>
        <v>0.10464102191297125</v>
      </c>
      <c r="AK23" s="20">
        <f>'Equation 4 Type II FTE'!AK23-'Equation 4 Type I FTE'!AK23</f>
        <v>0.13175952850763323</v>
      </c>
      <c r="AL23" s="20">
        <f>'Equation 4 Type II FTE'!AL23-'Equation 4 Type I FTE'!AL23</f>
        <v>0.13060962716793023</v>
      </c>
      <c r="AM23" s="20">
        <f>'Equation 4 Type II FTE'!AM23-'Equation 4 Type I FTE'!AM23</f>
        <v>0.14412096790944029</v>
      </c>
      <c r="AN23" s="20">
        <f>'Equation 4 Type II FTE'!AN23-'Equation 4 Type I FTE'!AN23</f>
        <v>9.2662882957731868E-2</v>
      </c>
      <c r="AO23" s="20">
        <f>'Equation 4 Type II FTE'!AO23-'Equation 4 Type I FTE'!AO23</f>
        <v>8.1451344895627803E-2</v>
      </c>
      <c r="AP23" s="20">
        <f>'Equation 4 Type II FTE'!AP23-'Equation 4 Type I FTE'!AP23</f>
        <v>0.14239611589988577</v>
      </c>
      <c r="AQ23" s="20">
        <f>'Equation 4 Type II FTE'!AQ23-'Equation 4 Type I FTE'!AQ23</f>
        <v>0.10061636722401082</v>
      </c>
      <c r="AR23" s="20">
        <f>'Equation 4 Type II FTE'!AR23-'Equation 4 Type I FTE'!AR23</f>
        <v>0.11240285595596639</v>
      </c>
      <c r="AS23" s="20">
        <f>'Equation 4 Type II FTE'!AS23-'Equation 4 Type I FTE'!AS23</f>
        <v>0.10559927302939037</v>
      </c>
      <c r="AT23" s="20">
        <f>'Equation 4 Type II FTE'!AT23-'Equation 4 Type I FTE'!AT23</f>
        <v>9.917899054938209E-2</v>
      </c>
      <c r="AU23" s="20">
        <f>'Equation 4 Type II FTE'!AU23-'Equation 4 Type I FTE'!AU23</f>
        <v>9.0842205836535489E-2</v>
      </c>
      <c r="AV23" s="20">
        <f>'Equation 4 Type II FTE'!AV23-'Equation 4 Type I FTE'!AV23</f>
        <v>0.1109654792813376</v>
      </c>
      <c r="AW23" s="20">
        <f>'Equation 4 Type II FTE'!AW23-'Equation 4 Type I FTE'!AW23</f>
        <v>9.7741613874753358E-2</v>
      </c>
      <c r="AX23" s="20">
        <f>'Equation 4 Type II FTE'!AX23-'Equation 4 Type I FTE'!AX23</f>
        <v>9.8316564544604829E-2</v>
      </c>
      <c r="AY23" s="20">
        <f>'Equation 4 Type II FTE'!AY23-'Equation 4 Type I FTE'!AY23</f>
        <v>8.0013968220999043E-2</v>
      </c>
      <c r="AZ23" s="20">
        <f>'Equation 4 Type II FTE'!AZ23-'Equation 4 Type I FTE'!AZ23</f>
        <v>8.6721726035933089E-2</v>
      </c>
      <c r="BA23" s="20">
        <f>'Equation 4 Type II FTE'!BA23-'Equation 4 Type I FTE'!BA23</f>
        <v>9.1321331394745034E-2</v>
      </c>
      <c r="BB23" s="20">
        <f>'Equation 4 Type II FTE'!BB23-'Equation 4 Type I FTE'!BB23</f>
        <v>0.11949391421746805</v>
      </c>
      <c r="BC23" s="20">
        <f>'Equation 4 Type II FTE'!BC23-'Equation 4 Type I FTE'!BC23</f>
        <v>0.12840564960016618</v>
      </c>
      <c r="BD23" s="20">
        <f>'Equation 4 Type II FTE'!BD23-'Equation 4 Type I FTE'!BD23</f>
        <v>9.1512981618028844E-2</v>
      </c>
      <c r="BE23" s="20">
        <f>'Equation 4 Type II FTE'!BE23-'Equation 4 Type I FTE'!BE23</f>
        <v>0.11700246131477829</v>
      </c>
      <c r="BF23" s="20">
        <f>'Equation 4 Type II FTE'!BF23-'Equation 4 Type I FTE'!BF23</f>
        <v>0.11508595908193994</v>
      </c>
      <c r="BG23" s="20">
        <f>'Equation 4 Type II FTE'!BG23-'Equation 4 Type I FTE'!BG23</f>
        <v>0.14258776612316959</v>
      </c>
      <c r="BH23" s="20">
        <f>'Equation 4 Type II FTE'!BH23-'Equation 4 Type I FTE'!BH23</f>
        <v>0.12505177069269918</v>
      </c>
      <c r="BI23" s="20">
        <f>'Equation 4 Type II FTE'!BI23-'Equation 4 Type I FTE'!BI23</f>
        <v>0.14287524145809535</v>
      </c>
      <c r="BJ23" s="20">
        <f>'Equation 4 Type II FTE'!BJ23-'Equation 4 Type I FTE'!BJ23</f>
        <v>0.12553089625090871</v>
      </c>
      <c r="BK23" s="20">
        <f>'Equation 4 Type II FTE'!BK23-'Equation 4 Type I FTE'!BK23</f>
        <v>0.11201955550939871</v>
      </c>
      <c r="BL23" s="20">
        <f>'Equation 4 Type II FTE'!BL23-'Equation 4 Type I FTE'!BL23</f>
        <v>9.4866860525495894E-2</v>
      </c>
      <c r="BM23" s="20">
        <f>'Equation 4 Type II FTE'!BM23-'Equation 4 Type I FTE'!BM23</f>
        <v>0.11345693218402747</v>
      </c>
      <c r="BN23" s="20">
        <f>'Equation 4 Type II FTE'!BN23-'Equation 4 Type I FTE'!BN23</f>
        <v>0.12725574826046318</v>
      </c>
      <c r="BO23" s="20">
        <f>'Equation 4 Type II FTE'!BO23-'Equation 4 Type I FTE'!BO23</f>
        <v>0.18197188700799666</v>
      </c>
      <c r="BP23" s="20">
        <f>'Equation 4 Type II FTE'!BP23-'Equation 4 Type I FTE'!BP23</f>
        <v>0.10052054211236891</v>
      </c>
      <c r="BQ23" s="20">
        <f>'Equation 4 Type II FTE'!BQ23-'Equation 4 Type I FTE'!BQ23</f>
        <v>0.12351856890642851</v>
      </c>
      <c r="BR23" s="20">
        <f>'Equation 4 Type II FTE'!BR23-'Equation 4 Type I FTE'!BR23</f>
        <v>9.9178990549382062E-2</v>
      </c>
      <c r="BS23" s="20">
        <f>'Equation 4 Type II FTE'!BS23-'Equation 4 Type I FTE'!BS23</f>
        <v>0.11652333575656873</v>
      </c>
      <c r="BT23" s="20">
        <f>'Equation 4 Type II FTE'!BT23-'Equation 4 Type I FTE'!BT23</f>
        <v>0.12955555093986915</v>
      </c>
      <c r="BU23" s="20">
        <f>'Equation 4 Type II FTE'!BU23-'Equation 4 Type I FTE'!BU23</f>
        <v>0.11508595908193994</v>
      </c>
      <c r="BV23" s="20">
        <f>'Equation 4 Type II FTE'!BV23-'Equation 4 Type I FTE'!BV23</f>
        <v>0.11690663620313638</v>
      </c>
      <c r="BW23" s="20">
        <f>'Equation 4 Type II FTE'!BW23-'Equation 4 Type I FTE'!BW23</f>
        <v>0.13041797694464638</v>
      </c>
      <c r="BX23" s="20">
        <f>'Equation 4 Type II FTE'!BX23-'Equation 4 Type I FTE'!BX23</f>
        <v>9.6687537646692301E-2</v>
      </c>
      <c r="BY23" s="20">
        <f>'Equation 4 Type II FTE'!BY23-'Equation 4 Type I FTE'!BY23</f>
        <v>9.3621134074151E-2</v>
      </c>
      <c r="BZ23" s="20">
        <f>'Equation 4 Type II FTE'!BZ23-'Equation 4 Type I FTE'!BZ23</f>
        <v>9.208793228788037E-2</v>
      </c>
      <c r="CA23" s="20">
        <f>'Equation 4 Type II FTE'!CA23-'Equation 4 Type I FTE'!CA23</f>
        <v>0.13415515629868108</v>
      </c>
      <c r="CB23" s="20">
        <f>'Equation 4 Type II FTE'!CB23-'Equation 4 Type I FTE'!CB23</f>
        <v>0.12811817426524041</v>
      </c>
      <c r="CC23" s="20">
        <f>'Equation 4 Type II FTE'!CC23-'Equation 4 Type I FTE'!CC23</f>
        <v>0.12093129089209681</v>
      </c>
      <c r="CD23" s="20">
        <f>'Equation 4 Type II FTE'!CD23-'Equation 4 Type I FTE'!CD23</f>
        <v>0.19941205732682521</v>
      </c>
      <c r="CE23" s="20">
        <f>'Equation 4 Type II FTE'!CE23-'Equation 4 Type I FTE'!CE23</f>
        <v>0.14718737148198158</v>
      </c>
      <c r="CF23" s="20">
        <f>'Equation 4 Type II FTE'!CF23-'Equation 4 Type I FTE'!CF23</f>
        <v>0.12150624156194823</v>
      </c>
      <c r="CG23" s="20">
        <f>'Equation 4 Type II FTE'!CG23-'Equation 4 Type I FTE'!CG23</f>
        <v>0.11345693218402736</v>
      </c>
      <c r="CH23" s="20">
        <f>'Equation 4 Type II FTE'!CH23-'Equation 4 Type I FTE'!CH23</f>
        <v>9.4291909855644396E-2</v>
      </c>
      <c r="CI23" s="20">
        <f>'Equation 4 Type II FTE'!CI23-'Equation 4 Type I FTE'!CI23</f>
        <v>0.11796071243119741</v>
      </c>
      <c r="CJ23" s="20">
        <f>'Equation 4 Type II FTE'!CJ23-'Equation 4 Type I FTE'!CJ23</f>
        <v>0.17181442517395368</v>
      </c>
      <c r="CK23" s="20">
        <f>'Equation 4 Type II FTE'!CK23-'Equation 4 Type I FTE'!CK23</f>
        <v>0.20410748779727908</v>
      </c>
      <c r="CL23" s="20">
        <f>'Equation 4 Type II FTE'!CL23-'Equation 4 Type I FTE'!CL23</f>
        <v>0.13645495897808702</v>
      </c>
      <c r="CM23" s="20">
        <f>'Equation 4 Type II FTE'!CM23-'Equation 4 Type I FTE'!CM23</f>
        <v>0.14268359123481153</v>
      </c>
      <c r="CN23" s="20">
        <f>'Equation 4 Type II FTE'!CN23-'Equation 4 Type I FTE'!CN23</f>
        <v>0.10310782012670064</v>
      </c>
      <c r="CO23" s="20">
        <f>'Equation 4 Type II FTE'!CO23-'Equation 4 Type I FTE'!CO23</f>
        <v>0.11230703084432447</v>
      </c>
      <c r="CP23" s="20">
        <f>'Equation 4 Type II FTE'!CP23-'Equation 4 Type I FTE'!CP23</f>
        <v>0.11182790528611483</v>
      </c>
      <c r="CQ23" s="20">
        <f>'Equation 4 Type II FTE'!CQ23-'Equation 4 Type I FTE'!CQ23</f>
        <v>0.10013724166580121</v>
      </c>
      <c r="CR23" s="20">
        <f>'Equation 4 Type II FTE'!CR23-'Equation 4 Type I FTE'!CR23</f>
        <v>9.8316564544604801E-2</v>
      </c>
      <c r="CS23" s="20">
        <f>'Equation 4 Type II FTE'!CS23-'Equation 4 Type I FTE'!CS23</f>
        <v>9.9178990549382062E-2</v>
      </c>
      <c r="CT23" s="20">
        <f>'Equation 4 Type II FTE'!CT23-'Equation 4 Type I FTE'!CT23</f>
        <v>9.640006231176651E-2</v>
      </c>
      <c r="CU23" s="20">
        <f>'Equation 4 Type II FTE'!CU23-'Equation 4 Type I FTE'!CU23</f>
        <v>9.1608806729670783E-2</v>
      </c>
      <c r="CV23" s="20">
        <f>'Equation 4 Type II FTE'!CV23-'Equation 4 Type I FTE'!CV23</f>
        <v>0.13463428185689066</v>
      </c>
      <c r="CW23" s="20">
        <f>'Equation 4 Type II FTE'!CW23-'Equation 4 Type I FTE'!CW23</f>
        <v>0.13683825942465466</v>
      </c>
      <c r="CX23" s="20">
        <f>'Equation 4 Type II FTE'!CX23-'Equation 4 Type I FTE'!CX23</f>
        <v>0.1073241250389449</v>
      </c>
      <c r="CY23" s="20">
        <f>'Equation 4 Type II FTE'!CY23-'Equation 4 Type I FTE'!CY23</f>
        <v>0.13262195451241043</v>
      </c>
      <c r="CZ23" s="20">
        <f>'Equation 4 Type II FTE'!CZ23-'Equation 4 Type I FTE'!CZ23</f>
        <v>0.21388164918475436</v>
      </c>
      <c r="DA23" s="20">
        <f>'Equation 4 Type II FTE'!DA23-'Equation 4 Type I FTE'!DA23</f>
        <v>0.20104108422473771</v>
      </c>
      <c r="DB23" s="20">
        <f>'Equation 4 Type II FTE'!DB23-'Equation 4 Type I FTE'!DB23</f>
        <v>0.12984302627479485</v>
      </c>
      <c r="DC23" s="20">
        <f>'Equation 4 Type II FTE'!DC23-'Equation 4 Type I FTE'!DC23</f>
        <v>0.15993211133035617</v>
      </c>
      <c r="DD23" s="20">
        <f>'Equation 4 Type II FTE'!DD23-'Equation 4 Type I FTE'!DD23</f>
        <v>0.11968556444075187</v>
      </c>
      <c r="DE23" s="20">
        <f>'Equation 4 Type II FTE'!DE23-'Equation 4 Type I FTE'!DE23</f>
        <v>0.21234844739848369</v>
      </c>
      <c r="DF23" s="20">
        <f>'Equation 4 Type II FTE'!DF23-'Equation 4 Type I FTE'!DF23</f>
        <v>0.15284105306885445</v>
      </c>
      <c r="DG23" s="20">
        <f>'Equation 4 Type II FTE'!DG23-'Equation 4 Type I FTE'!DG23</f>
        <v>0.14402514279779832</v>
      </c>
      <c r="DH23" s="20">
        <f>'Equation 4 Type II FTE'!DH23-'Equation 4 Type I FTE'!DH23</f>
        <v>0.20362836223906938</v>
      </c>
      <c r="DI23" s="20">
        <f>'Equation 4 Type II FTE'!DI23-'Equation 4 Type I FTE'!DI23</f>
        <v>9.8316564544604856E-2</v>
      </c>
      <c r="DJ23" s="20">
        <f>'Equation 4 Type II FTE'!DJ23-'Equation 4 Type I FTE'!DJ23</f>
        <v>0.14143786478346659</v>
      </c>
      <c r="DK23" s="20">
        <f>'Equation 4 Type II FTE'!DK23-'Equation 4 Type I FTE'!DK23</f>
        <v>0.22298503479073636</v>
      </c>
      <c r="DL23" s="20">
        <f>'Equation 4 Type II FTE'!DL23-'Equation 4 Type I FTE'!DL23</f>
        <v>0.2367838508671721</v>
      </c>
      <c r="DM23" s="20">
        <f>'Equation 4 Type II FTE'!DM23-'Equation 4 Type I FTE'!DM23</f>
        <v>7.5126887527261391E-2</v>
      </c>
      <c r="DN23" s="20">
        <f>'Equation 4 Type II FTE'!DN23-'Equation 4 Type I FTE'!DN23</f>
        <v>0.17171860006231177</v>
      </c>
      <c r="DO23" s="20">
        <f>'Equation 4 Type II FTE'!DO23-'Equation 4 Type I FTE'!DO23</f>
        <v>0.11441518330044662</v>
      </c>
      <c r="DP23" s="20">
        <f>'Equation 4 Type II FTE'!DP23-'Equation 4 Type I FTE'!DP23</f>
        <v>0.13501758230345826</v>
      </c>
      <c r="DQ23" s="20">
        <f>'Equation 4 Type II FTE'!DQ23-'Equation 4 Type I FTE'!DQ23</f>
        <v>0.12093129089209681</v>
      </c>
      <c r="DR23" s="20">
        <f>'Equation 4 Type II FTE'!DR23-'Equation 4 Type I FTE'!DR23</f>
        <v>0.18465499013397027</v>
      </c>
      <c r="DS23" s="20">
        <f>'Equation 4 Type II FTE'!DS23-'Equation 4 Type I FTE'!DS23</f>
        <v>0.13099292761449791</v>
      </c>
      <c r="DT23" s="20">
        <f>'Equation 4 Type II FTE'!DT23-'Equation 4 Type I FTE'!DT23</f>
        <v>0.14919969882646172</v>
      </c>
      <c r="DU23" s="20">
        <f>'Equation 4 Type II FTE'!DU23-'Equation 4 Type I FTE'!DU23</f>
        <v>0.12016468999896143</v>
      </c>
      <c r="DV23" s="20">
        <f>'Equation 4 Type II FTE'!DV23-'Equation 4 Type I FTE'!DV23</f>
        <v>0.11316945684910171</v>
      </c>
      <c r="DW23" s="20">
        <f>'Equation 4 Type II FTE'!DW23-'Equation 4 Type I FTE'!DW23</f>
        <v>9.0363080278325875E-2</v>
      </c>
      <c r="DX23" s="20">
        <f>'Equation 4 Type II FTE'!DX23-'Equation 4 Type I FTE'!DX23</f>
        <v>0.12179371689687402</v>
      </c>
      <c r="DY23" s="20">
        <f>'Equation 4 Type II FTE'!DY23-'Equation 4 Type I FTE'!DY23</f>
        <v>0.10607839858759996</v>
      </c>
      <c r="DZ23" s="20">
        <f>'Equation 4 Type II FTE'!DZ23-'Equation 4 Type I FTE'!DZ23</f>
        <v>0.11719411153806211</v>
      </c>
      <c r="EA23" s="20">
        <f>'Equation 4 Type II FTE'!EA23-'Equation 4 Type I FTE'!EA23</f>
        <v>0.15561998130647003</v>
      </c>
      <c r="EB23" s="20">
        <f>'Equation 4 Type II FTE'!EB23-'Equation 4 Type I FTE'!EB23</f>
        <v>8.3751147575033769E-2</v>
      </c>
      <c r="EC23" s="20">
        <f>'Equation 4 Type II FTE'!EC23-'Equation 4 Type I FTE'!EC23</f>
        <v>0.10895315193685741</v>
      </c>
      <c r="ED23" s="20">
        <f>'Equation 4 Type II FTE'!ED23-'Equation 4 Type I FTE'!ED23</f>
        <v>9.04589053899678E-2</v>
      </c>
      <c r="EE23" s="20">
        <f>'Equation 4 Type II FTE'!EE23-'Equation 4 Type I FTE'!EE23</f>
        <v>0.1050243223595389</v>
      </c>
      <c r="EF23" s="20">
        <f>'Equation 4 Type II FTE'!EF23-'Equation 4 Type I FTE'!EF23</f>
        <v>9.486686052549588E-2</v>
      </c>
      <c r="EG23" s="20">
        <f>'Equation 4 Type II FTE'!EG23-'Equation 4 Type I FTE'!EG23</f>
        <v>0.13348438051718764</v>
      </c>
      <c r="EH23" s="20">
        <f>'Equation 4 Type II FTE'!EH23-'Equation 4 Type I FTE'!EH23</f>
        <v>8.1738820230553552E-2</v>
      </c>
      <c r="EI23" s="20">
        <f>'Equation 4 Type II FTE'!EI23-'Equation 4 Type I FTE'!EI23</f>
        <v>8.3463672240108019E-2</v>
      </c>
      <c r="EJ23" s="20">
        <f>'Equation 4 Type II FTE'!EJ23-'Equation 4 Type I FTE'!EJ23</f>
        <v>8.6625900924291205E-2</v>
      </c>
      <c r="EK23" s="20">
        <f>'Equation 4 Type II FTE'!EK23-'Equation 4 Type I FTE'!EK23</f>
        <v>0.12773487381867277</v>
      </c>
      <c r="EL23" s="20">
        <f>'Equation 4 Type II FTE'!EL23-'Equation 4 Type I FTE'!EL23</f>
        <v>0.10751577526222869</v>
      </c>
      <c r="EM23" s="20">
        <f>'Equation 4 Type II FTE'!EM23-'Equation 4 Type I FTE'!EM23</f>
        <v>0.10464102191297125</v>
      </c>
      <c r="EN23" s="20">
        <f>'Equation 4 Type II FTE'!EN23-'Equation 4 Type I FTE'!EN23</f>
        <v>9.783743898639527E-2</v>
      </c>
      <c r="EO23" s="20">
        <f>'Equation 4 Type II FTE'!EO23-'Equation 4 Type I FTE'!EO23</f>
        <v>0.10799490082043822</v>
      </c>
      <c r="EP23" s="20">
        <f>'Equation 4 Type II FTE'!EP23-'Equation 4 Type I FTE'!EP23</f>
        <v>0.11240285595596633</v>
      </c>
      <c r="EQ23" s="20">
        <f>'Equation 4 Type II FTE'!EQ23-'Equation 4 Type I FTE'!EQ23</f>
        <v>0.10876150171357354</v>
      </c>
      <c r="ER23" s="20">
        <f>'Equation 4 Type II FTE'!ER23-'Equation 4 Type I FTE'!ER23</f>
        <v>0.10473684702461319</v>
      </c>
      <c r="ES23" s="20">
        <f>'Equation 4 Type II FTE'!ES23-'Equation 4 Type I FTE'!ES23</f>
        <v>9.6879187869976097E-2</v>
      </c>
      <c r="ET23" s="20">
        <f>'Equation 4 Type II FTE'!ET23-'Equation 4 Type I FTE'!ET23</f>
        <v>0.10464102191297123</v>
      </c>
      <c r="EU23" s="20">
        <f>'Equation 4 Type II FTE'!EU23-'Equation 4 Type I FTE'!EU23</f>
        <v>0.10933645238342501</v>
      </c>
      <c r="EV23" s="20">
        <f>'Equation 4 Type II FTE'!EV23-'Equation 4 Type I FTE'!EV23</f>
        <v>0.10214956901028144</v>
      </c>
      <c r="EW23" s="20">
        <f>'Equation 4 Type II FTE'!EW23-'Equation 4 Type I FTE'!EW23</f>
        <v>9.0554730501609712E-2</v>
      </c>
      <c r="EX23" s="20">
        <f>'Equation 4 Type II FTE'!EX23-'Equation 4 Type I FTE'!EX23</f>
        <v>0.12457264513448954</v>
      </c>
      <c r="EY23" s="20">
        <f>'Equation 4 Type II FTE'!EY23-'Equation 4 Type I FTE'!EY23</f>
        <v>0.21359417384982859</v>
      </c>
      <c r="EZ23" s="20">
        <f>'Equation 4 Type II FTE'!EZ23-'Equation 4 Type I FTE'!EZ23</f>
        <v>0.16376511579603292</v>
      </c>
      <c r="FA23" s="20">
        <f>'Equation 4 Type II FTE'!FA23-'Equation 4 Type I FTE'!FA23</f>
        <v>0.10157461834043</v>
      </c>
      <c r="FB23" s="20">
        <f>'Equation 4 Type II FTE'!FB23-'Equation 4 Type I FTE'!FB23</f>
        <v>0.17430587807664355</v>
      </c>
      <c r="FC23" s="20">
        <f>'Equation 4 Type II FTE'!FC23-'Equation 4 Type I FTE'!FC23</f>
        <v>0.12562672136255068</v>
      </c>
      <c r="FD23" s="20">
        <f>'Equation 4 Type II FTE'!FD23-'Equation 4 Type I FTE'!FD23</f>
        <v>9.8029089209679093E-2</v>
      </c>
      <c r="FE23" s="20">
        <f>'Equation 4 Type II FTE'!FE23-'Equation 4 Type I FTE'!FE23</f>
        <v>9.4004434520718688E-2</v>
      </c>
      <c r="FF23" s="20">
        <f>'Equation 4 Type II FTE'!FF23-'Equation 4 Type I FTE'!FF23</f>
        <v>8.978812960847439E-2</v>
      </c>
      <c r="FG23" s="20">
        <f>'Equation 4 Type II FTE'!FG23-'Equation 4 Type I FTE'!FG23</f>
        <v>0.17267685117873094</v>
      </c>
      <c r="FH23" s="20">
        <f>'Equation 4 Type II FTE'!FH23-'Equation 4 Type I FTE'!FH23</f>
        <v>0.10981557794163466</v>
      </c>
      <c r="FI23" s="20">
        <f>'Equation 4 Type II FTE'!FI23-'Equation 4 Type I FTE'!FI23</f>
        <v>0.1442167930210822</v>
      </c>
      <c r="FJ23" s="20">
        <f>'Equation 4 Type II FTE'!FJ23-'Equation 4 Type I FTE'!FJ23</f>
        <v>0.12993885138643679</v>
      </c>
      <c r="FK23" s="20">
        <f>'Equation 4 Type II FTE'!FK23-'Equation 4 Type I FTE'!FK23</f>
        <v>0.11211538062104059</v>
      </c>
      <c r="FL23" s="20">
        <f>'Equation 4 Type II FTE'!FL23-'Equation 4 Type I FTE'!FL23</f>
        <v>0.14277941634645347</v>
      </c>
      <c r="FM23" s="20">
        <f>'Equation 4 Type II FTE'!FM23-'Equation 4 Type I FTE'!FM23</f>
        <v>0.11901478865925846</v>
      </c>
      <c r="FN23" s="20">
        <f>'Equation 4 Type II FTE'!FN23-'Equation 4 Type I FTE'!FN23</f>
        <v>0.1232310935715028</v>
      </c>
      <c r="FO23" s="20">
        <f>'Equation 4 Type II FTE'!FO23-'Equation 4 Type I FTE'!FO23</f>
        <v>0.13396350607539731</v>
      </c>
      <c r="FP23" s="20">
        <f>'Equation 4 Type II FTE'!FP23-'Equation 4 Type I FTE'!FP23</f>
        <v>0.11623586042164291</v>
      </c>
      <c r="FQ23" s="20">
        <f>'Equation 4 Type II FTE'!FQ23-'Equation 4 Type I FTE'!FQ23</f>
        <v>0.11719411153806203</v>
      </c>
      <c r="FR23" s="20">
        <f>'Equation 4 Type II FTE'!FR23-'Equation 4 Type I FTE'!FR23</f>
        <v>0.11901478865925852</v>
      </c>
      <c r="FS23" s="20">
        <f>'Equation 4 Type II FTE'!FS23-'Equation 4 Type I FTE'!FS23</f>
        <v>0.20688641603489466</v>
      </c>
      <c r="FT23" s="20">
        <f>'Equation 4 Type II FTE'!FT23-'Equation 4 Type I FTE'!FT23</f>
        <v>9.8124914321321005E-2</v>
      </c>
      <c r="FU23" s="20">
        <f>'Equation 4 Type II FTE'!FU23-'Equation 4 Type I FTE'!FU23</f>
        <v>0.12629749714404409</v>
      </c>
      <c r="FV23" s="20">
        <f>'Equation 4 Type II FTE'!FV23-'Equation 4 Type I FTE'!FV23</f>
        <v>0.15341600373870595</v>
      </c>
      <c r="FW23" s="20">
        <f>'Equation 4 Type II FTE'!FW23-'Equation 4 Type I FTE'!FW23</f>
        <v>0.10962392771835083</v>
      </c>
      <c r="FX23" s="20">
        <f>'Equation 4 Type II FTE'!FX23-'Equation 4 Type I FTE'!FX23</f>
        <v>0.1553325059715443</v>
      </c>
      <c r="FY23" s="20">
        <f>'Equation 4 Type II FTE'!FY23-'Equation 4 Type I FTE'!FY23</f>
        <v>0.13070545227957209</v>
      </c>
      <c r="FZ23" s="20">
        <f>'Equation 4 Type II FTE'!FZ23-'Equation 4 Type I FTE'!FZ23</f>
        <v>9.3716959185792925E-2</v>
      </c>
      <c r="GA23" s="20">
        <f>'Equation 4 Type II FTE'!GA23-'Equation 4 Type I FTE'!GA23</f>
        <v>9.4196084744002498E-2</v>
      </c>
      <c r="GB23" s="20">
        <f>'Equation 4 Type II FTE'!GB23-'Equation 4 Type I FTE'!GB23</f>
        <v>8.336784712846608E-2</v>
      </c>
      <c r="GC23" s="20">
        <f>'Equation 4 Type II FTE'!GC23-'Equation 4 Type I FTE'!GC23</f>
        <v>8.3846972686675694E-2</v>
      </c>
      <c r="GD23" s="20">
        <f>'Equation 4 Type II FTE'!GD23-'Equation 4 Type I FTE'!GD23</f>
        <v>0.10416189635476167</v>
      </c>
      <c r="GE23" s="20">
        <f>'Equation 4 Type II FTE'!GE23-'Equation 4 Type I FTE'!GE23</f>
        <v>8.2217945788763097E-2</v>
      </c>
      <c r="GF23" s="20">
        <f>'Equation 4 Type II FTE'!GF23-'Equation 4 Type I FTE'!GF23</f>
        <v>0.10138296811714614</v>
      </c>
      <c r="GG23" s="20">
        <f>'Equation 4 Type II FTE'!GG23-'Equation 4 Type I FTE'!GG23</f>
        <v>0.11786488731955552</v>
      </c>
      <c r="GH23" s="20">
        <f>'Equation 4 Type II FTE'!GH23-'Equation 4 Type I FTE'!GH23</f>
        <v>0.11154042995118912</v>
      </c>
      <c r="GI23" s="20">
        <f>'Equation 4 Type II FTE'!GI23-'Equation 4 Type I FTE'!GI23</f>
        <v>0.12275196801329316</v>
      </c>
      <c r="GJ23" s="20">
        <f>'Equation 4 Type II FTE'!GJ23-'Equation 4 Type I FTE'!GJ23</f>
        <v>0.16913132204798001</v>
      </c>
      <c r="GK23" s="20">
        <f>'Equation 4 Type II FTE'!GK23-'Equation 4 Type I FTE'!GK23</f>
        <v>0.13607165853151937</v>
      </c>
      <c r="GL23" s="20">
        <f>'Equation 4 Type II FTE'!GL23-'Equation 4 Type I FTE'!GL23</f>
        <v>0.1495829992730294</v>
      </c>
      <c r="GM23" s="20">
        <f>'Equation 4 Type II FTE'!GM23-'Equation 4 Type I FTE'!GM23</f>
        <v>0.13271777962405237</v>
      </c>
      <c r="GN23" s="20">
        <f>'Equation 4 Type II FTE'!GN23-'Equation 4 Type I FTE'!GN23</f>
        <v>9.6879187869976124E-2</v>
      </c>
      <c r="GO23" s="20">
        <f>'Equation 4 Type II FTE'!GO23-'Equation 4 Type I FTE'!GO23</f>
        <v>9.1896282064596532E-2</v>
      </c>
      <c r="GP23" s="20">
        <f>'Equation 4 Type II FTE'!GP23-'Equation 4 Type I FTE'!GP23</f>
        <v>9.1129681171461224E-2</v>
      </c>
      <c r="GQ23" s="20">
        <f>'Equation 4 Type II FTE'!GQ23-'Equation 4 Type I FTE'!GQ23</f>
        <v>0.14536669436078514</v>
      </c>
      <c r="GR23" s="20">
        <f>'Equation 4 Type II FTE'!GR23-'Equation 4 Type I FTE'!GR23</f>
        <v>0.113936057742237</v>
      </c>
      <c r="GS23" s="20">
        <f>'Equation 4 Type II FTE'!GS23-'Equation 4 Type I FTE'!GS23</f>
        <v>0.11470265863537232</v>
      </c>
      <c r="GT23" s="20">
        <f>'Equation 4 Type II FTE'!GT23-'Equation 4 Type I FTE'!GT23</f>
        <v>9.8029089209679066E-2</v>
      </c>
      <c r="GU23" s="20">
        <f>'Equation 4 Type II FTE'!GU23-'Equation 4 Type I FTE'!GU23</f>
        <v>0.10684499948073531</v>
      </c>
      <c r="GV23" s="20">
        <f>'Equation 4 Type II FTE'!GV23-'Equation 4 Type I FTE'!GV23</f>
        <v>0.11958973932910999</v>
      </c>
      <c r="GW23" s="20">
        <f>'Equation 4 Type II FTE'!GW23-'Equation 4 Type I FTE'!GW23</f>
        <v>0.11431935818880465</v>
      </c>
      <c r="GX23" s="20">
        <f>'Equation 4 Type II FTE'!GX23-'Equation 4 Type I FTE'!GX23</f>
        <v>0.10924062727178316</v>
      </c>
      <c r="GY23" s="20">
        <f>'Equation 4 Type II FTE'!GY23-'Equation 4 Type I FTE'!GY23</f>
        <v>9.4387734967286321E-2</v>
      </c>
      <c r="GZ23" s="20">
        <f>'Equation 4 Type II FTE'!GZ23-'Equation 4 Type I FTE'!GZ23</f>
        <v>0.12246449267836745</v>
      </c>
      <c r="HA23" s="20">
        <f>'Equation 4 Type II FTE'!HA23-'Equation 4 Type I FTE'!HA23</f>
        <v>9.0746380724893536E-2</v>
      </c>
      <c r="HB23" s="20">
        <f>'Equation 4 Type II FTE'!HB23-'Equation 4 Type I FTE'!HB23</f>
        <v>7.5893488420396726E-2</v>
      </c>
      <c r="HC23" s="20">
        <f>'Equation 4 Type II FTE'!HC23-'Equation 4 Type I FTE'!HC23</f>
        <v>8.9404829161906757E-2</v>
      </c>
      <c r="HD23" s="20">
        <f>'Equation 4 Type II FTE'!HD23-'Equation 4 Type I FTE'!HD23</f>
        <v>0.10052054211236885</v>
      </c>
      <c r="HE23" s="20">
        <f>'Equation 4 Type II FTE'!HE23-'Equation 4 Type I FTE'!HE23</f>
        <v>0.12926807560494344</v>
      </c>
      <c r="HF23" s="20">
        <f>'Equation 4 Type II FTE'!HF23-'Equation 4 Type I FTE'!HF23</f>
        <v>9.1512981618028857E-2</v>
      </c>
      <c r="HG23" s="20">
        <f>'Equation 4 Type II FTE'!HG23-'Equation 4 Type I FTE'!HG23</f>
        <v>0.12093129089209681</v>
      </c>
      <c r="HH23" s="20">
        <f>'Equation 4 Type II FTE'!HH23-'Equation 4 Type I FTE'!HH23</f>
        <v>0.14824144771004255</v>
      </c>
      <c r="HI23" s="20">
        <f>'Equation 4 Type II FTE'!HI23-'Equation 4 Type I FTE'!HI23</f>
        <v>0.21407329940803824</v>
      </c>
      <c r="HJ23" s="20">
        <f>'Equation 4 Type II FTE'!HJ23-'Equation 4 Type I FTE'!HJ23</f>
        <v>0.13089710250285597</v>
      </c>
      <c r="HK23" s="20">
        <f>'Equation 4 Type II FTE'!HK23-'Equation 4 Type I FTE'!HK23</f>
        <v>0</v>
      </c>
      <c r="HL23" s="20">
        <f>'Equation 4 Type II FTE'!HL23-'Equation 4 Type I FTE'!HL23</f>
        <v>9.7166663204901887E-2</v>
      </c>
      <c r="HM23" s="20">
        <f>'Equation 4 Type II FTE'!HM23-'Equation 4 Type I FTE'!HM23</f>
        <v>0.10492849724789699</v>
      </c>
      <c r="HN23" s="20">
        <f>'Equation 4 Type II FTE'!HN23-'Equation 4 Type I FTE'!HN23</f>
        <v>9.5345986083705481E-2</v>
      </c>
      <c r="HO23" s="20">
        <f>'Equation 4 Type II FTE'!HO23-'Equation 4 Type I FTE'!HO23</f>
        <v>9.8795690102814415E-2</v>
      </c>
      <c r="HP23" s="20">
        <f>'Equation 4 Type II FTE'!HP23-'Equation 4 Type I FTE'!HP23</f>
        <v>0.10138296811714612</v>
      </c>
      <c r="HQ23" s="20">
        <f>'Equation 4 Type II FTE'!HQ23-'Equation 4 Type I FTE'!HQ23</f>
        <v>9.5250160972063569E-2</v>
      </c>
      <c r="HR23" s="20">
        <f>'Equation 4 Type II FTE'!HR23-'Equation 4 Type I FTE'!HR23</f>
        <v>0.10665334925745149</v>
      </c>
      <c r="HS23" s="20">
        <f>'Equation 4 Type II FTE'!HS23-'Equation 4 Type I FTE'!HS23</f>
        <v>0.14354601723958876</v>
      </c>
      <c r="HT23" s="20">
        <f>'Equation 4 Type II FTE'!HT23-'Equation 4 Type I FTE'!HT23</f>
        <v>0.17727645653754281</v>
      </c>
      <c r="HU23" s="20">
        <f>'Equation 4 Type II FTE'!HU23-'Equation 4 Type I FTE'!HU23</f>
        <v>7.7809990653235031E-2</v>
      </c>
      <c r="HV23" s="20">
        <f>'Equation 4 Type II FTE'!HV23-'Equation 4 Type I FTE'!HV23</f>
        <v>0.11384023263059503</v>
      </c>
      <c r="HW23" s="20">
        <f>'Equation 4 Type II FTE'!HW23-'Equation 4 Type I FTE'!HW23</f>
        <v>0.11336110707238553</v>
      </c>
      <c r="HX23" s="20">
        <f>'Equation 4 Type II FTE'!HX23-'Equation 4 Type I FTE'!HX23</f>
        <v>9.3429483850867162E-2</v>
      </c>
      <c r="HY23" s="20">
        <f>'Equation 4 Type II FTE'!HY23-'Equation 4 Type I FTE'!HY23</f>
        <v>8.1738820230553538E-2</v>
      </c>
      <c r="HZ23" s="20">
        <f>'Equation 4 Type II FTE'!HZ23-'Equation 4 Type I FTE'!HZ23</f>
        <v>0.14939134904974558</v>
      </c>
      <c r="IA23" s="20">
        <f>'Equation 4 Type II FTE'!IA23-'Equation 4 Type I FTE'!IA23</f>
        <v>9.5729286530273128E-2</v>
      </c>
      <c r="IB23" s="20">
        <f>'Equation 4 Type II FTE'!IB23-'Equation 4 Type I FTE'!IB23</f>
        <v>9.6400062311766538E-2</v>
      </c>
      <c r="IC23" s="20">
        <f>'Equation 4 Type II FTE'!IC23-'Equation 4 Type I FTE'!IC23</f>
        <v>9.3525308962509074E-2</v>
      </c>
      <c r="ID23" s="20">
        <f>'Equation 4 Type II FTE'!ID23-'Equation 4 Type I FTE'!ID23</f>
        <v>9.1512981618028857E-2</v>
      </c>
      <c r="IE23" s="20">
        <f>'Equation 4 Type II FTE'!IE23-'Equation 4 Type I FTE'!IE23</f>
        <v>9.4196084744002512E-2</v>
      </c>
      <c r="IF23" s="20">
        <f>'Equation 4 Type II FTE'!IF23-'Equation 4 Type I FTE'!IF23</f>
        <v>0.11316945684910168</v>
      </c>
      <c r="IG23" s="20">
        <f>'Equation 4 Type II FTE'!IG23-'Equation 4 Type I FTE'!IG23</f>
        <v>0.10856985149028975</v>
      </c>
      <c r="IH23" s="20">
        <f>'Equation 4 Type II FTE'!IH23-'Equation 4 Type I FTE'!IH23</f>
        <v>0.10789907570879631</v>
      </c>
      <c r="II23" s="20">
        <f>'Equation 4 Type II FTE'!II23-'Equation 4 Type I FTE'!II23</f>
        <v>7.982231799771522E-2</v>
      </c>
      <c r="IJ23" s="20">
        <f>'Equation 4 Type II FTE'!IJ23-'Equation 4 Type I FTE'!IJ23</f>
        <v>0.10013724166580124</v>
      </c>
      <c r="IK23" s="20">
        <f>'Equation 4 Type II FTE'!IK23-'Equation 4 Type I FTE'!IK23</f>
        <v>8.8542403157129509E-2</v>
      </c>
      <c r="IL23" s="20">
        <f>'Equation 4 Type II FTE'!IL23-'Equation 4 Type I FTE'!IL23</f>
        <v>8.7584152040710364E-2</v>
      </c>
      <c r="IM23" s="20">
        <f>'Equation 4 Type II FTE'!IM23-'Equation 4 Type I FTE'!IM23</f>
        <v>9.5250160972063597E-2</v>
      </c>
      <c r="IN23" s="20">
        <f>'Equation 4 Type II FTE'!IN23-'Equation 4 Type I FTE'!IN23</f>
        <v>9.3142008515941427E-2</v>
      </c>
      <c r="IO23" s="20">
        <f>'Equation 4 Type II FTE'!IO23-'Equation 4 Type I FTE'!IO23</f>
        <v>9.5920936753557007E-2</v>
      </c>
      <c r="IP23" s="20">
        <f>'Equation 4 Type II FTE'!IP23-'Equation 4 Type I FTE'!IP23</f>
        <v>9.8987340326098239E-2</v>
      </c>
      <c r="IQ23" s="20">
        <f>'Equation 4 Type II FTE'!IQ23-'Equation 4 Type I FTE'!IQ23</f>
        <v>9.5345986083705481E-2</v>
      </c>
      <c r="IR23" s="20">
        <f>'Equation 4 Type II FTE'!IR23-'Equation 4 Type I FTE'!IR23</f>
        <v>9.208793228788037E-2</v>
      </c>
      <c r="IS23" s="20">
        <f>'Equation 4 Type II FTE'!IS23-'Equation 4 Type I FTE'!IS23</f>
        <v>9.4675210302212043E-2</v>
      </c>
      <c r="IT23" s="20">
        <f>'Equation 4 Type II FTE'!IT23-'Equation 4 Type I FTE'!IT23</f>
        <v>0.11115712950462148</v>
      </c>
      <c r="IU23" s="20">
        <f>'Equation 4 Type II FTE'!IU23-'Equation 4 Type I FTE'!IU23</f>
        <v>9.7454138539827595E-2</v>
      </c>
      <c r="IV23" s="20">
        <f>'Equation 4 Type II FTE'!IV23-'Equation 4 Type I FTE'!IV23</f>
        <v>9.8124914321321033E-2</v>
      </c>
      <c r="IW23" s="20">
        <f>'Equation 4 Type II FTE'!IW23-'Equation 4 Type I FTE'!IW23</f>
        <v>8.8542403157129496E-2</v>
      </c>
      <c r="IX23" s="20">
        <f>'Equation 4 Type II FTE'!IX23-'Equation 4 Type I FTE'!IX23</f>
        <v>9.9849766330875472E-2</v>
      </c>
      <c r="IY23" s="20">
        <f>'Equation 4 Type II FTE'!IY23-'Equation 4 Type I FTE'!IY23</f>
        <v>9.3812784297434865E-2</v>
      </c>
      <c r="IZ23" s="20">
        <f>'Equation 4 Type II FTE'!IZ23-'Equation 4 Type I FTE'!IZ23</f>
        <v>0.12188954200851596</v>
      </c>
      <c r="JA23" s="20">
        <f>'Equation 4 Type II FTE'!JA23-'Equation 4 Type I FTE'!JA23</f>
        <v>9.7933264098037209E-2</v>
      </c>
      <c r="JB23" s="20">
        <f>'Equation 4 Type II FTE'!JB23-'Equation 4 Type I FTE'!JB23</f>
        <v>0.14929552393810364</v>
      </c>
      <c r="JC23" s="20">
        <f>'Equation 4 Type II FTE'!JC23-'Equation 4 Type I FTE'!JC23</f>
        <v>0.18101363589157754</v>
      </c>
      <c r="JD23" s="20">
        <f>'Equation 4 Type II FTE'!JD23-'Equation 4 Type I FTE'!JD23</f>
        <v>0.17928878388202302</v>
      </c>
      <c r="JE23" s="20">
        <f>'Equation 4 Type II FTE'!JE23-'Equation 4 Type I FTE'!JE23</f>
        <v>0.16893967182469627</v>
      </c>
      <c r="JF23" s="20">
        <f>'Equation 4 Type II FTE'!JF23-'Equation 4 Type I FTE'!JF23</f>
        <v>0.16654404403364831</v>
      </c>
      <c r="JG23" s="20">
        <f>'Equation 4 Type II FTE'!JG23-'Equation 4 Type I FTE'!JG23</f>
        <v>0.20832379270952328</v>
      </c>
      <c r="JH23" s="20">
        <f>'Equation 4 Type II FTE'!JH23-'Equation 4 Type I FTE'!JH23</f>
        <v>0.17622238030948173</v>
      </c>
      <c r="JI23" s="20">
        <f>'Equation 4 Type II FTE'!JI23-'Equation 4 Type I FTE'!JI23</f>
        <v>0.15868638487901132</v>
      </c>
      <c r="JJ23" s="20">
        <f>'Equation 4 Type II FTE'!JJ23-'Equation 4 Type I FTE'!JJ23</f>
        <v>0.12811817426524041</v>
      </c>
      <c r="JK23" s="20">
        <f>'Equation 4 Type II FTE'!JK23-'Equation 4 Type I FTE'!JK23</f>
        <v>0.19989118288503482</v>
      </c>
      <c r="JL23" s="20">
        <f>'Equation 4 Type II FTE'!JL23-'Equation 4 Type I FTE'!JL23</f>
        <v>0.12217701734344168</v>
      </c>
      <c r="JM23" s="20">
        <f>'Equation 4 Type II FTE'!JM23-'Equation 4 Type I FTE'!JM23</f>
        <v>0.13520923252674216</v>
      </c>
      <c r="JN23" s="20">
        <f>'Equation 4 Type II FTE'!JN23-'Equation 4 Type I FTE'!JN23</f>
        <v>0.13923388721570257</v>
      </c>
      <c r="JO23" s="20">
        <f>'Equation 4 Type II FTE'!JO23-'Equation 4 Type I FTE'!JO23</f>
        <v>0.18733809325994388</v>
      </c>
      <c r="JP23" s="20">
        <f>'Equation 4 Type II FTE'!JP23-'Equation 4 Type I FTE'!JP23</f>
        <v>0.19059614705576911</v>
      </c>
      <c r="JQ23" s="20">
        <f>'Equation 4 Type II FTE'!JQ23-'Equation 4 Type I FTE'!JQ23</f>
        <v>0.24186258178419368</v>
      </c>
      <c r="JR23" s="20">
        <f>'Equation 4 Type II FTE'!JR23-'Equation 4 Type I FTE'!JR23</f>
        <v>0.21330669851490289</v>
      </c>
      <c r="JS23" s="20">
        <f>'Equation 4 Type II FTE'!JS23-'Equation 4 Type I FTE'!JS23</f>
        <v>0.16290268979125561</v>
      </c>
      <c r="JT23" s="20">
        <f>'Equation 4 Type II FTE'!JT23-'Equation 4 Type I FTE'!JT23</f>
        <v>0.16108201267005923</v>
      </c>
      <c r="JU23" s="20">
        <f>'Equation 4 Type II FTE'!JU23-'Equation 4 Type I FTE'!JU23</f>
        <v>0.14958299927302943</v>
      </c>
      <c r="JV23" s="20">
        <f>'Equation 4 Type II FTE'!JV23-'Equation 4 Type I FTE'!JV23</f>
        <v>0.12993885138643679</v>
      </c>
      <c r="JW23" s="20">
        <f>'Equation 4 Type II FTE'!JW23-'Equation 4 Type I FTE'!JW23</f>
        <v>0.12045216533388714</v>
      </c>
      <c r="JX23" s="20">
        <f>'Equation 4 Type II FTE'!JX23-'Equation 4 Type I FTE'!JX23</f>
        <v>0.10770742548551254</v>
      </c>
      <c r="JY23" s="20">
        <f>'Equation 4 Type II FTE'!JY23-'Equation 4 Type I FTE'!JY23</f>
        <v>0.16136948800498496</v>
      </c>
      <c r="JZ23" s="20">
        <f>'Equation 4 Type II FTE'!JZ23-'Equation 4 Type I FTE'!JZ23</f>
        <v>0.14210864056496003</v>
      </c>
      <c r="KA23" s="20">
        <f>'Equation 4 Type II FTE'!KA23-'Equation 4 Type I FTE'!KA23</f>
        <v>7.5318537750545228E-2</v>
      </c>
      <c r="KB23" s="20">
        <f>'Equation 4 Type II FTE'!KB23-'Equation 4 Type I FTE'!KB23</f>
        <v>0.25412819607435871</v>
      </c>
      <c r="KC23" s="20">
        <f>'Equation 4 Type II FTE'!KC23-'Equation 4 Type I FTE'!KC23</f>
        <v>0.18542159102710565</v>
      </c>
      <c r="KD23" s="20">
        <f>'Equation 4 Type II FTE'!KD23-'Equation 4 Type I FTE'!KD23</f>
        <v>0.11642751064492679</v>
      </c>
      <c r="KE23" s="20">
        <f>'Equation 4 Type II FTE'!KE23-'Equation 4 Type I FTE'!KE23</f>
        <v>0.12984302627479483</v>
      </c>
      <c r="KF23" s="20">
        <f>'Equation 4 Type II FTE'!KF23-'Equation 4 Type I FTE'!KF23</f>
        <v>0.13789233565271575</v>
      </c>
      <c r="KG23" s="20">
        <f>'Equation 4 Type II FTE'!KG23-'Equation 4 Type I FTE'!KG23</f>
        <v>0.14325854190466303</v>
      </c>
      <c r="KH23" s="20">
        <f>'Equation 4 Type II FTE'!KH23-'Equation 4 Type I FTE'!KH23</f>
        <v>0.13060962716793023</v>
      </c>
      <c r="KI23" s="20">
        <f>'Equation 4 Type II FTE'!KI23-'Equation 4 Type I FTE'!KI23</f>
        <v>0.15744065842766647</v>
      </c>
      <c r="KJ23" s="20">
        <f>'Equation 4 Type II FTE'!KJ23-'Equation 4 Type I FTE'!KJ23</f>
        <v>0.17631820542112381</v>
      </c>
      <c r="KK23" s="20">
        <f>'Equation 4 Type II FTE'!KK23-'Equation 4 Type I FTE'!KK23</f>
        <v>0.12409351957627995</v>
      </c>
      <c r="KL23" s="20">
        <f>'Equation 4 Type II FTE'!KL23-'Equation 4 Type I FTE'!KL23</f>
        <v>0.22212260878595913</v>
      </c>
      <c r="KM23" s="20">
        <f>'Equation 4 Type II FTE'!KM23-'Equation 4 Type I FTE'!KM23</f>
        <v>0.21905620521341784</v>
      </c>
      <c r="KN23" s="20">
        <f>'Equation 4 Type II FTE'!KN23-'Equation 4 Type I FTE'!KN23</f>
        <v>0.14479174369093367</v>
      </c>
      <c r="KO23" s="20">
        <f>'Equation 4 Type II FTE'!KO23-'Equation 4 Type I FTE'!KO23</f>
        <v>0.13300525495897808</v>
      </c>
      <c r="KP23" s="20">
        <f>'Equation 4 Type II FTE'!KP23-'Equation 4 Type I FTE'!KP23</f>
        <v>0.15552415619482815</v>
      </c>
      <c r="KQ23" s="20">
        <f>'Equation 4 Type II FTE'!KQ23-'Equation 4 Type I FTE'!KQ23</f>
        <v>0.202957586457576</v>
      </c>
      <c r="KR23" s="20">
        <f>'Equation 4 Type II FTE'!KR23-'Equation 4 Type I FTE'!KR23</f>
        <v>8.892570360369717E-2</v>
      </c>
      <c r="KS23" s="20">
        <f>'Equation 4 Type II FTE'!KS23-'Equation 4 Type I FTE'!KS23</f>
        <v>0.14316271679302109</v>
      </c>
      <c r="KT23" s="20">
        <f>'Equation 4 Type II FTE'!KT23-'Equation 4 Type I FTE'!KT23</f>
        <v>0.14919969882646178</v>
      </c>
      <c r="KU23" s="20">
        <f>'Equation 4 Type II FTE'!KU23-'Equation 4 Type I FTE'!KU23</f>
        <v>0.18954207082770796</v>
      </c>
      <c r="KV23" s="20">
        <f>'Equation 4 Type II FTE'!KV23-'Equation 4 Type I FTE'!KV23</f>
        <v>0.10435354657804546</v>
      </c>
      <c r="KW23" s="20">
        <f>'Equation 4 Type II FTE'!KW23-'Equation 4 Type I FTE'!KW23</f>
        <v>0.2433957835704641</v>
      </c>
      <c r="KX23" s="20">
        <f>'Equation 4 Type II FTE'!KX23-'Equation 4 Type I FTE'!KX23</f>
        <v>0.24234170734240301</v>
      </c>
      <c r="KY23" s="20">
        <f>'Equation 4 Type II FTE'!KY23-'Equation 4 Type I FTE'!KY23</f>
        <v>0.22585978813999397</v>
      </c>
      <c r="KZ23" s="20">
        <f>'Equation 4 Type II FTE'!KZ23-'Equation 4 Type I FTE'!KZ23</f>
        <v>0.21024029494236096</v>
      </c>
      <c r="LA23" s="20">
        <f>'Equation 4 Type II FTE'!LA23-'Equation 4 Type I FTE'!LA23</f>
        <v>0.23515482396926046</v>
      </c>
      <c r="LB23" s="20">
        <f>'Equation 4 Type II FTE'!LB23-'Equation 4 Type I FTE'!LB23</f>
        <v>0.21915203032505914</v>
      </c>
      <c r="LC23" s="20">
        <f>'Equation 4 Type II FTE'!LC23-'Equation 4 Type I FTE'!LC23</f>
        <v>0.23256754595492612</v>
      </c>
      <c r="LD23" s="20">
        <f>'Equation 4 Type II FTE'!LD23-'Equation 4 Type I FTE'!LD23</f>
        <v>0.26505225880153738</v>
      </c>
      <c r="LE23" s="20">
        <f>'Equation 4 Type II FTE'!LE23-'Equation 4 Type I FTE'!LE23</f>
        <v>0.19749555509398631</v>
      </c>
      <c r="LF23" s="20">
        <f>'Equation 4 Type II FTE'!LF23-'Equation 4 Type I FTE'!LF23</f>
        <v>0.1506370755010904</v>
      </c>
      <c r="LG23" s="20">
        <f>'Equation 4 Type II FTE'!LG23-'Equation 4 Type I FTE'!LG23</f>
        <v>0.23764627687194917</v>
      </c>
      <c r="LH23" s="20">
        <f>'Equation 4 Type II FTE'!LH23-'Equation 4 Type I FTE'!LH23</f>
        <v>0.23534647419254284</v>
      </c>
      <c r="LI23" s="20">
        <f>'Equation 4 Type II FTE'!LI23-'Equation 4 Type I FTE'!LI23</f>
        <v>0.25115761761346</v>
      </c>
      <c r="LJ23" s="20">
        <f>'Equation 4 Type II FTE'!LJ23-'Equation 4 Type I FTE'!LJ23</f>
        <v>0.17181442517395329</v>
      </c>
      <c r="LK23" s="20">
        <f>'Equation 4 Type II FTE'!LK23-'Equation 4 Type I FTE'!LK23</f>
        <v>0.21522320074774115</v>
      </c>
      <c r="LL23" s="20">
        <f>'Equation 4 Type II FTE'!LL23-'Equation 4 Type I FTE'!LL23</f>
        <v>0.27300574306781594</v>
      </c>
      <c r="LM23" s="20">
        <f>'Equation 4 Type II FTE'!LM23-'Equation 4 Type I FTE'!LM23</f>
        <v>0.1811094610032194</v>
      </c>
      <c r="LN23" s="20">
        <f>'Equation 4 Type II FTE'!LN23-'Equation 4 Type I FTE'!LN23</f>
        <v>0.24512063558001873</v>
      </c>
      <c r="LO23" s="20">
        <f>'Equation 4 Type II FTE'!LO23-'Equation 4 Type I FTE'!LO23</f>
        <v>0.15332017862706404</v>
      </c>
      <c r="LP23" s="20">
        <f>'Equation 4 Type II FTE'!LP23-'Equation 4 Type I FTE'!LP23</f>
        <v>0.232280070620002</v>
      </c>
      <c r="LQ23" s="20">
        <f>'Equation 4 Type II FTE'!LQ23-'Equation 4 Type I FTE'!LQ23</f>
        <v>0.1663523938103646</v>
      </c>
      <c r="LR23" s="20">
        <f>'Equation 4 Type II FTE'!LR23-'Equation 4 Type I FTE'!LR23</f>
        <v>0.2409043306677745</v>
      </c>
      <c r="LS23" s="20">
        <f>'Equation 4 Type II FTE'!LS23-'Equation 4 Type I FTE'!LS23</f>
        <v>0.18570906636203144</v>
      </c>
      <c r="LT23" s="20">
        <f>'Equation 4 Type II FTE'!LT23-'Equation 4 Type I FTE'!LT23</f>
        <v>0.14412096790944023</v>
      </c>
      <c r="LU23" s="20">
        <f>'Equation 4 Type II FTE'!LU23-'Equation 4 Type I FTE'!LU23</f>
        <v>0.22998026794059612</v>
      </c>
      <c r="LV23" s="20">
        <f>'Equation 4 Type II FTE'!LV23-'Equation 4 Type I FTE'!LV23</f>
        <v>0.19644147886592583</v>
      </c>
      <c r="LW23" s="20">
        <f>'Equation 4 Type II FTE'!LW23-'Equation 4 Type I FTE'!LW23</f>
        <v>0.20976116938415212</v>
      </c>
      <c r="LX23" s="20">
        <f>'Equation 4 Type II FTE'!LX23-'Equation 4 Type I FTE'!LX23</f>
        <v>0.25211586872987851</v>
      </c>
      <c r="LY23" s="20">
        <f>'Equation 4 Type II FTE'!LY23-'Equation 4 Type I FTE'!LY23</f>
        <v>0.22557231280506801</v>
      </c>
      <c r="LZ23" s="20">
        <f>'Equation 4 Type II FTE'!LZ23-'Equation 4 Type I FTE'!LZ23</f>
        <v>0.1924168241769654</v>
      </c>
      <c r="MA23" s="20">
        <f>'Equation 4 Type II FTE'!MA23-'Equation 4 Type I FTE'!MA23</f>
        <v>0.13597583341987751</v>
      </c>
      <c r="MB23" s="20">
        <f>'Equation 4 Type II FTE'!MB23-'Equation 4 Type I FTE'!MB23</f>
        <v>0.2005619586665281</v>
      </c>
      <c r="MC23" s="20">
        <f>'Equation 4 Type II FTE'!MC23-'Equation 4 Type I FTE'!MC23</f>
        <v>0.26150672967078625</v>
      </c>
      <c r="MD23" s="20">
        <f>'Equation 4 Type II FTE'!MD23-'Equation 4 Type I FTE'!MD23</f>
        <v>0.21378582407311247</v>
      </c>
      <c r="ME23" s="20">
        <f>'Equation 4 Type II FTE'!ME23-'Equation 4 Type I FTE'!ME23</f>
        <v>0.2065031155883269</v>
      </c>
      <c r="MF23" s="20">
        <f>'Equation 4 Type II FTE'!MF23-'Equation 4 Type I FTE'!MF23</f>
        <v>0.21848125454356632</v>
      </c>
      <c r="MG23" s="20">
        <f>'Equation 4 Type II FTE'!MG23-'Equation 4 Type I FTE'!MG23</f>
        <v>0.21618145186416032</v>
      </c>
      <c r="MH23" s="20">
        <f>'Equation 4 Type II FTE'!MH23-'Equation 4 Type I FTE'!MH23</f>
        <v>0.22442241146536501</v>
      </c>
      <c r="MI23" s="20">
        <f>'Equation 4 Type II FTE'!MI23-'Equation 4 Type I FTE'!MI23</f>
        <v>0.20516156402534011</v>
      </c>
      <c r="MJ23" s="20">
        <f>'Equation 4 Type II FTE'!MJ23-'Equation 4 Type I FTE'!MJ23</f>
        <v>0.18072616055665175</v>
      </c>
      <c r="MK23" s="20">
        <f>'Equation 4 Type II FTE'!MK23-'Equation 4 Type I FTE'!MK23</f>
        <v>0.19979535777339297</v>
      </c>
      <c r="ML23" s="20">
        <f>'Equation 4 Type II FTE'!ML23-'Equation 4 Type I FTE'!ML23</f>
        <v>0.26428565790840175</v>
      </c>
      <c r="MM23" s="20">
        <f>'Equation 4 Type II FTE'!MM23-'Equation 4 Type I FTE'!MM23</f>
        <v>0.18484664035725415</v>
      </c>
      <c r="MN23" s="20">
        <f>'Equation 4 Type II FTE'!MN23-'Equation 4 Type I FTE'!MN23</f>
        <v>0.17823470765396199</v>
      </c>
      <c r="MO23" s="20">
        <f>'Equation 4 Type II FTE'!MO23-'Equation 4 Type I FTE'!MO23</f>
        <v>0.14939134904974549</v>
      </c>
      <c r="MP23" s="20">
        <f>'Equation 4 Type II FTE'!MP23-'Equation 4 Type I FTE'!MP23</f>
        <v>0.15082872572437428</v>
      </c>
      <c r="MQ23" s="20">
        <f>'Equation 4 Type II FTE'!MQ23-'Equation 4 Type I FTE'!MQ23</f>
        <v>0.13980883788555409</v>
      </c>
      <c r="MR23" s="20">
        <f>'Equation 4 Type II FTE'!MR23-'Equation 4 Type I FTE'!MR23</f>
        <v>0.1783305327656039</v>
      </c>
      <c r="MS23" s="20">
        <f>'Equation 4 Type II FTE'!MS23-'Equation 4 Type I FTE'!MS23</f>
        <v>0.15657823242288915</v>
      </c>
      <c r="MT23" s="20">
        <f>'Equation 4 Type II FTE'!MT23-'Equation 4 Type I FTE'!MT23</f>
        <v>0.18475081524561221</v>
      </c>
      <c r="MU23" s="20">
        <f>'Equation 4 Type II FTE'!MU23-'Equation 4 Type I FTE'!MU23</f>
        <v>0.1469957212586977</v>
      </c>
      <c r="MV23" s="20">
        <f>'Equation 4 Type II FTE'!MV23-'Equation 4 Type I FTE'!MV23</f>
        <v>0.21790630387371479</v>
      </c>
      <c r="MW23" s="20">
        <f>'Equation 4 Type II FTE'!MW23-'Equation 4 Type I FTE'!MW23</f>
        <v>0.20583233980683352</v>
      </c>
      <c r="MX23" s="20">
        <f>'Equation 4 Type II FTE'!MX23-'Equation 4 Type I FTE'!MX23</f>
        <v>0.22758464014954824</v>
      </c>
      <c r="MY23" s="20">
        <f>'Equation 4 Type II FTE'!MY23-'Equation 4 Type I FTE'!MY23</f>
        <v>0.21091107072385498</v>
      </c>
      <c r="MZ23" s="20">
        <f>'Equation 4 Type II FTE'!MZ23-'Equation 4 Type I FTE'!MZ23</f>
        <v>0.15667405753453109</v>
      </c>
      <c r="NA23" s="20">
        <f>'Equation 4 Type II FTE'!NA23-'Equation 4 Type I FTE'!NA23</f>
        <v>0.26006935299615741</v>
      </c>
      <c r="NB23" s="20">
        <f>'Equation 4 Type II FTE'!NB23-'Equation 4 Type I FTE'!NB23</f>
        <v>0.18963789593934988</v>
      </c>
      <c r="NC23" s="20">
        <f>'Equation 4 Type II FTE'!NC23-'Equation 4 Type I FTE'!NC23</f>
        <v>0.21129437117042266</v>
      </c>
      <c r="ND23" s="20">
        <f>'Equation 4 Type II FTE'!ND23-'Equation 4 Type I FTE'!ND23</f>
        <v>0.23668802575553022</v>
      </c>
      <c r="NE23" s="20">
        <f>'Equation 4 Type II FTE'!NE23-'Equation 4 Type I FTE'!NE23</f>
        <v>0.15188280195243542</v>
      </c>
      <c r="NF23" s="20">
        <f>'Equation 4 Type II FTE'!NF23-'Equation 4 Type I FTE'!NF23</f>
        <v>0.2111985460587808</v>
      </c>
      <c r="NG23" s="46">
        <f>'Equation 4 Type II FTE'!NG23-'Equation 4 Type I FTE'!NG23</f>
        <v>0.22768046526119023</v>
      </c>
      <c r="NH23" s="20">
        <f>'Equation 4 Type II FTE'!NH23-'Equation 4 Type I FTE'!NH23</f>
        <v>0.24109598089105827</v>
      </c>
      <c r="NI23" s="20">
        <f>'Equation 4 Type II FTE'!NI23-'Equation 4 Type I FTE'!NI23</f>
        <v>0.15102037594765805</v>
      </c>
      <c r="NJ23" s="46">
        <f>'Equation 4 Type II FTE'!NJ23-'Equation 4 Type I FTE'!NJ23</f>
        <v>0.36030241977360061</v>
      </c>
    </row>
    <row r="24" spans="2:374" x14ac:dyDescent="0.3">
      <c r="B24" s="18" t="s">
        <v>759</v>
      </c>
      <c r="C24" s="20">
        <f>'Equation 4 Type II FTE'!C24-'Equation 4 Type I FTE'!C24</f>
        <v>2.2944605809128632E-2</v>
      </c>
      <c r="D24" s="20">
        <f>'Equation 4 Type II FTE'!D24-'Equation 4 Type I FTE'!D24</f>
        <v>2.7065269709543573E-2</v>
      </c>
      <c r="E24" s="20">
        <f>'Equation 4 Type II FTE'!E24-'Equation 4 Type I FTE'!E24</f>
        <v>2.7627178423236514E-2</v>
      </c>
      <c r="F24" s="20">
        <f>'Equation 4 Type II FTE'!F24-'Equation 4 Type I FTE'!F24</f>
        <v>3.7366929460580914E-2</v>
      </c>
      <c r="G24" s="20">
        <f>'Equation 4 Type II FTE'!G24-'Equation 4 Type I FTE'!G24</f>
        <v>2.6690663900414937E-2</v>
      </c>
      <c r="H24" s="20">
        <f>'Equation 4 Type II FTE'!H24-'Equation 4 Type I FTE'!H24</f>
        <v>2.2008091286307055E-2</v>
      </c>
      <c r="I24" s="20">
        <f>'Equation 4 Type II FTE'!I24-'Equation 4 Type I FTE'!I24</f>
        <v>1.8262033195020743E-2</v>
      </c>
      <c r="J24" s="20">
        <f>'Equation 4 Type II FTE'!J24-'Equation 4 Type I FTE'!J24</f>
        <v>2.1727136929460586E-2</v>
      </c>
      <c r="K24" s="20">
        <f>'Equation 4 Type II FTE'!K24-'Equation 4 Type I FTE'!K24</f>
        <v>1.8636639004149372E-2</v>
      </c>
      <c r="L24" s="20">
        <f>'Equation 4 Type II FTE'!L24-'Equation 4 Type I FTE'!L24</f>
        <v>3.8209792531120335E-2</v>
      </c>
      <c r="M24" s="20">
        <f>'Equation 4 Type II FTE'!M24-'Equation 4 Type I FTE'!M24</f>
        <v>2.238269709543568E-2</v>
      </c>
      <c r="N24" s="20">
        <f>'Equation 4 Type II FTE'!N24-'Equation 4 Type I FTE'!N24</f>
        <v>4.4297136929460579E-2</v>
      </c>
      <c r="O24" s="20">
        <f>'Equation 4 Type II FTE'!O24-'Equation 4 Type I FTE'!O24</f>
        <v>2.2757302904564333E-2</v>
      </c>
      <c r="P24" s="20">
        <f>'Equation 4 Type II FTE'!P24-'Equation 4 Type I FTE'!P24</f>
        <v>1.6669958506224061E-2</v>
      </c>
      <c r="Q24" s="20">
        <f>'Equation 4 Type II FTE'!Q24-'Equation 4 Type I FTE'!Q24</f>
        <v>0</v>
      </c>
      <c r="R24" s="20">
        <f>'Equation 4 Type II FTE'!R24-'Equation 4 Type I FTE'!R24</f>
        <v>1.6576307053941905E-2</v>
      </c>
      <c r="S24" s="20">
        <f>'Equation 4 Type II FTE'!S24-'Equation 4 Type I FTE'!S24</f>
        <v>1.9479502074688765E-2</v>
      </c>
      <c r="T24" s="20">
        <f>'Equation 4 Type II FTE'!T24-'Equation 4 Type I FTE'!T24</f>
        <v>2.0041410788381703E-2</v>
      </c>
      <c r="U24" s="20">
        <f>'Equation 4 Type II FTE'!U24-'Equation 4 Type I FTE'!U24</f>
        <v>2.4723983402489644E-2</v>
      </c>
      <c r="V24" s="20">
        <f>'Equation 4 Type II FTE'!V24-'Equation 4 Type I FTE'!V24</f>
        <v>2.8095435684647299E-2</v>
      </c>
      <c r="W24" s="20">
        <f>'Equation 4 Type II FTE'!W24-'Equation 4 Type I FTE'!W24</f>
        <v>1.6482655601659752E-2</v>
      </c>
      <c r="X24" s="20">
        <f>'Equation 4 Type II FTE'!X24-'Equation 4 Type I FTE'!X24</f>
        <v>1.620170124481328E-2</v>
      </c>
      <c r="Y24" s="20">
        <f>'Equation 4 Type II FTE'!Y24-'Equation 4 Type I FTE'!Y24</f>
        <v>1.7512821576763482E-2</v>
      </c>
      <c r="Z24" s="20">
        <f>'Equation 4 Type II FTE'!Z24-'Equation 4 Type I FTE'!Z24</f>
        <v>4.1487593360995847E-2</v>
      </c>
      <c r="AA24" s="20">
        <f>'Equation 4 Type II FTE'!AA24-'Equation 4 Type I FTE'!AA24</f>
        <v>2.790813278008299E-2</v>
      </c>
      <c r="AB24" s="20">
        <f>'Equation 4 Type II FTE'!AB24-'Equation 4 Type I FTE'!AB24</f>
        <v>3.9239958506224075E-2</v>
      </c>
      <c r="AC24" s="20">
        <f>'Equation 4 Type II FTE'!AC24-'Equation 4 Type I FTE'!AC24</f>
        <v>2.7158921161825722E-2</v>
      </c>
      <c r="AD24" s="20">
        <f>'Equation 4 Type II FTE'!AD24-'Equation 4 Type I FTE'!AD24</f>
        <v>2.0135062240663901E-2</v>
      </c>
      <c r="AE24" s="20">
        <f>'Equation 4 Type II FTE'!AE24-'Equation 4 Type I FTE'!AE24</f>
        <v>1.9854107883817432E-2</v>
      </c>
      <c r="AF24" s="20">
        <f>'Equation 4 Type II FTE'!AF24-'Equation 4 Type I FTE'!AF24</f>
        <v>2.2195394190871368E-2</v>
      </c>
      <c r="AG24" s="20">
        <f>'Equation 4 Type II FTE'!AG24-'Equation 4 Type I FTE'!AG24</f>
        <v>2.1539834024896259E-2</v>
      </c>
      <c r="AH24" s="20">
        <f>'Equation 4 Type II FTE'!AH24-'Equation 4 Type I FTE'!AH24</f>
        <v>2.4911286307053943E-2</v>
      </c>
      <c r="AI24" s="20">
        <f>'Equation 4 Type II FTE'!AI24-'Equation 4 Type I FTE'!AI24</f>
        <v>2.1727136929460572E-2</v>
      </c>
      <c r="AJ24" s="20">
        <f>'Equation 4 Type II FTE'!AJ24-'Equation 4 Type I FTE'!AJ24</f>
        <v>1.8823941908713705E-2</v>
      </c>
      <c r="AK24" s="20">
        <f>'Equation 4 Type II FTE'!AK24-'Equation 4 Type I FTE'!AK24</f>
        <v>2.3600165975103726E-2</v>
      </c>
      <c r="AL24" s="20">
        <f>'Equation 4 Type II FTE'!AL24-'Equation 4 Type I FTE'!AL24</f>
        <v>2.3506514522821584E-2</v>
      </c>
      <c r="AM24" s="20">
        <f>'Equation 4 Type II FTE'!AM24-'Equation 4 Type I FTE'!AM24</f>
        <v>2.584780082987552E-2</v>
      </c>
      <c r="AN24" s="20">
        <f>'Equation 4 Type II FTE'!AN24-'Equation 4 Type I FTE'!AN24</f>
        <v>1.6669958506224061E-2</v>
      </c>
      <c r="AO24" s="20">
        <f>'Equation 4 Type II FTE'!AO24-'Equation 4 Type I FTE'!AO24</f>
        <v>1.4609626556016594E-2</v>
      </c>
      <c r="AP24" s="20">
        <f>'Equation 4 Type II FTE'!AP24-'Equation 4 Type I FTE'!AP24</f>
        <v>2.5566846473029051E-2</v>
      </c>
      <c r="AQ24" s="20">
        <f>'Equation 4 Type II FTE'!AQ24-'Equation 4 Type I FTE'!AQ24</f>
        <v>1.8074730290456427E-2</v>
      </c>
      <c r="AR24" s="20">
        <f>'Equation 4 Type II FTE'!AR24-'Equation 4 Type I FTE'!AR24</f>
        <v>2.0135062240663901E-2</v>
      </c>
      <c r="AS24" s="20">
        <f>'Equation 4 Type II FTE'!AS24-'Equation 4 Type I FTE'!AS24</f>
        <v>1.8917593360995855E-2</v>
      </c>
      <c r="AT24" s="20">
        <f>'Equation 4 Type II FTE'!AT24-'Equation 4 Type I FTE'!AT24</f>
        <v>1.7793775933609958E-2</v>
      </c>
      <c r="AU24" s="20">
        <f>'Equation 4 Type II FTE'!AU24-'Equation 4 Type I FTE'!AU24</f>
        <v>1.6295352697095429E-2</v>
      </c>
      <c r="AV24" s="20">
        <f>'Equation 4 Type II FTE'!AV24-'Equation 4 Type I FTE'!AV24</f>
        <v>1.9854107883817425E-2</v>
      </c>
      <c r="AW24" s="20">
        <f>'Equation 4 Type II FTE'!AW24-'Equation 4 Type I FTE'!AW24</f>
        <v>1.7512821576763489E-2</v>
      </c>
      <c r="AX24" s="20">
        <f>'Equation 4 Type II FTE'!AX24-'Equation 4 Type I FTE'!AX24</f>
        <v>1.7606473029045638E-2</v>
      </c>
      <c r="AY24" s="20">
        <f>'Equation 4 Type II FTE'!AY24-'Equation 4 Type I FTE'!AY24</f>
        <v>1.4328672199170125E-2</v>
      </c>
      <c r="AZ24" s="20">
        <f>'Equation 4 Type II FTE'!AZ24-'Equation 4 Type I FTE'!AZ24</f>
        <v>1.5546141078838172E-2</v>
      </c>
      <c r="BA24" s="20">
        <f>'Equation 4 Type II FTE'!BA24-'Equation 4 Type I FTE'!BA24</f>
        <v>1.6389004149377596E-2</v>
      </c>
      <c r="BB24" s="20">
        <f>'Equation 4 Type II FTE'!BB24-'Equation 4 Type I FTE'!BB24</f>
        <v>2.1352531120331954E-2</v>
      </c>
      <c r="BC24" s="20">
        <f>'Equation 4 Type II FTE'!BC24-'Equation 4 Type I FTE'!BC24</f>
        <v>2.3038257261410788E-2</v>
      </c>
      <c r="BD24" s="20">
        <f>'Equation 4 Type II FTE'!BD24-'Equation 4 Type I FTE'!BD24</f>
        <v>1.6389004149377585E-2</v>
      </c>
      <c r="BE24" s="20">
        <f>'Equation 4 Type II FTE'!BE24-'Equation 4 Type I FTE'!BE24</f>
        <v>2.0977925311203321E-2</v>
      </c>
      <c r="BF24" s="20">
        <f>'Equation 4 Type II FTE'!BF24-'Equation 4 Type I FTE'!BF24</f>
        <v>2.0603319502074689E-2</v>
      </c>
      <c r="BG24" s="20">
        <f>'Equation 4 Type II FTE'!BG24-'Equation 4 Type I FTE'!BG24</f>
        <v>2.5566846473029051E-2</v>
      </c>
      <c r="BH24" s="20">
        <f>'Equation 4 Type II FTE'!BH24-'Equation 4 Type I FTE'!BH24</f>
        <v>2.2382697095435694E-2</v>
      </c>
      <c r="BI24" s="20">
        <f>'Equation 4 Type II FTE'!BI24-'Equation 4 Type I FTE'!BI24</f>
        <v>2.5660497925311207E-2</v>
      </c>
      <c r="BJ24" s="20">
        <f>'Equation 4 Type II FTE'!BJ24-'Equation 4 Type I FTE'!BJ24</f>
        <v>2.2476348547717837E-2</v>
      </c>
      <c r="BK24" s="20">
        <f>'Equation 4 Type II FTE'!BK24-'Equation 4 Type I FTE'!BK24</f>
        <v>2.0135062240663915E-2</v>
      </c>
      <c r="BL24" s="20">
        <f>'Equation 4 Type II FTE'!BL24-'Equation 4 Type I FTE'!BL24</f>
        <v>1.7044564315352694E-2</v>
      </c>
      <c r="BM24" s="20">
        <f>'Equation 4 Type II FTE'!BM24-'Equation 4 Type I FTE'!BM24</f>
        <v>2.0322365145228199E-2</v>
      </c>
      <c r="BN24" s="20">
        <f>'Equation 4 Type II FTE'!BN24-'Equation 4 Type I FTE'!BN24</f>
        <v>2.2850954356846476E-2</v>
      </c>
      <c r="BO24" s="20">
        <f>'Equation 4 Type II FTE'!BO24-'Equation 4 Type I FTE'!BO24</f>
        <v>3.2590705394190858E-2</v>
      </c>
      <c r="BP24" s="20">
        <f>'Equation 4 Type II FTE'!BP24-'Equation 4 Type I FTE'!BP24</f>
        <v>1.8074730290456434E-2</v>
      </c>
      <c r="BQ24" s="20">
        <f>'Equation 4 Type II FTE'!BQ24-'Equation 4 Type I FTE'!BQ24</f>
        <v>2.2195394190871368E-2</v>
      </c>
      <c r="BR24" s="20">
        <f>'Equation 4 Type II FTE'!BR24-'Equation 4 Type I FTE'!BR24</f>
        <v>1.7793775933609951E-2</v>
      </c>
      <c r="BS24" s="20">
        <f>'Equation 4 Type II FTE'!BS24-'Equation 4 Type I FTE'!BS24</f>
        <v>2.0977925311203321E-2</v>
      </c>
      <c r="BT24" s="20">
        <f>'Equation 4 Type II FTE'!BT24-'Equation 4 Type I FTE'!BT24</f>
        <v>2.3225560165975101E-2</v>
      </c>
      <c r="BU24" s="20">
        <f>'Equation 4 Type II FTE'!BU24-'Equation 4 Type I FTE'!BU24</f>
        <v>2.0603319502074696E-2</v>
      </c>
      <c r="BV24" s="20">
        <f>'Equation 4 Type II FTE'!BV24-'Equation 4 Type I FTE'!BV24</f>
        <v>2.0977925311203315E-2</v>
      </c>
      <c r="BW24" s="20">
        <f>'Equation 4 Type II FTE'!BW24-'Equation 4 Type I FTE'!BW24</f>
        <v>2.3412863070539428E-2</v>
      </c>
      <c r="BX24" s="20">
        <f>'Equation 4 Type II FTE'!BX24-'Equation 4 Type I FTE'!BX24</f>
        <v>1.7325518672199169E-2</v>
      </c>
      <c r="BY24" s="20">
        <f>'Equation 4 Type II FTE'!BY24-'Equation 4 Type I FTE'!BY24</f>
        <v>1.6763609958506231E-2</v>
      </c>
      <c r="BZ24" s="20">
        <f>'Equation 4 Type II FTE'!BZ24-'Equation 4 Type I FTE'!BZ24</f>
        <v>1.6482655601659749E-2</v>
      </c>
      <c r="CA24" s="20">
        <f>'Equation 4 Type II FTE'!CA24-'Equation 4 Type I FTE'!CA24</f>
        <v>2.4068423236514529E-2</v>
      </c>
      <c r="CB24" s="20">
        <f>'Equation 4 Type II FTE'!CB24-'Equation 4 Type I FTE'!CB24</f>
        <v>2.2944605809128632E-2</v>
      </c>
      <c r="CC24" s="20">
        <f>'Equation 4 Type II FTE'!CC24-'Equation 4 Type I FTE'!CC24</f>
        <v>2.17271369294606E-2</v>
      </c>
      <c r="CD24" s="20">
        <f>'Equation 4 Type II FTE'!CD24-'Equation 4 Type I FTE'!CD24</f>
        <v>3.5774854771784242E-2</v>
      </c>
      <c r="CE24" s="20">
        <f>'Equation 4 Type II FTE'!CE24-'Equation 4 Type I FTE'!CE24</f>
        <v>2.6409709543568416E-2</v>
      </c>
      <c r="CF24" s="20">
        <f>'Equation 4 Type II FTE'!CF24-'Equation 4 Type I FTE'!CF24</f>
        <v>2.1727136929460572E-2</v>
      </c>
      <c r="CG24" s="20">
        <f>'Equation 4 Type II FTE'!CG24-'Equation 4 Type I FTE'!CG24</f>
        <v>2.0416016597510356E-2</v>
      </c>
      <c r="CH24" s="20">
        <f>'Equation 4 Type II FTE'!CH24-'Equation 4 Type I FTE'!CH24</f>
        <v>1.6950912863070544E-2</v>
      </c>
      <c r="CI24" s="20">
        <f>'Equation 4 Type II FTE'!CI24-'Equation 4 Type I FTE'!CI24</f>
        <v>2.116522821576762E-2</v>
      </c>
      <c r="CJ24" s="20">
        <f>'Equation 4 Type II FTE'!CJ24-'Equation 4 Type I FTE'!CJ24</f>
        <v>3.0811327800829902E-2</v>
      </c>
      <c r="CK24" s="20">
        <f>'Equation 4 Type II FTE'!CK24-'Equation 4 Type I FTE'!CK24</f>
        <v>3.6524066390041493E-2</v>
      </c>
      <c r="CL24" s="20">
        <f>'Equation 4 Type II FTE'!CL24-'Equation 4 Type I FTE'!CL24</f>
        <v>2.4536680497925317E-2</v>
      </c>
      <c r="CM24" s="20">
        <f>'Equation 4 Type II FTE'!CM24-'Equation 4 Type I FTE'!CM24</f>
        <v>2.5660497925311165E-2</v>
      </c>
      <c r="CN24" s="20">
        <f>'Equation 4 Type II FTE'!CN24-'Equation 4 Type I FTE'!CN24</f>
        <v>1.8449336099585059E-2</v>
      </c>
      <c r="CO24" s="20">
        <f>'Equation 4 Type II FTE'!CO24-'Equation 4 Type I FTE'!CO24</f>
        <v>2.0135062240663901E-2</v>
      </c>
      <c r="CP24" s="20">
        <f>'Equation 4 Type II FTE'!CP24-'Equation 4 Type I FTE'!CP24</f>
        <v>2.0135062240663915E-2</v>
      </c>
      <c r="CQ24" s="20">
        <f>'Equation 4 Type II FTE'!CQ24-'Equation 4 Type I FTE'!CQ24</f>
        <v>1.7981078838174278E-2</v>
      </c>
      <c r="CR24" s="20">
        <f>'Equation 4 Type II FTE'!CR24-'Equation 4 Type I FTE'!CR24</f>
        <v>1.7606473029045638E-2</v>
      </c>
      <c r="CS24" s="20">
        <f>'Equation 4 Type II FTE'!CS24-'Equation 4 Type I FTE'!CS24</f>
        <v>1.7793775933609979E-2</v>
      </c>
      <c r="CT24" s="20">
        <f>'Equation 4 Type II FTE'!CT24-'Equation 4 Type I FTE'!CT24</f>
        <v>1.7325518672199169E-2</v>
      </c>
      <c r="CU24" s="20">
        <f>'Equation 4 Type II FTE'!CU24-'Equation 4 Type I FTE'!CU24</f>
        <v>1.6389004149377578E-2</v>
      </c>
      <c r="CV24" s="20">
        <f>'Equation 4 Type II FTE'!CV24-'Equation 4 Type I FTE'!CV24</f>
        <v>2.4068423236514563E-2</v>
      </c>
      <c r="CW24" s="20">
        <f>'Equation 4 Type II FTE'!CW24-'Equation 4 Type I FTE'!CW24</f>
        <v>2.4536680497925317E-2</v>
      </c>
      <c r="CX24" s="20">
        <f>'Equation 4 Type II FTE'!CX24-'Equation 4 Type I FTE'!CX24</f>
        <v>1.919854771784231E-2</v>
      </c>
      <c r="CY24" s="20">
        <f>'Equation 4 Type II FTE'!CY24-'Equation 4 Type I FTE'!CY24</f>
        <v>2.3787468879668067E-2</v>
      </c>
      <c r="CZ24" s="20">
        <f>'Equation 4 Type II FTE'!CZ24-'Equation 4 Type I FTE'!CZ24</f>
        <v>3.8397095435684619E-2</v>
      </c>
      <c r="DA24" s="20">
        <f>'Equation 4 Type II FTE'!DA24-'Equation 4 Type I FTE'!DA24</f>
        <v>3.6055809128630822E-2</v>
      </c>
      <c r="DB24" s="20">
        <f>'Equation 4 Type II FTE'!DB24-'Equation 4 Type I FTE'!DB24</f>
        <v>2.3319211618257257E-2</v>
      </c>
      <c r="DC24" s="20">
        <f>'Equation 4 Type II FTE'!DC24-'Equation 4 Type I FTE'!DC24</f>
        <v>2.8657344398340223E-2</v>
      </c>
      <c r="DD24" s="20">
        <f>'Equation 4 Type II FTE'!DD24-'Equation 4 Type I FTE'!DD24</f>
        <v>2.1446182572614103E-2</v>
      </c>
      <c r="DE24" s="20">
        <f>'Equation 4 Type II FTE'!DE24-'Equation 4 Type I FTE'!DE24</f>
        <v>3.8116141078838206E-2</v>
      </c>
      <c r="DF24" s="20">
        <f>'Equation 4 Type II FTE'!DF24-'Equation 4 Type I FTE'!DF24</f>
        <v>2.7439875518672191E-2</v>
      </c>
      <c r="DG24" s="20">
        <f>'Equation 4 Type II FTE'!DG24-'Equation 4 Type I FTE'!DG24</f>
        <v>2.5847800829875534E-2</v>
      </c>
      <c r="DH24" s="20">
        <f>'Equation 4 Type II FTE'!DH24-'Equation 4 Type I FTE'!DH24</f>
        <v>3.6524066390041493E-2</v>
      </c>
      <c r="DI24" s="20">
        <f>'Equation 4 Type II FTE'!DI24-'Equation 4 Type I FTE'!DI24</f>
        <v>1.7700124481327795E-2</v>
      </c>
      <c r="DJ24" s="20">
        <f>'Equation 4 Type II FTE'!DJ24-'Equation 4 Type I FTE'!DJ24</f>
        <v>2.5379543568464696E-2</v>
      </c>
      <c r="DK24" s="20">
        <f>'Equation 4 Type II FTE'!DK24-'Equation 4 Type I FTE'!DK24</f>
        <v>3.9989170124481332E-2</v>
      </c>
      <c r="DL24" s="20">
        <f>'Equation 4 Type II FTE'!DL24-'Equation 4 Type I FTE'!DL24</f>
        <v>4.2517759336099581E-2</v>
      </c>
      <c r="DM24" s="20">
        <f>'Equation 4 Type II FTE'!DM24-'Equation 4 Type I FTE'!DM24</f>
        <v>1.3485809128630705E-2</v>
      </c>
      <c r="DN24" s="20">
        <f>'Equation 4 Type II FTE'!DN24-'Equation 4 Type I FTE'!DN24</f>
        <v>3.0811327800829902E-2</v>
      </c>
      <c r="DO24" s="20">
        <f>'Equation 4 Type II FTE'!DO24-'Equation 4 Type I FTE'!DO24</f>
        <v>2.050966804979254E-2</v>
      </c>
      <c r="DP24" s="20">
        <f>'Equation 4 Type II FTE'!DP24-'Equation 4 Type I FTE'!DP24</f>
        <v>2.4162074688796664E-2</v>
      </c>
      <c r="DQ24" s="20">
        <f>'Equation 4 Type II FTE'!DQ24-'Equation 4 Type I FTE'!DQ24</f>
        <v>2.1727136929460572E-2</v>
      </c>
      <c r="DR24" s="20">
        <f>'Equation 4 Type II FTE'!DR24-'Equation 4 Type I FTE'!DR24</f>
        <v>3.3152614107883782E-2</v>
      </c>
      <c r="DS24" s="20">
        <f>'Equation 4 Type II FTE'!DS24-'Equation 4 Type I FTE'!DS24</f>
        <v>2.3506514522821598E-2</v>
      </c>
      <c r="DT24" s="20">
        <f>'Equation 4 Type II FTE'!DT24-'Equation 4 Type I FTE'!DT24</f>
        <v>2.6784315352697097E-2</v>
      </c>
      <c r="DU24" s="20">
        <f>'Equation 4 Type II FTE'!DU24-'Equation 4 Type I FTE'!DU24</f>
        <v>2.1539834024896266E-2</v>
      </c>
      <c r="DV24" s="20">
        <f>'Equation 4 Type II FTE'!DV24-'Equation 4 Type I FTE'!DV24</f>
        <v>2.0228713692946064E-2</v>
      </c>
      <c r="DW24" s="20">
        <f>'Equation 4 Type II FTE'!DW24-'Equation 4 Type I FTE'!DW24</f>
        <v>1.6201701244813273E-2</v>
      </c>
      <c r="DX24" s="20">
        <f>'Equation 4 Type II FTE'!DX24-'Equation 4 Type I FTE'!DX24</f>
        <v>2.1820788381742749E-2</v>
      </c>
      <c r="DY24" s="20">
        <f>'Equation 4 Type II FTE'!DY24-'Equation 4 Type I FTE'!DY24</f>
        <v>1.9011244813278011E-2</v>
      </c>
      <c r="DZ24" s="20">
        <f>'Equation 4 Type II FTE'!DZ24-'Equation 4 Type I FTE'!DZ24</f>
        <v>2.0977925311203321E-2</v>
      </c>
      <c r="EA24" s="20">
        <f>'Equation 4 Type II FTE'!EA24-'Equation 4 Type I FTE'!EA24</f>
        <v>2.7908132780082986E-2</v>
      </c>
      <c r="EB24" s="20">
        <f>'Equation 4 Type II FTE'!EB24-'Equation 4 Type I FTE'!EB24</f>
        <v>1.4984232365145227E-2</v>
      </c>
      <c r="EC24" s="20">
        <f>'Equation 4 Type II FTE'!EC24-'Equation 4 Type I FTE'!EC24</f>
        <v>1.9573153526970949E-2</v>
      </c>
      <c r="ED24" s="20">
        <f>'Equation 4 Type II FTE'!ED24-'Equation 4 Type I FTE'!ED24</f>
        <v>1.620170124481328E-2</v>
      </c>
      <c r="EE24" s="20">
        <f>'Equation 4 Type II FTE'!EE24-'Equation 4 Type I FTE'!EE24</f>
        <v>1.8823941908713691E-2</v>
      </c>
      <c r="EF24" s="20">
        <f>'Equation 4 Type II FTE'!EF24-'Equation 4 Type I FTE'!EF24</f>
        <v>1.6950912863070537E-2</v>
      </c>
      <c r="EG24" s="20">
        <f>'Equation 4 Type II FTE'!EG24-'Equation 4 Type I FTE'!EG24</f>
        <v>2.3974771784232365E-2</v>
      </c>
      <c r="EH24" s="20">
        <f>'Equation 4 Type II FTE'!EH24-'Equation 4 Type I FTE'!EH24</f>
        <v>1.4703278008298765E-2</v>
      </c>
      <c r="EI24" s="20">
        <f>'Equation 4 Type II FTE'!EI24-'Equation 4 Type I FTE'!EI24</f>
        <v>1.4984232365145234E-2</v>
      </c>
      <c r="EJ24" s="20">
        <f>'Equation 4 Type II FTE'!EJ24-'Equation 4 Type I FTE'!EJ24</f>
        <v>1.5546141078838172E-2</v>
      </c>
      <c r="EK24" s="20">
        <f>'Equation 4 Type II FTE'!EK24-'Equation 4 Type I FTE'!EK24</f>
        <v>2.2850954356846476E-2</v>
      </c>
      <c r="EL24" s="20">
        <f>'Equation 4 Type II FTE'!EL24-'Equation 4 Type I FTE'!EL24</f>
        <v>1.929219917012448E-2</v>
      </c>
      <c r="EM24" s="20">
        <f>'Equation 4 Type II FTE'!EM24-'Equation 4 Type I FTE'!EM24</f>
        <v>1.8730290456431528E-2</v>
      </c>
      <c r="EN24" s="20">
        <f>'Equation 4 Type II FTE'!EN24-'Equation 4 Type I FTE'!EN24</f>
        <v>1.7512821576763482E-2</v>
      </c>
      <c r="EO24" s="20">
        <f>'Equation 4 Type II FTE'!EO24-'Equation 4 Type I FTE'!EO24</f>
        <v>1.9385850622406636E-2</v>
      </c>
      <c r="EP24" s="20">
        <f>'Equation 4 Type II FTE'!EP24-'Equation 4 Type I FTE'!EP24</f>
        <v>2.0135062240663901E-2</v>
      </c>
      <c r="EQ24" s="20">
        <f>'Equation 4 Type II FTE'!EQ24-'Equation 4 Type I FTE'!EQ24</f>
        <v>1.9573153526970949E-2</v>
      </c>
      <c r="ER24" s="20">
        <f>'Equation 4 Type II FTE'!ER24-'Equation 4 Type I FTE'!ER24</f>
        <v>1.8823941908713698E-2</v>
      </c>
      <c r="ES24" s="20">
        <f>'Equation 4 Type II FTE'!ES24-'Equation 4 Type I FTE'!ES24</f>
        <v>1.7325518672199183E-2</v>
      </c>
      <c r="ET24" s="20">
        <f>'Equation 4 Type II FTE'!ET24-'Equation 4 Type I FTE'!ET24</f>
        <v>1.8730290456431542E-2</v>
      </c>
      <c r="EU24" s="20">
        <f>'Equation 4 Type II FTE'!EU24-'Equation 4 Type I FTE'!EU24</f>
        <v>1.9666804979253119E-2</v>
      </c>
      <c r="EV24" s="20">
        <f>'Equation 4 Type II FTE'!EV24-'Equation 4 Type I FTE'!EV24</f>
        <v>1.8355684647302889E-2</v>
      </c>
      <c r="EW24" s="20">
        <f>'Equation 4 Type II FTE'!EW24-'Equation 4 Type I FTE'!EW24</f>
        <v>1.620170124481328E-2</v>
      </c>
      <c r="EX24" s="20">
        <f>'Equation 4 Type II FTE'!EX24-'Equation 4 Type I FTE'!EX24</f>
        <v>2.2289045643153538E-2</v>
      </c>
      <c r="EY24" s="20">
        <f>'Equation 4 Type II FTE'!EY24-'Equation 4 Type I FTE'!EY24</f>
        <v>3.8303443983402463E-2</v>
      </c>
      <c r="EZ24" s="20">
        <f>'Equation 4 Type II FTE'!EZ24-'Equation 4 Type I FTE'!EZ24</f>
        <v>2.9406556016597529E-2</v>
      </c>
      <c r="FA24" s="20">
        <f>'Equation 4 Type II FTE'!FA24-'Equation 4 Type I FTE'!FA24</f>
        <v>1.8262033195020753E-2</v>
      </c>
      <c r="FB24" s="20">
        <f>'Equation 4 Type II FTE'!FB24-'Equation 4 Type I FTE'!FB24</f>
        <v>3.1279585062240663E-2</v>
      </c>
      <c r="FC24" s="20">
        <f>'Equation 4 Type II FTE'!FC24-'Equation 4 Type I FTE'!FC24</f>
        <v>2.247634854771785E-2</v>
      </c>
      <c r="FD24" s="20">
        <f>'Equation 4 Type II FTE'!FD24-'Equation 4 Type I FTE'!FD24</f>
        <v>1.7512821576763482E-2</v>
      </c>
      <c r="FE24" s="20">
        <f>'Equation 4 Type II FTE'!FE24-'Equation 4 Type I FTE'!FE24</f>
        <v>1.6857261410788381E-2</v>
      </c>
      <c r="FF24" s="20">
        <f>'Equation 4 Type II FTE'!FF24-'Equation 4 Type I FTE'!FF24</f>
        <v>1.6108049792531109E-2</v>
      </c>
      <c r="FG24" s="20">
        <f>'Equation 4 Type II FTE'!FG24-'Equation 4 Type I FTE'!FG24</f>
        <v>3.0904979253112023E-2</v>
      </c>
      <c r="FH24" s="20">
        <f>'Equation 4 Type II FTE'!FH24-'Equation 4 Type I FTE'!FH24</f>
        <v>1.9666804979253112E-2</v>
      </c>
      <c r="FI24" s="20">
        <f>'Equation 4 Type II FTE'!FI24-'Equation 4 Type I FTE'!FI24</f>
        <v>2.584780082987552E-2</v>
      </c>
      <c r="FJ24" s="20">
        <f>'Equation 4 Type II FTE'!FJ24-'Equation 4 Type I FTE'!FJ24</f>
        <v>2.3319211618257264E-2</v>
      </c>
      <c r="FK24" s="20">
        <f>'Equation 4 Type II FTE'!FK24-'Equation 4 Type I FTE'!FK24</f>
        <v>2.0135062240663887E-2</v>
      </c>
      <c r="FL24" s="20">
        <f>'Equation 4 Type II FTE'!FL24-'Equation 4 Type I FTE'!FL24</f>
        <v>2.56604979253112E-2</v>
      </c>
      <c r="FM24" s="20">
        <f>'Equation 4 Type II FTE'!FM24-'Equation 4 Type I FTE'!FM24</f>
        <v>2.1352531120331947E-2</v>
      </c>
      <c r="FN24" s="20">
        <f>'Equation 4 Type II FTE'!FN24-'Equation 4 Type I FTE'!FN24</f>
        <v>2.2101742738589211E-2</v>
      </c>
      <c r="FO24" s="20">
        <f>'Equation 4 Type II FTE'!FO24-'Equation 4 Type I FTE'!FO24</f>
        <v>2.3974771784232365E-2</v>
      </c>
      <c r="FP24" s="20">
        <f>'Equation 4 Type II FTE'!FP24-'Equation 4 Type I FTE'!FP24</f>
        <v>2.0790622406639009E-2</v>
      </c>
      <c r="FQ24" s="20">
        <f>'Equation 4 Type II FTE'!FQ24-'Equation 4 Type I FTE'!FQ24</f>
        <v>2.0977925311203315E-2</v>
      </c>
      <c r="FR24" s="20">
        <f>'Equation 4 Type II FTE'!FR24-'Equation 4 Type I FTE'!FR24</f>
        <v>2.1352531120331954E-2</v>
      </c>
      <c r="FS24" s="20">
        <f>'Equation 4 Type II FTE'!FS24-'Equation 4 Type I FTE'!FS24</f>
        <v>3.7085975103734445E-2</v>
      </c>
      <c r="FT24" s="20">
        <f>'Equation 4 Type II FTE'!FT24-'Equation 4 Type I FTE'!FT24</f>
        <v>1.7606473029045652E-2</v>
      </c>
      <c r="FU24" s="20">
        <f>'Equation 4 Type II FTE'!FU24-'Equation 4 Type I FTE'!FU24</f>
        <v>2.2663651452282149E-2</v>
      </c>
      <c r="FV24" s="20">
        <f>'Equation 4 Type II FTE'!FV24-'Equation 4 Type I FTE'!FV24</f>
        <v>2.7533526970954375E-2</v>
      </c>
      <c r="FW24" s="20">
        <f>'Equation 4 Type II FTE'!FW24-'Equation 4 Type I FTE'!FW24</f>
        <v>1.9666804979253119E-2</v>
      </c>
      <c r="FX24" s="20">
        <f>'Equation 4 Type II FTE'!FX24-'Equation 4 Type I FTE'!FX24</f>
        <v>2.7908132780082973E-2</v>
      </c>
      <c r="FY24" s="20">
        <f>'Equation 4 Type II FTE'!FY24-'Equation 4 Type I FTE'!FY24</f>
        <v>2.3412863070539414E-2</v>
      </c>
      <c r="FZ24" s="20">
        <f>'Equation 4 Type II FTE'!FZ24-'Equation 4 Type I FTE'!FZ24</f>
        <v>1.6763609958506218E-2</v>
      </c>
      <c r="GA24" s="20">
        <f>'Equation 4 Type II FTE'!GA24-'Equation 4 Type I FTE'!GA24</f>
        <v>1.695091286307053E-2</v>
      </c>
      <c r="GB24" s="20">
        <f>'Equation 4 Type II FTE'!GB24-'Equation 4 Type I FTE'!GB24</f>
        <v>1.4890580912863074E-2</v>
      </c>
      <c r="GC24" s="20">
        <f>'Equation 4 Type II FTE'!GC24-'Equation 4 Type I FTE'!GC24</f>
        <v>1.4984232365145227E-2</v>
      </c>
      <c r="GD24" s="20">
        <f>'Equation 4 Type II FTE'!GD24-'Equation 4 Type I FTE'!GD24</f>
        <v>1.8636639004149368E-2</v>
      </c>
      <c r="GE24" s="20">
        <f>'Equation 4 Type II FTE'!GE24-'Equation 4 Type I FTE'!GE24</f>
        <v>1.4796929460580914E-2</v>
      </c>
      <c r="GF24" s="20">
        <f>'Equation 4 Type II FTE'!GF24-'Equation 4 Type I FTE'!GF24</f>
        <v>1.826203319502076E-2</v>
      </c>
      <c r="GG24" s="20">
        <f>'Equation 4 Type II FTE'!GG24-'Equation 4 Type I FTE'!GG24</f>
        <v>2.1071576763485506E-2</v>
      </c>
      <c r="GH24" s="20">
        <f>'Equation 4 Type II FTE'!GH24-'Equation 4 Type I FTE'!GH24</f>
        <v>2.0041410788381731E-2</v>
      </c>
      <c r="GI24" s="20">
        <f>'Equation 4 Type II FTE'!GI24-'Equation 4 Type I FTE'!GI24</f>
        <v>2.2008091286307055E-2</v>
      </c>
      <c r="GJ24" s="20">
        <f>'Equation 4 Type II FTE'!GJ24-'Equation 4 Type I FTE'!GJ24</f>
        <v>3.0343070539419079E-2</v>
      </c>
      <c r="GK24" s="20">
        <f>'Equation 4 Type II FTE'!GK24-'Equation 4 Type I FTE'!GK24</f>
        <v>2.4349377593361005E-2</v>
      </c>
      <c r="GL24" s="20">
        <f>'Equation 4 Type II FTE'!GL24-'Equation 4 Type I FTE'!GL24</f>
        <v>2.6877966804979253E-2</v>
      </c>
      <c r="GM24" s="20">
        <f>'Equation 4 Type II FTE'!GM24-'Equation 4 Type I FTE'!GM24</f>
        <v>2.3881120331950195E-2</v>
      </c>
      <c r="GN24" s="20">
        <f>'Equation 4 Type II FTE'!GN24-'Equation 4 Type I FTE'!GN24</f>
        <v>1.7325518672199169E-2</v>
      </c>
      <c r="GO24" s="20">
        <f>'Equation 4 Type II FTE'!GO24-'Equation 4 Type I FTE'!GO24</f>
        <v>1.6482655601659756E-2</v>
      </c>
      <c r="GP24" s="20">
        <f>'Equation 4 Type II FTE'!GP24-'Equation 4 Type I FTE'!GP24</f>
        <v>1.629535269709545E-2</v>
      </c>
      <c r="GQ24" s="20">
        <f>'Equation 4 Type II FTE'!GQ24-'Equation 4 Type I FTE'!GQ24</f>
        <v>2.6128755186722002E-2</v>
      </c>
      <c r="GR24" s="20">
        <f>'Equation 4 Type II FTE'!GR24-'Equation 4 Type I FTE'!GR24</f>
        <v>2.0416016597510411E-2</v>
      </c>
      <c r="GS24" s="20">
        <f>'Equation 4 Type II FTE'!GS24-'Equation 4 Type I FTE'!GS24</f>
        <v>2.0603319502074696E-2</v>
      </c>
      <c r="GT24" s="20">
        <f>'Equation 4 Type II FTE'!GT24-'Equation 4 Type I FTE'!GT24</f>
        <v>1.7512821576763496E-2</v>
      </c>
      <c r="GU24" s="20">
        <f>'Equation 4 Type II FTE'!GU24-'Equation 4 Type I FTE'!GU24</f>
        <v>1.9104896265560167E-2</v>
      </c>
      <c r="GV24" s="20">
        <f>'Equation 4 Type II FTE'!GV24-'Equation 4 Type I FTE'!GV24</f>
        <v>2.1446182572614103E-2</v>
      </c>
      <c r="GW24" s="20">
        <f>'Equation 4 Type II FTE'!GW24-'Equation 4 Type I FTE'!GW24</f>
        <v>2.0509668049792526E-2</v>
      </c>
      <c r="GX24" s="20">
        <f>'Equation 4 Type II FTE'!GX24-'Equation 4 Type I FTE'!GX24</f>
        <v>1.9573153526970956E-2</v>
      </c>
      <c r="GY24" s="20">
        <f>'Equation 4 Type II FTE'!GY24-'Equation 4 Type I FTE'!GY24</f>
        <v>1.6857261410788388E-2</v>
      </c>
      <c r="GZ24" s="20">
        <f>'Equation 4 Type II FTE'!GZ24-'Equation 4 Type I FTE'!GZ24</f>
        <v>2.2008091286307055E-2</v>
      </c>
      <c r="HA24" s="20">
        <f>'Equation 4 Type II FTE'!HA24-'Equation 4 Type I FTE'!HA24</f>
        <v>1.6295352697095436E-2</v>
      </c>
      <c r="HB24" s="20">
        <f>'Equation 4 Type II FTE'!HB24-'Equation 4 Type I FTE'!HB24</f>
        <v>1.3579460580912863E-2</v>
      </c>
      <c r="HC24" s="20">
        <f>'Equation 4 Type II FTE'!HC24-'Equation 4 Type I FTE'!HC24</f>
        <v>1.601439834024896E-2</v>
      </c>
      <c r="HD24" s="20">
        <f>'Equation 4 Type II FTE'!HD24-'Equation 4 Type I FTE'!HD24</f>
        <v>1.8074730290456434E-2</v>
      </c>
      <c r="HE24" s="20">
        <f>'Equation 4 Type II FTE'!HE24-'Equation 4 Type I FTE'!HE24</f>
        <v>2.3225560165975101E-2</v>
      </c>
      <c r="HF24" s="20">
        <f>'Equation 4 Type II FTE'!HF24-'Equation 4 Type I FTE'!HF24</f>
        <v>1.6389004149377592E-2</v>
      </c>
      <c r="HG24" s="20">
        <f>'Equation 4 Type II FTE'!HG24-'Equation 4 Type I FTE'!HG24</f>
        <v>2.1633485477178444E-2</v>
      </c>
      <c r="HH24" s="20">
        <f>'Equation 4 Type II FTE'!HH24-'Equation 4 Type I FTE'!HH24</f>
        <v>2.6597012448132784E-2</v>
      </c>
      <c r="HI24" s="20">
        <f>'Equation 4 Type II FTE'!HI24-'Equation 4 Type I FTE'!HI24</f>
        <v>3.8397095435684675E-2</v>
      </c>
      <c r="HJ24" s="20">
        <f>'Equation 4 Type II FTE'!HJ24-'Equation 4 Type I FTE'!HJ24</f>
        <v>2.3412863070539414E-2</v>
      </c>
      <c r="HK24" s="20">
        <f>'Equation 4 Type II FTE'!HK24-'Equation 4 Type I FTE'!HK24</f>
        <v>0</v>
      </c>
      <c r="HL24" s="20">
        <f>'Equation 4 Type II FTE'!HL24-'Equation 4 Type I FTE'!HL24</f>
        <v>1.7419170124481326E-2</v>
      </c>
      <c r="HM24" s="20">
        <f>'Equation 4 Type II FTE'!HM24-'Equation 4 Type I FTE'!HM24</f>
        <v>1.8823941908713698E-2</v>
      </c>
      <c r="HN24" s="20">
        <f>'Equation 4 Type II FTE'!HN24-'Equation 4 Type I FTE'!HN24</f>
        <v>1.7138215767634853E-2</v>
      </c>
      <c r="HO24" s="20">
        <f>'Equation 4 Type II FTE'!HO24-'Equation 4 Type I FTE'!HO24</f>
        <v>1.7700124481327788E-2</v>
      </c>
      <c r="HP24" s="20">
        <f>'Equation 4 Type II FTE'!HP24-'Equation 4 Type I FTE'!HP24</f>
        <v>1.816838174273859E-2</v>
      </c>
      <c r="HQ24" s="20">
        <f>'Equation 4 Type II FTE'!HQ24-'Equation 4 Type I FTE'!HQ24</f>
        <v>1.70445643153527E-2</v>
      </c>
      <c r="HR24" s="20">
        <f>'Equation 4 Type II FTE'!HR24-'Equation 4 Type I FTE'!HR24</f>
        <v>1.9104896265560181E-2</v>
      </c>
      <c r="HS24" s="20">
        <f>'Equation 4 Type II FTE'!HS24-'Equation 4 Type I FTE'!HS24</f>
        <v>2.5754149377593363E-2</v>
      </c>
      <c r="HT24" s="20">
        <f>'Equation 4 Type II FTE'!HT24-'Equation 4 Type I FTE'!HT24</f>
        <v>3.1841493775933594E-2</v>
      </c>
      <c r="HU24" s="20">
        <f>'Equation 4 Type II FTE'!HU24-'Equation 4 Type I FTE'!HU24</f>
        <v>1.3954066390041493E-2</v>
      </c>
      <c r="HV24" s="20">
        <f>'Equation 4 Type II FTE'!HV24-'Equation 4 Type I FTE'!HV24</f>
        <v>2.041601659751037E-2</v>
      </c>
      <c r="HW24" s="20">
        <f>'Equation 4 Type II FTE'!HW24-'Equation 4 Type I FTE'!HW24</f>
        <v>2.0322365145228213E-2</v>
      </c>
      <c r="HX24" s="20">
        <f>'Equation 4 Type II FTE'!HX24-'Equation 4 Type I FTE'!HX24</f>
        <v>1.6763609958506231E-2</v>
      </c>
      <c r="HY24" s="20">
        <f>'Equation 4 Type II FTE'!HY24-'Equation 4 Type I FTE'!HY24</f>
        <v>1.4609626556016598E-2</v>
      </c>
      <c r="HZ24" s="20">
        <f>'Equation 4 Type II FTE'!HZ24-'Equation 4 Type I FTE'!HZ24</f>
        <v>2.6784315352697111E-2</v>
      </c>
      <c r="IA24" s="20">
        <f>'Equation 4 Type II FTE'!IA24-'Equation 4 Type I FTE'!IA24</f>
        <v>1.7138215767634857E-2</v>
      </c>
      <c r="IB24" s="20">
        <f>'Equation 4 Type II FTE'!IB24-'Equation 4 Type I FTE'!IB24</f>
        <v>1.7325518672199183E-2</v>
      </c>
      <c r="IC24" s="20">
        <f>'Equation 4 Type II FTE'!IC24-'Equation 4 Type I FTE'!IC24</f>
        <v>1.6763609958506231E-2</v>
      </c>
      <c r="ID24" s="20">
        <f>'Equation 4 Type II FTE'!ID24-'Equation 4 Type I FTE'!ID24</f>
        <v>1.6389004149377592E-2</v>
      </c>
      <c r="IE24" s="20">
        <f>'Equation 4 Type II FTE'!IE24-'Equation 4 Type I FTE'!IE24</f>
        <v>1.6857261410788374E-2</v>
      </c>
      <c r="IF24" s="20">
        <f>'Equation 4 Type II FTE'!IF24-'Equation 4 Type I FTE'!IF24</f>
        <v>2.0322365145228213E-2</v>
      </c>
      <c r="IG24" s="20">
        <f>'Equation 4 Type II FTE'!IG24-'Equation 4 Type I FTE'!IG24</f>
        <v>1.947950207468882E-2</v>
      </c>
      <c r="IH24" s="20">
        <f>'Equation 4 Type II FTE'!IH24-'Equation 4 Type I FTE'!IH24</f>
        <v>1.9385850622406636E-2</v>
      </c>
      <c r="II24" s="20">
        <f>'Equation 4 Type II FTE'!II24-'Equation 4 Type I FTE'!II24</f>
        <v>1.4328672199170125E-2</v>
      </c>
      <c r="IJ24" s="20">
        <f>'Equation 4 Type II FTE'!IJ24-'Equation 4 Type I FTE'!IJ24</f>
        <v>1.7981078838174271E-2</v>
      </c>
      <c r="IK24" s="20">
        <f>'Equation 4 Type II FTE'!IK24-'Equation 4 Type I FTE'!IK24</f>
        <v>1.5827095435684641E-2</v>
      </c>
      <c r="IL24" s="20">
        <f>'Equation 4 Type II FTE'!IL24-'Equation 4 Type I FTE'!IL24</f>
        <v>1.5733443983402484E-2</v>
      </c>
      <c r="IM24" s="20">
        <f>'Equation 4 Type II FTE'!IM24-'Equation 4 Type I FTE'!IM24</f>
        <v>1.7044564315352673E-2</v>
      </c>
      <c r="IN24" s="20">
        <f>'Equation 4 Type II FTE'!IN24-'Equation 4 Type I FTE'!IN24</f>
        <v>1.6763609958506218E-2</v>
      </c>
      <c r="IO24" s="20">
        <f>'Equation 4 Type II FTE'!IO24-'Equation 4 Type I FTE'!IO24</f>
        <v>1.7231867219917013E-2</v>
      </c>
      <c r="IP24" s="20">
        <f>'Equation 4 Type II FTE'!IP24-'Equation 4 Type I FTE'!IP24</f>
        <v>1.7793775933609951E-2</v>
      </c>
      <c r="IQ24" s="20">
        <f>'Equation 4 Type II FTE'!IQ24-'Equation 4 Type I FTE'!IQ24</f>
        <v>1.7138215767634843E-2</v>
      </c>
      <c r="IR24" s="20">
        <f>'Equation 4 Type II FTE'!IR24-'Equation 4 Type I FTE'!IR24</f>
        <v>1.6576307053941919E-2</v>
      </c>
      <c r="IS24" s="20">
        <f>'Equation 4 Type II FTE'!IS24-'Equation 4 Type I FTE'!IS24</f>
        <v>1.70445643153527E-2</v>
      </c>
      <c r="IT24" s="20">
        <f>'Equation 4 Type II FTE'!IT24-'Equation 4 Type I FTE'!IT24</f>
        <v>1.9854107883817425E-2</v>
      </c>
      <c r="IU24" s="20">
        <f>'Equation 4 Type II FTE'!IU24-'Equation 4 Type I FTE'!IU24</f>
        <v>1.7512821576763482E-2</v>
      </c>
      <c r="IV24" s="20">
        <f>'Equation 4 Type II FTE'!IV24-'Equation 4 Type I FTE'!IV24</f>
        <v>1.7606473029045652E-2</v>
      </c>
      <c r="IW24" s="20">
        <f>'Equation 4 Type II FTE'!IW24-'Equation 4 Type I FTE'!IW24</f>
        <v>1.5920746887966811E-2</v>
      </c>
      <c r="IX24" s="20">
        <f>'Equation 4 Type II FTE'!IX24-'Equation 4 Type I FTE'!IX24</f>
        <v>1.7887427385892128E-2</v>
      </c>
      <c r="IY24" s="20">
        <f>'Equation 4 Type II FTE'!IY24-'Equation 4 Type I FTE'!IY24</f>
        <v>1.6857261410788381E-2</v>
      </c>
      <c r="IZ24" s="20">
        <f>'Equation 4 Type II FTE'!IZ24-'Equation 4 Type I FTE'!IZ24</f>
        <v>2.1820788381742735E-2</v>
      </c>
      <c r="JA24" s="20">
        <f>'Equation 4 Type II FTE'!JA24-'Equation 4 Type I FTE'!JA24</f>
        <v>1.7606473029045652E-2</v>
      </c>
      <c r="JB24" s="20">
        <f>'Equation 4 Type II FTE'!JB24-'Equation 4 Type I FTE'!JB24</f>
        <v>2.6784315352697124E-2</v>
      </c>
      <c r="JC24" s="20">
        <f>'Equation 4 Type II FTE'!JC24-'Equation 4 Type I FTE'!JC24</f>
        <v>3.2497053941908716E-2</v>
      </c>
      <c r="JD24" s="20">
        <f>'Equation 4 Type II FTE'!JD24-'Equation 4 Type I FTE'!JD24</f>
        <v>3.2122448132780076E-2</v>
      </c>
      <c r="JE24" s="20">
        <f>'Equation 4 Type II FTE'!JE24-'Equation 4 Type I FTE'!JE24</f>
        <v>3.0343070539419092E-2</v>
      </c>
      <c r="JF24" s="20">
        <f>'Equation 4 Type II FTE'!JF24-'Equation 4 Type I FTE'!JF24</f>
        <v>2.9874813278008304E-2</v>
      </c>
      <c r="JG24" s="20">
        <f>'Equation 4 Type II FTE'!JG24-'Equation 4 Type I FTE'!JG24</f>
        <v>3.7366929460580928E-2</v>
      </c>
      <c r="JH24" s="20">
        <f>'Equation 4 Type II FTE'!JH24-'Equation 4 Type I FTE'!JH24</f>
        <v>3.1560539419087139E-2</v>
      </c>
      <c r="JI24" s="20">
        <f>'Equation 4 Type II FTE'!JI24-'Equation 4 Type I FTE'!JI24</f>
        <v>2.8376390041493782E-2</v>
      </c>
      <c r="JJ24" s="20">
        <f>'Equation 4 Type II FTE'!JJ24-'Equation 4 Type I FTE'!JJ24</f>
        <v>2.2944605809128632E-2</v>
      </c>
      <c r="JK24" s="20">
        <f>'Equation 4 Type II FTE'!JK24-'Equation 4 Type I FTE'!JK24</f>
        <v>3.5774854771784229E-2</v>
      </c>
      <c r="JL24" s="20">
        <f>'Equation 4 Type II FTE'!JL24-'Equation 4 Type I FTE'!JL24</f>
        <v>2.1914439834024892E-2</v>
      </c>
      <c r="JM24" s="20">
        <f>'Equation 4 Type II FTE'!JM24-'Equation 4 Type I FTE'!JM24</f>
        <v>2.4255726141078838E-2</v>
      </c>
      <c r="JN24" s="20">
        <f>'Equation 4 Type II FTE'!JN24-'Equation 4 Type I FTE'!JN24</f>
        <v>2.5004937759336099E-2</v>
      </c>
      <c r="JO24" s="20">
        <f>'Equation 4 Type II FTE'!JO24-'Equation 4 Type I FTE'!JO24</f>
        <v>3.3620871369294605E-2</v>
      </c>
      <c r="JP24" s="20">
        <f>'Equation 4 Type II FTE'!JP24-'Equation 4 Type I FTE'!JP24</f>
        <v>3.418278008298755E-2</v>
      </c>
      <c r="JQ24" s="20">
        <f>'Equation 4 Type II FTE'!JQ24-'Equation 4 Type I FTE'!JQ24</f>
        <v>4.3360622406639002E-2</v>
      </c>
      <c r="JR24" s="20">
        <f>'Equation 4 Type II FTE'!JR24-'Equation 4 Type I FTE'!JR24</f>
        <v>3.8303443983402491E-2</v>
      </c>
      <c r="JS24" s="20">
        <f>'Equation 4 Type II FTE'!JS24-'Equation 4 Type I FTE'!JS24</f>
        <v>2.9219253112033196E-2</v>
      </c>
      <c r="JT24" s="20">
        <f>'Equation 4 Type II FTE'!JT24-'Equation 4 Type I FTE'!JT24</f>
        <v>2.893829875518672E-2</v>
      </c>
      <c r="JU24" s="20">
        <f>'Equation 4 Type II FTE'!JU24-'Equation 4 Type I FTE'!JU24</f>
        <v>2.6784315352697097E-2</v>
      </c>
      <c r="JV24" s="20">
        <f>'Equation 4 Type II FTE'!JV24-'Equation 4 Type I FTE'!JV24</f>
        <v>2.3319211618257257E-2</v>
      </c>
      <c r="JW24" s="20">
        <f>'Equation 4 Type II FTE'!JW24-'Equation 4 Type I FTE'!JW24</f>
        <v>2.1633485477178402E-2</v>
      </c>
      <c r="JX24" s="20">
        <f>'Equation 4 Type II FTE'!JX24-'Equation 4 Type I FTE'!JX24</f>
        <v>1.929219917012448E-2</v>
      </c>
      <c r="JY24" s="20">
        <f>'Equation 4 Type II FTE'!JY24-'Equation 4 Type I FTE'!JY24</f>
        <v>2.893829875518672E-2</v>
      </c>
      <c r="JZ24" s="20">
        <f>'Equation 4 Type II FTE'!JZ24-'Equation 4 Type I FTE'!JZ24</f>
        <v>2.5473195020746884E-2</v>
      </c>
      <c r="KA24" s="20">
        <f>'Equation 4 Type II FTE'!KA24-'Equation 4 Type I FTE'!KA24</f>
        <v>1.3579460580912868E-2</v>
      </c>
      <c r="KB24" s="20">
        <f>'Equation 4 Type II FTE'!KB24-'Equation 4 Type I FTE'!KB24</f>
        <v>4.5514605809128632E-2</v>
      </c>
      <c r="KC24" s="20">
        <f>'Equation 4 Type II FTE'!KC24-'Equation 4 Type I FTE'!KC24</f>
        <v>3.324626556016598E-2</v>
      </c>
      <c r="KD24" s="20">
        <f>'Equation 4 Type II FTE'!KD24-'Equation 4 Type I FTE'!KD24</f>
        <v>2.0884273858921165E-2</v>
      </c>
      <c r="KE24" s="20">
        <f>'Equation 4 Type II FTE'!KE24-'Equation 4 Type I FTE'!KE24</f>
        <v>2.3319211618257264E-2</v>
      </c>
      <c r="KF24" s="20">
        <f>'Equation 4 Type II FTE'!KF24-'Equation 4 Type I FTE'!KF24</f>
        <v>2.472398340248963E-2</v>
      </c>
      <c r="KG24" s="20">
        <f>'Equation 4 Type II FTE'!KG24-'Equation 4 Type I FTE'!KG24</f>
        <v>2.5660497925311221E-2</v>
      </c>
      <c r="KH24" s="20">
        <f>'Equation 4 Type II FTE'!KH24-'Equation 4 Type I FTE'!KH24</f>
        <v>2.3506514522821577E-2</v>
      </c>
      <c r="KI24" s="20">
        <f>'Equation 4 Type II FTE'!KI24-'Equation 4 Type I FTE'!KI24</f>
        <v>2.8189087136929442E-2</v>
      </c>
      <c r="KJ24" s="20">
        <f>'Equation 4 Type II FTE'!KJ24-'Equation 4 Type I FTE'!KJ24</f>
        <v>3.1654190871369288E-2</v>
      </c>
      <c r="KK24" s="20">
        <f>'Equation 4 Type II FTE'!KK24-'Equation 4 Type I FTE'!KK24</f>
        <v>2.2289045643153531E-2</v>
      </c>
      <c r="KL24" s="20">
        <f>'Equation 4 Type II FTE'!KL24-'Equation 4 Type I FTE'!KL24</f>
        <v>3.9895518672199176E-2</v>
      </c>
      <c r="KM24" s="20">
        <f>'Equation 4 Type II FTE'!KM24-'Equation 4 Type I FTE'!KM24</f>
        <v>3.9239958506224061E-2</v>
      </c>
      <c r="KN24" s="20">
        <f>'Equation 4 Type II FTE'!KN24-'Equation 4 Type I FTE'!KN24</f>
        <v>2.6035103734439832E-2</v>
      </c>
      <c r="KO24" s="20">
        <f>'Equation 4 Type II FTE'!KO24-'Equation 4 Type I FTE'!KO24</f>
        <v>2.3881120331950206E-2</v>
      </c>
      <c r="KP24" s="20">
        <f>'Equation 4 Type II FTE'!KP24-'Equation 4 Type I FTE'!KP24</f>
        <v>2.7908132780082986E-2</v>
      </c>
      <c r="KQ24" s="20">
        <f>'Equation 4 Type II FTE'!KQ24-'Equation 4 Type I FTE'!KQ24</f>
        <v>3.633676348547718E-2</v>
      </c>
      <c r="KR24" s="20">
        <f>'Equation 4 Type II FTE'!KR24-'Equation 4 Type I FTE'!KR24</f>
        <v>1.5920746887966804E-2</v>
      </c>
      <c r="KS24" s="20">
        <f>'Equation 4 Type II FTE'!KS24-'Equation 4 Type I FTE'!KS24</f>
        <v>2.5660497925311193E-2</v>
      </c>
      <c r="KT24" s="20">
        <f>'Equation 4 Type II FTE'!KT24-'Equation 4 Type I FTE'!KT24</f>
        <v>2.6784315352697111E-2</v>
      </c>
      <c r="KU24" s="20">
        <f>'Equation 4 Type II FTE'!KU24-'Equation 4 Type I FTE'!KU24</f>
        <v>3.3995477178423217E-2</v>
      </c>
      <c r="KV24" s="20">
        <f>'Equation 4 Type II FTE'!KV24-'Equation 4 Type I FTE'!KV24</f>
        <v>1.8730290456431532E-2</v>
      </c>
      <c r="KW24" s="20">
        <f>'Equation 4 Type II FTE'!KW24-'Equation 4 Type I FTE'!KW24</f>
        <v>4.3641576763485498E-2</v>
      </c>
      <c r="KX24" s="20">
        <f>'Equation 4 Type II FTE'!KX24-'Equation 4 Type I FTE'!KX24</f>
        <v>4.3454273858921158E-2</v>
      </c>
      <c r="KY24" s="20">
        <f>'Equation 4 Type II FTE'!KY24-'Equation 4 Type I FTE'!KY24</f>
        <v>4.0457427385892121E-2</v>
      </c>
      <c r="KZ24" s="20">
        <f>'Equation 4 Type II FTE'!KZ24-'Equation 4 Type I FTE'!KZ24</f>
        <v>3.7741535269709553E-2</v>
      </c>
      <c r="LA24" s="20">
        <f>'Equation 4 Type II FTE'!LA24-'Equation 4 Type I FTE'!LA24</f>
        <v>4.2143153526970963E-2</v>
      </c>
      <c r="LB24" s="20">
        <f>'Equation 4 Type II FTE'!LB24-'Equation 4 Type I FTE'!LB24</f>
        <v>3.9239958506224082E-2</v>
      </c>
      <c r="LC24" s="20">
        <f>'Equation 4 Type II FTE'!LC24-'Equation 4 Type I FTE'!LC24</f>
        <v>4.167489626556016E-2</v>
      </c>
      <c r="LD24" s="20">
        <f>'Equation 4 Type II FTE'!LD24-'Equation 4 Type I FTE'!LD24</f>
        <v>4.7481286307053949E-2</v>
      </c>
      <c r="LE24" s="20">
        <f>'Equation 4 Type II FTE'!LE24-'Equation 4 Type I FTE'!LE24</f>
        <v>3.5400248962655603E-2</v>
      </c>
      <c r="LF24" s="20">
        <f>'Equation 4 Type II FTE'!LF24-'Equation 4 Type I FTE'!LF24</f>
        <v>2.7065269709543559E-2</v>
      </c>
      <c r="LG24" s="20">
        <f>'Equation 4 Type II FTE'!LG24-'Equation 4 Type I FTE'!LG24</f>
        <v>4.261141078838173E-2</v>
      </c>
      <c r="LH24" s="20">
        <f>'Equation 4 Type II FTE'!LH24-'Equation 4 Type I FTE'!LH24</f>
        <v>4.2236804979253119E-2</v>
      </c>
      <c r="LI24" s="20">
        <f>'Equation 4 Type II FTE'!LI24-'Equation 4 Type I FTE'!LI24</f>
        <v>4.504634854771785E-2</v>
      </c>
      <c r="LJ24" s="20">
        <f>'Equation 4 Type II FTE'!LJ24-'Equation 4 Type I FTE'!LJ24</f>
        <v>3.0811327800829888E-2</v>
      </c>
      <c r="LK24" s="20">
        <f>'Equation 4 Type II FTE'!LK24-'Equation 4 Type I FTE'!LK24</f>
        <v>3.858439834024896E-2</v>
      </c>
      <c r="LL24" s="20">
        <f>'Equation 4 Type II FTE'!LL24-'Equation 4 Type I FTE'!LL24</f>
        <v>4.897970954356845E-2</v>
      </c>
      <c r="LM24" s="20">
        <f>'Equation 4 Type II FTE'!LM24-'Equation 4 Type I FTE'!LM24</f>
        <v>3.2497053941908716E-2</v>
      </c>
      <c r="LN24" s="20">
        <f>'Equation 4 Type II FTE'!LN24-'Equation 4 Type I FTE'!LN24</f>
        <v>4.401618257261411E-2</v>
      </c>
      <c r="LO24" s="20">
        <f>'Equation 4 Type II FTE'!LO24-'Equation 4 Type I FTE'!LO24</f>
        <v>2.7533526970954347E-2</v>
      </c>
      <c r="LP24" s="20">
        <f>'Equation 4 Type II FTE'!LP24-'Equation 4 Type I FTE'!LP24</f>
        <v>4.158124481327799E-2</v>
      </c>
      <c r="LQ24" s="20">
        <f>'Equation 4 Type II FTE'!LQ24-'Equation 4 Type I FTE'!LQ24</f>
        <v>2.9874813278008283E-2</v>
      </c>
      <c r="LR24" s="20">
        <f>'Equation 4 Type II FTE'!LR24-'Equation 4 Type I FTE'!LR24</f>
        <v>4.3173319502074675E-2</v>
      </c>
      <c r="LS24" s="20">
        <f>'Equation 4 Type II FTE'!LS24-'Equation 4 Type I FTE'!LS24</f>
        <v>3.324626556016598E-2</v>
      </c>
      <c r="LT24" s="20">
        <f>'Equation 4 Type II FTE'!LT24-'Equation 4 Type I FTE'!LT24</f>
        <v>2.584780082987552E-2</v>
      </c>
      <c r="LU24" s="20">
        <f>'Equation 4 Type II FTE'!LU24-'Equation 4 Type I FTE'!LU24</f>
        <v>4.1300290456431535E-2</v>
      </c>
      <c r="LV24" s="20">
        <f>'Equation 4 Type II FTE'!LV24-'Equation 4 Type I FTE'!LV24</f>
        <v>3.5212946058091284E-2</v>
      </c>
      <c r="LW24" s="20">
        <f>'Equation 4 Type II FTE'!LW24-'Equation 4 Type I FTE'!LW24</f>
        <v>3.7647883817427383E-2</v>
      </c>
      <c r="LX24" s="20">
        <f>'Equation 4 Type II FTE'!LX24-'Equation 4 Type I FTE'!LX24</f>
        <v>4.5233651452282156E-2</v>
      </c>
      <c r="LY24" s="20">
        <f>'Equation 4 Type II FTE'!LY24-'Equation 4 Type I FTE'!LY24</f>
        <v>4.04574273858921E-2</v>
      </c>
      <c r="LZ24" s="20">
        <f>'Equation 4 Type II FTE'!LZ24-'Equation 4 Type I FTE'!LZ24</f>
        <v>3.4557385892116196E-2</v>
      </c>
      <c r="MA24" s="20">
        <f>'Equation 4 Type II FTE'!MA24-'Equation 4 Type I FTE'!MA24</f>
        <v>2.4443029045643161E-2</v>
      </c>
      <c r="MB24" s="20">
        <f>'Equation 4 Type II FTE'!MB24-'Equation 4 Type I FTE'!MB24</f>
        <v>3.5962157676348555E-2</v>
      </c>
      <c r="MC24" s="20">
        <f>'Equation 4 Type II FTE'!MC24-'Equation 4 Type I FTE'!MC24</f>
        <v>4.6825726141078841E-2</v>
      </c>
      <c r="MD24" s="20">
        <f>'Equation 4 Type II FTE'!MD24-'Equation 4 Type I FTE'!MD24</f>
        <v>3.8397095435684633E-2</v>
      </c>
      <c r="ME24" s="20">
        <f>'Equation 4 Type II FTE'!ME24-'Equation 4 Type I FTE'!ME24</f>
        <v>3.7085975103734438E-2</v>
      </c>
      <c r="MF24" s="20">
        <f>'Equation 4 Type II FTE'!MF24-'Equation 4 Type I FTE'!MF24</f>
        <v>3.9146307053941926E-2</v>
      </c>
      <c r="MG24" s="20">
        <f>'Equation 4 Type II FTE'!MG24-'Equation 4 Type I FTE'!MG24</f>
        <v>3.8771701244813273E-2</v>
      </c>
      <c r="MH24" s="20">
        <f>'Equation 4 Type II FTE'!MH24-'Equation 4 Type I FTE'!MH24</f>
        <v>4.0270124481327801E-2</v>
      </c>
      <c r="MI24" s="20">
        <f>'Equation 4 Type II FTE'!MI24-'Equation 4 Type I FTE'!MI24</f>
        <v>3.6805020746887962E-2</v>
      </c>
      <c r="MJ24" s="20">
        <f>'Equation 4 Type II FTE'!MJ24-'Equation 4 Type I FTE'!MJ24</f>
        <v>3.2403402489626559E-2</v>
      </c>
      <c r="MK24" s="20">
        <f>'Equation 4 Type II FTE'!MK24-'Equation 4 Type I FTE'!MK24</f>
        <v>3.5774854771784215E-2</v>
      </c>
      <c r="ML24" s="20">
        <f>'Equation 4 Type II FTE'!ML24-'Equation 4 Type I FTE'!ML24</f>
        <v>4.7387634854771793E-2</v>
      </c>
      <c r="MM24" s="20">
        <f>'Equation 4 Type II FTE'!MM24-'Equation 4 Type I FTE'!MM24</f>
        <v>3.315261410788381E-2</v>
      </c>
      <c r="MN24" s="20">
        <f>'Equation 4 Type II FTE'!MN24-'Equation 4 Type I FTE'!MN24</f>
        <v>3.2028796680497927E-2</v>
      </c>
      <c r="MO24" s="20">
        <f>'Equation 4 Type II FTE'!MO24-'Equation 4 Type I FTE'!MO24</f>
        <v>2.6784315352697097E-2</v>
      </c>
      <c r="MP24" s="20">
        <f>'Equation 4 Type II FTE'!MP24-'Equation 4 Type I FTE'!MP24</f>
        <v>2.6971618257261409E-2</v>
      </c>
      <c r="MQ24" s="20">
        <f>'Equation 4 Type II FTE'!MQ24-'Equation 4 Type I FTE'!MQ24</f>
        <v>2.5004937759336099E-2</v>
      </c>
      <c r="MR24" s="20">
        <f>'Equation 4 Type II FTE'!MR24-'Equation 4 Type I FTE'!MR24</f>
        <v>3.202879668049792E-2</v>
      </c>
      <c r="MS24" s="20">
        <f>'Equation 4 Type II FTE'!MS24-'Equation 4 Type I FTE'!MS24</f>
        <v>2.8095435684647285E-2</v>
      </c>
      <c r="MT24" s="20">
        <f>'Equation 4 Type II FTE'!MT24-'Equation 4 Type I FTE'!MT24</f>
        <v>3.315261410788381E-2</v>
      </c>
      <c r="MU24" s="20">
        <f>'Equation 4 Type II FTE'!MU24-'Equation 4 Type I FTE'!MU24</f>
        <v>2.6409709543568471E-2</v>
      </c>
      <c r="MV24" s="20">
        <f>'Equation 4 Type II FTE'!MV24-'Equation 4 Type I FTE'!MV24</f>
        <v>3.9052655601659769E-2</v>
      </c>
      <c r="MW24" s="20">
        <f>'Equation 4 Type II FTE'!MW24-'Equation 4 Type I FTE'!MW24</f>
        <v>3.6898672199170111E-2</v>
      </c>
      <c r="MX24" s="20">
        <f>'Equation 4 Type II FTE'!MX24-'Equation 4 Type I FTE'!MX24</f>
        <v>4.0832033195020739E-2</v>
      </c>
      <c r="MY24" s="20">
        <f>'Equation 4 Type II FTE'!MY24-'Equation 4 Type I FTE'!MY24</f>
        <v>3.7741535269709553E-2</v>
      </c>
      <c r="MZ24" s="20">
        <f>'Equation 4 Type II FTE'!MZ24-'Equation 4 Type I FTE'!MZ24</f>
        <v>2.8095435684647299E-2</v>
      </c>
      <c r="NA24" s="20">
        <f>'Equation 4 Type II FTE'!NA24-'Equation 4 Type I FTE'!NA24</f>
        <v>4.6638423236514528E-2</v>
      </c>
      <c r="NB24" s="20">
        <f>'Equation 4 Type II FTE'!NB24-'Equation 4 Type I FTE'!NB24</f>
        <v>3.3995477178423245E-2</v>
      </c>
      <c r="NC24" s="20">
        <f>'Equation 4 Type II FTE'!NC24-'Equation 4 Type I FTE'!NC24</f>
        <v>3.7928838174273866E-2</v>
      </c>
      <c r="ND24" s="20">
        <f>'Equation 4 Type II FTE'!ND24-'Equation 4 Type I FTE'!ND24</f>
        <v>4.2424107883817425E-2</v>
      </c>
      <c r="NE24" s="20">
        <f>'Equation 4 Type II FTE'!NE24-'Equation 4 Type I FTE'!NE24</f>
        <v>2.7252572614107892E-2</v>
      </c>
      <c r="NF24" s="20">
        <f>'Equation 4 Type II FTE'!NF24-'Equation 4 Type I FTE'!NF24</f>
        <v>3.7835186721991709E-2</v>
      </c>
      <c r="NG24" s="46">
        <f>'Equation 4 Type II FTE'!NG24-'Equation 4 Type I FTE'!NG24</f>
        <v>4.0832033195020739E-2</v>
      </c>
      <c r="NH24" s="20">
        <f>'Equation 4 Type II FTE'!NH24-'Equation 4 Type I FTE'!NH24</f>
        <v>4.3266970954356845E-2</v>
      </c>
      <c r="NI24" s="20">
        <f>'Equation 4 Type II FTE'!NI24-'Equation 4 Type I FTE'!NI24</f>
        <v>2.7158921161825729E-2</v>
      </c>
      <c r="NJ24" s="46">
        <f>'Equation 4 Type II FTE'!NJ24-'Equation 4 Type I FTE'!NJ24</f>
        <v>6.4619502074688806E-2</v>
      </c>
    </row>
    <row r="25" spans="2:374" x14ac:dyDescent="0.3">
      <c r="B25" s="18" t="s">
        <v>836</v>
      </c>
      <c r="C25" s="20">
        <f>'Equation 4 Type II FTE'!C25-'Equation 4 Type I FTE'!C25</f>
        <v>0.13017531523829878</v>
      </c>
      <c r="D25" s="20">
        <f>'Equation 4 Type II FTE'!D25-'Equation 4 Type I FTE'!D25</f>
        <v>0.15367533661038679</v>
      </c>
      <c r="E25" s="20">
        <f>'Equation 4 Type II FTE'!E25-'Equation 4 Type I FTE'!E25</f>
        <v>0.15709856807010042</v>
      </c>
      <c r="F25" s="20">
        <f>'Equation 4 Type II FTE'!F25-'Equation 4 Type I FTE'!F25</f>
        <v>0.21307302842487713</v>
      </c>
      <c r="G25" s="20">
        <f>'Equation 4 Type II FTE'!G25-'Equation 4 Type I FTE'!G25</f>
        <v>0.15173242145757643</v>
      </c>
      <c r="H25" s="20">
        <f>'Equation 4 Type II FTE'!H25-'Equation 4 Type I FTE'!H25</f>
        <v>0.12517924770250055</v>
      </c>
      <c r="I25" s="20">
        <f>'Equation 4 Type II FTE'!I25-'Equation 4 Type I FTE'!I25</f>
        <v>0.1038071810215858</v>
      </c>
      <c r="J25" s="20">
        <f>'Equation 4 Type II FTE'!J25-'Equation 4 Type I FTE'!J25</f>
        <v>0.12342137208805301</v>
      </c>
      <c r="K25" s="20">
        <f>'Equation 4 Type II FTE'!K25-'Equation 4 Type I FTE'!K25</f>
        <v>0.10621269502030348</v>
      </c>
      <c r="L25" s="20">
        <f>'Equation 4 Type II FTE'!L25-'Equation 4 Type I FTE'!L25</f>
        <v>0.21732893780722373</v>
      </c>
      <c r="M25" s="20">
        <f>'Equation 4 Type II FTE'!M25-'Equation 4 Type I FTE'!M25</f>
        <v>0.1272146826244924</v>
      </c>
      <c r="N25" s="20">
        <f>'Equation 4 Type II FTE'!N25-'Equation 4 Type I FTE'!N25</f>
        <v>0.25220889078863007</v>
      </c>
      <c r="O25" s="20">
        <f>'Equation 4 Type II FTE'!O25-'Equation 4 Type I FTE'!O25</f>
        <v>0.12906507800812139</v>
      </c>
      <c r="P25" s="20">
        <f>'Equation 4 Type II FTE'!P25-'Equation 4 Type I FTE'!P25</f>
        <v>9.4647723872622339E-2</v>
      </c>
      <c r="Q25" s="20">
        <f>'Equation 4 Type II FTE'!Q25-'Equation 4 Type I FTE'!Q25</f>
        <v>0</v>
      </c>
      <c r="R25" s="20">
        <f>'Equation 4 Type II FTE'!R25-'Equation 4 Type I FTE'!R25</f>
        <v>9.4462684334259472E-2</v>
      </c>
      <c r="S25" s="20">
        <f>'Equation 4 Type II FTE'!S25-'Equation 4 Type I FTE'!S25</f>
        <v>0.11074616371019455</v>
      </c>
      <c r="T25" s="20">
        <f>'Equation 4 Type II FTE'!T25-'Equation 4 Type I FTE'!T25</f>
        <v>0.11426191493908952</v>
      </c>
      <c r="U25" s="20">
        <f>'Equation 4 Type II FTE'!U25-'Equation 4 Type I FTE'!U25</f>
        <v>0.14100012823252828</v>
      </c>
      <c r="V25" s="20">
        <f>'Equation 4 Type II FTE'!V25-'Equation 4 Type I FTE'!V25</f>
        <v>0.15968912160718102</v>
      </c>
      <c r="W25" s="20">
        <f>'Equation 4 Type II FTE'!W25-'Equation 4 Type I FTE'!W25</f>
        <v>9.3815045949989351E-2</v>
      </c>
      <c r="X25" s="20">
        <f>'Equation 4 Type II FTE'!X25-'Equation 4 Type I FTE'!X25</f>
        <v>9.2427249412267543E-2</v>
      </c>
      <c r="Y25" s="20">
        <f>'Equation 4 Type II FTE'!Y25-'Equation 4 Type I FTE'!Y25</f>
        <v>9.9458751870057704E-2</v>
      </c>
      <c r="Z25" s="20">
        <f>'Equation 4 Type II FTE'!Z25-'Equation 4 Type I FTE'!Z25</f>
        <v>0.23629549048942081</v>
      </c>
      <c r="AA25" s="20">
        <f>'Equation 4 Type II FTE'!AA25-'Equation 4 Type I FTE'!AA25</f>
        <v>0.15867140414618508</v>
      </c>
      <c r="AB25" s="20">
        <f>'Equation 4 Type II FTE'!AB25-'Equation 4 Type I FTE'!AB25</f>
        <v>0.22306516349647362</v>
      </c>
      <c r="AC25" s="20">
        <f>'Equation 4 Type II FTE'!AC25-'Equation 4 Type I FTE'!AC25</f>
        <v>0.15441549476383845</v>
      </c>
      <c r="AD25" s="20">
        <f>'Equation 4 Type II FTE'!AD25-'Equation 4 Type I FTE'!AD25</f>
        <v>0.11444695447745246</v>
      </c>
      <c r="AE25" s="20">
        <f>'Equation 4 Type II FTE'!AE25-'Equation 4 Type I FTE'!AE25</f>
        <v>0.11305915793973073</v>
      </c>
      <c r="AF25" s="20">
        <f>'Equation 4 Type II FTE'!AF25-'Equation 4 Type I FTE'!AF25</f>
        <v>0.12619696516349649</v>
      </c>
      <c r="AG25" s="20">
        <f>'Equation 4 Type II FTE'!AG25-'Equation 4 Type I FTE'!AG25</f>
        <v>0.12249617439623853</v>
      </c>
      <c r="AH25" s="20">
        <f>'Equation 4 Type II FTE'!AH25-'Equation 4 Type I FTE'!AH25</f>
        <v>0.14137020730925409</v>
      </c>
      <c r="AI25" s="20">
        <f>'Equation 4 Type II FTE'!AI25-'Equation 4 Type I FTE'!AI25</f>
        <v>0.1236989313955974</v>
      </c>
      <c r="AJ25" s="20">
        <f>'Equation 4 Type II FTE'!AJ25-'Equation 4 Type I FTE'!AJ25</f>
        <v>0.10686033340457368</v>
      </c>
      <c r="AK25" s="20">
        <f>'Equation 4 Type II FTE'!AK25-'Equation 4 Type I FTE'!AK25</f>
        <v>0.13443122462064544</v>
      </c>
      <c r="AL25" s="20">
        <f>'Equation 4 Type II FTE'!AL25-'Equation 4 Type I FTE'!AL25</f>
        <v>0.1334135071596495</v>
      </c>
      <c r="AM25" s="20">
        <f>'Equation 4 Type II FTE'!AM25-'Equation 4 Type I FTE'!AM25</f>
        <v>0.14701391322932256</v>
      </c>
      <c r="AN25" s="20">
        <f>'Equation 4 Type II FTE'!AN25-'Equation 4 Type I FTE'!AN25</f>
        <v>9.4555204103440926E-2</v>
      </c>
      <c r="AO25" s="20">
        <f>'Equation 4 Type II FTE'!AO25-'Equation 4 Type I FTE'!AO25</f>
        <v>8.3175272494122682E-2</v>
      </c>
      <c r="AP25" s="20">
        <f>'Equation 4 Type II FTE'!AP25-'Equation 4 Type I FTE'!AP25</f>
        <v>0.14534855738405644</v>
      </c>
      <c r="AQ25" s="20">
        <f>'Equation 4 Type II FTE'!AQ25-'Equation 4 Type I FTE'!AQ25</f>
        <v>0.10269694379140842</v>
      </c>
      <c r="AR25" s="20">
        <f>'Equation 4 Type II FTE'!AR25-'Equation 4 Type I FTE'!AR25</f>
        <v>0.11472451378499673</v>
      </c>
      <c r="AS25" s="20">
        <f>'Equation 4 Type II FTE'!AS25-'Equation 4 Type I FTE'!AS25</f>
        <v>0.10778553109638817</v>
      </c>
      <c r="AT25" s="20">
        <f>'Equation 4 Type II FTE'!AT25-'Equation 4 Type I FTE'!AT25</f>
        <v>0.10121662748450522</v>
      </c>
      <c r="AU25" s="20">
        <f>'Equation 4 Type II FTE'!AU25-'Equation 4 Type I FTE'!AU25</f>
        <v>9.270480871981196E-2</v>
      </c>
      <c r="AV25" s="20">
        <f>'Equation 4 Type II FTE'!AV25-'Equation 4 Type I FTE'!AV25</f>
        <v>0.11324419747809361</v>
      </c>
      <c r="AW25" s="20">
        <f>'Equation 4 Type II FTE'!AW25-'Equation 4 Type I FTE'!AW25</f>
        <v>9.9736311177602094E-2</v>
      </c>
      <c r="AX25" s="20">
        <f>'Equation 4 Type II FTE'!AX25-'Equation 4 Type I FTE'!AX25</f>
        <v>0.10038394956187219</v>
      </c>
      <c r="AY25" s="20">
        <f>'Equation 4 Type II FTE'!AY25-'Equation 4 Type I FTE'!AY25</f>
        <v>8.1694956187219503E-2</v>
      </c>
      <c r="AZ25" s="20">
        <f>'Equation 4 Type II FTE'!AZ25-'Equation 4 Type I FTE'!AZ25</f>
        <v>8.8541419106646729E-2</v>
      </c>
      <c r="BA25" s="20">
        <f>'Equation 4 Type II FTE'!BA25-'Equation 4 Type I FTE'!BA25</f>
        <v>9.307488779653772E-2</v>
      </c>
      <c r="BB25" s="20">
        <f>'Equation 4 Type II FTE'!BB25-'Equation 4 Type I FTE'!BB25</f>
        <v>0.12184853601196843</v>
      </c>
      <c r="BC25" s="20">
        <f>'Equation 4 Type II FTE'!BC25-'Equation 4 Type I FTE'!BC25</f>
        <v>0.13100799316093181</v>
      </c>
      <c r="BD25" s="20">
        <f>'Equation 4 Type II FTE'!BD25-'Equation 4 Type I FTE'!BD25</f>
        <v>9.344496687326348E-2</v>
      </c>
      <c r="BE25" s="20">
        <f>'Equation 4 Type II FTE'!BE25-'Equation 4 Type I FTE'!BE25</f>
        <v>0.11944302201325063</v>
      </c>
      <c r="BF25" s="20">
        <f>'Equation 4 Type II FTE'!BF25-'Equation 4 Type I FTE'!BF25</f>
        <v>0.11740758709125879</v>
      </c>
      <c r="BG25" s="20">
        <f>'Equation 4 Type II FTE'!BG25-'Equation 4 Type I FTE'!BG25</f>
        <v>0.1454410771532379</v>
      </c>
      <c r="BH25" s="20">
        <f>'Equation 4 Type II FTE'!BH25-'Equation 4 Type I FTE'!BH25</f>
        <v>0.12767728147039969</v>
      </c>
      <c r="BI25" s="20">
        <f>'Equation 4 Type II FTE'!BI25-'Equation 4 Type I FTE'!BI25</f>
        <v>0.14581115622996366</v>
      </c>
      <c r="BJ25" s="20">
        <f>'Equation 4 Type II FTE'!BJ25-'Equation 4 Type I FTE'!BJ25</f>
        <v>0.12813988031630691</v>
      </c>
      <c r="BK25" s="20">
        <f>'Equation 4 Type II FTE'!BK25-'Equation 4 Type I FTE'!BK25</f>
        <v>0.11426191493908955</v>
      </c>
      <c r="BL25" s="20">
        <f>'Equation 4 Type II FTE'!BL25-'Equation 4 Type I FTE'!BL25</f>
        <v>9.6868198332977107E-2</v>
      </c>
      <c r="BM25" s="20">
        <f>'Equation 4 Type II FTE'!BM25-'Equation 4 Type I FTE'!BM25</f>
        <v>0.11574223124599275</v>
      </c>
      <c r="BN25" s="20">
        <f>'Equation 4 Type II FTE'!BN25-'Equation 4 Type I FTE'!BN25</f>
        <v>0.12989775593075437</v>
      </c>
      <c r="BO25" s="20">
        <f>'Equation 4 Type II FTE'!BO25-'Equation 4 Type I FTE'!BO25</f>
        <v>0.18568717674716811</v>
      </c>
      <c r="BP25" s="20">
        <f>'Equation 4 Type II FTE'!BP25-'Equation 4 Type I FTE'!BP25</f>
        <v>0.10260442402222697</v>
      </c>
      <c r="BQ25" s="20">
        <f>'Equation 4 Type II FTE'!BQ25-'Equation 4 Type I FTE'!BQ25</f>
        <v>0.12610444539431498</v>
      </c>
      <c r="BR25" s="20">
        <f>'Equation 4 Type II FTE'!BR25-'Equation 4 Type I FTE'!BR25</f>
        <v>0.10121662748450522</v>
      </c>
      <c r="BS25" s="20">
        <f>'Equation 4 Type II FTE'!BS25-'Equation 4 Type I FTE'!BS25</f>
        <v>0.11898042316734342</v>
      </c>
      <c r="BT25" s="20">
        <f>'Equation 4 Type II FTE'!BT25-'Equation 4 Type I FTE'!BT25</f>
        <v>0.13221075016029071</v>
      </c>
      <c r="BU25" s="20">
        <f>'Equation 4 Type II FTE'!BU25-'Equation 4 Type I FTE'!BU25</f>
        <v>0.11740758709125881</v>
      </c>
      <c r="BV25" s="20">
        <f>'Equation 4 Type II FTE'!BV25-'Equation 4 Type I FTE'!BV25</f>
        <v>0.11925798247488784</v>
      </c>
      <c r="BW25" s="20">
        <f>'Equation 4 Type II FTE'!BW25-'Equation 4 Type I FTE'!BW25</f>
        <v>0.13304342808292374</v>
      </c>
      <c r="BX25" s="20">
        <f>'Equation 4 Type II FTE'!BX25-'Equation 4 Type I FTE'!BX25</f>
        <v>9.8626073947424647E-2</v>
      </c>
      <c r="BY25" s="20">
        <f>'Equation 4 Type II FTE'!BY25-'Equation 4 Type I FTE'!BY25</f>
        <v>9.5480401795255382E-2</v>
      </c>
      <c r="BZ25" s="20">
        <f>'Equation 4 Type II FTE'!BZ25-'Equation 4 Type I FTE'!BZ25</f>
        <v>9.4000085488352231E-2</v>
      </c>
      <c r="CA25" s="20">
        <f>'Equation 4 Type II FTE'!CA25-'Equation 4 Type I FTE'!CA25</f>
        <v>0.13683673861936307</v>
      </c>
      <c r="CB25" s="20">
        <f>'Equation 4 Type II FTE'!CB25-'Equation 4 Type I FTE'!CB25</f>
        <v>0.13073043385338748</v>
      </c>
      <c r="CC25" s="20">
        <f>'Equation 4 Type II FTE'!CC25-'Equation 4 Type I FTE'!CC25</f>
        <v>0.12342137208805298</v>
      </c>
      <c r="CD25" s="20">
        <f>'Equation 4 Type II FTE'!CD25-'Equation 4 Type I FTE'!CD25</f>
        <v>0.20345097243000643</v>
      </c>
      <c r="CE25" s="20">
        <f>'Equation 4 Type II FTE'!CE25-'Equation 4 Type I FTE'!CE25</f>
        <v>0.15025210515067322</v>
      </c>
      <c r="CF25" s="20">
        <f>'Equation 4 Type II FTE'!CF25-'Equation 4 Type I FTE'!CF25</f>
        <v>0.12397649070314173</v>
      </c>
      <c r="CG25" s="20">
        <f>'Equation 4 Type II FTE'!CG25-'Equation 4 Type I FTE'!CG25</f>
        <v>0.11583475101517418</v>
      </c>
      <c r="CH25" s="20">
        <f>'Equation 4 Type II FTE'!CH25-'Equation 4 Type I FTE'!CH25</f>
        <v>9.6220559948706985E-2</v>
      </c>
      <c r="CI25" s="20">
        <f>'Equation 4 Type II FTE'!CI25-'Equation 4 Type I FTE'!CI25</f>
        <v>0.12036821970506517</v>
      </c>
      <c r="CJ25" s="20">
        <f>'Equation 4 Type II FTE'!CJ25-'Equation 4 Type I FTE'!CJ25</f>
        <v>0.17541748236802737</v>
      </c>
      <c r="CK25" s="20">
        <f>'Equation 4 Type II FTE'!CK25-'Equation 4 Type I FTE'!CK25</f>
        <v>0.20835452019662323</v>
      </c>
      <c r="CL25" s="20">
        <f>'Equation 4 Type II FTE'!CL25-'Equation 4 Type I FTE'!CL25</f>
        <v>0.13924225261808079</v>
      </c>
      <c r="CM25" s="20">
        <f>'Equation 4 Type II FTE'!CM25-'Equation 4 Type I FTE'!CM25</f>
        <v>0.14562611669160078</v>
      </c>
      <c r="CN25" s="20">
        <f>'Equation 4 Type II FTE'!CN25-'Equation 4 Type I FTE'!CN25</f>
        <v>0.10528749732848897</v>
      </c>
      <c r="CO25" s="20">
        <f>'Equation 4 Type II FTE'!CO25-'Equation 4 Type I FTE'!CO25</f>
        <v>0.11463199401581536</v>
      </c>
      <c r="CP25" s="20">
        <f>'Equation 4 Type II FTE'!CP25-'Equation 4 Type I FTE'!CP25</f>
        <v>0.11416939516990809</v>
      </c>
      <c r="CQ25" s="20">
        <f>'Equation 4 Type II FTE'!CQ25-'Equation 4 Type I FTE'!CQ25</f>
        <v>0.10214182517631976</v>
      </c>
      <c r="CR25" s="20">
        <f>'Equation 4 Type II FTE'!CR25-'Equation 4 Type I FTE'!CR25</f>
        <v>0.10029142979269071</v>
      </c>
      <c r="CS25" s="20">
        <f>'Equation 4 Type II FTE'!CS25-'Equation 4 Type I FTE'!CS25</f>
        <v>0.10121662748450524</v>
      </c>
      <c r="CT25" s="20">
        <f>'Equation 4 Type II FTE'!CT25-'Equation 4 Type I FTE'!CT25</f>
        <v>9.8348514639880313E-2</v>
      </c>
      <c r="CU25" s="20">
        <f>'Equation 4 Type II FTE'!CU25-'Equation 4 Type I FTE'!CU25</f>
        <v>9.3537486642444961E-2</v>
      </c>
      <c r="CV25" s="20">
        <f>'Equation 4 Type II FTE'!CV25-'Equation 4 Type I FTE'!CV25</f>
        <v>0.1373918572344518</v>
      </c>
      <c r="CW25" s="20">
        <f>'Equation 4 Type II FTE'!CW25-'Equation 4 Type I FTE'!CW25</f>
        <v>0.13961233169480658</v>
      </c>
      <c r="CX25" s="20">
        <f>'Equation 4 Type II FTE'!CX25-'Equation 4 Type I FTE'!CX25</f>
        <v>0.10954340671083565</v>
      </c>
      <c r="CY25" s="20">
        <f>'Equation 4 Type II FTE'!CY25-'Equation 4 Type I FTE'!CY25</f>
        <v>0.1352639025432785</v>
      </c>
      <c r="CZ25" s="20">
        <f>'Equation 4 Type II FTE'!CZ25-'Equation 4 Type I FTE'!CZ25</f>
        <v>0.21825413549903824</v>
      </c>
      <c r="DA25" s="20">
        <f>'Equation 4 Type II FTE'!DA25-'Equation 4 Type I FTE'!DA25</f>
        <v>0.20511632827527246</v>
      </c>
      <c r="DB25" s="20">
        <f>'Equation 4 Type II FTE'!DB25-'Equation 4 Type I FTE'!DB25</f>
        <v>0.13248830946783502</v>
      </c>
      <c r="DC25" s="20">
        <f>'Equation 4 Type II FTE'!DC25-'Equation 4 Type I FTE'!DC25</f>
        <v>0.16311235306689464</v>
      </c>
      <c r="DD25" s="20">
        <f>'Equation 4 Type II FTE'!DD25-'Equation 4 Type I FTE'!DD25</f>
        <v>0.12212609531951268</v>
      </c>
      <c r="DE25" s="20">
        <f>'Equation 4 Type II FTE'!DE25-'Equation 4 Type I FTE'!DE25</f>
        <v>0.21668129942295358</v>
      </c>
      <c r="DF25" s="20">
        <f>'Equation 4 Type II FTE'!DF25-'Equation 4 Type I FTE'!DF25</f>
        <v>0.15608085060910451</v>
      </c>
      <c r="DG25" s="20">
        <f>'Equation 4 Type II FTE'!DG25-'Equation 4 Type I FTE'!DG25</f>
        <v>0.14692139346014105</v>
      </c>
      <c r="DH25" s="20">
        <f>'Equation 4 Type II FTE'!DH25-'Equation 4 Type I FTE'!DH25</f>
        <v>0.20779940158153459</v>
      </c>
      <c r="DI25" s="20">
        <f>'Equation 4 Type II FTE'!DI25-'Equation 4 Type I FTE'!DI25</f>
        <v>0.10047646933105366</v>
      </c>
      <c r="DJ25" s="20">
        <f>'Equation 4 Type II FTE'!DJ25-'Equation 4 Type I FTE'!DJ25</f>
        <v>0.14442335969224196</v>
      </c>
      <c r="DK25" s="20">
        <f>'Equation 4 Type II FTE'!DK25-'Equation 4 Type I FTE'!DK25</f>
        <v>0.22750611241718313</v>
      </c>
      <c r="DL25" s="20">
        <f>'Equation 4 Type II FTE'!DL25-'Equation 4 Type I FTE'!DL25</f>
        <v>0.24166163710194485</v>
      </c>
      <c r="DM25" s="20">
        <f>'Equation 4 Type II FTE'!DM25-'Equation 4 Type I FTE'!DM25</f>
        <v>7.6698888651421243E-2</v>
      </c>
      <c r="DN25" s="20">
        <f>'Equation 4 Type II FTE'!DN25-'Equation 4 Type I FTE'!DN25</f>
        <v>0.17523244282966446</v>
      </c>
      <c r="DO25" s="20">
        <f>'Equation 4 Type II FTE'!DO25-'Equation 4 Type I FTE'!DO25</f>
        <v>0.11685246847617012</v>
      </c>
      <c r="DP25" s="20">
        <f>'Equation 4 Type II FTE'!DP25-'Equation 4 Type I FTE'!DP25</f>
        <v>0.13776193631117761</v>
      </c>
      <c r="DQ25" s="20">
        <f>'Equation 4 Type II FTE'!DQ25-'Equation 4 Type I FTE'!DQ25</f>
        <v>0.12342137208805302</v>
      </c>
      <c r="DR25" s="20">
        <f>'Equation 4 Type II FTE'!DR25-'Equation 4 Type I FTE'!DR25</f>
        <v>0.18837025005343022</v>
      </c>
      <c r="DS25" s="20">
        <f>'Equation 4 Type II FTE'!DS25-'Equation 4 Type I FTE'!DS25</f>
        <v>0.13359854669801241</v>
      </c>
      <c r="DT25" s="20">
        <f>'Equation 4 Type II FTE'!DT25-'Equation 4 Type I FTE'!DT25</f>
        <v>0.15219502030348367</v>
      </c>
      <c r="DU25" s="20">
        <f>'Equation 4 Type II FTE'!DU25-'Equation 4 Type I FTE'!DU25</f>
        <v>0.12268121393460141</v>
      </c>
      <c r="DV25" s="20">
        <f>'Equation 4 Type II FTE'!DV25-'Equation 4 Type I FTE'!DV25</f>
        <v>0.11546467193844838</v>
      </c>
      <c r="DW25" s="20">
        <f>'Equation 4 Type II FTE'!DW25-'Equation 4 Type I FTE'!DW25</f>
        <v>9.2149690104723236E-2</v>
      </c>
      <c r="DX25" s="20">
        <f>'Equation 4 Type II FTE'!DX25-'Equation 4 Type I FTE'!DX25</f>
        <v>0.12425405001068605</v>
      </c>
      <c r="DY25" s="20">
        <f>'Equation 4 Type II FTE'!DY25-'Equation 4 Type I FTE'!DY25</f>
        <v>0.10824812994229538</v>
      </c>
      <c r="DZ25" s="20">
        <f>'Equation 4 Type II FTE'!DZ25-'Equation 4 Type I FTE'!DZ25</f>
        <v>0.11962806155161357</v>
      </c>
      <c r="EA25" s="20">
        <f>'Equation 4 Type II FTE'!EA25-'Equation 4 Type I FTE'!EA25</f>
        <v>0.15885644368454796</v>
      </c>
      <c r="EB25" s="20">
        <f>'Equation 4 Type II FTE'!EB25-'Equation 4 Type I FTE'!EB25</f>
        <v>8.5395746954477464E-2</v>
      </c>
      <c r="EC25" s="20">
        <f>'Equation 4 Type II FTE'!EC25-'Equation 4 Type I FTE'!EC25</f>
        <v>0.11111624278692027</v>
      </c>
      <c r="ED25" s="20">
        <f>'Equation 4 Type II FTE'!ED25-'Equation 4 Type I FTE'!ED25</f>
        <v>9.242724941226757E-2</v>
      </c>
      <c r="EE25" s="20">
        <f>'Equation 4 Type II FTE'!EE25-'Equation 4 Type I FTE'!EE25</f>
        <v>0.10723041248129941</v>
      </c>
      <c r="EF25" s="20">
        <f>'Equation 4 Type II FTE'!EF25-'Equation 4 Type I FTE'!EF25</f>
        <v>9.6868198332977135E-2</v>
      </c>
      <c r="EG25" s="20">
        <f>'Equation 4 Type II FTE'!EG25-'Equation 4 Type I FTE'!EG25</f>
        <v>0.13618910023509295</v>
      </c>
      <c r="EH25" s="20">
        <f>'Equation 4 Type II FTE'!EH25-'Equation 4 Type I FTE'!EH25</f>
        <v>8.3452831801667043E-2</v>
      </c>
      <c r="EI25" s="20">
        <f>'Equation 4 Type II FTE'!EI25-'Equation 4 Type I FTE'!EI25</f>
        <v>8.521070741611457E-2</v>
      </c>
      <c r="EJ25" s="20">
        <f>'Equation 4 Type II FTE'!EJ25-'Equation 4 Type I FTE'!EJ25</f>
        <v>8.8448899337465275E-2</v>
      </c>
      <c r="EK25" s="20">
        <f>'Equation 4 Type II FTE'!EK25-'Equation 4 Type I FTE'!EK25</f>
        <v>0.13036035477666169</v>
      </c>
      <c r="EL25" s="20">
        <f>'Equation 4 Type II FTE'!EL25-'Equation 4 Type I FTE'!EL25</f>
        <v>0.10972844624919853</v>
      </c>
      <c r="EM25" s="20">
        <f>'Equation 4 Type II FTE'!EM25-'Equation 4 Type I FTE'!EM25</f>
        <v>0.10676781363539214</v>
      </c>
      <c r="EN25" s="20">
        <f>'Equation 4 Type II FTE'!EN25-'Equation 4 Type I FTE'!EN25</f>
        <v>9.9921350715964946E-2</v>
      </c>
      <c r="EO25" s="20">
        <f>'Equation 4 Type II FTE'!EO25-'Equation 4 Type I FTE'!EO25</f>
        <v>0.11009852532592432</v>
      </c>
      <c r="EP25" s="20">
        <f>'Equation 4 Type II FTE'!EP25-'Equation 4 Type I FTE'!EP25</f>
        <v>0.11463199401581531</v>
      </c>
      <c r="EQ25" s="20">
        <f>'Equation 4 Type II FTE'!EQ25-'Equation 4 Type I FTE'!EQ25</f>
        <v>0.1110237230177388</v>
      </c>
      <c r="ER25" s="20">
        <f>'Equation 4 Type II FTE'!ER25-'Equation 4 Type I FTE'!ER25</f>
        <v>0.10695285317375508</v>
      </c>
      <c r="ES25" s="20">
        <f>'Equation 4 Type II FTE'!ES25-'Equation 4 Type I FTE'!ES25</f>
        <v>9.8903633254969009E-2</v>
      </c>
      <c r="ET25" s="20">
        <f>'Equation 4 Type II FTE'!ET25-'Equation 4 Type I FTE'!ET25</f>
        <v>0.10667529386621072</v>
      </c>
      <c r="EU25" s="20">
        <f>'Equation 4 Type II FTE'!EU25-'Equation 4 Type I FTE'!EU25</f>
        <v>0.11167136140200901</v>
      </c>
      <c r="EV25" s="20">
        <f>'Equation 4 Type II FTE'!EV25-'Equation 4 Type I FTE'!EV25</f>
        <v>0.10426977986749308</v>
      </c>
      <c r="EW25" s="20">
        <f>'Equation 4 Type II FTE'!EW25-'Equation 4 Type I FTE'!EW25</f>
        <v>9.2334729643086144E-2</v>
      </c>
      <c r="EX25" s="20">
        <f>'Equation 4 Type II FTE'!EX25-'Equation 4 Type I FTE'!EX25</f>
        <v>0.12712216285531097</v>
      </c>
      <c r="EY25" s="20">
        <f>'Equation 4 Type II FTE'!EY25-'Equation 4 Type I FTE'!EY25</f>
        <v>0.21806909596067531</v>
      </c>
      <c r="EZ25" s="20">
        <f>'Equation 4 Type II FTE'!EZ25-'Equation 4 Type I FTE'!EZ25</f>
        <v>0.16709070314169699</v>
      </c>
      <c r="FA25" s="20">
        <f>'Equation 4 Type II FTE'!FA25-'Equation 4 Type I FTE'!FA25</f>
        <v>0.10371466125240436</v>
      </c>
      <c r="FB25" s="20">
        <f>'Equation 4 Type II FTE'!FB25-'Equation 4 Type I FTE'!FB25</f>
        <v>0.17791551613592638</v>
      </c>
      <c r="FC25" s="20">
        <f>'Equation 4 Type II FTE'!FC25-'Equation 4 Type I FTE'!FC25</f>
        <v>0.12813988031630694</v>
      </c>
      <c r="FD25" s="20">
        <f>'Equation 4 Type II FTE'!FD25-'Equation 4 Type I FTE'!FD25</f>
        <v>9.9921350715964946E-2</v>
      </c>
      <c r="FE25" s="20">
        <f>'Equation 4 Type II FTE'!FE25-'Equation 4 Type I FTE'!FE25</f>
        <v>9.5943000641162623E-2</v>
      </c>
      <c r="FF25" s="20">
        <f>'Equation 4 Type II FTE'!FF25-'Equation 4 Type I FTE'!FF25</f>
        <v>9.1687091258815995E-2</v>
      </c>
      <c r="FG25" s="20">
        <f>'Equation 4 Type II FTE'!FG25-'Equation 4 Type I FTE'!FG25</f>
        <v>0.17615764052147898</v>
      </c>
      <c r="FH25" s="20">
        <f>'Equation 4 Type II FTE'!FH25-'Equation 4 Type I FTE'!FH25</f>
        <v>0.11213396024791622</v>
      </c>
      <c r="FI25" s="20">
        <f>'Equation 4 Type II FTE'!FI25-'Equation 4 Type I FTE'!FI25</f>
        <v>0.14719895276768541</v>
      </c>
      <c r="FJ25" s="20">
        <f>'Equation 4 Type II FTE'!FJ25-'Equation 4 Type I FTE'!FJ25</f>
        <v>0.13258082923701647</v>
      </c>
      <c r="FK25" s="20">
        <f>'Equation 4 Type II FTE'!FK25-'Equation 4 Type I FTE'!FK25</f>
        <v>0.11444695447745251</v>
      </c>
      <c r="FL25" s="20">
        <f>'Equation 4 Type II FTE'!FL25-'Equation 4 Type I FTE'!FL25</f>
        <v>0.14562611669160078</v>
      </c>
      <c r="FM25" s="20">
        <f>'Equation 4 Type II FTE'!FM25-'Equation 4 Type I FTE'!FM25</f>
        <v>0.12147845693524262</v>
      </c>
      <c r="FN25" s="20">
        <f>'Equation 4 Type II FTE'!FN25-'Equation 4 Type I FTE'!FN25</f>
        <v>0.12582688608677067</v>
      </c>
      <c r="FO25" s="20">
        <f>'Equation 4 Type II FTE'!FO25-'Equation 4 Type I FTE'!FO25</f>
        <v>0.13674421885018168</v>
      </c>
      <c r="FP25" s="20">
        <f>'Equation 4 Type II FTE'!FP25-'Equation 4 Type I FTE'!FP25</f>
        <v>0.11861034409061763</v>
      </c>
      <c r="FQ25" s="20">
        <f>'Equation 4 Type II FTE'!FQ25-'Equation 4 Type I FTE'!FQ25</f>
        <v>0.11953554178243214</v>
      </c>
      <c r="FR25" s="20">
        <f>'Equation 4 Type II FTE'!FR25-'Equation 4 Type I FTE'!FR25</f>
        <v>0.12147845693524262</v>
      </c>
      <c r="FS25" s="20">
        <f>'Equation 4 Type II FTE'!FS25-'Equation 4 Type I FTE'!FS25</f>
        <v>0.21113011327206677</v>
      </c>
      <c r="FT25" s="20">
        <f>'Equation 4 Type II FTE'!FT25-'Equation 4 Type I FTE'!FT25</f>
        <v>0.10010639025432788</v>
      </c>
      <c r="FU25" s="20">
        <f>'Equation 4 Type II FTE'!FU25-'Equation 4 Type I FTE'!FU25</f>
        <v>0.12888003846975851</v>
      </c>
      <c r="FV25" s="20">
        <f>'Equation 4 Type II FTE'!FV25-'Equation 4 Type I FTE'!FV25</f>
        <v>0.15654344945501175</v>
      </c>
      <c r="FW25" s="20">
        <f>'Equation 4 Type II FTE'!FW25-'Equation 4 Type I FTE'!FW25</f>
        <v>0.11185640094037186</v>
      </c>
      <c r="FX25" s="20">
        <f>'Equation 4 Type II FTE'!FX25-'Equation 4 Type I FTE'!FX25</f>
        <v>0.15857888437700365</v>
      </c>
      <c r="FY25" s="20">
        <f>'Equation 4 Type II FTE'!FY25-'Equation 4 Type I FTE'!FY25</f>
        <v>0.13332098739046805</v>
      </c>
      <c r="FZ25" s="20">
        <f>'Equation 4 Type II FTE'!FZ25-'Equation 4 Type I FTE'!FZ25</f>
        <v>9.5572921564436836E-2</v>
      </c>
      <c r="GA25" s="20">
        <f>'Equation 4 Type II FTE'!GA25-'Equation 4 Type I FTE'!GA25</f>
        <v>9.6128040179525531E-2</v>
      </c>
      <c r="GB25" s="20">
        <f>'Equation 4 Type II FTE'!GB25-'Equation 4 Type I FTE'!GB25</f>
        <v>8.5118187646933088E-2</v>
      </c>
      <c r="GC25" s="20">
        <f>'Equation 4 Type II FTE'!GC25-'Equation 4 Type I FTE'!GC25</f>
        <v>8.5580786492840372E-2</v>
      </c>
      <c r="GD25" s="20">
        <f>'Equation 4 Type II FTE'!GD25-'Equation 4 Type I FTE'!GD25</f>
        <v>0.10630521478948494</v>
      </c>
      <c r="GE25" s="20">
        <f>'Equation 4 Type II FTE'!GE25-'Equation 4 Type I FTE'!GE25</f>
        <v>8.3915430647574285E-2</v>
      </c>
      <c r="GF25" s="20">
        <f>'Equation 4 Type II FTE'!GF25-'Equation 4 Type I FTE'!GF25</f>
        <v>0.10343710194486001</v>
      </c>
      <c r="GG25" s="20">
        <f>'Equation 4 Type II FTE'!GG25-'Equation 4 Type I FTE'!GG25</f>
        <v>0.12018318016670226</v>
      </c>
      <c r="GH25" s="20">
        <f>'Equation 4 Type II FTE'!GH25-'Equation 4 Type I FTE'!GH25</f>
        <v>0.11389183586236376</v>
      </c>
      <c r="GI25" s="20">
        <f>'Equation 4 Type II FTE'!GI25-'Equation 4 Type I FTE'!GI25</f>
        <v>0.12536428724086343</v>
      </c>
      <c r="GJ25" s="20">
        <f>'Equation 4 Type II FTE'!GJ25-'Equation 4 Type I FTE'!GJ25</f>
        <v>0.17264188929258389</v>
      </c>
      <c r="GK25" s="20">
        <f>'Equation 4 Type II FTE'!GK25-'Equation 4 Type I FTE'!GK25</f>
        <v>0.13877965377217349</v>
      </c>
      <c r="GL25" s="20">
        <f>'Equation 4 Type II FTE'!GL25-'Equation 4 Type I FTE'!GL25</f>
        <v>0.15256509938020943</v>
      </c>
      <c r="GM25" s="20">
        <f>'Equation 4 Type II FTE'!GM25-'Equation 4 Type I FTE'!GM25</f>
        <v>0.13544894208164138</v>
      </c>
      <c r="GN25" s="20">
        <f>'Equation 4 Type II FTE'!GN25-'Equation 4 Type I FTE'!GN25</f>
        <v>9.8811113485787569E-2</v>
      </c>
      <c r="GO25" s="20">
        <f>'Equation 4 Type II FTE'!GO25-'Equation 4 Type I FTE'!GO25</f>
        <v>9.3722526180807855E-2</v>
      </c>
      <c r="GP25" s="20">
        <f>'Equation 4 Type II FTE'!GP25-'Equation 4 Type I FTE'!GP25</f>
        <v>9.2982368027356294E-2</v>
      </c>
      <c r="GQ25" s="20">
        <f>'Equation 4 Type II FTE'!GQ25-'Equation 4 Type I FTE'!GQ25</f>
        <v>0.14840170976704425</v>
      </c>
      <c r="GR25" s="20">
        <f>'Equation 4 Type II FTE'!GR25-'Equation 4 Type I FTE'!GR25</f>
        <v>0.11629734986108145</v>
      </c>
      <c r="GS25" s="20">
        <f>'Equation 4 Type II FTE'!GS25-'Equation 4 Type I FTE'!GS25</f>
        <v>0.11713002778371442</v>
      </c>
      <c r="GT25" s="20">
        <f>'Equation 4 Type II FTE'!GT25-'Equation 4 Type I FTE'!GT25</f>
        <v>9.9921350715964974E-2</v>
      </c>
      <c r="GU25" s="20">
        <f>'Equation 4 Type II FTE'!GU25-'Equation 4 Type I FTE'!GU25</f>
        <v>0.10908080786492839</v>
      </c>
      <c r="GV25" s="20">
        <f>'Equation 4 Type II FTE'!GV25-'Equation 4 Type I FTE'!GV25</f>
        <v>0.12194105578114978</v>
      </c>
      <c r="GW25" s="20">
        <f>'Equation 4 Type II FTE'!GW25-'Equation 4 Type I FTE'!GW25</f>
        <v>0.11657490916862573</v>
      </c>
      <c r="GX25" s="20">
        <f>'Equation 4 Type II FTE'!GX25-'Equation 4 Type I FTE'!GX25</f>
        <v>0.11139380209446464</v>
      </c>
      <c r="GY25" s="20">
        <f>'Equation 4 Type II FTE'!GY25-'Equation 4 Type I FTE'!GY25</f>
        <v>9.6313079717888439E-2</v>
      </c>
      <c r="GZ25" s="20">
        <f>'Equation 4 Type II FTE'!GZ25-'Equation 4 Type I FTE'!GZ25</f>
        <v>0.12490168839495619</v>
      </c>
      <c r="HA25" s="20">
        <f>'Equation 4 Type II FTE'!HA25-'Equation 4 Type I FTE'!HA25</f>
        <v>9.2612288950630492E-2</v>
      </c>
      <c r="HB25" s="20">
        <f>'Equation 4 Type II FTE'!HB25-'Equation 4 Type I FTE'!HB25</f>
        <v>7.7439046804872846E-2</v>
      </c>
      <c r="HC25" s="20">
        <f>'Equation 4 Type II FTE'!HC25-'Equation 4 Type I FTE'!HC25</f>
        <v>9.1131972643727285E-2</v>
      </c>
      <c r="HD25" s="20">
        <f>'Equation 4 Type II FTE'!HD25-'Equation 4 Type I FTE'!HD25</f>
        <v>0.10260442402222697</v>
      </c>
      <c r="HE25" s="20">
        <f>'Equation 4 Type II FTE'!HE25-'Equation 4 Type I FTE'!HE25</f>
        <v>0.1319331908527463</v>
      </c>
      <c r="HF25" s="20">
        <f>'Equation 4 Type II FTE'!HF25-'Equation 4 Type I FTE'!HF25</f>
        <v>9.3444966873263535E-2</v>
      </c>
      <c r="HG25" s="20">
        <f>'Equation 4 Type II FTE'!HG25-'Equation 4 Type I FTE'!HG25</f>
        <v>0.12342137208805301</v>
      </c>
      <c r="HH25" s="20">
        <f>'Equation 4 Type II FTE'!HH25-'Equation 4 Type I FTE'!HH25</f>
        <v>0.15126982261166916</v>
      </c>
      <c r="HI25" s="20">
        <f>'Equation 4 Type II FTE'!HI25-'Equation 4 Type I FTE'!HI25</f>
        <v>0.21843917503740112</v>
      </c>
      <c r="HJ25" s="20">
        <f>'Equation 4 Type II FTE'!HJ25-'Equation 4 Type I FTE'!HJ25</f>
        <v>0.13369106646719386</v>
      </c>
      <c r="HK25" s="20">
        <f>'Equation 4 Type II FTE'!HK25-'Equation 4 Type I FTE'!HK25</f>
        <v>0</v>
      </c>
      <c r="HL25" s="20">
        <f>'Equation 4 Type II FTE'!HL25-'Equation 4 Type I FTE'!HL25</f>
        <v>9.9181192562513398E-2</v>
      </c>
      <c r="HM25" s="20">
        <f>'Equation 4 Type II FTE'!HM25-'Equation 4 Type I FTE'!HM25</f>
        <v>0.10704537294293653</v>
      </c>
      <c r="HN25" s="20">
        <f>'Equation 4 Type II FTE'!HN25-'Equation 4 Type I FTE'!HN25</f>
        <v>9.7330797178884404E-2</v>
      </c>
      <c r="HO25" s="20">
        <f>'Equation 4 Type II FTE'!HO25-'Equation 4 Type I FTE'!HO25</f>
        <v>0.100754028638598</v>
      </c>
      <c r="HP25" s="20">
        <f>'Equation 4 Type II FTE'!HP25-'Equation 4 Type I FTE'!HP25</f>
        <v>0.10352962171404145</v>
      </c>
      <c r="HQ25" s="20">
        <f>'Equation 4 Type II FTE'!HQ25-'Equation 4 Type I FTE'!HQ25</f>
        <v>9.7238277409702922E-2</v>
      </c>
      <c r="HR25" s="20">
        <f>'Equation 4 Type II FTE'!HR25-'Equation 4 Type I FTE'!HR25</f>
        <v>0.10880324855738405</v>
      </c>
      <c r="HS25" s="20">
        <f>'Equation 4 Type II FTE'!HS25-'Equation 4 Type I FTE'!HS25</f>
        <v>0.14655131438341529</v>
      </c>
      <c r="HT25" s="20">
        <f>'Equation 4 Type II FTE'!HT25-'Equation 4 Type I FTE'!HT25</f>
        <v>0.1808761487497329</v>
      </c>
      <c r="HU25" s="20">
        <f>'Equation 4 Type II FTE'!HU25-'Equation 4 Type I FTE'!HU25</f>
        <v>7.9289442188501841E-2</v>
      </c>
      <c r="HV25" s="20">
        <f>'Equation 4 Type II FTE'!HV25-'Equation 4 Type I FTE'!HV25</f>
        <v>0.11620483009189997</v>
      </c>
      <c r="HW25" s="20">
        <f>'Equation 4 Type II FTE'!HW25-'Equation 4 Type I FTE'!HW25</f>
        <v>0.11574223124599273</v>
      </c>
      <c r="HX25" s="20">
        <f>'Equation 4 Type II FTE'!HX25-'Equation 4 Type I FTE'!HX25</f>
        <v>9.5202842487711048E-2</v>
      </c>
      <c r="HY25" s="20">
        <f>'Equation 4 Type II FTE'!HY25-'Equation 4 Type I FTE'!HY25</f>
        <v>8.345283180166703E-2</v>
      </c>
      <c r="HZ25" s="20">
        <f>'Equation 4 Type II FTE'!HZ25-'Equation 4 Type I FTE'!HZ25</f>
        <v>0.152472579611028</v>
      </c>
      <c r="IA25" s="20">
        <f>'Equation 4 Type II FTE'!IA25-'Equation 4 Type I FTE'!IA25</f>
        <v>9.7700876255610136E-2</v>
      </c>
      <c r="IB25" s="20">
        <f>'Equation 4 Type II FTE'!IB25-'Equation 4 Type I FTE'!IB25</f>
        <v>9.844103440906174E-2</v>
      </c>
      <c r="IC25" s="20">
        <f>'Equation 4 Type II FTE'!IC25-'Equation 4 Type I FTE'!IC25</f>
        <v>9.53878820260739E-2</v>
      </c>
      <c r="ID25" s="20">
        <f>'Equation 4 Type II FTE'!ID25-'Equation 4 Type I FTE'!ID25</f>
        <v>9.3352447104082081E-2</v>
      </c>
      <c r="IE25" s="20">
        <f>'Equation 4 Type II FTE'!IE25-'Equation 4 Type I FTE'!IE25</f>
        <v>9.6128040179525559E-2</v>
      </c>
      <c r="IF25" s="20">
        <f>'Equation 4 Type II FTE'!IF25-'Equation 4 Type I FTE'!IF25</f>
        <v>0.11546467193844842</v>
      </c>
      <c r="IG25" s="20">
        <f>'Equation 4 Type II FTE'!IG25-'Equation 4 Type I FTE'!IG25</f>
        <v>0.1107461637101945</v>
      </c>
      <c r="IH25" s="20">
        <f>'Equation 4 Type II FTE'!IH25-'Equation 4 Type I FTE'!IH25</f>
        <v>0.11000600555674292</v>
      </c>
      <c r="II25" s="20">
        <f>'Equation 4 Type II FTE'!II25-'Equation 4 Type I FTE'!II25</f>
        <v>8.1324877110493687E-2</v>
      </c>
      <c r="IJ25" s="20">
        <f>'Equation 4 Type II FTE'!IJ25-'Equation 4 Type I FTE'!IJ25</f>
        <v>0.10232686471468261</v>
      </c>
      <c r="IK25" s="20">
        <f>'Equation 4 Type II FTE'!IK25-'Equation 4 Type I FTE'!IK25</f>
        <v>9.0299294721094242E-2</v>
      </c>
      <c r="IL25" s="20">
        <f>'Equation 4 Type II FTE'!IL25-'Equation 4 Type I FTE'!IL25</f>
        <v>8.9466616798461213E-2</v>
      </c>
      <c r="IM25" s="20">
        <f>'Equation 4 Type II FTE'!IM25-'Equation 4 Type I FTE'!IM25</f>
        <v>9.723827740970295E-2</v>
      </c>
      <c r="IN25" s="20">
        <f>'Equation 4 Type II FTE'!IN25-'Equation 4 Type I FTE'!IN25</f>
        <v>9.5017802949348154E-2</v>
      </c>
      <c r="IO25" s="20">
        <f>'Equation 4 Type II FTE'!IO25-'Equation 4 Type I FTE'!IO25</f>
        <v>9.7978435563154526E-2</v>
      </c>
      <c r="IP25" s="20">
        <f>'Equation 4 Type II FTE'!IP25-'Equation 4 Type I FTE'!IP25</f>
        <v>0.10103158794614234</v>
      </c>
      <c r="IQ25" s="20">
        <f>'Equation 4 Type II FTE'!IQ25-'Equation 4 Type I FTE'!IQ25</f>
        <v>9.7330797178884376E-2</v>
      </c>
      <c r="IR25" s="20">
        <f>'Equation 4 Type II FTE'!IR25-'Equation 4 Type I FTE'!IR25</f>
        <v>9.4092605257533685E-2</v>
      </c>
      <c r="IS25" s="20">
        <f>'Equation 4 Type II FTE'!IS25-'Equation 4 Type I FTE'!IS25</f>
        <v>9.6590639025432801E-2</v>
      </c>
      <c r="IT25" s="20">
        <f>'Equation 4 Type II FTE'!IT25-'Equation 4 Type I FTE'!IT25</f>
        <v>0.11333671724727507</v>
      </c>
      <c r="IU25" s="20">
        <f>'Equation 4 Type II FTE'!IU25-'Equation 4 Type I FTE'!IU25</f>
        <v>9.9366232100876251E-2</v>
      </c>
      <c r="IV25" s="20">
        <f>'Equation 4 Type II FTE'!IV25-'Equation 4 Type I FTE'!IV25</f>
        <v>0.10010639025432785</v>
      </c>
      <c r="IW25" s="20">
        <f>'Equation 4 Type II FTE'!IW25-'Equation 4 Type I FTE'!IW25</f>
        <v>9.029929472109427E-2</v>
      </c>
      <c r="IX25" s="20">
        <f>'Equation 4 Type II FTE'!IX25-'Equation 4 Type I FTE'!IX25</f>
        <v>0.10204930540713827</v>
      </c>
      <c r="IY25" s="20">
        <f>'Equation 4 Type II FTE'!IY25-'Equation 4 Type I FTE'!IY25</f>
        <v>9.5757961102799716E-2</v>
      </c>
      <c r="IZ25" s="20">
        <f>'Equation 4 Type II FTE'!IZ25-'Equation 4 Type I FTE'!IZ25</f>
        <v>0.12434656977986749</v>
      </c>
      <c r="JA25" s="20">
        <f>'Equation 4 Type II FTE'!JA25-'Equation 4 Type I FTE'!JA25</f>
        <v>9.9921350715964974E-2</v>
      </c>
      <c r="JB25" s="20">
        <f>'Equation 4 Type II FTE'!JB25-'Equation 4 Type I FTE'!JB25</f>
        <v>0.15238005984184649</v>
      </c>
      <c r="JC25" s="20">
        <f>'Equation 4 Type II FTE'!JC25-'Equation 4 Type I FTE'!JC25</f>
        <v>0.18466945928617223</v>
      </c>
      <c r="JD25" s="20">
        <f>'Equation 4 Type II FTE'!JD25-'Equation 4 Type I FTE'!JD25</f>
        <v>0.18309662321008763</v>
      </c>
      <c r="JE25" s="20">
        <f>'Equation 4 Type II FTE'!JE25-'Equation 4 Type I FTE'!JE25</f>
        <v>0.17245684975422099</v>
      </c>
      <c r="JF25" s="20">
        <f>'Equation 4 Type II FTE'!JF25-'Equation 4 Type I FTE'!JF25</f>
        <v>0.16995881598632184</v>
      </c>
      <c r="JG25" s="20">
        <f>'Equation 4 Type II FTE'!JG25-'Equation 4 Type I FTE'!JG25</f>
        <v>0.21261042957896981</v>
      </c>
      <c r="JH25" s="20">
        <f>'Equation 4 Type II FTE'!JH25-'Equation 4 Type I FTE'!JH25</f>
        <v>0.17976591151955551</v>
      </c>
      <c r="JI25" s="20">
        <f>'Equation 4 Type II FTE'!JI25-'Equation 4 Type I FTE'!JI25</f>
        <v>0.16200211583671725</v>
      </c>
      <c r="JJ25" s="20">
        <f>'Equation 4 Type II FTE'!JJ25-'Equation 4 Type I FTE'!JJ25</f>
        <v>0.1308229536225689</v>
      </c>
      <c r="JK25" s="20">
        <f>'Equation 4 Type II FTE'!JK25-'Equation 4 Type I FTE'!JK25</f>
        <v>0.20400609104509509</v>
      </c>
      <c r="JL25" s="20">
        <f>'Equation 4 Type II FTE'!JL25-'Equation 4 Type I FTE'!JL25</f>
        <v>0.12480916862577468</v>
      </c>
      <c r="JM25" s="20">
        <f>'Equation 4 Type II FTE'!JM25-'Equation 4 Type I FTE'!JM25</f>
        <v>0.13794697584954047</v>
      </c>
      <c r="JN25" s="20">
        <f>'Equation 4 Type II FTE'!JN25-'Equation 4 Type I FTE'!JN25</f>
        <v>0.14201784569352432</v>
      </c>
      <c r="JO25" s="20">
        <f>'Equation 4 Type II FTE'!JO25-'Equation 4 Type I FTE'!JO25</f>
        <v>0.19123836289805507</v>
      </c>
      <c r="JP25" s="20">
        <f>'Equation 4 Type II FTE'!JP25-'Equation 4 Type I FTE'!JP25</f>
        <v>0.19447655481940579</v>
      </c>
      <c r="JQ25" s="20">
        <f>'Equation 4 Type II FTE'!JQ25-'Equation 4 Type I FTE'!JQ25</f>
        <v>0.24675022440692462</v>
      </c>
      <c r="JR25" s="20">
        <f>'Equation 4 Type II FTE'!JR25-'Equation 4 Type I FTE'!JR25</f>
        <v>0.21769901688394955</v>
      </c>
      <c r="JS25" s="20">
        <f>'Equation 4 Type II FTE'!JS25-'Equation 4 Type I FTE'!JS25</f>
        <v>0.16625802521906391</v>
      </c>
      <c r="JT25" s="20">
        <f>'Equation 4 Type II FTE'!JT25-'Equation 4 Type I FTE'!JT25</f>
        <v>0.164407629835435</v>
      </c>
      <c r="JU25" s="20">
        <f>'Equation 4 Type II FTE'!JU25-'Equation 4 Type I FTE'!JU25</f>
        <v>0.15265761914939091</v>
      </c>
      <c r="JV25" s="20">
        <f>'Equation 4 Type II FTE'!JV25-'Equation 4 Type I FTE'!JV25</f>
        <v>0.13267334900619793</v>
      </c>
      <c r="JW25" s="20">
        <f>'Equation 4 Type II FTE'!JW25-'Equation 4 Type I FTE'!JW25</f>
        <v>0.12295877324214577</v>
      </c>
      <c r="JX25" s="20">
        <f>'Equation 4 Type II FTE'!JX25-'Equation 4 Type I FTE'!JX25</f>
        <v>0.11000600555674289</v>
      </c>
      <c r="JY25" s="20">
        <f>'Equation 4 Type II FTE'!JY25-'Equation 4 Type I FTE'!JY25</f>
        <v>0.16468518914297936</v>
      </c>
      <c r="JZ25" s="20">
        <f>'Equation 4 Type II FTE'!JZ25-'Equation 4 Type I FTE'!JZ25</f>
        <v>0.14507099807651208</v>
      </c>
      <c r="KA25" s="20">
        <f>'Equation 4 Type II FTE'!KA25-'Equation 4 Type I FTE'!KA25</f>
        <v>7.6883928189784151E-2</v>
      </c>
      <c r="KB25" s="20">
        <f>'Equation 4 Type II FTE'!KB25-'Equation 4 Type I FTE'!KB25</f>
        <v>0.25924039324642018</v>
      </c>
      <c r="KC25" s="20">
        <f>'Equation 4 Type II FTE'!KC25-'Equation 4 Type I FTE'!KC25</f>
        <v>0.1891104082068818</v>
      </c>
      <c r="KD25" s="20">
        <f>'Equation 4 Type II FTE'!KD25-'Equation 4 Type I FTE'!KD25</f>
        <v>0.11879538362898046</v>
      </c>
      <c r="KE25" s="20">
        <f>'Equation 4 Type II FTE'!KE25-'Equation 4 Type I FTE'!KE25</f>
        <v>0.13258082923701653</v>
      </c>
      <c r="KF25" s="20">
        <f>'Equation 4 Type II FTE'!KF25-'Equation 4 Type I FTE'!KF25</f>
        <v>0.14063004915580257</v>
      </c>
      <c r="KG25" s="20">
        <f>'Equation 4 Type II FTE'!KG25-'Equation 4 Type I FTE'!KG25</f>
        <v>0.14627375507587081</v>
      </c>
      <c r="KH25" s="20">
        <f>'Equation 4 Type II FTE'!KH25-'Equation 4 Type I FTE'!KH25</f>
        <v>0.13341350715964961</v>
      </c>
      <c r="KI25" s="20">
        <f>'Equation 4 Type II FTE'!KI25-'Equation 4 Type I FTE'!KI25</f>
        <v>0.1606143192989955</v>
      </c>
      <c r="KJ25" s="20">
        <f>'Equation 4 Type II FTE'!KJ25-'Equation 4 Type I FTE'!KJ25</f>
        <v>0.17995095105791836</v>
      </c>
      <c r="KK25" s="20">
        <f>'Equation 4 Type II FTE'!KK25-'Equation 4 Type I FTE'!KK25</f>
        <v>0.12675208377858521</v>
      </c>
      <c r="KL25" s="20">
        <f>'Equation 4 Type II FTE'!KL25-'Equation 4 Type I FTE'!KL25</f>
        <v>0.22667343449455007</v>
      </c>
      <c r="KM25" s="20">
        <f>'Equation 4 Type II FTE'!KM25-'Equation 4 Type I FTE'!KM25</f>
        <v>0.22362028211156226</v>
      </c>
      <c r="KN25" s="20">
        <f>'Equation 4 Type II FTE'!KN25-'Equation 4 Type I FTE'!KN25</f>
        <v>0.14775407138277408</v>
      </c>
      <c r="KO25" s="20">
        <f>'Equation 4 Type II FTE'!KO25-'Equation 4 Type I FTE'!KO25</f>
        <v>0.13572650138918574</v>
      </c>
      <c r="KP25" s="20">
        <f>'Equation 4 Type II FTE'!KP25-'Equation 4 Type I FTE'!KP25</f>
        <v>0.15876392391536651</v>
      </c>
      <c r="KQ25" s="20">
        <f>'Equation 4 Type II FTE'!KQ25-'Equation 4 Type I FTE'!KQ25</f>
        <v>0.20705924342808291</v>
      </c>
      <c r="KR25" s="20">
        <f>'Equation 4 Type II FTE'!KR25-'Equation 4 Type I FTE'!KR25</f>
        <v>9.0761893567001428E-2</v>
      </c>
      <c r="KS25" s="20">
        <f>'Equation 4 Type II FTE'!KS25-'Equation 4 Type I FTE'!KS25</f>
        <v>0.14618123530668942</v>
      </c>
      <c r="KT25" s="20">
        <f>'Equation 4 Type II FTE'!KT25-'Equation 4 Type I FTE'!KT25</f>
        <v>0.1522875400726651</v>
      </c>
      <c r="KU25" s="20">
        <f>'Equation 4 Type II FTE'!KU25-'Equation 4 Type I FTE'!KU25</f>
        <v>0.19336631758922851</v>
      </c>
      <c r="KV25" s="20">
        <f>'Equation 4 Type II FTE'!KV25-'Equation 4 Type I FTE'!KV25</f>
        <v>0.10658277409702921</v>
      </c>
      <c r="KW25" s="20">
        <f>'Equation 4 Type II FTE'!KW25-'Equation 4 Type I FTE'!KW25</f>
        <v>0.24841558025219068</v>
      </c>
      <c r="KX25" s="20">
        <f>'Equation 4 Type II FTE'!KX25-'Equation 4 Type I FTE'!KX25</f>
        <v>0.24739786279119502</v>
      </c>
      <c r="KY25" s="20">
        <f>'Equation 4 Type II FTE'!KY25-'Equation 4 Type I FTE'!KY25</f>
        <v>0.23037422526180806</v>
      </c>
      <c r="KZ25" s="20">
        <f>'Equation 4 Type II FTE'!KZ25-'Equation 4 Type I FTE'!KZ25</f>
        <v>0.21464586450096168</v>
      </c>
      <c r="LA25" s="20">
        <f>'Equation 4 Type II FTE'!LA25-'Equation 4 Type I FTE'!LA25</f>
        <v>0.23999628125667882</v>
      </c>
      <c r="LB25" s="20">
        <f>'Equation 4 Type II FTE'!LB25-'Equation 4 Type I FTE'!LB25</f>
        <v>0.22371280188074383</v>
      </c>
      <c r="LC25" s="20">
        <f>'Equation 4 Type II FTE'!LC25-'Equation 4 Type I FTE'!LC25</f>
        <v>0.23740572771959811</v>
      </c>
      <c r="LD25" s="20">
        <f>'Equation 4 Type II FTE'!LD25-'Equation 4 Type I FTE'!LD25</f>
        <v>0.27052780508655694</v>
      </c>
      <c r="LE25" s="20">
        <f>'Equation 4 Type II FTE'!LE25-'Equation 4 Type I FTE'!LE25</f>
        <v>0.2016930968155588</v>
      </c>
      <c r="LF25" s="20">
        <f>'Equation 4 Type II FTE'!LF25-'Equation 4 Type I FTE'!LF25</f>
        <v>0.15376785637956819</v>
      </c>
      <c r="LG25" s="20">
        <f>'Equation 4 Type II FTE'!LG25-'Equation 4 Type I FTE'!LG25</f>
        <v>0.24240179525539651</v>
      </c>
      <c r="LH25" s="20">
        <f>'Equation 4 Type II FTE'!LH25-'Equation 4 Type I FTE'!LH25</f>
        <v>0.24018132079504162</v>
      </c>
      <c r="LI25" s="20">
        <f>'Equation 4 Type II FTE'!LI25-'Equation 4 Type I FTE'!LI25</f>
        <v>0.25637228040179522</v>
      </c>
      <c r="LJ25" s="20">
        <f>'Equation 4 Type II FTE'!LJ25-'Equation 4 Type I FTE'!LJ25</f>
        <v>0.17541748236802734</v>
      </c>
      <c r="LK25" s="20">
        <f>'Equation 4 Type II FTE'!LK25-'Equation 4 Type I FTE'!LK25</f>
        <v>0.21973445180594148</v>
      </c>
      <c r="LL25" s="20">
        <f>'Equation 4 Type II FTE'!LL25-'Equation 4 Type I FTE'!LL25</f>
        <v>0.27857702500534387</v>
      </c>
      <c r="LM25" s="20">
        <f>'Equation 4 Type II FTE'!LM25-'Equation 4 Type I FTE'!LM25</f>
        <v>0.18494701859371609</v>
      </c>
      <c r="LN25" s="20">
        <f>'Equation 4 Type II FTE'!LN25-'Equation 4 Type I FTE'!LN25</f>
        <v>0.25017345586663886</v>
      </c>
      <c r="LO25" s="20">
        <f>'Equation 4 Type II FTE'!LO25-'Equation 4 Type I FTE'!LO25</f>
        <v>0.15654344945501109</v>
      </c>
      <c r="LP25" s="20">
        <f>'Equation 4 Type II FTE'!LP25-'Equation 4 Type I FTE'!LP25</f>
        <v>0.2370356486428733</v>
      </c>
      <c r="LQ25" s="20">
        <f>'Equation 4 Type II FTE'!LQ25-'Equation 4 Type I FTE'!LQ25</f>
        <v>0.16977377644795943</v>
      </c>
      <c r="LR25" s="20">
        <f>'Equation 4 Type II FTE'!LR25-'Equation 4 Type I FTE'!LR25</f>
        <v>0.24582502671510831</v>
      </c>
      <c r="LS25" s="20">
        <f>'Equation 4 Type II FTE'!LS25-'Equation 4 Type I FTE'!LS25</f>
        <v>0.18957300705278968</v>
      </c>
      <c r="LT25" s="20">
        <f>'Equation 4 Type II FTE'!LT25-'Equation 4 Type I FTE'!LT25</f>
        <v>0.14710643299850368</v>
      </c>
      <c r="LU25" s="20">
        <f>'Equation 4 Type II FTE'!LU25-'Equation 4 Type I FTE'!LU25</f>
        <v>0.2348151741825176</v>
      </c>
      <c r="LV25" s="20">
        <f>'Equation 4 Type II FTE'!LV25-'Equation 4 Type I FTE'!LV25</f>
        <v>0.20039782004701859</v>
      </c>
      <c r="LW25" s="20">
        <f>'Equation 4 Type II FTE'!LW25-'Equation 4 Type I FTE'!LW25</f>
        <v>0.21409074588587307</v>
      </c>
      <c r="LX25" s="20">
        <f>'Equation 4 Type II FTE'!LX25-'Equation 4 Type I FTE'!LX25</f>
        <v>0.25738999786279126</v>
      </c>
      <c r="LY25" s="20">
        <f>'Equation 4 Type II FTE'!LY25-'Equation 4 Type I FTE'!LY25</f>
        <v>0.23028170549262666</v>
      </c>
      <c r="LZ25" s="20">
        <f>'Equation 4 Type II FTE'!LZ25-'Equation 4 Type I FTE'!LZ25</f>
        <v>0.19641946997221632</v>
      </c>
      <c r="MA25" s="20">
        <f>'Equation 4 Type II FTE'!MA25-'Equation 4 Type I FTE'!MA25</f>
        <v>0.13877965377217349</v>
      </c>
      <c r="MB25" s="20">
        <f>'Equation 4 Type II FTE'!MB25-'Equation 4 Type I FTE'!MB25</f>
        <v>0.20465372942936522</v>
      </c>
      <c r="MC25" s="20">
        <f>'Equation 4 Type II FTE'!MC25-'Equation 4 Type I FTE'!MC25</f>
        <v>0.26691953408848046</v>
      </c>
      <c r="MD25" s="20">
        <f>'Equation 4 Type II FTE'!MD25-'Equation 4 Type I FTE'!MD25</f>
        <v>0.21816161572985693</v>
      </c>
      <c r="ME25" s="20">
        <f>'Equation 4 Type II FTE'!ME25-'Equation 4 Type I FTE'!ME25</f>
        <v>0.21066751442615939</v>
      </c>
      <c r="MF25" s="20">
        <f>'Equation 4 Type II FTE'!MF25-'Equation 4 Type I FTE'!MF25</f>
        <v>0.2229726437272922</v>
      </c>
      <c r="MG25" s="20">
        <f>'Equation 4 Type II FTE'!MG25-'Equation 4 Type I FTE'!MG25</f>
        <v>0.22065964949775591</v>
      </c>
      <c r="MH25" s="20">
        <f>'Equation 4 Type II FTE'!MH25-'Equation 4 Type I FTE'!MH25</f>
        <v>0.22898642872408637</v>
      </c>
      <c r="MI25" s="20">
        <f>'Equation 4 Type II FTE'!MI25-'Equation 4 Type I FTE'!MI25</f>
        <v>0.20937223765761917</v>
      </c>
      <c r="MJ25" s="20">
        <f>'Equation 4 Type II FTE'!MJ25-'Equation 4 Type I FTE'!MJ25</f>
        <v>0.18448441974780938</v>
      </c>
      <c r="MK25" s="20">
        <f>'Equation 4 Type II FTE'!MK25-'Equation 4 Type I FTE'!MK25</f>
        <v>0.2038210515067323</v>
      </c>
      <c r="ML25" s="20">
        <f>'Equation 4 Type II FTE'!ML25-'Equation 4 Type I FTE'!ML25</f>
        <v>0.26969512716392391</v>
      </c>
      <c r="MM25" s="20">
        <f>'Equation 4 Type II FTE'!MM25-'Equation 4 Type I FTE'!MM25</f>
        <v>0.18864780936097458</v>
      </c>
      <c r="MN25" s="20">
        <f>'Equation 4 Type II FTE'!MN25-'Equation 4 Type I FTE'!MN25</f>
        <v>0.18198638597991029</v>
      </c>
      <c r="MO25" s="20">
        <f>'Equation 4 Type II FTE'!MO25-'Equation 4 Type I FTE'!MO25</f>
        <v>0.152472579611028</v>
      </c>
      <c r="MP25" s="20">
        <f>'Equation 4 Type II FTE'!MP25-'Equation 4 Type I FTE'!MP25</f>
        <v>0.15386037614874976</v>
      </c>
      <c r="MQ25" s="20">
        <f>'Equation 4 Type II FTE'!MQ25-'Equation 4 Type I FTE'!MQ25</f>
        <v>0.1426654840777945</v>
      </c>
      <c r="MR25" s="20">
        <f>'Equation 4 Type II FTE'!MR25-'Equation 4 Type I FTE'!MR25</f>
        <v>0.18198638597991024</v>
      </c>
      <c r="MS25" s="20">
        <f>'Equation 4 Type II FTE'!MS25-'Equation 4 Type I FTE'!MS25</f>
        <v>0.15978164137636242</v>
      </c>
      <c r="MT25" s="20">
        <f>'Equation 4 Type II FTE'!MT25-'Equation 4 Type I FTE'!MT25</f>
        <v>0.18846276982261168</v>
      </c>
      <c r="MU25" s="20">
        <f>'Equation 4 Type II FTE'!MU25-'Equation 4 Type I FTE'!MU25</f>
        <v>0.14997454584312891</v>
      </c>
      <c r="MV25" s="20">
        <f>'Equation 4 Type II FTE'!MV25-'Equation 4 Type I FTE'!MV25</f>
        <v>0.22251004488138493</v>
      </c>
      <c r="MW25" s="20">
        <f>'Equation 4 Type II FTE'!MW25-'Equation 4 Type I FTE'!MW25</f>
        <v>0.21011239581107075</v>
      </c>
      <c r="MX25" s="20">
        <f>'Equation 4 Type II FTE'!MX25-'Equation 4 Type I FTE'!MX25</f>
        <v>0.23231714041461848</v>
      </c>
      <c r="MY25" s="20">
        <f>'Equation 4 Type II FTE'!MY25-'Equation 4 Type I FTE'!MY25</f>
        <v>0.21520098311605046</v>
      </c>
      <c r="MZ25" s="20">
        <f>'Equation 4 Type II FTE'!MZ25-'Equation 4 Type I FTE'!MZ25</f>
        <v>0.15987416114554392</v>
      </c>
      <c r="NA25" s="20">
        <f>'Equation 4 Type II FTE'!NA25-'Equation 4 Type I FTE'!NA25</f>
        <v>0.26534669801239574</v>
      </c>
      <c r="NB25" s="20">
        <f>'Equation 4 Type II FTE'!NB25-'Equation 4 Type I FTE'!NB25</f>
        <v>0.19355135712759136</v>
      </c>
      <c r="NC25" s="20">
        <f>'Equation 4 Type II FTE'!NC25-'Equation 4 Type I FTE'!NC25</f>
        <v>0.2156635819619577</v>
      </c>
      <c r="ND25" s="20">
        <f>'Equation 4 Type II FTE'!ND25-'Equation 4 Type I FTE'!ND25</f>
        <v>0.24166163710194494</v>
      </c>
      <c r="NE25" s="20">
        <f>'Equation 4 Type II FTE'!NE25-'Equation 4 Type I FTE'!NE25</f>
        <v>0.15497061337892715</v>
      </c>
      <c r="NF25" s="20">
        <f>'Equation 4 Type II FTE'!NF25-'Equation 4 Type I FTE'!NF25</f>
        <v>0.21547854242359471</v>
      </c>
      <c r="NG25" s="46">
        <f>'Equation 4 Type II FTE'!NG25-'Equation 4 Type I FTE'!NG25</f>
        <v>0.23231714041461848</v>
      </c>
      <c r="NH25" s="20">
        <f>'Equation 4 Type II FTE'!NH25-'Equation 4 Type I FTE'!NH25</f>
        <v>0.24601006625347299</v>
      </c>
      <c r="NI25" s="20">
        <f>'Equation 4 Type II FTE'!NI25-'Equation 4 Type I FTE'!NI25</f>
        <v>0.15423045522547552</v>
      </c>
      <c r="NJ25" s="46">
        <f>'Equation 4 Type II FTE'!NJ25-'Equation 4 Type I FTE'!NJ25</f>
        <v>0.36767356272707841</v>
      </c>
    </row>
    <row r="26" spans="2:374" x14ac:dyDescent="0.3">
      <c r="B26" s="18" t="s">
        <v>837</v>
      </c>
      <c r="C26" s="20">
        <f>'Equation 4 Type II FTE'!C26-'Equation 4 Type I FTE'!C26</f>
        <v>9.8139047112057495E-2</v>
      </c>
      <c r="D26" s="20">
        <f>'Equation 4 Type II FTE'!D26-'Equation 4 Type I FTE'!D26</f>
        <v>0.11592563215331381</v>
      </c>
      <c r="E26" s="20">
        <f>'Equation 4 Type II FTE'!E26-'Equation 4 Type I FTE'!E26</f>
        <v>0.11842826723449561</v>
      </c>
      <c r="F26" s="20">
        <f>'Equation 4 Type II FTE'!F26-'Equation 4 Type I FTE'!F26</f>
        <v>0.1606155443172744</v>
      </c>
      <c r="G26" s="20">
        <f>'Equation 4 Type II FTE'!G26-'Equation 4 Type I FTE'!G26</f>
        <v>0.11440617513973915</v>
      </c>
      <c r="H26" s="20">
        <f>'Equation 4 Type II FTE'!H26-'Equation 4 Type I FTE'!H26</f>
        <v>9.4385094490284802E-2</v>
      </c>
      <c r="I26" s="20">
        <f>'Equation 4 Type II FTE'!I26-'Equation 4 Type I FTE'!I26</f>
        <v>7.8296726111258985E-2</v>
      </c>
      <c r="J26" s="20">
        <f>'Equation 4 Type II FTE'!J26-'Equation 4 Type I FTE'!J26</f>
        <v>9.3133776949693894E-2</v>
      </c>
      <c r="K26" s="20">
        <f>'Equation 4 Type II FTE'!K26-'Equation 4 Type I FTE'!K26</f>
        <v>8.0173702422145332E-2</v>
      </c>
      <c r="L26" s="20">
        <f>'Equation 4 Type II FTE'!L26-'Equation 4 Type I FTE'!L26</f>
        <v>0.16392259781740751</v>
      </c>
      <c r="M26" s="20">
        <f>'Equation 4 Type II FTE'!M26-'Equation 4 Type I FTE'!M26</f>
        <v>9.5904551503859459E-2</v>
      </c>
      <c r="N26" s="20">
        <f>'Equation 4 Type II FTE'!N26-'Equation 4 Type I FTE'!N26</f>
        <v>0.19011088634548842</v>
      </c>
      <c r="O26" s="20">
        <f>'Equation 4 Type II FTE'!O26-'Equation 4 Type I FTE'!O26</f>
        <v>9.733462869310619E-2</v>
      </c>
      <c r="P26" s="20">
        <f>'Equation 4 Type II FTE'!P26-'Equation 4 Type I FTE'!P26</f>
        <v>7.1325099813681125E-2</v>
      </c>
      <c r="Q26" s="20">
        <f>'Equation 4 Type II FTE'!Q26-'Equation 4 Type I FTE'!Q26</f>
        <v>0</v>
      </c>
      <c r="R26" s="20">
        <f>'Equation 4 Type II FTE'!R26-'Equation 4 Type I FTE'!R26</f>
        <v>7.1235719989353213E-2</v>
      </c>
      <c r="S26" s="20">
        <f>'Equation 4 Type II FTE'!S26-'Equation 4 Type I FTE'!S26</f>
        <v>8.3570135746606322E-2</v>
      </c>
      <c r="T26" s="20">
        <f>'Equation 4 Type II FTE'!T26-'Equation 4 Type I FTE'!T26</f>
        <v>8.6162150652116035E-2</v>
      </c>
      <c r="U26" s="20">
        <f>'Equation 4 Type II FTE'!U26-'Equation 4 Type I FTE'!U26</f>
        <v>0.10636199095022625</v>
      </c>
      <c r="V26" s="20">
        <f>'Equation 4 Type II FTE'!V26-'Equation 4 Type I FTE'!V26</f>
        <v>0.12039462336970985</v>
      </c>
      <c r="W26" s="20">
        <f>'Equation 4 Type II FTE'!W26-'Equation 4 Type I FTE'!W26</f>
        <v>7.0788820867713598E-2</v>
      </c>
      <c r="X26" s="20">
        <f>'Equation 4 Type II FTE'!X26-'Equation 4 Type I FTE'!X26</f>
        <v>6.9626883151450616E-2</v>
      </c>
      <c r="Y26" s="20">
        <f>'Equation 4 Type II FTE'!Y26-'Equation 4 Type I FTE'!Y26</f>
        <v>7.4989672611125907E-2</v>
      </c>
      <c r="Z26" s="20">
        <f>'Equation 4 Type II FTE'!Z26-'Equation 4 Type I FTE'!Z26</f>
        <v>0.17813398988554696</v>
      </c>
      <c r="AA26" s="20">
        <f>'Equation 4 Type II FTE'!AA26-'Equation 4 Type I FTE'!AA26</f>
        <v>0.1196795847750865</v>
      </c>
      <c r="AB26" s="20">
        <f>'Equation 4 Type II FTE'!AB26-'Equation 4 Type I FTE'!AB26</f>
        <v>0.1682128293851477</v>
      </c>
      <c r="AC26" s="20">
        <f>'Equation 4 Type II FTE'!AC26-'Equation 4 Type I FTE'!AC26</f>
        <v>0.11637253127495341</v>
      </c>
      <c r="AD26" s="20">
        <f>'Equation 4 Type II FTE'!AD26-'Equation 4 Type I FTE'!AD26</f>
        <v>8.6251530476443961E-2</v>
      </c>
      <c r="AE26" s="20">
        <f>'Equation 4 Type II FTE'!AE26-'Equation 4 Type I FTE'!AE26</f>
        <v>8.5268352408836845E-2</v>
      </c>
      <c r="AF26" s="20">
        <f>'Equation 4 Type II FTE'!AF26-'Equation 4 Type I FTE'!AF26</f>
        <v>9.5100133084908167E-2</v>
      </c>
      <c r="AG26" s="20">
        <f>'Equation 4 Type II FTE'!AG26-'Equation 4 Type I FTE'!AG26</f>
        <v>9.2418738355070529E-2</v>
      </c>
      <c r="AH26" s="20">
        <f>'Equation 4 Type II FTE'!AH26-'Equation 4 Type I FTE'!AH26</f>
        <v>0.10654075059888209</v>
      </c>
      <c r="AI26" s="20">
        <f>'Equation 4 Type II FTE'!AI26-'Equation 4 Type I FTE'!AI26</f>
        <v>9.3223156774021834E-2</v>
      </c>
      <c r="AJ26" s="20">
        <f>'Equation 4 Type II FTE'!AJ26-'Equation 4 Type I FTE'!AJ26</f>
        <v>8.0531221719456994E-2</v>
      </c>
      <c r="AK26" s="20">
        <f>'Equation 4 Type II FTE'!AK26-'Equation 4 Type I FTE'!AK26</f>
        <v>0.10135672078786265</v>
      </c>
      <c r="AL26" s="20">
        <f>'Equation 4 Type II FTE'!AL26-'Equation 4 Type I FTE'!AL26</f>
        <v>0.10055230236891137</v>
      </c>
      <c r="AM26" s="20">
        <f>'Equation 4 Type II FTE'!AM26-'Equation 4 Type I FTE'!AM26</f>
        <v>0.11092036199095021</v>
      </c>
      <c r="AN26" s="20">
        <f>'Equation 4 Type II FTE'!AN26-'Equation 4 Type I FTE'!AN26</f>
        <v>7.1325099813681125E-2</v>
      </c>
      <c r="AO26" s="20">
        <f>'Equation 4 Type II FTE'!AO26-'Equation 4 Type I FTE'!AO26</f>
        <v>6.2655256853872771E-2</v>
      </c>
      <c r="AP26" s="20">
        <f>'Equation 4 Type II FTE'!AP26-'Equation 4 Type I FTE'!AP26</f>
        <v>0.10957966462603141</v>
      </c>
      <c r="AQ26" s="20">
        <f>'Equation 4 Type II FTE'!AQ26-'Equation 4 Type I FTE'!AQ26</f>
        <v>7.7492307692307694E-2</v>
      </c>
      <c r="AR26" s="20">
        <f>'Equation 4 Type II FTE'!AR26-'Equation 4 Type I FTE'!AR26</f>
        <v>8.6519669949427738E-2</v>
      </c>
      <c r="AS26" s="20">
        <f>'Equation 4 Type II FTE'!AS26-'Equation 4 Type I FTE'!AS26</f>
        <v>8.1246260314080387E-2</v>
      </c>
      <c r="AT26" s="20">
        <f>'Equation 4 Type II FTE'!AT26-'Equation 4 Type I FTE'!AT26</f>
        <v>7.6240990151716787E-2</v>
      </c>
      <c r="AU26" s="20">
        <f>'Equation 4 Type II FTE'!AU26-'Equation 4 Type I FTE'!AU26</f>
        <v>6.9895022624434394E-2</v>
      </c>
      <c r="AV26" s="20">
        <f>'Equation 4 Type II FTE'!AV26-'Equation 4 Type I FTE'!AV26</f>
        <v>8.5357732233164743E-2</v>
      </c>
      <c r="AW26" s="20">
        <f>'Equation 4 Type II FTE'!AW26-'Equation 4 Type I FTE'!AW26</f>
        <v>7.5257812084109657E-2</v>
      </c>
      <c r="AX26" s="20">
        <f>'Equation 4 Type II FTE'!AX26-'Equation 4 Type I FTE'!AX26</f>
        <v>7.5704711205749273E-2</v>
      </c>
      <c r="AY26" s="20">
        <f>'Equation 4 Type II FTE'!AY26-'Equation 4 Type I FTE'!AY26</f>
        <v>6.1582698961937722E-2</v>
      </c>
      <c r="AZ26" s="20">
        <f>'Equation 4 Type II FTE'!AZ26-'Equation 4 Type I FTE'!AZ26</f>
        <v>6.6766728772957154E-2</v>
      </c>
      <c r="BA26" s="20">
        <f>'Equation 4 Type II FTE'!BA26-'Equation 4 Type I FTE'!BA26</f>
        <v>7.025254192174607E-2</v>
      </c>
      <c r="BB26" s="20">
        <f>'Equation 4 Type II FTE'!BB26-'Equation 4 Type I FTE'!BB26</f>
        <v>9.1971839233430913E-2</v>
      </c>
      <c r="BC26" s="20">
        <f>'Equation 4 Type II FTE'!BC26-'Equation 4 Type I FTE'!BC26</f>
        <v>9.8764705882352921E-2</v>
      </c>
      <c r="BD26" s="20">
        <f>'Equation 4 Type II FTE'!BD26-'Equation 4 Type I FTE'!BD26</f>
        <v>7.0431301570401922E-2</v>
      </c>
      <c r="BE26" s="20">
        <f>'Equation 4 Type II FTE'!BE26-'Equation 4 Type I FTE'!BE26</f>
        <v>9.0005483098216654E-2</v>
      </c>
      <c r="BF26" s="20">
        <f>'Equation 4 Type II FTE'!BF26-'Equation 4 Type I FTE'!BF26</f>
        <v>8.8575405908969923E-2</v>
      </c>
      <c r="BG26" s="20">
        <f>'Equation 4 Type II FTE'!BG26-'Equation 4 Type I FTE'!BG26</f>
        <v>0.10975842427468725</v>
      </c>
      <c r="BH26" s="20">
        <f>'Equation 4 Type II FTE'!BH26-'Equation 4 Type I FTE'!BH26</f>
        <v>9.6262070801171148E-2</v>
      </c>
      <c r="BI26" s="20">
        <f>'Equation 4 Type II FTE'!BI26-'Equation 4 Type I FTE'!BI26</f>
        <v>0.10993718392334309</v>
      </c>
      <c r="BJ26" s="20">
        <f>'Equation 4 Type II FTE'!BJ26-'Equation 4 Type I FTE'!BJ26</f>
        <v>9.6619590098482824E-2</v>
      </c>
      <c r="BK26" s="20">
        <f>'Equation 4 Type II FTE'!BK26-'Equation 4 Type I FTE'!BK26</f>
        <v>8.6162150652116049E-2</v>
      </c>
      <c r="BL26" s="20">
        <f>'Equation 4 Type II FTE'!BL26-'Equation 4 Type I FTE'!BL26</f>
        <v>7.2933936651583708E-2</v>
      </c>
      <c r="BM26" s="20">
        <f>'Equation 4 Type II FTE'!BM26-'Equation 4 Type I FTE'!BM26</f>
        <v>8.7234708544051104E-2</v>
      </c>
      <c r="BN26" s="20">
        <f>'Equation 4 Type II FTE'!BN26-'Equation 4 Type I FTE'!BN26</f>
        <v>9.7960287463401644E-2</v>
      </c>
      <c r="BO26" s="20">
        <f>'Equation 4 Type II FTE'!BO26-'Equation 4 Type I FTE'!BO26</f>
        <v>0.14005818472185255</v>
      </c>
      <c r="BP26" s="20">
        <f>'Equation 4 Type II FTE'!BP26-'Equation 4 Type I FTE'!BP26</f>
        <v>7.7402927867979768E-2</v>
      </c>
      <c r="BQ26" s="20">
        <f>'Equation 4 Type II FTE'!BQ26-'Equation 4 Type I FTE'!BQ26</f>
        <v>9.5100133084908167E-2</v>
      </c>
      <c r="BR26" s="20">
        <f>'Equation 4 Type II FTE'!BR26-'Equation 4 Type I FTE'!BR26</f>
        <v>7.6240990151716787E-2</v>
      </c>
      <c r="BS26" s="20">
        <f>'Equation 4 Type II FTE'!BS26-'Equation 4 Type I FTE'!BS26</f>
        <v>8.9647963800904978E-2</v>
      </c>
      <c r="BT26" s="20">
        <f>'Equation 4 Type II FTE'!BT26-'Equation 4 Type I FTE'!BT26</f>
        <v>9.9658504125632139E-2</v>
      </c>
      <c r="BU26" s="20">
        <f>'Equation 4 Type II FTE'!BU26-'Equation 4 Type I FTE'!BU26</f>
        <v>8.8575405908969923E-2</v>
      </c>
      <c r="BV26" s="20">
        <f>'Equation 4 Type II FTE'!BV26-'Equation 4 Type I FTE'!BV26</f>
        <v>8.9916103273888728E-2</v>
      </c>
      <c r="BW26" s="20">
        <f>'Equation 4 Type II FTE'!BW26-'Equation 4 Type I FTE'!BW26</f>
        <v>0.10028416289592759</v>
      </c>
      <c r="BX26" s="20">
        <f>'Equation 4 Type II FTE'!BX26-'Equation 4 Type I FTE'!BX26</f>
        <v>7.4364013840830454E-2</v>
      </c>
      <c r="BY26" s="20">
        <f>'Equation 4 Type II FTE'!BY26-'Equation 4 Type I FTE'!BY26</f>
        <v>7.2040138408304491E-2</v>
      </c>
      <c r="BZ26" s="20">
        <f>'Equation 4 Type II FTE'!BZ26-'Equation 4 Type I FTE'!BZ26</f>
        <v>7.0878200692041524E-2</v>
      </c>
      <c r="CA26" s="20">
        <f>'Equation 4 Type II FTE'!CA26-'Equation 4 Type I FTE'!CA26</f>
        <v>0.10323369709874901</v>
      </c>
      <c r="CB26" s="20">
        <f>'Equation 4 Type II FTE'!CB26-'Equation 4 Type I FTE'!CB26</f>
        <v>9.8585946233697097E-2</v>
      </c>
      <c r="CC26" s="20">
        <f>'Equation 4 Type II FTE'!CC26-'Equation 4 Type I FTE'!CC26</f>
        <v>9.3044397125365982E-2</v>
      </c>
      <c r="CD26" s="20">
        <f>'Equation 4 Type II FTE'!CD26-'Equation 4 Type I FTE'!CD26</f>
        <v>0.15346515837104072</v>
      </c>
      <c r="CE26" s="20">
        <f>'Equation 4 Type II FTE'!CE26-'Equation 4 Type I FTE'!CE26</f>
        <v>0.11324423742347617</v>
      </c>
      <c r="CF26" s="20">
        <f>'Equation 4 Type II FTE'!CF26-'Equation 4 Type I FTE'!CF26</f>
        <v>9.3491296247005584E-2</v>
      </c>
      <c r="CG26" s="20">
        <f>'Equation 4 Type II FTE'!CG26-'Equation 4 Type I FTE'!CG26</f>
        <v>8.732408836837903E-2</v>
      </c>
      <c r="CH26" s="20">
        <f>'Equation 4 Type II FTE'!CH26-'Equation 4 Type I FTE'!CH26</f>
        <v>7.2576417354272033E-2</v>
      </c>
      <c r="CI26" s="20">
        <f>'Equation 4 Type II FTE'!CI26-'Equation 4 Type I FTE'!CI26</f>
        <v>9.072052169284002E-2</v>
      </c>
      <c r="CJ26" s="20">
        <f>'Equation 4 Type II FTE'!CJ26-'Equation 4 Type I FTE'!CJ26</f>
        <v>0.1322821400053234</v>
      </c>
      <c r="CK26" s="20">
        <f>'Equation 4 Type II FTE'!CK26-'Equation 4 Type I FTE'!CK26</f>
        <v>0.15704035134415756</v>
      </c>
      <c r="CL26" s="20">
        <f>'Equation 4 Type II FTE'!CL26-'Equation 4 Type I FTE'!CL26</f>
        <v>0.1049319137609795</v>
      </c>
      <c r="CM26" s="20">
        <f>'Equation 4 Type II FTE'!CM26-'Equation 4 Type I FTE'!CM26</f>
        <v>0.10975842427468725</v>
      </c>
      <c r="CN26" s="20">
        <f>'Equation 4 Type II FTE'!CN26-'Equation 4 Type I FTE'!CN26</f>
        <v>7.9369284003194041E-2</v>
      </c>
      <c r="CO26" s="20">
        <f>'Equation 4 Type II FTE'!CO26-'Equation 4 Type I FTE'!CO26</f>
        <v>8.6430290125099798E-2</v>
      </c>
      <c r="CP26" s="20">
        <f>'Equation 4 Type II FTE'!CP26-'Equation 4 Type I FTE'!CP26</f>
        <v>8.5983391003460211E-2</v>
      </c>
      <c r="CQ26" s="20">
        <f>'Equation 4 Type II FTE'!CQ26-'Equation 4 Type I FTE'!CQ26</f>
        <v>7.6956028746340152E-2</v>
      </c>
      <c r="CR26" s="20">
        <f>'Equation 4 Type II FTE'!CR26-'Equation 4 Type I FTE'!CR26</f>
        <v>7.5615331381421333E-2</v>
      </c>
      <c r="CS26" s="20">
        <f>'Equation 4 Type II FTE'!CS26-'Equation 4 Type I FTE'!CS26</f>
        <v>7.6330369976044712E-2</v>
      </c>
      <c r="CT26" s="20">
        <f>'Equation 4 Type II FTE'!CT26-'Equation 4 Type I FTE'!CT26</f>
        <v>7.4185254192174602E-2</v>
      </c>
      <c r="CU26" s="20">
        <f>'Equation 4 Type II FTE'!CU26-'Equation 4 Type I FTE'!CU26</f>
        <v>7.0520681394729834E-2</v>
      </c>
      <c r="CV26" s="20">
        <f>'Equation 4 Type II FTE'!CV26-'Equation 4 Type I FTE'!CV26</f>
        <v>0.10368059622038861</v>
      </c>
      <c r="CW26" s="20">
        <f>'Equation 4 Type II FTE'!CW26-'Equation 4 Type I FTE'!CW26</f>
        <v>0.10528943305829119</v>
      </c>
      <c r="CX26" s="20">
        <f>'Equation 4 Type II FTE'!CX26-'Equation 4 Type I FTE'!CX26</f>
        <v>8.2586957678999193E-2</v>
      </c>
      <c r="CY26" s="20">
        <f>'Equation 4 Type II FTE'!CY26-'Equation 4 Type I FTE'!CY26</f>
        <v>0.1019823795581581</v>
      </c>
      <c r="CZ26" s="20">
        <f>'Equation 4 Type II FTE'!CZ26-'Equation 4 Type I FTE'!CZ26</f>
        <v>0.16463763641203086</v>
      </c>
      <c r="DA26" s="20">
        <f>'Equation 4 Type II FTE'!DA26-'Equation 4 Type I FTE'!DA26</f>
        <v>0.1547164759116316</v>
      </c>
      <c r="DB26" s="20">
        <f>'Equation 4 Type II FTE'!DB26-'Equation 4 Type I FTE'!DB26</f>
        <v>9.9926643598615916E-2</v>
      </c>
      <c r="DC26" s="20">
        <f>'Equation 4 Type II FTE'!DC26-'Equation 4 Type I FTE'!DC26</f>
        <v>0.12298663827521958</v>
      </c>
      <c r="DD26" s="20">
        <f>'Equation 4 Type II FTE'!DD26-'Equation 4 Type I FTE'!DD26</f>
        <v>9.2150598882086765E-2</v>
      </c>
      <c r="DE26" s="20">
        <f>'Equation 4 Type II FTE'!DE26-'Equation 4 Type I FTE'!DE26</f>
        <v>0.16347569869576789</v>
      </c>
      <c r="DF26" s="20">
        <f>'Equation 4 Type II FTE'!DF26-'Equation 4 Type I FTE'!DF26</f>
        <v>0.1176238488155443</v>
      </c>
      <c r="DG26" s="20">
        <f>'Equation 4 Type II FTE'!DG26-'Equation 4 Type I FTE'!DG26</f>
        <v>0.11074160234229438</v>
      </c>
      <c r="DH26" s="20">
        <f>'Equation 4 Type II FTE'!DH26-'Equation 4 Type I FTE'!DH26</f>
        <v>0.15668283204684588</v>
      </c>
      <c r="DI26" s="20">
        <f>'Equation 4 Type II FTE'!DI26-'Equation 4 Type I FTE'!DI26</f>
        <v>7.5704711205749259E-2</v>
      </c>
      <c r="DJ26" s="20">
        <f>'Equation 4 Type II FTE'!DJ26-'Equation 4 Type I FTE'!DJ26</f>
        <v>0.10886462603140802</v>
      </c>
      <c r="DK26" s="20">
        <f>'Equation 4 Type II FTE'!DK26-'Equation 4 Type I FTE'!DK26</f>
        <v>0.17160926270960872</v>
      </c>
      <c r="DL26" s="20">
        <f>'Equation 4 Type II FTE'!DL26-'Equation 4 Type I FTE'!DL26</f>
        <v>0.18224546180463136</v>
      </c>
      <c r="DM26" s="20">
        <f>'Equation 4 Type II FTE'!DM26-'Equation 4 Type I FTE'!DM26</f>
        <v>5.7828746340165021E-2</v>
      </c>
      <c r="DN26" s="20">
        <f>'Equation 4 Type II FTE'!DN26-'Equation 4 Type I FTE'!DN26</f>
        <v>0.13210338035666755</v>
      </c>
      <c r="DO26" s="20">
        <f>'Equation 4 Type II FTE'!DO26-'Equation 4 Type I FTE'!DO26</f>
        <v>8.8128506787330321E-2</v>
      </c>
      <c r="DP26" s="20">
        <f>'Equation 4 Type II FTE'!DP26-'Equation 4 Type I FTE'!DP26</f>
        <v>0.10385935586904445</v>
      </c>
      <c r="DQ26" s="20">
        <f>'Equation 4 Type II FTE'!DQ26-'Equation 4 Type I FTE'!DQ26</f>
        <v>9.3044397125365969E-2</v>
      </c>
      <c r="DR26" s="20">
        <f>'Equation 4 Type II FTE'!DR26-'Equation 4 Type I FTE'!DR26</f>
        <v>0.14211392068139472</v>
      </c>
      <c r="DS26" s="20">
        <f>'Equation 4 Type II FTE'!DS26-'Equation 4 Type I FTE'!DS26</f>
        <v>0.10073106201756721</v>
      </c>
      <c r="DT26" s="20">
        <f>'Equation 4 Type II FTE'!DT26-'Equation 4 Type I FTE'!DT26</f>
        <v>0.11476369443705084</v>
      </c>
      <c r="DU26" s="20">
        <f>'Equation 4 Type II FTE'!DU26-'Equation 4 Type I FTE'!DU26</f>
        <v>9.2508118179398441E-2</v>
      </c>
      <c r="DV26" s="20">
        <f>'Equation 4 Type II FTE'!DV26-'Equation 4 Type I FTE'!DV26</f>
        <v>8.7145328719723178E-2</v>
      </c>
      <c r="DW26" s="20">
        <f>'Equation 4 Type II FTE'!DW26-'Equation 4 Type I FTE'!DW26</f>
        <v>6.9537503327122691E-2</v>
      </c>
      <c r="DX26" s="20">
        <f>'Equation 4 Type II FTE'!DX26-'Equation 4 Type I FTE'!DX26</f>
        <v>9.3670055895661436E-2</v>
      </c>
      <c r="DY26" s="20">
        <f>'Equation 4 Type II FTE'!DY26-'Equation 4 Type I FTE'!DY26</f>
        <v>8.1603779611392049E-2</v>
      </c>
      <c r="DZ26" s="20">
        <f>'Equation 4 Type II FTE'!DZ26-'Equation 4 Type I FTE'!DZ26</f>
        <v>9.0184242746872492E-2</v>
      </c>
      <c r="EA26" s="20">
        <f>'Equation 4 Type II FTE'!EA26-'Equation 4 Type I FTE'!EA26</f>
        <v>0.11976896459941443</v>
      </c>
      <c r="EB26" s="20">
        <f>'Equation 4 Type II FTE'!EB26-'Equation 4 Type I FTE'!EB26</f>
        <v>6.4442853340431192E-2</v>
      </c>
      <c r="EC26" s="20">
        <f>'Equation 4 Type II FTE'!EC26-'Equation 4 Type I FTE'!EC26</f>
        <v>8.3838275219590086E-2</v>
      </c>
      <c r="ED26" s="20">
        <f>'Equation 4 Type II FTE'!ED26-'Equation 4 Type I FTE'!ED26</f>
        <v>6.962688315145063E-2</v>
      </c>
      <c r="EE26" s="20">
        <f>'Equation 4 Type II FTE'!EE26-'Equation 4 Type I FTE'!EE26</f>
        <v>8.0799361192440772E-2</v>
      </c>
      <c r="EF26" s="20">
        <f>'Equation 4 Type II FTE'!EF26-'Equation 4 Type I FTE'!EF26</f>
        <v>7.302331647591162E-2</v>
      </c>
      <c r="EG26" s="20">
        <f>'Equation 4 Type II FTE'!EG26-'Equation 4 Type I FTE'!EG26</f>
        <v>0.10278679797710939</v>
      </c>
      <c r="EH26" s="20">
        <f>'Equation 4 Type II FTE'!EH26-'Equation 4 Type I FTE'!EH26</f>
        <v>6.2923396326856534E-2</v>
      </c>
      <c r="EI26" s="20">
        <f>'Equation 4 Type II FTE'!EI26-'Equation 4 Type I FTE'!EI26</f>
        <v>6.4264093691775354E-2</v>
      </c>
      <c r="EJ26" s="20">
        <f>'Equation 4 Type II FTE'!EJ26-'Equation 4 Type I FTE'!EJ26</f>
        <v>6.6677348948629214E-2</v>
      </c>
      <c r="EK26" s="20">
        <f>'Equation 4 Type II FTE'!EK26-'Equation 4 Type I FTE'!EK26</f>
        <v>9.8317806760713333E-2</v>
      </c>
      <c r="EL26" s="20">
        <f>'Equation 4 Type II FTE'!EL26-'Equation 4 Type I FTE'!EL26</f>
        <v>8.2765717327655031E-2</v>
      </c>
      <c r="EM26" s="20">
        <f>'Equation 4 Type II FTE'!EM26-'Equation 4 Type I FTE'!EM26</f>
        <v>8.0531221719457008E-2</v>
      </c>
      <c r="EN26" s="20">
        <f>'Equation 4 Type II FTE'!EN26-'Equation 4 Type I FTE'!EN26</f>
        <v>7.5347191908437597E-2</v>
      </c>
      <c r="EO26" s="20">
        <f>'Equation 4 Type II FTE'!EO26-'Equation 4 Type I FTE'!EO26</f>
        <v>8.312323662496672E-2</v>
      </c>
      <c r="EP26" s="20">
        <f>'Equation 4 Type II FTE'!EP26-'Equation 4 Type I FTE'!EP26</f>
        <v>8.6519669949427738E-2</v>
      </c>
      <c r="EQ26" s="20">
        <f>'Equation 4 Type II FTE'!EQ26-'Equation 4 Type I FTE'!EQ26</f>
        <v>8.3659515570934248E-2</v>
      </c>
      <c r="ER26" s="20">
        <f>'Equation 4 Type II FTE'!ER26-'Equation 4 Type I FTE'!ER26</f>
        <v>8.0620601543784934E-2</v>
      </c>
      <c r="ES26" s="20">
        <f>'Equation 4 Type II FTE'!ES26-'Equation 4 Type I FTE'!ES26</f>
        <v>7.4542773489486278E-2</v>
      </c>
      <c r="ET26" s="20">
        <f>'Equation 4 Type II FTE'!ET26-'Equation 4 Type I FTE'!ET26</f>
        <v>8.0441841895129082E-2</v>
      </c>
      <c r="EU26" s="20">
        <f>'Equation 4 Type II FTE'!EU26-'Equation 4 Type I FTE'!EU26</f>
        <v>8.419579451690179E-2</v>
      </c>
      <c r="EV26" s="20">
        <f>'Equation 4 Type II FTE'!EV26-'Equation 4 Type I FTE'!EV26</f>
        <v>7.8564865584242735E-2</v>
      </c>
      <c r="EW26" s="20">
        <f>'Equation 4 Type II FTE'!EW26-'Equation 4 Type I FTE'!EW26</f>
        <v>6.9626883151450616E-2</v>
      </c>
      <c r="EX26" s="20">
        <f>'Equation 4 Type II FTE'!EX26-'Equation 4 Type I FTE'!EX26</f>
        <v>9.5815171679531533E-2</v>
      </c>
      <c r="EY26" s="20">
        <f>'Equation 4 Type II FTE'!EY26-'Equation 4 Type I FTE'!EY26</f>
        <v>0.16436949693904709</v>
      </c>
      <c r="EZ26" s="20">
        <f>'Equation 4 Type II FTE'!EZ26-'Equation 4 Type I FTE'!EZ26</f>
        <v>0.12602555230236889</v>
      </c>
      <c r="FA26" s="20">
        <f>'Equation 4 Type II FTE'!FA26-'Equation 4 Type I FTE'!FA26</f>
        <v>7.8207346286931059E-2</v>
      </c>
      <c r="FB26" s="20">
        <f>'Equation 4 Type II FTE'!FB26-'Equation 4 Type I FTE'!FB26</f>
        <v>0.13415911631620972</v>
      </c>
      <c r="FC26" s="20">
        <f>'Equation 4 Type II FTE'!FC26-'Equation 4 Type I FTE'!FC26</f>
        <v>9.6619590098482824E-2</v>
      </c>
      <c r="FD26" s="20">
        <f>'Equation 4 Type II FTE'!FD26-'Equation 4 Type I FTE'!FD26</f>
        <v>7.5436571732765509E-2</v>
      </c>
      <c r="FE26" s="20">
        <f>'Equation 4 Type II FTE'!FE26-'Equation 4 Type I FTE'!FE26</f>
        <v>7.2308277881288269E-2</v>
      </c>
      <c r="FF26" s="20">
        <f>'Equation 4 Type II FTE'!FF26-'Equation 4 Type I FTE'!FF26</f>
        <v>6.9179984029811015E-2</v>
      </c>
      <c r="FG26" s="20">
        <f>'Equation 4 Type II FTE'!FG26-'Equation 4 Type I FTE'!FG26</f>
        <v>0.1328184189512909</v>
      </c>
      <c r="FH26" s="20">
        <f>'Equation 4 Type II FTE'!FH26-'Equation 4 Type I FTE'!FH26</f>
        <v>8.4553313814213452E-2</v>
      </c>
      <c r="FI26" s="20">
        <f>'Equation 4 Type II FTE'!FI26-'Equation 4 Type I FTE'!FI26</f>
        <v>0.11100974181527813</v>
      </c>
      <c r="FJ26" s="20">
        <f>'Equation 4 Type II FTE'!FJ26-'Equation 4 Type I FTE'!FJ26</f>
        <v>0.10001602342294383</v>
      </c>
      <c r="FK26" s="20">
        <f>'Equation 4 Type II FTE'!FK26-'Equation 4 Type I FTE'!FK26</f>
        <v>8.6251530476443974E-2</v>
      </c>
      <c r="FL26" s="20">
        <f>'Equation 4 Type II FTE'!FL26-'Equation 4 Type I FTE'!FL26</f>
        <v>0.10975842427468725</v>
      </c>
      <c r="FM26" s="20">
        <f>'Equation 4 Type II FTE'!FM26-'Equation 4 Type I FTE'!FM26</f>
        <v>9.1524940111791311E-2</v>
      </c>
      <c r="FN26" s="20">
        <f>'Equation 4 Type II FTE'!FN26-'Equation 4 Type I FTE'!FN26</f>
        <v>9.4831993611924403E-2</v>
      </c>
      <c r="FO26" s="20">
        <f>'Equation 4 Type II FTE'!FO26-'Equation 4 Type I FTE'!FO26</f>
        <v>0.10314431727442107</v>
      </c>
      <c r="FP26" s="20">
        <f>'Equation 4 Type II FTE'!FP26-'Equation 4 Type I FTE'!FP26</f>
        <v>8.9379824327921215E-2</v>
      </c>
      <c r="FQ26" s="20">
        <f>'Equation 4 Type II FTE'!FQ26-'Equation 4 Type I FTE'!FQ26</f>
        <v>9.0184242746872506E-2</v>
      </c>
      <c r="FR26" s="20">
        <f>'Equation 4 Type II FTE'!FR26-'Equation 4 Type I FTE'!FR26</f>
        <v>9.1614319936119237E-2</v>
      </c>
      <c r="FS26" s="20">
        <f>'Equation 4 Type II FTE'!FS26-'Equation 4 Type I FTE'!FS26</f>
        <v>0.15918546712802767</v>
      </c>
      <c r="FT26" s="20">
        <f>'Equation 4 Type II FTE'!FT26-'Equation 4 Type I FTE'!FT26</f>
        <v>7.5525951557093421E-2</v>
      </c>
      <c r="FU26" s="20">
        <f>'Equation 4 Type II FTE'!FU26-'Equation 4 Type I FTE'!FU26</f>
        <v>9.7155869044450352E-2</v>
      </c>
      <c r="FV26" s="20">
        <f>'Equation 4 Type II FTE'!FV26-'Equation 4 Type I FTE'!FV26</f>
        <v>0.11807074793718392</v>
      </c>
      <c r="FW26" s="20">
        <f>'Equation 4 Type II FTE'!FW26-'Equation 4 Type I FTE'!FW26</f>
        <v>8.4374554165557614E-2</v>
      </c>
      <c r="FX26" s="20">
        <f>'Equation 4 Type II FTE'!FX26-'Equation 4 Type I FTE'!FX26</f>
        <v>0.11959020495075857</v>
      </c>
      <c r="FY26" s="20">
        <f>'Equation 4 Type II FTE'!FY26-'Equation 4 Type I FTE'!FY26</f>
        <v>0.10055230236891137</v>
      </c>
      <c r="FZ26" s="20">
        <f>'Equation 4 Type II FTE'!FZ26-'Equation 4 Type I FTE'!FZ26</f>
        <v>7.2129518232632417E-2</v>
      </c>
      <c r="GA26" s="20">
        <f>'Equation 4 Type II FTE'!GA26-'Equation 4 Type I FTE'!GA26</f>
        <v>7.2487037529944107E-2</v>
      </c>
      <c r="GB26" s="20">
        <f>'Equation 4 Type II FTE'!GB26-'Equation 4 Type I FTE'!GB26</f>
        <v>6.4174713867447428E-2</v>
      </c>
      <c r="GC26" s="20">
        <f>'Equation 4 Type II FTE'!GC26-'Equation 4 Type I FTE'!GC26</f>
        <v>6.4532233164759117E-2</v>
      </c>
      <c r="GD26" s="20">
        <f>'Equation 4 Type II FTE'!GD26-'Equation 4 Type I FTE'!GD26</f>
        <v>8.0173702422145318E-2</v>
      </c>
      <c r="GE26" s="20">
        <f>'Equation 4 Type II FTE'!GE26-'Equation 4 Type I FTE'!GE26</f>
        <v>6.328091562416821E-2</v>
      </c>
      <c r="GF26" s="20">
        <f>'Equation 4 Type II FTE'!GF26-'Equation 4 Type I FTE'!GF26</f>
        <v>7.8028586638275221E-2</v>
      </c>
      <c r="GG26" s="20">
        <f>'Equation 4 Type II FTE'!GG26-'Equation 4 Type I FTE'!GG26</f>
        <v>9.0631141868512094E-2</v>
      </c>
      <c r="GH26" s="20">
        <f>'Equation 4 Type II FTE'!GH26-'Equation 4 Type I FTE'!GH26</f>
        <v>8.5804631354804373E-2</v>
      </c>
      <c r="GI26" s="20">
        <f>'Equation 4 Type II FTE'!GI26-'Equation 4 Type I FTE'!GI26</f>
        <v>9.4474474314612714E-2</v>
      </c>
      <c r="GJ26" s="20">
        <f>'Equation 4 Type II FTE'!GJ26-'Equation 4 Type I FTE'!GJ26</f>
        <v>0.13022640404578123</v>
      </c>
      <c r="GK26" s="20">
        <f>'Equation 4 Type II FTE'!GK26-'Equation 4 Type I FTE'!GK26</f>
        <v>0.10466377428799573</v>
      </c>
      <c r="GL26" s="20">
        <f>'Equation 4 Type II FTE'!GL26-'Equation 4 Type I FTE'!GL26</f>
        <v>0.1150318339100346</v>
      </c>
      <c r="GM26" s="20">
        <f>'Equation 4 Type II FTE'!GM26-'Equation 4 Type I FTE'!GM26</f>
        <v>0.10216113920681394</v>
      </c>
      <c r="GN26" s="20">
        <f>'Equation 4 Type II FTE'!GN26-'Equation 4 Type I FTE'!GN26</f>
        <v>7.4542773489486291E-2</v>
      </c>
      <c r="GO26" s="20">
        <f>'Equation 4 Type II FTE'!GO26-'Equation 4 Type I FTE'!GO26</f>
        <v>7.0610061219057746E-2</v>
      </c>
      <c r="GP26" s="20">
        <f>'Equation 4 Type II FTE'!GP26-'Equation 4 Type I FTE'!GP26</f>
        <v>7.0073782273090232E-2</v>
      </c>
      <c r="GQ26" s="20">
        <f>'Equation 4 Type II FTE'!GQ26-'Equation 4 Type I FTE'!GQ26</f>
        <v>0.11190354005855736</v>
      </c>
      <c r="GR26" s="20">
        <f>'Equation 4 Type II FTE'!GR26-'Equation 4 Type I FTE'!GR26</f>
        <v>8.7681607665690706E-2</v>
      </c>
      <c r="GS26" s="20">
        <f>'Equation 4 Type II FTE'!GS26-'Equation 4 Type I FTE'!GS26</f>
        <v>8.8307266435986159E-2</v>
      </c>
      <c r="GT26" s="20">
        <f>'Equation 4 Type II FTE'!GT26-'Equation 4 Type I FTE'!GT26</f>
        <v>7.5436571732765509E-2</v>
      </c>
      <c r="GU26" s="20">
        <f>'Equation 4 Type II FTE'!GU26-'Equation 4 Type I FTE'!GU26</f>
        <v>8.2229438381687503E-2</v>
      </c>
      <c r="GV26" s="20">
        <f>'Equation 4 Type II FTE'!GV26-'Equation 4 Type I FTE'!GV26</f>
        <v>9.1971839233430927E-2</v>
      </c>
      <c r="GW26" s="20">
        <f>'Equation 4 Type II FTE'!GW26-'Equation 4 Type I FTE'!GW26</f>
        <v>8.7949747138674469E-2</v>
      </c>
      <c r="GX26" s="20">
        <f>'Equation 4 Type II FTE'!GX26-'Equation 4 Type I FTE'!GX26</f>
        <v>8.4017034868245938E-2</v>
      </c>
      <c r="GY26" s="20">
        <f>'Equation 4 Type II FTE'!GY26-'Equation 4 Type I FTE'!GY26</f>
        <v>7.2576417354272019E-2</v>
      </c>
      <c r="GZ26" s="20">
        <f>'Equation 4 Type II FTE'!GZ26-'Equation 4 Type I FTE'!GZ26</f>
        <v>9.420633484162895E-2</v>
      </c>
      <c r="HA26" s="20">
        <f>'Equation 4 Type II FTE'!HA26-'Equation 4 Type I FTE'!HA26</f>
        <v>6.9805642800106468E-2</v>
      </c>
      <c r="HB26" s="20">
        <f>'Equation 4 Type II FTE'!HB26-'Equation 4 Type I FTE'!HB26</f>
        <v>5.8454405110460468E-2</v>
      </c>
      <c r="HC26" s="20">
        <f>'Equation 4 Type II FTE'!HC26-'Equation 4 Type I FTE'!HC26</f>
        <v>6.8733084908171413E-2</v>
      </c>
      <c r="HD26" s="20">
        <f>'Equation 4 Type II FTE'!HD26-'Equation 4 Type I FTE'!HD26</f>
        <v>7.7313548043651856E-2</v>
      </c>
      <c r="HE26" s="20">
        <f>'Equation 4 Type II FTE'!HE26-'Equation 4 Type I FTE'!HE26</f>
        <v>9.9479744476976301E-2</v>
      </c>
      <c r="HF26" s="20">
        <f>'Equation 4 Type II FTE'!HF26-'Equation 4 Type I FTE'!HF26</f>
        <v>7.0431301570401922E-2</v>
      </c>
      <c r="HG26" s="20">
        <f>'Equation 4 Type II FTE'!HG26-'Equation 4 Type I FTE'!HG26</f>
        <v>9.3044397125365969E-2</v>
      </c>
      <c r="HH26" s="20">
        <f>'Equation 4 Type II FTE'!HH26-'Equation 4 Type I FTE'!HH26</f>
        <v>0.11404865584242746</v>
      </c>
      <c r="HI26" s="20">
        <f>'Equation 4 Type II FTE'!HI26-'Equation 4 Type I FTE'!HI26</f>
        <v>0.1647270162363588</v>
      </c>
      <c r="HJ26" s="20">
        <f>'Equation 4 Type II FTE'!HJ26-'Equation 4 Type I FTE'!HJ26</f>
        <v>0.10082044184189513</v>
      </c>
      <c r="HK26" s="20">
        <f>'Equation 4 Type II FTE'!HK26-'Equation 4 Type I FTE'!HK26</f>
        <v>0</v>
      </c>
      <c r="HL26" s="20">
        <f>'Equation 4 Type II FTE'!HL26-'Equation 4 Type I FTE'!HL26</f>
        <v>7.4810912962470055E-2</v>
      </c>
      <c r="HM26" s="20">
        <f>'Equation 4 Type II FTE'!HM26-'Equation 4 Type I FTE'!HM26</f>
        <v>8.070998136811286E-2</v>
      </c>
      <c r="HN26" s="20">
        <f>'Equation 4 Type II FTE'!HN26-'Equation 4 Type I FTE'!HN26</f>
        <v>7.338083577322331E-2</v>
      </c>
      <c r="HO26" s="20">
        <f>'Equation 4 Type II FTE'!HO26-'Equation 4 Type I FTE'!HO26</f>
        <v>7.5972850678733023E-2</v>
      </c>
      <c r="HP26" s="20">
        <f>'Equation 4 Type II FTE'!HP26-'Equation 4 Type I FTE'!HP26</f>
        <v>7.8117966462603133E-2</v>
      </c>
      <c r="HQ26" s="20">
        <f>'Equation 4 Type II FTE'!HQ26-'Equation 4 Type I FTE'!HQ26</f>
        <v>7.3291455948895398E-2</v>
      </c>
      <c r="HR26" s="20">
        <f>'Equation 4 Type II FTE'!HR26-'Equation 4 Type I FTE'!HR26</f>
        <v>8.2050678733031679E-2</v>
      </c>
      <c r="HS26" s="20">
        <f>'Equation 4 Type II FTE'!HS26-'Equation 4 Type I FTE'!HS26</f>
        <v>0.11056284269363853</v>
      </c>
      <c r="HT26" s="20">
        <f>'Equation 4 Type II FTE'!HT26-'Equation 4 Type I FTE'!HT26</f>
        <v>0.13648299174873568</v>
      </c>
      <c r="HU26" s="20">
        <f>'Equation 4 Type II FTE'!HU26-'Equation 4 Type I FTE'!HU26</f>
        <v>5.9884482299707206E-2</v>
      </c>
      <c r="HV26" s="20">
        <f>'Equation 4 Type II FTE'!HV26-'Equation 4 Type I FTE'!HV26</f>
        <v>8.7592227841362794E-2</v>
      </c>
      <c r="HW26" s="20">
        <f>'Equation 4 Type II FTE'!HW26-'Equation 4 Type I FTE'!HW26</f>
        <v>8.7234708544051104E-2</v>
      </c>
      <c r="HX26" s="20">
        <f>'Equation 4 Type II FTE'!HX26-'Equation 4 Type I FTE'!HX26</f>
        <v>7.1861378759648653E-2</v>
      </c>
      <c r="HY26" s="20">
        <f>'Equation 4 Type II FTE'!HY26-'Equation 4 Type I FTE'!HY26</f>
        <v>6.2834016502528622E-2</v>
      </c>
      <c r="HZ26" s="20">
        <f>'Equation 4 Type II FTE'!HZ26-'Equation 4 Type I FTE'!HZ26</f>
        <v>0.11494245408570668</v>
      </c>
      <c r="IA26" s="20">
        <f>'Equation 4 Type II FTE'!IA26-'Equation 4 Type I FTE'!IA26</f>
        <v>7.3648975246207074E-2</v>
      </c>
      <c r="IB26" s="20">
        <f>'Equation 4 Type II FTE'!IB26-'Equation 4 Type I FTE'!IB26</f>
        <v>7.4274634016502514E-2</v>
      </c>
      <c r="IC26" s="20">
        <f>'Equation 4 Type II FTE'!IC26-'Equation 4 Type I FTE'!IC26</f>
        <v>7.1950758583976565E-2</v>
      </c>
      <c r="ID26" s="20">
        <f>'Equation 4 Type II FTE'!ID26-'Equation 4 Type I FTE'!ID26</f>
        <v>7.0431301570401922E-2</v>
      </c>
      <c r="IE26" s="20">
        <f>'Equation 4 Type II FTE'!IE26-'Equation 4 Type I FTE'!IE26</f>
        <v>7.2487037529944107E-2</v>
      </c>
      <c r="IF26" s="20">
        <f>'Equation 4 Type II FTE'!IF26-'Equation 4 Type I FTE'!IF26</f>
        <v>8.7055948895395252E-2</v>
      </c>
      <c r="IG26" s="20">
        <f>'Equation 4 Type II FTE'!IG26-'Equation 4 Type I FTE'!IG26</f>
        <v>8.3480755922278396E-2</v>
      </c>
      <c r="IH26" s="20">
        <f>'Equation 4 Type II FTE'!IH26-'Equation 4 Type I FTE'!IH26</f>
        <v>8.3033856800638808E-2</v>
      </c>
      <c r="II26" s="20">
        <f>'Equation 4 Type II FTE'!II26-'Equation 4 Type I FTE'!II26</f>
        <v>6.1403939313281877E-2</v>
      </c>
      <c r="IJ26" s="20">
        <f>'Equation 4 Type II FTE'!IJ26-'Equation 4 Type I FTE'!IJ26</f>
        <v>7.7045408570668078E-2</v>
      </c>
      <c r="IK26" s="20">
        <f>'Equation 4 Type II FTE'!IK26-'Equation 4 Type I FTE'!IK26</f>
        <v>6.8107426137875959E-2</v>
      </c>
      <c r="IL26" s="20">
        <f>'Equation 4 Type II FTE'!IL26-'Equation 4 Type I FTE'!IL26</f>
        <v>6.748176736758052E-2</v>
      </c>
      <c r="IM26" s="20">
        <f>'Equation 4 Type II FTE'!IM26-'Equation 4 Type I FTE'!IM26</f>
        <v>7.3291455948895384E-2</v>
      </c>
      <c r="IN26" s="20">
        <f>'Equation 4 Type II FTE'!IN26-'Equation 4 Type I FTE'!IN26</f>
        <v>7.1682619110992801E-2</v>
      </c>
      <c r="IO26" s="20">
        <f>'Equation 4 Type II FTE'!IO26-'Equation 4 Type I FTE'!IO26</f>
        <v>7.3827734894862926E-2</v>
      </c>
      <c r="IP26" s="20">
        <f>'Equation 4 Type II FTE'!IP26-'Equation 4 Type I FTE'!IP26</f>
        <v>7.6240990151716787E-2</v>
      </c>
      <c r="IQ26" s="20">
        <f>'Equation 4 Type II FTE'!IQ26-'Equation 4 Type I FTE'!IQ26</f>
        <v>7.3291455948895384E-2</v>
      </c>
      <c r="IR26" s="20">
        <f>'Equation 4 Type II FTE'!IR26-'Equation 4 Type I FTE'!IR26</f>
        <v>7.096758051636945E-2</v>
      </c>
      <c r="IS26" s="20">
        <f>'Equation 4 Type II FTE'!IS26-'Equation 4 Type I FTE'!IS26</f>
        <v>7.2933936651583708E-2</v>
      </c>
      <c r="IT26" s="20">
        <f>'Equation 4 Type II FTE'!IT26-'Equation 4 Type I FTE'!IT26</f>
        <v>8.5447112057492669E-2</v>
      </c>
      <c r="IU26" s="20">
        <f>'Equation 4 Type II FTE'!IU26-'Equation 4 Type I FTE'!IU26</f>
        <v>7.4989672611125907E-2</v>
      </c>
      <c r="IV26" s="20">
        <f>'Equation 4 Type II FTE'!IV26-'Equation 4 Type I FTE'!IV26</f>
        <v>7.5525951557093421E-2</v>
      </c>
      <c r="IW26" s="20">
        <f>'Equation 4 Type II FTE'!IW26-'Equation 4 Type I FTE'!IW26</f>
        <v>6.8018046313548047E-2</v>
      </c>
      <c r="IX26" s="20">
        <f>'Equation 4 Type II FTE'!IX26-'Equation 4 Type I FTE'!IX26</f>
        <v>7.686664892201224E-2</v>
      </c>
      <c r="IY26" s="20">
        <f>'Equation 4 Type II FTE'!IY26-'Equation 4 Type I FTE'!IY26</f>
        <v>7.2218898056960343E-2</v>
      </c>
      <c r="IZ26" s="20">
        <f>'Equation 4 Type II FTE'!IZ26-'Equation 4 Type I FTE'!IZ26</f>
        <v>9.3759435719989348E-2</v>
      </c>
      <c r="JA26" s="20">
        <f>'Equation 4 Type II FTE'!JA26-'Equation 4 Type I FTE'!JA26</f>
        <v>7.5347191908437583E-2</v>
      </c>
      <c r="JB26" s="20">
        <f>'Equation 4 Type II FTE'!JB26-'Equation 4 Type I FTE'!JB26</f>
        <v>0.11485307426137875</v>
      </c>
      <c r="JC26" s="20">
        <f>'Equation 4 Type II FTE'!JC26-'Equation 4 Type I FTE'!JC26</f>
        <v>0.13934314612722917</v>
      </c>
      <c r="JD26" s="20">
        <f>'Equation 4 Type II FTE'!JD26-'Equation 4 Type I FTE'!JD26</f>
        <v>0.13800244876231033</v>
      </c>
      <c r="JE26" s="20">
        <f>'Equation 4 Type II FTE'!JE26-'Equation 4 Type I FTE'!JE26</f>
        <v>0.13004764439712535</v>
      </c>
      <c r="JF26" s="20">
        <f>'Equation 4 Type II FTE'!JF26-'Equation 4 Type I FTE'!JF26</f>
        <v>0.128170668086239</v>
      </c>
      <c r="JG26" s="20">
        <f>'Equation 4 Type II FTE'!JG26-'Equation 4 Type I FTE'!JG26</f>
        <v>0.16034740484429064</v>
      </c>
      <c r="JH26" s="20">
        <f>'Equation 4 Type II FTE'!JH26-'Equation 4 Type I FTE'!JH26</f>
        <v>0.13558919350545648</v>
      </c>
      <c r="JI26" s="20">
        <f>'Equation 4 Type II FTE'!JI26-'Equation 4 Type I FTE'!JI26</f>
        <v>0.12218221985626831</v>
      </c>
      <c r="JJ26" s="20">
        <f>'Equation 4 Type II FTE'!JJ26-'Equation 4 Type I FTE'!JJ26</f>
        <v>9.8585946233697097E-2</v>
      </c>
      <c r="JK26" s="20">
        <f>'Equation 4 Type II FTE'!JK26-'Equation 4 Type I FTE'!JK26</f>
        <v>0.15382267766835239</v>
      </c>
      <c r="JL26" s="20">
        <f>'Equation 4 Type II FTE'!JL26-'Equation 4 Type I FTE'!JL26</f>
        <v>9.4027575192973098E-2</v>
      </c>
      <c r="JM26" s="20">
        <f>'Equation 4 Type II FTE'!JM26-'Equation 4 Type I FTE'!JM26</f>
        <v>0.10403811551770029</v>
      </c>
      <c r="JN26" s="20">
        <f>'Equation 4 Type II FTE'!JN26-'Equation 4 Type I FTE'!JN26</f>
        <v>0.10716640936917753</v>
      </c>
      <c r="JO26" s="20">
        <f>'Equation 4 Type II FTE'!JO26-'Equation 4 Type I FTE'!JO26</f>
        <v>0.14416965664093689</v>
      </c>
      <c r="JP26" s="20">
        <f>'Equation 4 Type II FTE'!JP26-'Equation 4 Type I FTE'!JP26</f>
        <v>0.14667229172211871</v>
      </c>
      <c r="JQ26" s="20">
        <f>'Equation 4 Type II FTE'!JQ26-'Equation 4 Type I FTE'!JQ26</f>
        <v>0.18608879425073196</v>
      </c>
      <c r="JR26" s="20">
        <f>'Equation 4 Type II FTE'!JR26-'Equation 4 Type I FTE'!JR26</f>
        <v>0.16419073729039124</v>
      </c>
      <c r="JS26" s="20">
        <f>'Equation 4 Type II FTE'!JS26-'Equation 4 Type I FTE'!JS26</f>
        <v>0.12539989353207345</v>
      </c>
      <c r="JT26" s="20">
        <f>'Equation 4 Type II FTE'!JT26-'Equation 4 Type I FTE'!JT26</f>
        <v>0.12396981634282672</v>
      </c>
      <c r="JU26" s="20">
        <f>'Equation 4 Type II FTE'!JU26-'Equation 4 Type I FTE'!JU26</f>
        <v>0.11512121373436253</v>
      </c>
      <c r="JV26" s="20">
        <f>'Equation 4 Type II FTE'!JV26-'Equation 4 Type I FTE'!JV26</f>
        <v>0.10010540324727175</v>
      </c>
      <c r="JW26" s="20">
        <f>'Equation 4 Type II FTE'!JW26-'Equation 4 Type I FTE'!JW26</f>
        <v>9.2686877828054279E-2</v>
      </c>
      <c r="JX26" s="20">
        <f>'Equation 4 Type II FTE'!JX26-'Equation 4 Type I FTE'!JX26</f>
        <v>8.2944476976310882E-2</v>
      </c>
      <c r="JY26" s="20">
        <f>'Equation 4 Type II FTE'!JY26-'Equation 4 Type I FTE'!JY26</f>
        <v>0.12414857599148255</v>
      </c>
      <c r="JZ26" s="20">
        <f>'Equation 4 Type II FTE'!JZ26-'Equation 4 Type I FTE'!JZ26</f>
        <v>0.10931152515304764</v>
      </c>
      <c r="KA26" s="20">
        <f>'Equation 4 Type II FTE'!KA26-'Equation 4 Type I FTE'!KA26</f>
        <v>5.8007505988820866E-2</v>
      </c>
      <c r="KB26" s="20">
        <f>'Equation 4 Type II FTE'!KB26-'Equation 4 Type I FTE'!KB26</f>
        <v>0.19556305562949161</v>
      </c>
      <c r="KC26" s="20">
        <f>'Equation 4 Type II FTE'!KC26-'Equation 4 Type I FTE'!KC26</f>
        <v>0.14265019962736225</v>
      </c>
      <c r="KD26" s="20">
        <f>'Equation 4 Type II FTE'!KD26-'Equation 4 Type I FTE'!KD26</f>
        <v>8.9558583976577039E-2</v>
      </c>
      <c r="KE26" s="20">
        <f>'Equation 4 Type II FTE'!KE26-'Equation 4 Type I FTE'!KE26</f>
        <v>0.10001602342294383</v>
      </c>
      <c r="KF26" s="20">
        <f>'Equation 4 Type II FTE'!KF26-'Equation 4 Type I FTE'!KF26</f>
        <v>0.10609385147724247</v>
      </c>
      <c r="KG26" s="20">
        <f>'Equation 4 Type II FTE'!KG26-'Equation 4 Type I FTE'!KG26</f>
        <v>0.11020532339632684</v>
      </c>
      <c r="KH26" s="20">
        <f>'Equation 4 Type II FTE'!KH26-'Equation 4 Type I FTE'!KH26</f>
        <v>0.10055230236891137</v>
      </c>
      <c r="KI26" s="20">
        <f>'Equation 4 Type II FTE'!KI26-'Equation 4 Type I FTE'!KI26</f>
        <v>0.12110966196433323</v>
      </c>
      <c r="KJ26" s="20">
        <f>'Equation 4 Type II FTE'!KJ26-'Equation 4 Type I FTE'!KJ26</f>
        <v>0.13567857332978439</v>
      </c>
      <c r="KK26" s="20">
        <f>'Equation 4 Type II FTE'!KK26-'Equation 4 Type I FTE'!KK26</f>
        <v>9.5547032206547769E-2</v>
      </c>
      <c r="KL26" s="20">
        <f>'Equation 4 Type II FTE'!KL26-'Equation 4 Type I FTE'!KL26</f>
        <v>0.17089422411498534</v>
      </c>
      <c r="KM26" s="20">
        <f>'Equation 4 Type II FTE'!KM26-'Equation 4 Type I FTE'!KM26</f>
        <v>0.1685703486824594</v>
      </c>
      <c r="KN26" s="20">
        <f>'Equation 4 Type II FTE'!KN26-'Equation 4 Type I FTE'!KN26</f>
        <v>0.11145664093691776</v>
      </c>
      <c r="KO26" s="20">
        <f>'Equation 4 Type II FTE'!KO26-'Equation 4 Type I FTE'!KO26</f>
        <v>0.10233989885546979</v>
      </c>
      <c r="KP26" s="20">
        <f>'Equation 4 Type II FTE'!KP26-'Equation 4 Type I FTE'!KP26</f>
        <v>0.11967958477508649</v>
      </c>
      <c r="KQ26" s="20">
        <f>'Equation 4 Type II FTE'!KQ26-'Equation 4 Type I FTE'!KQ26</f>
        <v>0.15614655310087835</v>
      </c>
      <c r="KR26" s="20">
        <f>'Equation 4 Type II FTE'!KR26-'Equation 4 Type I FTE'!KR26</f>
        <v>6.8464945435187649E-2</v>
      </c>
      <c r="KS26" s="20">
        <f>'Equation 4 Type II FTE'!KS26-'Equation 4 Type I FTE'!KS26</f>
        <v>0.11011594357199893</v>
      </c>
      <c r="KT26" s="20">
        <f>'Equation 4 Type II FTE'!KT26-'Equation 4 Type I FTE'!KT26</f>
        <v>0.11476369443705083</v>
      </c>
      <c r="KU26" s="20">
        <f>'Equation 4 Type II FTE'!KU26-'Equation 4 Type I FTE'!KU26</f>
        <v>0.14586787330316742</v>
      </c>
      <c r="KV26" s="20">
        <f>'Equation 4 Type II FTE'!KV26-'Equation 4 Type I FTE'!KV26</f>
        <v>8.0352462070801156E-2</v>
      </c>
      <c r="KW26" s="20">
        <f>'Equation 4 Type II FTE'!KW26-'Equation 4 Type I FTE'!KW26</f>
        <v>0.18734011179132284</v>
      </c>
      <c r="KX26" s="20">
        <f>'Equation 4 Type II FTE'!KX26-'Equation 4 Type I FTE'!KX26</f>
        <v>0.18653569337237158</v>
      </c>
      <c r="KY26" s="20">
        <f>'Equation 4 Type II FTE'!KY26-'Equation 4 Type I FTE'!KY26</f>
        <v>0.17375437849347883</v>
      </c>
      <c r="KZ26" s="20">
        <f>'Equation 4 Type II FTE'!KZ26-'Equation 4 Type I FTE'!KZ26</f>
        <v>0.16186686185786531</v>
      </c>
      <c r="LA26" s="20">
        <f>'Equation 4 Type II FTE'!LA26-'Equation 4 Type I FTE'!LA26</f>
        <v>0.18090476443971254</v>
      </c>
      <c r="LB26" s="20">
        <f>'Equation 4 Type II FTE'!LB26-'Equation 4 Type I FTE'!LB26</f>
        <v>0.16865972850678732</v>
      </c>
      <c r="LC26" s="20">
        <f>'Equation 4 Type II FTE'!LC26-'Equation 4 Type I FTE'!LC26</f>
        <v>0.17893840830449825</v>
      </c>
      <c r="LD26" s="20">
        <f>'Equation 4 Type II FTE'!LD26-'Equation 4 Type I FTE'!LD26</f>
        <v>0.20405413894064411</v>
      </c>
      <c r="LE26" s="20">
        <f>'Equation 4 Type II FTE'!LE26-'Equation 4 Type I FTE'!LE26</f>
        <v>0.15203508118179399</v>
      </c>
      <c r="LF26" s="20">
        <f>'Equation 4 Type II FTE'!LF26-'Equation 4 Type I FTE'!LF26</f>
        <v>0.11592563215331382</v>
      </c>
      <c r="LG26" s="20">
        <f>'Equation 4 Type II FTE'!LG26-'Equation 4 Type I FTE'!LG26</f>
        <v>0.1828711205749268</v>
      </c>
      <c r="LH26" s="20">
        <f>'Equation 4 Type II FTE'!LH26-'Equation 4 Type I FTE'!LH26</f>
        <v>0.18108352408836839</v>
      </c>
      <c r="LI26" s="20">
        <f>'Equation 4 Type II FTE'!LI26-'Equation 4 Type I FTE'!LI26</f>
        <v>0.19332856002129359</v>
      </c>
      <c r="LJ26" s="20">
        <f>'Equation 4 Type II FTE'!LJ26-'Equation 4 Type I FTE'!LJ26</f>
        <v>0.1322821400053234</v>
      </c>
      <c r="LK26" s="20">
        <f>'Equation 4 Type II FTE'!LK26-'Equation 4 Type I FTE'!LK26</f>
        <v>0.16571019430396591</v>
      </c>
      <c r="LL26" s="20">
        <f>'Equation 4 Type II FTE'!LL26-'Equation 4 Type I FTE'!LL26</f>
        <v>0.21004258717061483</v>
      </c>
      <c r="LM26" s="20">
        <f>'Equation 4 Type II FTE'!LM26-'Equation 4 Type I FTE'!LM26</f>
        <v>0.13943252595155708</v>
      </c>
      <c r="LN26" s="20">
        <f>'Equation 4 Type II FTE'!LN26-'Equation 4 Type I FTE'!LN26</f>
        <v>0.18868080915624169</v>
      </c>
      <c r="LO26" s="20">
        <f>'Equation 4 Type II FTE'!LO26-'Equation 4 Type I FTE'!LO26</f>
        <v>0.11807074793718392</v>
      </c>
      <c r="LP26" s="20">
        <f>'Equation 4 Type II FTE'!LP26-'Equation 4 Type I FTE'!LP26</f>
        <v>0.17875964865584243</v>
      </c>
      <c r="LQ26" s="20">
        <f>'Equation 4 Type II FTE'!LQ26-'Equation 4 Type I FTE'!LQ26</f>
        <v>0.12799190843758318</v>
      </c>
      <c r="LR26" s="20">
        <f>'Equation 4 Type II FTE'!LR26-'Equation 4 Type I FTE'!LR26</f>
        <v>0.18537375565610859</v>
      </c>
      <c r="LS26" s="20">
        <f>'Equation 4 Type II FTE'!LS26-'Equation 4 Type I FTE'!LS26</f>
        <v>0.14291833910034599</v>
      </c>
      <c r="LT26" s="20">
        <f>'Equation 4 Type II FTE'!LT26-'Equation 4 Type I FTE'!LT26</f>
        <v>0.11092036199095022</v>
      </c>
      <c r="LU26" s="20">
        <f>'Equation 4 Type II FTE'!LU26-'Equation 4 Type I FTE'!LU26</f>
        <v>0.17706143199361257</v>
      </c>
      <c r="LV26" s="20">
        <f>'Equation 4 Type II FTE'!LV26-'Equation 4 Type I FTE'!LV26</f>
        <v>0.15114128293851437</v>
      </c>
      <c r="LW26" s="20">
        <f>'Equation 4 Type II FTE'!LW26-'Equation 4 Type I FTE'!LW26</f>
        <v>0.16141996273622716</v>
      </c>
      <c r="LX26" s="20">
        <f>'Equation 4 Type II FTE'!LX26-'Equation 4 Type I FTE'!LX26</f>
        <v>0.19404359861591694</v>
      </c>
      <c r="LY26" s="20">
        <f>'Equation 4 Type II FTE'!LY26-'Equation 4 Type I FTE'!LY26</f>
        <v>0.17357561884482298</v>
      </c>
      <c r="LZ26" s="20">
        <f>'Equation 4 Type II FTE'!LZ26-'Equation 4 Type I FTE'!LZ26</f>
        <v>0.14810236891136544</v>
      </c>
      <c r="MA26" s="20">
        <f>'Equation 4 Type II FTE'!MA26-'Equation 4 Type I FTE'!MA26</f>
        <v>0.10466377428799575</v>
      </c>
      <c r="MB26" s="20">
        <f>'Equation 4 Type II FTE'!MB26-'Equation 4 Type I FTE'!MB26</f>
        <v>0.15435895661431992</v>
      </c>
      <c r="MC26" s="20">
        <f>'Equation 4 Type II FTE'!MC26-'Equation 4 Type I FTE'!MC26</f>
        <v>0.20128336438647859</v>
      </c>
      <c r="MD26" s="20">
        <f>'Equation 4 Type II FTE'!MD26-'Equation 4 Type I FTE'!MD26</f>
        <v>0.16445887676337503</v>
      </c>
      <c r="ME26" s="20">
        <f>'Equation 4 Type II FTE'!ME26-'Equation 4 Type I FTE'!ME26</f>
        <v>0.15891732765504393</v>
      </c>
      <c r="MF26" s="20">
        <f>'Equation 4 Type II FTE'!MF26-'Equation 4 Type I FTE'!MF26</f>
        <v>0.16812344956081979</v>
      </c>
      <c r="MG26" s="20">
        <f>'Equation 4 Type II FTE'!MG26-'Equation 4 Type I FTE'!MG26</f>
        <v>0.16633585307426135</v>
      </c>
      <c r="MH26" s="20">
        <f>'Equation 4 Type II FTE'!MH26-'Equation 4 Type I FTE'!MH26</f>
        <v>0.17268182060154377</v>
      </c>
      <c r="MI26" s="20">
        <f>'Equation 4 Type II FTE'!MI26-'Equation 4 Type I FTE'!MI26</f>
        <v>0.15793414958743679</v>
      </c>
      <c r="MJ26" s="20">
        <f>'Equation 4 Type II FTE'!MJ26-'Equation 4 Type I FTE'!MJ26</f>
        <v>0.13916438647857332</v>
      </c>
      <c r="MK26" s="20">
        <f>'Equation 4 Type II FTE'!MK26-'Equation 4 Type I FTE'!MK26</f>
        <v>0.15373329784402451</v>
      </c>
      <c r="ML26" s="20">
        <f>'Equation 4 Type II FTE'!ML26-'Equation 4 Type I FTE'!ML26</f>
        <v>0.2034284801703487</v>
      </c>
      <c r="MM26" s="20">
        <f>'Equation 4 Type II FTE'!MM26-'Equation 4 Type I FTE'!MM26</f>
        <v>0.14220330050572266</v>
      </c>
      <c r="MN26" s="20">
        <f>'Equation 4 Type II FTE'!MN26-'Equation 4 Type I FTE'!MN26</f>
        <v>0.13719803034335909</v>
      </c>
      <c r="MO26" s="20">
        <f>'Equation 4 Type II FTE'!MO26-'Equation 4 Type I FTE'!MO26</f>
        <v>0.11494245408570666</v>
      </c>
      <c r="MP26" s="20">
        <f>'Equation 4 Type II FTE'!MP26-'Equation 4 Type I FTE'!MP26</f>
        <v>0.11601501197764172</v>
      </c>
      <c r="MQ26" s="20">
        <f>'Equation 4 Type II FTE'!MQ26-'Equation 4 Type I FTE'!MQ26</f>
        <v>0.10761330849081714</v>
      </c>
      <c r="MR26" s="20">
        <f>'Equation 4 Type II FTE'!MR26-'Equation 4 Type I FTE'!MR26</f>
        <v>0.13719803034335906</v>
      </c>
      <c r="MS26" s="20">
        <f>'Equation 4 Type II FTE'!MS26-'Equation 4 Type I FTE'!MS26</f>
        <v>0.1205733830183657</v>
      </c>
      <c r="MT26" s="20">
        <f>'Equation 4 Type II FTE'!MT26-'Equation 4 Type I FTE'!MT26</f>
        <v>0.14211392068139472</v>
      </c>
      <c r="MU26" s="20">
        <f>'Equation 4 Type II FTE'!MU26-'Equation 4 Type I FTE'!MU26</f>
        <v>0.11306547777482033</v>
      </c>
      <c r="MV26" s="20">
        <f>'Equation 4 Type II FTE'!MV26-'Equation 4 Type I FTE'!MV26</f>
        <v>0.1676765504391802</v>
      </c>
      <c r="MW26" s="20">
        <f>'Equation 4 Type II FTE'!MW26-'Equation 4 Type I FTE'!MW26</f>
        <v>0.15838104870907638</v>
      </c>
      <c r="MX26" s="20">
        <f>'Equation 4 Type II FTE'!MX26-'Equation 4 Type I FTE'!MX26</f>
        <v>0.17509507585839765</v>
      </c>
      <c r="MY26" s="20">
        <f>'Equation 4 Type II FTE'!MY26-'Equation 4 Type I FTE'!MY26</f>
        <v>0.16231376097950492</v>
      </c>
      <c r="MZ26" s="20">
        <f>'Equation 4 Type II FTE'!MZ26-'Equation 4 Type I FTE'!MZ26</f>
        <v>0.12057338301836572</v>
      </c>
      <c r="NA26" s="20">
        <f>'Equation 4 Type II FTE'!NA26-'Equation 4 Type I FTE'!NA26</f>
        <v>0.20003204684588766</v>
      </c>
      <c r="NB26" s="20">
        <f>'Equation 4 Type II FTE'!NB26-'Equation 4 Type I FTE'!NB26</f>
        <v>0.14586787330316742</v>
      </c>
      <c r="NC26" s="20">
        <f>'Equation 4 Type II FTE'!NC26-'Equation 4 Type I FTE'!NC26</f>
        <v>0.16258190045248869</v>
      </c>
      <c r="ND26" s="20">
        <f>'Equation 4 Type II FTE'!ND26-'Equation 4 Type I FTE'!ND26</f>
        <v>0.18215608198030345</v>
      </c>
      <c r="NE26" s="20">
        <f>'Equation 4 Type II FTE'!NE26-'Equation 4 Type I FTE'!NE26</f>
        <v>0.11681943039659301</v>
      </c>
      <c r="NF26" s="20">
        <f>'Equation 4 Type II FTE'!NF26-'Equation 4 Type I FTE'!NF26</f>
        <v>0.16249252062816077</v>
      </c>
      <c r="NG26" s="46">
        <f>'Equation 4 Type II FTE'!NG26-'Equation 4 Type I FTE'!NG26</f>
        <v>0.17527383550705347</v>
      </c>
      <c r="NH26" s="20">
        <f>'Equation 4 Type II FTE'!NH26-'Equation 4 Type I FTE'!NH26</f>
        <v>0.18555251530476441</v>
      </c>
      <c r="NI26" s="20">
        <f>'Equation 4 Type II FTE'!NI26-'Equation 4 Type I FTE'!NI26</f>
        <v>0.11619377162629757</v>
      </c>
      <c r="NJ26" s="46">
        <f>'Equation 4 Type II FTE'!NJ26-'Equation 4 Type I FTE'!NJ26</f>
        <v>0.27725621506521159</v>
      </c>
    </row>
    <row r="27" spans="2:374" x14ac:dyDescent="0.3">
      <c r="B27" s="18" t="s">
        <v>838</v>
      </c>
      <c r="C27" s="20">
        <f>'Equation 4 Type II FTE'!C27-'Equation 4 Type I FTE'!C27</f>
        <v>0.40567699301041105</v>
      </c>
      <c r="D27" s="20">
        <f>'Equation 4 Type II FTE'!D27-'Equation 4 Type I FTE'!D27</f>
        <v>0.47887364973850144</v>
      </c>
      <c r="E27" s="20">
        <f>'Equation 4 Type II FTE'!E27-'Equation 4 Type I FTE'!E27</f>
        <v>0.48916123955227531</v>
      </c>
      <c r="F27" s="20">
        <f>'Equation 4 Type II FTE'!F27-'Equation 4 Type I FTE'!F27</f>
        <v>0.66368610391514749</v>
      </c>
      <c r="G27" s="20">
        <f>'Equation 4 Type II FTE'!G27-'Equation 4 Type I FTE'!G27</f>
        <v>0.47259184710885188</v>
      </c>
      <c r="H27" s="20">
        <f>'Equation 4 Type II FTE'!H27-'Equation 4 Type I FTE'!H27</f>
        <v>0.39001800674519771</v>
      </c>
      <c r="I27" s="20">
        <f>'Equation 4 Type II FTE'!I27-'Equation 4 Type I FTE'!I27</f>
        <v>0.32364939635368306</v>
      </c>
      <c r="J27" s="20">
        <f>'Equation 4 Type II FTE'!J27-'Equation 4 Type I FTE'!J27</f>
        <v>0.38455556967593724</v>
      </c>
      <c r="K27" s="20">
        <f>'Equation 4 Type II FTE'!K27-'Equation 4 Type I FTE'!K27</f>
        <v>0.33102368639718466</v>
      </c>
      <c r="L27" s="20">
        <f>'Equation 4 Type II FTE'!L27-'Equation 4 Type I FTE'!L27</f>
        <v>0.67725115597047758</v>
      </c>
      <c r="M27" s="20">
        <f>'Equation 4 Type II FTE'!M27-'Equation 4 Type I FTE'!M27</f>
        <v>0.39629980937484727</v>
      </c>
      <c r="N27" s="20">
        <f>'Equation 4 Type II FTE'!N27-'Equation 4 Type I FTE'!N27</f>
        <v>0.7855894911774769</v>
      </c>
      <c r="O27" s="20">
        <f>'Equation 4 Type II FTE'!O27-'Equation 4 Type I FTE'!O27</f>
        <v>0.40212640891539181</v>
      </c>
      <c r="P27" s="20">
        <f>'Equation 4 Type II FTE'!P27-'Equation 4 Type I FTE'!P27</f>
        <v>0.29488056112224453</v>
      </c>
      <c r="Q27" s="20">
        <f>'Equation 4 Type II FTE'!Q27-'Equation 4 Type I FTE'!Q27</f>
        <v>0</v>
      </c>
      <c r="R27" s="20">
        <f>'Equation 4 Type II FTE'!R27-'Equation 4 Type I FTE'!R27</f>
        <v>0.29415223617967645</v>
      </c>
      <c r="S27" s="20">
        <f>'Equation 4 Type II FTE'!S27-'Equation 4 Type I FTE'!S27</f>
        <v>0.34504394154161983</v>
      </c>
      <c r="T27" s="20">
        <f>'Equation 4 Type II FTE'!T27-'Equation 4 Type I FTE'!T27</f>
        <v>0.35596881568014077</v>
      </c>
      <c r="U27" s="20">
        <f>'Equation 4 Type II FTE'!U27-'Equation 4 Type I FTE'!U27</f>
        <v>0.43936202160418403</v>
      </c>
      <c r="V27" s="20">
        <f>'Equation 4 Type II FTE'!V27-'Equation 4 Type I FTE'!V27</f>
        <v>0.49744593577398705</v>
      </c>
      <c r="W27" s="20">
        <f>'Equation 4 Type II FTE'!W27-'Equation 4 Type I FTE'!W27</f>
        <v>0.29233142382325633</v>
      </c>
      <c r="X27" s="20">
        <f>'Equation 4 Type II FTE'!X27-'Equation 4 Type I FTE'!X27</f>
        <v>0.28787043355002689</v>
      </c>
      <c r="Y27" s="20">
        <f>'Equation 4 Type II FTE'!Y27-'Equation 4 Type I FTE'!Y27</f>
        <v>0.3099933036805318</v>
      </c>
      <c r="Z27" s="20">
        <f>'Equation 4 Type II FTE'!Z27-'Equation 4 Type I FTE'!Z27</f>
        <v>0.73624547631849058</v>
      </c>
      <c r="AA27" s="20">
        <f>'Equation 4 Type II FTE'!AA27-'Equation 4 Type I FTE'!AA27</f>
        <v>0.49444159538589372</v>
      </c>
      <c r="AB27" s="20">
        <f>'Equation 4 Type II FTE'!AB27-'Equation 4 Type I FTE'!AB27</f>
        <v>0.6949130358277531</v>
      </c>
      <c r="AC27" s="20">
        <f>'Equation 4 Type II FTE'!AC27-'Equation 4 Type I FTE'!AC27</f>
        <v>0.48105862456620557</v>
      </c>
      <c r="AD27" s="20">
        <f>'Equation 4 Type II FTE'!AD27-'Equation 4 Type I FTE'!AD27</f>
        <v>0.35660610000488785</v>
      </c>
      <c r="AE27" s="20">
        <f>'Equation 4 Type II FTE'!AE27-'Equation 4 Type I FTE'!AE27</f>
        <v>0.35232719096730053</v>
      </c>
      <c r="AF27" s="20">
        <f>'Equation 4 Type II FTE'!AF27-'Equation 4 Type I FTE'!AF27</f>
        <v>0.39320442836893305</v>
      </c>
      <c r="AG27" s="20">
        <f>'Equation 4 Type II FTE'!AG27-'Equation 4 Type I FTE'!AG27</f>
        <v>0.38164226990566502</v>
      </c>
      <c r="AH27" s="20">
        <f>'Equation 4 Type II FTE'!AH27-'Equation 4 Type I FTE'!AH27</f>
        <v>0.44036346840021506</v>
      </c>
      <c r="AI27" s="20">
        <f>'Equation 4 Type II FTE'!AI27-'Equation 4 Type I FTE'!AI27</f>
        <v>0.38528389461850532</v>
      </c>
      <c r="AJ27" s="20">
        <f>'Equation 4 Type II FTE'!AJ27-'Equation 4 Type I FTE'!AJ27</f>
        <v>0.33284449875360483</v>
      </c>
      <c r="AK27" s="20">
        <f>'Equation 4 Type II FTE'!AK27-'Equation 4 Type I FTE'!AK27</f>
        <v>0.41887788259445724</v>
      </c>
      <c r="AL27" s="20">
        <f>'Equation 4 Type II FTE'!AL27-'Equation 4 Type I FTE'!AL27</f>
        <v>0.41541833911725889</v>
      </c>
      <c r="AM27" s="20">
        <f>'Equation 4 Type II FTE'!AM27-'Equation 4 Type I FTE'!AM27</f>
        <v>0.45802534825749058</v>
      </c>
      <c r="AN27" s="20">
        <f>'Equation 4 Type II FTE'!AN27-'Equation 4 Type I FTE'!AN27</f>
        <v>0.29469847988660247</v>
      </c>
      <c r="AO27" s="20">
        <f>'Equation 4 Type II FTE'!AO27-'Equation 4 Type I FTE'!AO27</f>
        <v>0.25891951708294642</v>
      </c>
      <c r="AP27" s="20">
        <f>'Equation 4 Type II FTE'!AP27-'Equation 4 Type I FTE'!AP27</f>
        <v>0.45292707365951418</v>
      </c>
      <c r="AQ27" s="20">
        <f>'Equation 4 Type II FTE'!AQ27-'Equation 4 Type I FTE'!AQ27</f>
        <v>0.32009881225866366</v>
      </c>
      <c r="AR27" s="20">
        <f>'Equation 4 Type II FTE'!AR27-'Equation 4 Type I FTE'!AR27</f>
        <v>0.35733442494745593</v>
      </c>
      <c r="AS27" s="20">
        <f>'Equation 4 Type II FTE'!AS27-'Equation 4 Type I FTE'!AS27</f>
        <v>0.33575779852387705</v>
      </c>
      <c r="AT27" s="20">
        <f>'Equation 4 Type II FTE'!AT27-'Equation 4 Type I FTE'!AT27</f>
        <v>0.31527365951415026</v>
      </c>
      <c r="AU27" s="20">
        <f>'Equation 4 Type II FTE'!AU27-'Equation 4 Type I FTE'!AU27</f>
        <v>0.28878083972823698</v>
      </c>
      <c r="AV27" s="20">
        <f>'Equation 4 Type II FTE'!AV27-'Equation 4 Type I FTE'!AV27</f>
        <v>0.35287343467422655</v>
      </c>
      <c r="AW27" s="20">
        <f>'Equation 4 Type II FTE'!AW27-'Equation 4 Type I FTE'!AW27</f>
        <v>0.31081266924092088</v>
      </c>
      <c r="AX27" s="20">
        <f>'Equation 4 Type II FTE'!AX27-'Equation 4 Type I FTE'!AX27</f>
        <v>0.31263348159734106</v>
      </c>
      <c r="AY27" s="20">
        <f>'Equation 4 Type II FTE'!AY27-'Equation 4 Type I FTE'!AY27</f>
        <v>0.25464060804535904</v>
      </c>
      <c r="AZ27" s="20">
        <f>'Equation 4 Type II FTE'!AZ27-'Equation 4 Type I FTE'!AZ27</f>
        <v>0.27585307199765391</v>
      </c>
      <c r="BA27" s="20">
        <f>'Equation 4 Type II FTE'!BA27-'Equation 4 Type I FTE'!BA27</f>
        <v>0.29005540837773114</v>
      </c>
      <c r="BB27" s="20">
        <f>'Equation 4 Type II FTE'!BB27-'Equation 4 Type I FTE'!BB27</f>
        <v>0.3797304169314239</v>
      </c>
      <c r="BC27" s="20">
        <f>'Equation 4 Type II FTE'!BC27-'Equation 4 Type I FTE'!BC27</f>
        <v>0.40831717092722036</v>
      </c>
      <c r="BD27" s="20">
        <f>'Equation 4 Type II FTE'!BD27-'Equation 4 Type I FTE'!BD27</f>
        <v>0.29096581455594117</v>
      </c>
      <c r="BE27" s="20">
        <f>'Equation 4 Type II FTE'!BE27-'Equation 4 Type I FTE'!BE27</f>
        <v>0.37190092379881717</v>
      </c>
      <c r="BF27" s="20">
        <f>'Equation 4 Type II FTE'!BF27-'Equation 4 Type I FTE'!BF27</f>
        <v>0.36571016178698867</v>
      </c>
      <c r="BG27" s="20">
        <f>'Equation 4 Type II FTE'!BG27-'Equation 4 Type I FTE'!BG27</f>
        <v>0.45329123613079825</v>
      </c>
      <c r="BH27" s="20">
        <f>'Equation 4 Type II FTE'!BH27-'Equation 4 Type I FTE'!BH27</f>
        <v>0.39775645925998343</v>
      </c>
      <c r="BI27" s="20">
        <f>'Equation 4 Type II FTE'!BI27-'Equation 4 Type I FTE'!BI27</f>
        <v>0.45429268292682928</v>
      </c>
      <c r="BJ27" s="20">
        <f>'Equation 4 Type II FTE'!BJ27-'Equation 4 Type I FTE'!BJ27</f>
        <v>0.39912206852729853</v>
      </c>
      <c r="BK27" s="20">
        <f>'Equation 4 Type II FTE'!BK27-'Equation 4 Type I FTE'!BK27</f>
        <v>0.35596881568014083</v>
      </c>
      <c r="BL27" s="20">
        <f>'Equation 4 Type II FTE'!BL27-'Equation 4 Type I FTE'!BL27</f>
        <v>0.3015265262231781</v>
      </c>
      <c r="BM27" s="20">
        <f>'Equation 4 Type II FTE'!BM27-'Equation 4 Type I FTE'!BM27</f>
        <v>0.36052084657119121</v>
      </c>
      <c r="BN27" s="20">
        <f>'Equation 4 Type II FTE'!BN27-'Equation 4 Type I FTE'!BN27</f>
        <v>0.40467554621438001</v>
      </c>
      <c r="BO27" s="20">
        <f>'Equation 4 Type II FTE'!BO27-'Equation 4 Type I FTE'!BO27</f>
        <v>0.578472085634684</v>
      </c>
      <c r="BP27" s="20">
        <f>'Equation 4 Type II FTE'!BP27-'Equation 4 Type I FTE'!BP27</f>
        <v>0.3197346497873797</v>
      </c>
      <c r="BQ27" s="20">
        <f>'Equation 4 Type II FTE'!BQ27-'Equation 4 Type I FTE'!BQ27</f>
        <v>0.39284026589764898</v>
      </c>
      <c r="BR27" s="20">
        <f>'Equation 4 Type II FTE'!BR27-'Equation 4 Type I FTE'!BR27</f>
        <v>0.31536470013197127</v>
      </c>
      <c r="BS27" s="20">
        <f>'Equation 4 Type II FTE'!BS27-'Equation 4 Type I FTE'!BS27</f>
        <v>0.37071739576714408</v>
      </c>
      <c r="BT27" s="20">
        <f>'Equation 4 Type II FTE'!BT27-'Equation 4 Type I FTE'!BT27</f>
        <v>0.41168567378659765</v>
      </c>
      <c r="BU27" s="20">
        <f>'Equation 4 Type II FTE'!BU27-'Equation 4 Type I FTE'!BU27</f>
        <v>0.36580120240480968</v>
      </c>
      <c r="BV27" s="20">
        <f>'Equation 4 Type II FTE'!BV27-'Equation 4 Type I FTE'!BV27</f>
        <v>0.37162780194535416</v>
      </c>
      <c r="BW27" s="20">
        <f>'Equation 4 Type II FTE'!BW27-'Equation 4 Type I FTE'!BW27</f>
        <v>0.41450793293904892</v>
      </c>
      <c r="BX27" s="20">
        <f>'Equation 4 Type II FTE'!BX27-'Equation 4 Type I FTE'!BX27</f>
        <v>0.30735312576372265</v>
      </c>
      <c r="BY27" s="20">
        <f>'Equation 4 Type II FTE'!BY27-'Equation 4 Type I FTE'!BY27</f>
        <v>0.29761177965687474</v>
      </c>
      <c r="BZ27" s="20">
        <f>'Equation 4 Type II FTE'!BZ27-'Equation 4 Type I FTE'!BZ27</f>
        <v>0.29278662691236135</v>
      </c>
      <c r="CA27" s="20">
        <f>'Equation 4 Type II FTE'!CA27-'Equation 4 Type I FTE'!CA27</f>
        <v>0.42652529449142196</v>
      </c>
      <c r="CB27" s="20">
        <f>'Equation 4 Type II FTE'!CB27-'Equation 4 Type I FTE'!CB27</f>
        <v>0.40740676474901028</v>
      </c>
      <c r="CC27" s="20">
        <f>'Equation 4 Type II FTE'!CC27-'Equation 4 Type I FTE'!CC27</f>
        <v>0.38455556967593724</v>
      </c>
      <c r="CD27" s="20">
        <f>'Equation 4 Type II FTE'!CD27-'Equation 4 Type I FTE'!CD27</f>
        <v>0.63391582188767792</v>
      </c>
      <c r="CE27" s="20">
        <f>'Equation 4 Type II FTE'!CE27-'Equation 4 Type I FTE'!CE27</f>
        <v>0.46803981621780144</v>
      </c>
      <c r="CF27" s="20">
        <f>'Equation 4 Type II FTE'!CF27-'Equation 4 Type I FTE'!CF27</f>
        <v>0.38628534141453646</v>
      </c>
      <c r="CG27" s="20">
        <f>'Equation 4 Type II FTE'!CG27-'Equation 4 Type I FTE'!CG27</f>
        <v>0.36079396842465422</v>
      </c>
      <c r="CH27" s="20">
        <f>'Equation 4 Type II FTE'!CH27-'Equation 4 Type I FTE'!CH27</f>
        <v>0.29988779510239993</v>
      </c>
      <c r="CI27" s="20">
        <f>'Equation 4 Type II FTE'!CI27-'Equation 4 Type I FTE'!CI27</f>
        <v>0.37490526418691045</v>
      </c>
      <c r="CJ27" s="20">
        <f>'Equation 4 Type II FTE'!CJ27-'Equation 4 Type I FTE'!CJ27</f>
        <v>0.54651682877951024</v>
      </c>
      <c r="CK27" s="20">
        <f>'Equation 4 Type II FTE'!CK27-'Equation 4 Type I FTE'!CK27</f>
        <v>0.64902856444596513</v>
      </c>
      <c r="CL27" s="20">
        <f>'Equation 4 Type II FTE'!CL27-'Equation 4 Type I FTE'!CL27</f>
        <v>0.43380854391710255</v>
      </c>
      <c r="CM27" s="20">
        <f>'Equation 4 Type II FTE'!CM27-'Equation 4 Type I FTE'!CM27</f>
        <v>0.45374643921990321</v>
      </c>
      <c r="CN27" s="20">
        <f>'Equation 4 Type II FTE'!CN27-'Equation 4 Type I FTE'!CN27</f>
        <v>0.32792830539127038</v>
      </c>
      <c r="CO27" s="20">
        <f>'Equation 4 Type II FTE'!CO27-'Equation 4 Type I FTE'!CO27</f>
        <v>0.35706130309399292</v>
      </c>
      <c r="CP27" s="20">
        <f>'Equation 4 Type II FTE'!CP27-'Equation 4 Type I FTE'!CP27</f>
        <v>0.35560465320885681</v>
      </c>
      <c r="CQ27" s="20">
        <f>'Equation 4 Type II FTE'!CQ27-'Equation 4 Type I FTE'!CQ27</f>
        <v>0.31809591866660153</v>
      </c>
      <c r="CR27" s="20">
        <f>'Equation 4 Type II FTE'!CR27-'Equation 4 Type I FTE'!CR27</f>
        <v>0.31254244097952005</v>
      </c>
      <c r="CS27" s="20">
        <f>'Equation 4 Type II FTE'!CS27-'Equation 4 Type I FTE'!CS27</f>
        <v>0.31536470013197127</v>
      </c>
      <c r="CT27" s="20">
        <f>'Equation 4 Type II FTE'!CT27-'Equation 4 Type I FTE'!CT27</f>
        <v>0.30644271958551256</v>
      </c>
      <c r="CU27" s="20">
        <f>'Equation 4 Type II FTE'!CU27-'Equation 4 Type I FTE'!CU27</f>
        <v>0.29132997702722524</v>
      </c>
      <c r="CV27" s="20">
        <f>'Equation 4 Type II FTE'!CV27-'Equation 4 Type I FTE'!CV27</f>
        <v>0.42816402561220007</v>
      </c>
      <c r="CW27" s="20">
        <f>'Equation 4 Type II FTE'!CW27-'Equation 4 Type I FTE'!CW27</f>
        <v>0.43517415318441766</v>
      </c>
      <c r="CX27" s="20">
        <f>'Equation 4 Type II FTE'!CX27-'Equation 4 Type I FTE'!CX27</f>
        <v>0.34122023559313758</v>
      </c>
      <c r="CY27" s="20">
        <f>'Equation 4 Type II FTE'!CY27-'Equation 4 Type I FTE'!CY27</f>
        <v>0.42151806051126645</v>
      </c>
      <c r="CZ27" s="20">
        <f>'Equation 4 Type II FTE'!CZ27-'Equation 4 Type I FTE'!CZ27</f>
        <v>0.67998237450510779</v>
      </c>
      <c r="DA27" s="20">
        <f>'Equation 4 Type II FTE'!DA27-'Equation 4 Type I FTE'!DA27</f>
        <v>0.63919617772129633</v>
      </c>
      <c r="DB27" s="20">
        <f>'Equation 4 Type II FTE'!DB27-'Equation 4 Type I FTE'!DB27</f>
        <v>0.41286920181827069</v>
      </c>
      <c r="DC27" s="20">
        <f>'Equation 4 Type II FTE'!DC27-'Equation 4 Type I FTE'!DC27</f>
        <v>0.50827976929468688</v>
      </c>
      <c r="DD27" s="20">
        <f>'Equation 4 Type II FTE'!DD27-'Equation 4 Type I FTE'!DD27</f>
        <v>0.38054978249181293</v>
      </c>
      <c r="DE27" s="20">
        <f>'Equation 4 Type II FTE'!DE27-'Equation 4 Type I FTE'!DE27</f>
        <v>0.6752482623784154</v>
      </c>
      <c r="DF27" s="20">
        <f>'Equation 4 Type II FTE'!DF27-'Equation 4 Type I FTE'!DF27</f>
        <v>0.48615689916418203</v>
      </c>
      <c r="DG27" s="20">
        <f>'Equation 4 Type II FTE'!DG27-'Equation 4 Type I FTE'!DG27</f>
        <v>0.45766118578620657</v>
      </c>
      <c r="DH27" s="20">
        <f>'Equation 4 Type II FTE'!DH27-'Equation 4 Type I FTE'!DH27</f>
        <v>0.64729879270736601</v>
      </c>
      <c r="DI27" s="20">
        <f>'Equation 4 Type II FTE'!DI27-'Equation 4 Type I FTE'!DI27</f>
        <v>0.31281556283298306</v>
      </c>
      <c r="DJ27" s="20">
        <f>'Equation 4 Type II FTE'!DJ27-'Equation 4 Type I FTE'!DJ27</f>
        <v>0.44983169265359996</v>
      </c>
      <c r="DK27" s="20">
        <f>'Equation 4 Type II FTE'!DK27-'Equation 4 Type I FTE'!DK27</f>
        <v>0.70893329097218827</v>
      </c>
      <c r="DL27" s="20">
        <f>'Equation 4 Type II FTE'!DL27-'Equation 4 Type I FTE'!DL27</f>
        <v>0.75299694999755606</v>
      </c>
      <c r="DM27" s="20">
        <f>'Equation 4 Type II FTE'!DM27-'Equation 4 Type I FTE'!DM27</f>
        <v>0.23898162178014568</v>
      </c>
      <c r="DN27" s="20">
        <f>'Equation 4 Type II FTE'!DN27-'Equation 4 Type I FTE'!DN27</f>
        <v>0.54587954445476317</v>
      </c>
      <c r="DO27" s="20">
        <f>'Equation 4 Type II FTE'!DO27-'Equation 4 Type I FTE'!DO27</f>
        <v>0.3639803900483895</v>
      </c>
      <c r="DP27" s="20">
        <f>'Equation 4 Type II FTE'!DP27-'Equation 4 Type I FTE'!DP27</f>
        <v>0.4290744317904101</v>
      </c>
      <c r="DQ27" s="20">
        <f>'Equation 4 Type II FTE'!DQ27-'Equation 4 Type I FTE'!DQ27</f>
        <v>0.38437348844029523</v>
      </c>
      <c r="DR27" s="20">
        <f>'Equation 4 Type II FTE'!DR27-'Equation 4 Type I FTE'!DR27</f>
        <v>0.58702990370985875</v>
      </c>
      <c r="DS27" s="20">
        <f>'Equation 4 Type II FTE'!DS27-'Equation 4 Type I FTE'!DS27</f>
        <v>0.41632874529546904</v>
      </c>
      <c r="DT27" s="20">
        <f>'Equation 4 Type II FTE'!DT27-'Equation 4 Type I FTE'!DT27</f>
        <v>0.474321618847451</v>
      </c>
      <c r="DU27" s="20">
        <f>'Equation 4 Type II FTE'!DU27-'Equation 4 Type I FTE'!DU27</f>
        <v>0.3821885136125911</v>
      </c>
      <c r="DV27" s="20">
        <f>'Equation 4 Type II FTE'!DV27-'Equation 4 Type I FTE'!DV27</f>
        <v>0.35988356224644413</v>
      </c>
      <c r="DW27" s="20">
        <f>'Equation 4 Type II FTE'!DW27-'Equation 4 Type I FTE'!DW27</f>
        <v>0.28714210860745881</v>
      </c>
      <c r="DX27" s="20">
        <f>'Equation 4 Type II FTE'!DX27-'Equation 4 Type I FTE'!DX27</f>
        <v>0.38719574759274655</v>
      </c>
      <c r="DY27" s="20">
        <f>'Equation 4 Type II FTE'!DY27-'Equation 4 Type I FTE'!DY27</f>
        <v>0.33712340779119215</v>
      </c>
      <c r="DZ27" s="20">
        <f>'Equation 4 Type II FTE'!DZ27-'Equation 4 Type I FTE'!DZ27</f>
        <v>0.37272028935920626</v>
      </c>
      <c r="EA27" s="20">
        <f>'Equation 4 Type II FTE'!EA27-'Equation 4 Type I FTE'!EA27</f>
        <v>0.49489679847499884</v>
      </c>
      <c r="EB27" s="20">
        <f>'Equation 4 Type II FTE'!EB27-'Equation 4 Type I FTE'!EB27</f>
        <v>0.26620276650862706</v>
      </c>
      <c r="EC27" s="20">
        <f>'Equation 4 Type II FTE'!EC27-'Equation 4 Type I FTE'!EC27</f>
        <v>0.34640955080893493</v>
      </c>
      <c r="ED27" s="20">
        <f>'Equation 4 Type II FTE'!ED27-'Equation 4 Type I FTE'!ED27</f>
        <v>0.28787043355002689</v>
      </c>
      <c r="EE27" s="20">
        <f>'Equation 4 Type II FTE'!EE27-'Equation 4 Type I FTE'!EE27</f>
        <v>0.33402802678527793</v>
      </c>
      <c r="EF27" s="20">
        <f>'Equation 4 Type II FTE'!EF27-'Equation 4 Type I FTE'!EF27</f>
        <v>0.30161756684099911</v>
      </c>
      <c r="EG27" s="20">
        <f>'Equation 4 Type II FTE'!EG27-'Equation 4 Type I FTE'!EG27</f>
        <v>0.42443136028153872</v>
      </c>
      <c r="EH27" s="20">
        <f>'Equation 4 Type II FTE'!EH27-'Equation 4 Type I FTE'!EH27</f>
        <v>0.25992096387897751</v>
      </c>
      <c r="EI27" s="20">
        <f>'Equation 4 Type II FTE'!EI27-'Equation 4 Type I FTE'!EI27</f>
        <v>0.26547444156605898</v>
      </c>
      <c r="EJ27" s="20">
        <f>'Equation 4 Type II FTE'!EJ27-'Equation 4 Type I FTE'!EJ27</f>
        <v>0.27567099076201185</v>
      </c>
      <c r="EK27" s="20">
        <f>'Equation 4 Type II FTE'!EK27-'Equation 4 Type I FTE'!EK27</f>
        <v>0.40604115548169517</v>
      </c>
      <c r="EL27" s="20">
        <f>'Equation 4 Type II FTE'!EL27-'Equation 4 Type I FTE'!EL27</f>
        <v>0.3418575199178846</v>
      </c>
      <c r="EM27" s="20">
        <f>'Equation 4 Type II FTE'!EM27-'Equation 4 Type I FTE'!EM27</f>
        <v>0.33266241751796277</v>
      </c>
      <c r="EN27" s="20">
        <f>'Equation 4 Type II FTE'!EN27-'Equation 4 Type I FTE'!EN27</f>
        <v>0.31108579109438395</v>
      </c>
      <c r="EO27" s="20">
        <f>'Equation 4 Type II FTE'!EO27-'Equation 4 Type I FTE'!EO27</f>
        <v>0.3432231291851997</v>
      </c>
      <c r="EP27" s="20">
        <f>'Equation 4 Type II FTE'!EP27-'Equation 4 Type I FTE'!EP27</f>
        <v>0.35724338432963493</v>
      </c>
      <c r="EQ27" s="20">
        <f>'Equation 4 Type II FTE'!EQ27-'Equation 4 Type I FTE'!EQ27</f>
        <v>0.34586330710200897</v>
      </c>
      <c r="ER27" s="20">
        <f>'Equation 4 Type II FTE'!ER27-'Equation 4 Type I FTE'!ER27</f>
        <v>0.33311762060706784</v>
      </c>
      <c r="ES27" s="20">
        <f>'Equation 4 Type II FTE'!ES27-'Equation 4 Type I FTE'!ES27</f>
        <v>0.30808145070629067</v>
      </c>
      <c r="ET27" s="20">
        <f>'Equation 4 Type II FTE'!ET27-'Equation 4 Type I FTE'!ET27</f>
        <v>0.33248033628232082</v>
      </c>
      <c r="EU27" s="20">
        <f>'Equation 4 Type II FTE'!EU27-'Equation 4 Type I FTE'!EU27</f>
        <v>0.34768411945842909</v>
      </c>
      <c r="EV27" s="20">
        <f>'Equation 4 Type II FTE'!EV27-'Equation 4 Type I FTE'!EV27</f>
        <v>0.3248329243853561</v>
      </c>
      <c r="EW27" s="20">
        <f>'Equation 4 Type II FTE'!EW27-'Equation 4 Type I FTE'!EW27</f>
        <v>0.28768835231438489</v>
      </c>
      <c r="EX27" s="20">
        <f>'Equation 4 Type II FTE'!EX27-'Equation 4 Type I FTE'!EX27</f>
        <v>0.39593564690356331</v>
      </c>
      <c r="EY27" s="20">
        <f>'Equation 4 Type II FTE'!EY27-'Equation 4 Type I FTE'!EY27</f>
        <v>0.67934509018036082</v>
      </c>
      <c r="EZ27" s="20">
        <f>'Equation 4 Type II FTE'!EZ27-'Equation 4 Type I FTE'!EZ27</f>
        <v>0.52084337455398599</v>
      </c>
      <c r="FA27" s="20">
        <f>'Equation 4 Type II FTE'!FA27-'Equation 4 Type I FTE'!FA27</f>
        <v>0.32310315264675699</v>
      </c>
      <c r="FB27" s="20">
        <f>'Equation 4 Type II FTE'!FB27-'Equation 4 Type I FTE'!FB27</f>
        <v>0.55425528129429602</v>
      </c>
      <c r="FC27" s="20">
        <f>'Equation 4 Type II FTE'!FC27-'Equation 4 Type I FTE'!FC27</f>
        <v>0.3993951903807616</v>
      </c>
      <c r="FD27" s="20">
        <f>'Equation 4 Type II FTE'!FD27-'Equation 4 Type I FTE'!FD27</f>
        <v>0.31144995356566796</v>
      </c>
      <c r="FE27" s="20">
        <f>'Equation 4 Type II FTE'!FE27-'Equation 4 Type I FTE'!FE27</f>
        <v>0.2988863483063689</v>
      </c>
      <c r="FF27" s="20">
        <f>'Equation 4 Type II FTE'!FF27-'Equation 4 Type I FTE'!FF27</f>
        <v>0.2856854587223227</v>
      </c>
      <c r="FG27" s="20">
        <f>'Equation 4 Type II FTE'!FG27-'Equation 4 Type I FTE'!FG27</f>
        <v>0.54888388484285644</v>
      </c>
      <c r="FH27" s="20">
        <f>'Equation 4 Type II FTE'!FH27-'Equation 4 Type I FTE'!FH27</f>
        <v>0.3494138911970282</v>
      </c>
      <c r="FI27" s="20">
        <f>'Equation 4 Type II FTE'!FI27-'Equation 4 Type I FTE'!FI27</f>
        <v>0.45866263258223766</v>
      </c>
      <c r="FJ27" s="20">
        <f>'Equation 4 Type II FTE'!FJ27-'Equation 4 Type I FTE'!FJ27</f>
        <v>0.4130512830539127</v>
      </c>
      <c r="FK27" s="20">
        <f>'Equation 4 Type II FTE'!FK27-'Equation 4 Type I FTE'!FK27</f>
        <v>0.35651505938706685</v>
      </c>
      <c r="FL27" s="20">
        <f>'Equation 4 Type II FTE'!FL27-'Equation 4 Type I FTE'!FL27</f>
        <v>0.45383747983772427</v>
      </c>
      <c r="FM27" s="20">
        <f>'Equation 4 Type II FTE'!FM27-'Equation 4 Type I FTE'!FM27</f>
        <v>0.37836480766410868</v>
      </c>
      <c r="FN27" s="20">
        <f>'Equation 4 Type II FTE'!FN27-'Equation 4 Type I FTE'!FN27</f>
        <v>0.39183881910161789</v>
      </c>
      <c r="FO27" s="20">
        <f>'Equation 4 Type II FTE'!FO27-'Equation 4 Type I FTE'!FO27</f>
        <v>0.42588801016667488</v>
      </c>
      <c r="FP27" s="20">
        <f>'Equation 4 Type II FTE'!FP27-'Equation 4 Type I FTE'!FP27</f>
        <v>0.36953386773547098</v>
      </c>
      <c r="FQ27" s="20">
        <f>'Equation 4 Type II FTE'!FQ27-'Equation 4 Type I FTE'!FQ27</f>
        <v>0.37272028935920626</v>
      </c>
      <c r="FR27" s="20">
        <f>'Equation 4 Type II FTE'!FR27-'Equation 4 Type I FTE'!FR27</f>
        <v>0.37845584828192974</v>
      </c>
      <c r="FS27" s="20">
        <f>'Equation 4 Type II FTE'!FS27-'Equation 4 Type I FTE'!FS27</f>
        <v>0.65776846375678188</v>
      </c>
      <c r="FT27" s="20">
        <f>'Equation 4 Type II FTE'!FT27-'Equation 4 Type I FTE'!FT27</f>
        <v>0.31217827850823604</v>
      </c>
      <c r="FU27" s="20">
        <f>'Equation 4 Type II FTE'!FU27-'Equation 4 Type I FTE'!FU27</f>
        <v>0.40139808397282373</v>
      </c>
      <c r="FV27" s="20">
        <f>'Equation 4 Type II FTE'!FV27-'Equation 4 Type I FTE'!FV27</f>
        <v>0.4876135490493182</v>
      </c>
      <c r="FW27" s="20">
        <f>'Equation 4 Type II FTE'!FW27-'Equation 4 Type I FTE'!FW27</f>
        <v>0.34859452563663912</v>
      </c>
      <c r="FX27" s="20">
        <f>'Equation 4 Type II FTE'!FX27-'Equation 4 Type I FTE'!FX27</f>
        <v>0.49389535167896775</v>
      </c>
      <c r="FY27" s="20">
        <f>'Equation 4 Type II FTE'!FY27-'Equation 4 Type I FTE'!FY27</f>
        <v>0.41541833911725895</v>
      </c>
      <c r="FZ27" s="20">
        <f>'Equation 4 Type II FTE'!FZ27-'Equation 4 Type I FTE'!FZ27</f>
        <v>0.2977938608925168</v>
      </c>
      <c r="GA27" s="20">
        <f>'Equation 4 Type II FTE'!GA27-'Equation 4 Type I FTE'!GA27</f>
        <v>0.29961467324893692</v>
      </c>
      <c r="GB27" s="20">
        <f>'Equation 4 Type II FTE'!GB27-'Equation 4 Type I FTE'!GB27</f>
        <v>0.26501923847695397</v>
      </c>
      <c r="GC27" s="20">
        <f>'Equation 4 Type II FTE'!GC27-'Equation 4 Type I FTE'!GC27</f>
        <v>0.26647588836209007</v>
      </c>
      <c r="GD27" s="20">
        <f>'Equation 4 Type II FTE'!GD27-'Equation 4 Type I FTE'!GD27</f>
        <v>0.33111472701500566</v>
      </c>
      <c r="GE27" s="20">
        <f>'Equation 4 Type II FTE'!GE27-'Equation 4 Type I FTE'!GE27</f>
        <v>0.26146865438193462</v>
      </c>
      <c r="GF27" s="20">
        <f>'Equation 4 Type II FTE'!GF27-'Equation 4 Type I FTE'!GF27</f>
        <v>0.3223748277041889</v>
      </c>
      <c r="GG27" s="20">
        <f>'Equation 4 Type II FTE'!GG27-'Equation 4 Type I FTE'!GG27</f>
        <v>0.37472318295126844</v>
      </c>
      <c r="GH27" s="20">
        <f>'Equation 4 Type II FTE'!GH27-'Equation 4 Type I FTE'!GH27</f>
        <v>0.35487632826628868</v>
      </c>
      <c r="GI27" s="20">
        <f>'Equation 4 Type II FTE'!GI27-'Equation 4 Type I FTE'!GI27</f>
        <v>0.39047320983430278</v>
      </c>
      <c r="GJ27" s="20">
        <f>'Equation 4 Type II FTE'!GJ27-'Equation 4 Type I FTE'!GJ27</f>
        <v>0.53786797008651455</v>
      </c>
      <c r="GK27" s="20">
        <f>'Equation 4 Type II FTE'!GK27-'Equation 4 Type I FTE'!GK27</f>
        <v>0.43253397526760839</v>
      </c>
      <c r="GL27" s="20">
        <f>'Equation 4 Type II FTE'!GL27-'Equation 4 Type I FTE'!GL27</f>
        <v>0.47541410626130309</v>
      </c>
      <c r="GM27" s="20">
        <f>'Equation 4 Type II FTE'!GM27-'Equation 4 Type I FTE'!GM27</f>
        <v>0.42197326360037146</v>
      </c>
      <c r="GN27" s="20">
        <f>'Equation 4 Type II FTE'!GN27-'Equation 4 Type I FTE'!GN27</f>
        <v>0.30789936947064867</v>
      </c>
      <c r="GO27" s="20">
        <f>'Equation 4 Type II FTE'!GO27-'Equation 4 Type I FTE'!GO27</f>
        <v>0.29205830196979327</v>
      </c>
      <c r="GP27" s="20">
        <f>'Equation 4 Type II FTE'!GP27-'Equation 4 Type I FTE'!GP27</f>
        <v>0.28960020528862607</v>
      </c>
      <c r="GQ27" s="20">
        <f>'Equation 4 Type II FTE'!GQ27-'Equation 4 Type I FTE'!GQ27</f>
        <v>0.46239529791289902</v>
      </c>
      <c r="GR27" s="20">
        <f>'Equation 4 Type II FTE'!GR27-'Equation 4 Type I FTE'!GR27</f>
        <v>0.36243269954543234</v>
      </c>
      <c r="GS27" s="20">
        <f>'Equation 4 Type II FTE'!GS27-'Equation 4 Type I FTE'!GS27</f>
        <v>0.36489079622659959</v>
      </c>
      <c r="GT27" s="20">
        <f>'Equation 4 Type II FTE'!GT27-'Equation 4 Type I FTE'!GT27</f>
        <v>0.31144995356566796</v>
      </c>
      <c r="GU27" s="20">
        <f>'Equation 4 Type II FTE'!GU27-'Equation 4 Type I FTE'!GU27</f>
        <v>0.33976358570800141</v>
      </c>
      <c r="GV27" s="20">
        <f>'Equation 4 Type II FTE'!GV27-'Equation 4 Type I FTE'!GV27</f>
        <v>0.38000353878488685</v>
      </c>
      <c r="GW27" s="20">
        <f>'Equation 4 Type II FTE'!GW27-'Equation 4 Type I FTE'!GW27</f>
        <v>0.36343414634146337</v>
      </c>
      <c r="GX27" s="20">
        <f>'Equation 4 Type II FTE'!GX27-'Equation 4 Type I FTE'!GX27</f>
        <v>0.34713787575150307</v>
      </c>
      <c r="GY27" s="20">
        <f>'Equation 4 Type II FTE'!GY27-'Equation 4 Type I FTE'!GY27</f>
        <v>0.29997883572022099</v>
      </c>
      <c r="GZ27" s="20">
        <f>'Equation 4 Type II FTE'!GZ27-'Equation 4 Type I FTE'!GZ27</f>
        <v>0.38928968180262974</v>
      </c>
      <c r="HA27" s="20">
        <f>'Equation 4 Type II FTE'!HA27-'Equation 4 Type I FTE'!HA27</f>
        <v>0.28850771787477397</v>
      </c>
      <c r="HB27" s="20">
        <f>'Equation 4 Type II FTE'!HB27-'Equation 4 Type I FTE'!HB27</f>
        <v>0.2414397184613129</v>
      </c>
      <c r="HC27" s="20">
        <f>'Equation 4 Type II FTE'!HC27-'Equation 4 Type I FTE'!HC27</f>
        <v>0.28395568698372359</v>
      </c>
      <c r="HD27" s="20">
        <f>'Equation 4 Type II FTE'!HD27-'Equation 4 Type I FTE'!HD27</f>
        <v>0.31955256855173764</v>
      </c>
      <c r="HE27" s="20">
        <f>'Equation 4 Type II FTE'!HE27-'Equation 4 Type I FTE'!HE27</f>
        <v>0.41104838946185057</v>
      </c>
      <c r="HF27" s="20">
        <f>'Equation 4 Type II FTE'!HF27-'Equation 4 Type I FTE'!HF27</f>
        <v>0.29114789579158318</v>
      </c>
      <c r="HG27" s="20">
        <f>'Equation 4 Type II FTE'!HG27-'Equation 4 Type I FTE'!HG27</f>
        <v>0.38446452905811629</v>
      </c>
      <c r="HH27" s="20">
        <f>'Equation 4 Type II FTE'!HH27-'Equation 4 Type I FTE'!HH27</f>
        <v>0.47131727845935778</v>
      </c>
      <c r="HI27" s="20">
        <f>'Equation 4 Type II FTE'!HI27-'Equation 4 Type I FTE'!HI27</f>
        <v>0.68061965882985487</v>
      </c>
      <c r="HJ27" s="20">
        <f>'Equation 4 Type II FTE'!HJ27-'Equation 4 Type I FTE'!HJ27</f>
        <v>0.41641978591329004</v>
      </c>
      <c r="HK27" s="20">
        <f>'Equation 4 Type II FTE'!HK27-'Equation 4 Type I FTE'!HK27</f>
        <v>0</v>
      </c>
      <c r="HL27" s="20">
        <f>'Equation 4 Type II FTE'!HL27-'Equation 4 Type I FTE'!HL27</f>
        <v>0.30917393812014277</v>
      </c>
      <c r="HM27" s="20">
        <f>'Equation 4 Type II FTE'!HM27-'Equation 4 Type I FTE'!HM27</f>
        <v>0.33357282369617286</v>
      </c>
      <c r="HN27" s="20">
        <f>'Equation 4 Type II FTE'!HN27-'Equation 4 Type I FTE'!HN27</f>
        <v>0.30316525734395627</v>
      </c>
      <c r="HO27" s="20">
        <f>'Equation 4 Type II FTE'!HO27-'Equation 4 Type I FTE'!HO27</f>
        <v>0.31390805024683516</v>
      </c>
      <c r="HP27" s="20">
        <f>'Equation 4 Type II FTE'!HP27-'Equation 4 Type I FTE'!HP27</f>
        <v>0.32246586832200991</v>
      </c>
      <c r="HQ27" s="20">
        <f>'Equation 4 Type II FTE'!HQ27-'Equation 4 Type I FTE'!HQ27</f>
        <v>0.30289213549049321</v>
      </c>
      <c r="HR27" s="20">
        <f>'Equation 4 Type II FTE'!HR27-'Equation 4 Type I FTE'!HR27</f>
        <v>0.33903526076543333</v>
      </c>
      <c r="HS27" s="20">
        <f>'Equation 4 Type II FTE'!HS27-'Equation 4 Type I FTE'!HS27</f>
        <v>0.45656869837235453</v>
      </c>
      <c r="HT27" s="20">
        <f>'Equation 4 Type II FTE'!HT27-'Equation 4 Type I FTE'!HT27</f>
        <v>0.56363246492985974</v>
      </c>
      <c r="HU27" s="20">
        <f>'Equation 4 Type II FTE'!HU27-'Equation 4 Type I FTE'!HU27</f>
        <v>0.24726631800185739</v>
      </c>
      <c r="HV27" s="20">
        <f>'Equation 4 Type II FTE'!HV27-'Equation 4 Type I FTE'!HV27</f>
        <v>0.36188645583850626</v>
      </c>
      <c r="HW27" s="20">
        <f>'Equation 4 Type II FTE'!HW27-'Equation 4 Type I FTE'!HW27</f>
        <v>0.36052084657119121</v>
      </c>
      <c r="HX27" s="20">
        <f>'Equation 4 Type II FTE'!HX27-'Equation 4 Type I FTE'!HX27</f>
        <v>0.29679241409648566</v>
      </c>
      <c r="HY27" s="20">
        <f>'Equation 4 Type II FTE'!HY27-'Equation 4 Type I FTE'!HY27</f>
        <v>0.25992096387897751</v>
      </c>
      <c r="HZ27" s="20">
        <f>'Equation 4 Type II FTE'!HZ27-'Equation 4 Type I FTE'!HZ27</f>
        <v>0.47504994379001902</v>
      </c>
      <c r="IA27" s="20">
        <f>'Equation 4 Type II FTE'!IA27-'Equation 4 Type I FTE'!IA27</f>
        <v>0.30434878537562932</v>
      </c>
      <c r="IB27" s="20">
        <f>'Equation 4 Type II FTE'!IB27-'Equation 4 Type I FTE'!IB27</f>
        <v>0.30653376020333351</v>
      </c>
      <c r="IC27" s="20">
        <f>'Equation 4 Type II FTE'!IC27-'Equation 4 Type I FTE'!IC27</f>
        <v>0.29733865780341173</v>
      </c>
      <c r="ID27" s="20">
        <f>'Equation 4 Type II FTE'!ID27-'Equation 4 Type I FTE'!ID27</f>
        <v>0.29087477393812017</v>
      </c>
      <c r="IE27" s="20">
        <f>'Equation 4 Type II FTE'!IE27-'Equation 4 Type I FTE'!IE27</f>
        <v>0.29934155139547391</v>
      </c>
      <c r="IF27" s="20">
        <f>'Equation 4 Type II FTE'!IF27-'Equation 4 Type I FTE'!IF27</f>
        <v>0.35970148101080213</v>
      </c>
      <c r="IG27" s="20">
        <f>'Equation 4 Type II FTE'!IG27-'Equation 4 Type I FTE'!IG27</f>
        <v>0.34504394154161988</v>
      </c>
      <c r="IH27" s="20">
        <f>'Equation 4 Type II FTE'!IH27-'Equation 4 Type I FTE'!IH27</f>
        <v>0.3430410479495577</v>
      </c>
      <c r="II27" s="20">
        <f>'Equation 4 Type II FTE'!II27-'Equation 4 Type I FTE'!II27</f>
        <v>0.25363916124932795</v>
      </c>
      <c r="IJ27" s="20">
        <f>'Equation 4 Type II FTE'!IJ27-'Equation 4 Type I FTE'!IJ27</f>
        <v>0.31864216237352755</v>
      </c>
      <c r="IK27" s="20">
        <f>'Equation 4 Type II FTE'!IK27-'Equation 4 Type I FTE'!IK27</f>
        <v>0.28140654968473533</v>
      </c>
      <c r="IL27" s="20">
        <f>'Equation 4 Type II FTE'!IL27-'Equation 4 Type I FTE'!IL27</f>
        <v>0.27867533115010512</v>
      </c>
      <c r="IM27" s="20">
        <f>'Equation 4 Type II FTE'!IM27-'Equation 4 Type I FTE'!IM27</f>
        <v>0.30289213549049321</v>
      </c>
      <c r="IN27" s="20">
        <f>'Equation 4 Type II FTE'!IN27-'Equation 4 Type I FTE'!IN27</f>
        <v>0.29615512977173863</v>
      </c>
      <c r="IO27" s="20">
        <f>'Equation 4 Type II FTE'!IO27-'Equation 4 Type I FTE'!IO27</f>
        <v>0.3051681509360184</v>
      </c>
      <c r="IP27" s="20">
        <f>'Equation 4 Type II FTE'!IP27-'Equation 4 Type I FTE'!IP27</f>
        <v>0.31490949704286625</v>
      </c>
      <c r="IQ27" s="20">
        <f>'Equation 4 Type II FTE'!IQ27-'Equation 4 Type I FTE'!IQ27</f>
        <v>0.30316525734395627</v>
      </c>
      <c r="IR27" s="20">
        <f>'Equation 4 Type II FTE'!IR27-'Equation 4 Type I FTE'!IR27</f>
        <v>0.29287766753018235</v>
      </c>
      <c r="IS27" s="20">
        <f>'Equation 4 Type II FTE'!IS27-'Equation 4 Type I FTE'!IS27</f>
        <v>0.30098028251625208</v>
      </c>
      <c r="IT27" s="20">
        <f>'Equation 4 Type II FTE'!IT27-'Equation 4 Type I FTE'!IT27</f>
        <v>0.35314655652768956</v>
      </c>
      <c r="IU27" s="20">
        <f>'Equation 4 Type II FTE'!IU27-'Equation 4 Type I FTE'!IU27</f>
        <v>0.30981122244488979</v>
      </c>
      <c r="IV27" s="20">
        <f>'Equation 4 Type II FTE'!IV27-'Equation 4 Type I FTE'!IV27</f>
        <v>0.31199619727259403</v>
      </c>
      <c r="IW27" s="20">
        <f>'Equation 4 Type II FTE'!IW27-'Equation 4 Type I FTE'!IW27</f>
        <v>0.28131550906691438</v>
      </c>
      <c r="IX27" s="20">
        <f>'Equation 4 Type II FTE'!IX27-'Equation 4 Type I FTE'!IX27</f>
        <v>0.31773175619531746</v>
      </c>
      <c r="IY27" s="20">
        <f>'Equation 4 Type II FTE'!IY27-'Equation 4 Type I FTE'!IY27</f>
        <v>0.29824906398162182</v>
      </c>
      <c r="IZ27" s="20">
        <f>'Equation 4 Type II FTE'!IZ27-'Equation 4 Type I FTE'!IZ27</f>
        <v>0.3873778288283885</v>
      </c>
      <c r="JA27" s="20">
        <f>'Equation 4 Type II FTE'!JA27-'Equation 4 Type I FTE'!JA27</f>
        <v>0.31135891294784696</v>
      </c>
      <c r="JB27" s="20">
        <f>'Equation 4 Type II FTE'!JB27-'Equation 4 Type I FTE'!JB27</f>
        <v>0.47468578131873501</v>
      </c>
      <c r="JC27" s="20">
        <f>'Equation 4 Type II FTE'!JC27-'Equation 4 Type I FTE'!JC27</f>
        <v>0.57546774524659083</v>
      </c>
      <c r="JD27" s="20">
        <f>'Equation 4 Type II FTE'!JD27-'Equation 4 Type I FTE'!JD27</f>
        <v>0.57027843003079326</v>
      </c>
      <c r="JE27" s="20">
        <f>'Equation 4 Type II FTE'!JE27-'Equation 4 Type I FTE'!JE27</f>
        <v>0.53723068576176747</v>
      </c>
      <c r="JF27" s="20">
        <f>'Equation 4 Type II FTE'!JF27-'Equation 4 Type I FTE'!JF27</f>
        <v>0.52958327386480286</v>
      </c>
      <c r="JG27" s="20">
        <f>'Equation 4 Type II FTE'!JG27-'Equation 4 Type I FTE'!JG27</f>
        <v>0.66259361650129533</v>
      </c>
      <c r="JH27" s="20">
        <f>'Equation 4 Type II FTE'!JH27-'Equation 4 Type I FTE'!JH27</f>
        <v>0.5601729214526614</v>
      </c>
      <c r="JI27" s="20">
        <f>'Equation 4 Type II FTE'!JI27-'Equation 4 Type I FTE'!JI27</f>
        <v>0.5047291851996677</v>
      </c>
      <c r="JJ27" s="20">
        <f>'Equation 4 Type II FTE'!JJ27-'Equation 4 Type I FTE'!JJ27</f>
        <v>0.40740676474901028</v>
      </c>
      <c r="JK27" s="20">
        <f>'Equation 4 Type II FTE'!JK27-'Equation 4 Type I FTE'!JK27</f>
        <v>0.63546351239063503</v>
      </c>
      <c r="JL27" s="20">
        <f>'Equation 4 Type II FTE'!JL27-'Equation 4 Type I FTE'!JL27</f>
        <v>0.38865239747788261</v>
      </c>
      <c r="JM27" s="20">
        <f>'Equation 4 Type II FTE'!JM27-'Equation 4 Type I FTE'!JM27</f>
        <v>0.42989379735079919</v>
      </c>
      <c r="JN27" s="20">
        <f>'Equation 4 Type II FTE'!JN27-'Equation 4 Type I FTE'!JN27</f>
        <v>0.44273052446356126</v>
      </c>
      <c r="JO27" s="20">
        <f>'Equation 4 Type II FTE'!JO27-'Equation 4 Type I FTE'!JO27</f>
        <v>0.59567876240285444</v>
      </c>
      <c r="JP27" s="20">
        <f>'Equation 4 Type II FTE'!JP27-'Equation 4 Type I FTE'!JP27</f>
        <v>0.60605739283444948</v>
      </c>
      <c r="JQ27" s="20">
        <f>'Equation 4 Type II FTE'!JQ27-'Equation 4 Type I FTE'!JQ27</f>
        <v>0.76874697688059046</v>
      </c>
      <c r="JR27" s="20">
        <f>'Equation 4 Type II FTE'!JR27-'Equation 4 Type I FTE'!JR27</f>
        <v>0.67825260276650867</v>
      </c>
      <c r="JS27" s="20">
        <f>'Equation 4 Type II FTE'!JS27-'Equation 4 Type I FTE'!JS27</f>
        <v>0.51793007478371378</v>
      </c>
      <c r="JT27" s="20">
        <f>'Equation 4 Type II FTE'!JT27-'Equation 4 Type I FTE'!JT27</f>
        <v>0.5123765970966323</v>
      </c>
      <c r="JU27" s="20">
        <f>'Equation 4 Type II FTE'!JU27-'Equation 4 Type I FTE'!JU27</f>
        <v>0.4755051468791241</v>
      </c>
      <c r="JV27" s="20">
        <f>'Equation 4 Type II FTE'!JV27-'Equation 4 Type I FTE'!JV27</f>
        <v>0.41332440490737576</v>
      </c>
      <c r="JW27" s="20">
        <f>'Equation 4 Type II FTE'!JW27-'Equation 4 Type I FTE'!JW27</f>
        <v>0.38309891979080113</v>
      </c>
      <c r="JX27" s="20">
        <f>'Equation 4 Type II FTE'!JX27-'Equation 4 Type I FTE'!JX27</f>
        <v>0.34258584486045268</v>
      </c>
      <c r="JY27" s="20">
        <f>'Equation 4 Type II FTE'!JY27-'Equation 4 Type I FTE'!JY27</f>
        <v>0.51301388142137927</v>
      </c>
      <c r="JZ27" s="20">
        <f>'Equation 4 Type II FTE'!JZ27-'Equation 4 Type I FTE'!JZ27</f>
        <v>0.45174354562784108</v>
      </c>
      <c r="KA27" s="20">
        <f>'Equation 4 Type II FTE'!KA27-'Equation 4 Type I FTE'!KA27</f>
        <v>0.23943682486925069</v>
      </c>
      <c r="KB27" s="20">
        <f>'Equation 4 Type II FTE'!KB27-'Equation 4 Type I FTE'!KB27</f>
        <v>0.80789444254362386</v>
      </c>
      <c r="KC27" s="20">
        <f>'Equation 4 Type II FTE'!KC27-'Equation 4 Type I FTE'!KC27</f>
        <v>0.58930591915538388</v>
      </c>
      <c r="KD27" s="20">
        <f>'Equation 4 Type II FTE'!KD27-'Equation 4 Type I FTE'!KD27</f>
        <v>0.36998907082457599</v>
      </c>
      <c r="KE27" s="20">
        <f>'Equation 4 Type II FTE'!KE27-'Equation 4 Type I FTE'!KE27</f>
        <v>0.41314232367173376</v>
      </c>
      <c r="KF27" s="20">
        <f>'Equation 4 Type II FTE'!KF27-'Equation 4 Type I FTE'!KF27</f>
        <v>0.43817849357251087</v>
      </c>
      <c r="KG27" s="20">
        <f>'Equation 4 Type II FTE'!KG27-'Equation 4 Type I FTE'!KG27</f>
        <v>0.45547621095850233</v>
      </c>
      <c r="KH27" s="20">
        <f>'Equation 4 Type II FTE'!KH27-'Equation 4 Type I FTE'!KH27</f>
        <v>0.41541833911725889</v>
      </c>
      <c r="KI27" s="20">
        <f>'Equation 4 Type II FTE'!KI27-'Equation 4 Type I FTE'!KI27</f>
        <v>0.50063235739772227</v>
      </c>
      <c r="KJ27" s="20">
        <f>'Equation 4 Type II FTE'!KJ27-'Equation 4 Type I FTE'!KJ27</f>
        <v>0.56053708392394541</v>
      </c>
      <c r="KK27" s="20">
        <f>'Equation 4 Type II FTE'!KK27-'Equation 4 Type I FTE'!KK27</f>
        <v>0.39466107825406915</v>
      </c>
      <c r="KL27" s="20">
        <f>'Equation 4 Type II FTE'!KL27-'Equation 4 Type I FTE'!KL27</f>
        <v>0.70620207243755806</v>
      </c>
      <c r="KM27" s="20">
        <f>'Equation 4 Type II FTE'!KM27-'Equation 4 Type I FTE'!KM27</f>
        <v>0.69664280756635233</v>
      </c>
      <c r="KN27" s="20">
        <f>'Equation 4 Type II FTE'!KN27-'Equation 4 Type I FTE'!KN27</f>
        <v>0.46039240432083683</v>
      </c>
      <c r="KO27" s="20">
        <f>'Equation 4 Type II FTE'!KO27-'Equation 4 Type I FTE'!KO27</f>
        <v>0.4227926291607606</v>
      </c>
      <c r="KP27" s="20">
        <f>'Equation 4 Type II FTE'!KP27-'Equation 4 Type I FTE'!KP27</f>
        <v>0.49462367662153578</v>
      </c>
      <c r="KQ27" s="20">
        <f>'Equation 4 Type II FTE'!KQ27-'Equation 4 Type I FTE'!KQ27</f>
        <v>0.64511381787966182</v>
      </c>
      <c r="KR27" s="20">
        <f>'Equation 4 Type II FTE'!KR27-'Equation 4 Type I FTE'!KR27</f>
        <v>0.28268111833422949</v>
      </c>
      <c r="KS27" s="20">
        <f>'Equation 4 Type II FTE'!KS27-'Equation 4 Type I FTE'!KS27</f>
        <v>0.45520308910503937</v>
      </c>
      <c r="KT27" s="20">
        <f>'Equation 4 Type II FTE'!KT27-'Equation 4 Type I FTE'!KT27</f>
        <v>0.47450370008309306</v>
      </c>
      <c r="KU27" s="20">
        <f>'Equation 4 Type II FTE'!KU27-'Equation 4 Type I FTE'!KU27</f>
        <v>0.60259784935725103</v>
      </c>
      <c r="KV27" s="20">
        <f>'Equation 4 Type II FTE'!KV27-'Equation 4 Type I FTE'!KV27</f>
        <v>0.33193409257539469</v>
      </c>
      <c r="KW27" s="20">
        <f>'Equation 4 Type II FTE'!KW27-'Equation 4 Type I FTE'!KW27</f>
        <v>0.77384525147856686</v>
      </c>
      <c r="KX27" s="20">
        <f>'Equation 4 Type II FTE'!KX27-'Equation 4 Type I FTE'!KX27</f>
        <v>0.77084091109047359</v>
      </c>
      <c r="KY27" s="20">
        <f>'Equation 4 Type II FTE'!KY27-'Equation 4 Type I FTE'!KY27</f>
        <v>0.7179463121364682</v>
      </c>
      <c r="KZ27" s="20">
        <f>'Equation 4 Type II FTE'!KZ27-'Equation 4 Type I FTE'!KZ27</f>
        <v>0.66860229727748188</v>
      </c>
      <c r="LA27" s="20">
        <f>'Equation 4 Type II FTE'!LA27-'Equation 4 Type I FTE'!LA27</f>
        <v>0.74771659416393765</v>
      </c>
      <c r="LB27" s="20">
        <f>'Equation 4 Type II FTE'!LB27-'Equation 4 Type I FTE'!LB27</f>
        <v>0.69691592941981528</v>
      </c>
      <c r="LC27" s="20">
        <f>'Equation 4 Type II FTE'!LC27-'Equation 4 Type I FTE'!LC27</f>
        <v>0.73952293856004703</v>
      </c>
      <c r="LD27" s="20">
        <f>'Equation 4 Type II FTE'!LD27-'Equation 4 Type I FTE'!LD27</f>
        <v>0.84276299916906994</v>
      </c>
      <c r="LE27" s="20">
        <f>'Equation 4 Type II FTE'!LE27-'Equation 4 Type I FTE'!LE27</f>
        <v>0.62827130358277528</v>
      </c>
      <c r="LF27" s="20">
        <f>'Equation 4 Type II FTE'!LF27-'Equation 4 Type I FTE'!LF27</f>
        <v>0.47905573097414339</v>
      </c>
      <c r="LG27" s="20">
        <f>'Equation 4 Type II FTE'!LG27-'Equation 4 Type I FTE'!LG27</f>
        <v>0.75545504667872343</v>
      </c>
      <c r="LH27" s="20">
        <f>'Equation 4 Type II FTE'!LH27-'Equation 4 Type I FTE'!LH27</f>
        <v>0.74826283787086367</v>
      </c>
      <c r="LI27" s="20">
        <f>'Equation 4 Type II FTE'!LI27-'Equation 4 Type I FTE'!LI27</f>
        <v>0.79879038076152309</v>
      </c>
      <c r="LJ27" s="20">
        <f>'Equation 4 Type II FTE'!LJ27-'Equation 4 Type I FTE'!LJ27</f>
        <v>0.54651682877951024</v>
      </c>
      <c r="LK27" s="20">
        <f>'Equation 4 Type II FTE'!LK27-'Equation 4 Type I FTE'!LK27</f>
        <v>0.68453440539615817</v>
      </c>
      <c r="LL27" s="20">
        <f>'Equation 4 Type II FTE'!LL27-'Equation 4 Type I FTE'!LL27</f>
        <v>0.86789020968766806</v>
      </c>
      <c r="LM27" s="20">
        <f>'Equation 4 Type II FTE'!LM27-'Equation 4 Type I FTE'!LM27</f>
        <v>0.57610502957133791</v>
      </c>
      <c r="LN27" s="20">
        <f>'Equation 4 Type II FTE'!LN27-'Equation 4 Type I FTE'!LN27</f>
        <v>0.77948976978346951</v>
      </c>
      <c r="LO27" s="20">
        <f>'Equation 4 Type II FTE'!LO27-'Equation 4 Type I FTE'!LO27</f>
        <v>0.48761354904931814</v>
      </c>
      <c r="LP27" s="20">
        <f>'Equation 4 Type II FTE'!LP27-'Equation 4 Type I FTE'!LP27</f>
        <v>0.73861253238183688</v>
      </c>
      <c r="LQ27" s="20">
        <f>'Equation 4 Type II FTE'!LQ27-'Equation 4 Type I FTE'!LQ27</f>
        <v>0.52903703015787673</v>
      </c>
      <c r="LR27" s="20">
        <f>'Equation 4 Type II FTE'!LR27-'Equation 4 Type I FTE'!LR27</f>
        <v>0.76583367711031824</v>
      </c>
      <c r="LS27" s="20">
        <f>'Equation 4 Type II FTE'!LS27-'Equation 4 Type I FTE'!LS27</f>
        <v>0.59058048780487815</v>
      </c>
      <c r="LT27" s="20">
        <f>'Equation 4 Type II FTE'!LT27-'Equation 4 Type I FTE'!LT27</f>
        <v>0.45829847011095365</v>
      </c>
      <c r="LU27" s="20">
        <f>'Equation 4 Type II FTE'!LU27-'Equation 4 Type I FTE'!LU27</f>
        <v>0.73132928295615629</v>
      </c>
      <c r="LV27" s="20">
        <f>'Equation 4 Type II FTE'!LV27-'Equation 4 Type I FTE'!LV27</f>
        <v>0.62444759763429303</v>
      </c>
      <c r="LW27" s="20">
        <f>'Equation 4 Type II FTE'!LW27-'Equation 4 Type I FTE'!LW27</f>
        <v>0.66705460677452477</v>
      </c>
      <c r="LX27" s="20">
        <f>'Equation 4 Type II FTE'!LX27-'Equation 4 Type I FTE'!LX27</f>
        <v>0.80170368053179519</v>
      </c>
      <c r="LY27" s="20">
        <f>'Equation 4 Type II FTE'!LY27-'Equation 4 Type I FTE'!LY27</f>
        <v>0.71740006842954074</v>
      </c>
      <c r="LZ27" s="20">
        <f>'Equation 4 Type II FTE'!LZ27-'Equation 4 Type I FTE'!LZ27</f>
        <v>0.6117929517571703</v>
      </c>
      <c r="MA27" s="20">
        <f>'Equation 4 Type II FTE'!MA27-'Equation 4 Type I FTE'!MA27</f>
        <v>0.43226085341414544</v>
      </c>
      <c r="MB27" s="20">
        <f>'Equation 4 Type II FTE'!MB27-'Equation 4 Type I FTE'!MB27</f>
        <v>0.6378305684539809</v>
      </c>
      <c r="MC27" s="20">
        <f>'Equation 4 Type II FTE'!MC27-'Equation 4 Type I FTE'!MC27</f>
        <v>0.83147396255926331</v>
      </c>
      <c r="MD27" s="20">
        <f>'Equation 4 Type II FTE'!MD27-'Equation 4 Type I FTE'!MD27</f>
        <v>0.67980029326946578</v>
      </c>
      <c r="ME27" s="20">
        <f>'Equation 4 Type II FTE'!ME27-'Equation 4 Type I FTE'!ME27</f>
        <v>0.65649389510728717</v>
      </c>
      <c r="MF27" s="20">
        <f>'Equation 4 Type II FTE'!MF27-'Equation 4 Type I FTE'!MF27</f>
        <v>0.69473095459211187</v>
      </c>
      <c r="MG27" s="20">
        <f>'Equation 4 Type II FTE'!MG27-'Equation 4 Type I FTE'!MG27</f>
        <v>0.68735666454861111</v>
      </c>
      <c r="MH27" s="20">
        <f>'Equation 4 Type II FTE'!MH27-'Equation 4 Type I FTE'!MH27</f>
        <v>0.71339428124541726</v>
      </c>
      <c r="MI27" s="20">
        <f>'Equation 4 Type II FTE'!MI27-'Equation 4 Type I FTE'!MI27</f>
        <v>0.65257914854098686</v>
      </c>
      <c r="MJ27" s="20">
        <f>'Equation 4 Type II FTE'!MJ27-'Equation 4 Type I FTE'!MJ27</f>
        <v>0.57483046092184331</v>
      </c>
      <c r="MK27" s="20">
        <f>'Equation 4 Type II FTE'!MK27-'Equation 4 Type I FTE'!MK27</f>
        <v>0.63509934991935102</v>
      </c>
      <c r="ML27" s="20">
        <f>'Equation 4 Type II FTE'!ML27-'Equation 4 Type I FTE'!ML27</f>
        <v>0.84030490248790268</v>
      </c>
      <c r="MM27" s="20">
        <f>'Equation 4 Type II FTE'!MM27-'Equation 4 Type I FTE'!MM27</f>
        <v>0.58766718803460583</v>
      </c>
      <c r="MN27" s="20">
        <f>'Equation 4 Type II FTE'!MN27-'Equation 4 Type I FTE'!MN27</f>
        <v>0.56681888655359502</v>
      </c>
      <c r="MO27" s="20">
        <f>'Equation 4 Type II FTE'!MO27-'Equation 4 Type I FTE'!MO27</f>
        <v>0.47523202502566114</v>
      </c>
      <c r="MP27" s="20">
        <f>'Equation 4 Type II FTE'!MP27-'Equation 4 Type I FTE'!MP27</f>
        <v>0.47951093406324841</v>
      </c>
      <c r="MQ27" s="20">
        <f>'Equation 4 Type II FTE'!MQ27-'Equation 4 Type I FTE'!MQ27</f>
        <v>0.44446029620216043</v>
      </c>
      <c r="MR27" s="20">
        <f>'Equation 4 Type II FTE'!MR27-'Equation 4 Type I FTE'!MR27</f>
        <v>0.56700096778923703</v>
      </c>
      <c r="MS27" s="20">
        <f>'Equation 4 Type II FTE'!MS27-'Equation 4 Type I FTE'!MS27</f>
        <v>0.49799217948091301</v>
      </c>
      <c r="MT27" s="20">
        <f>'Equation 4 Type II FTE'!MT27-'Equation 4 Type I FTE'!MT27</f>
        <v>0.58721198494550075</v>
      </c>
      <c r="MU27" s="20">
        <f>'Equation 4 Type II FTE'!MU27-'Equation 4 Type I FTE'!MU27</f>
        <v>0.46731149127523341</v>
      </c>
      <c r="MV27" s="20">
        <f>'Equation 4 Type II FTE'!MV27-'Equation 4 Type I FTE'!MV27</f>
        <v>0.69300118285351198</v>
      </c>
      <c r="MW27" s="20">
        <f>'Equation 4 Type II FTE'!MW27-'Equation 4 Type I FTE'!MW27</f>
        <v>0.65449100151522566</v>
      </c>
      <c r="MX27" s="20">
        <f>'Equation 4 Type II FTE'!MX27-'Equation 4 Type I FTE'!MX27</f>
        <v>0.72359083044137051</v>
      </c>
      <c r="MY27" s="20">
        <f>'Equation 4 Type II FTE'!MY27-'Equation 4 Type I FTE'!MY27</f>
        <v>0.67042310963390195</v>
      </c>
      <c r="MZ27" s="20">
        <f>'Equation 4 Type II FTE'!MZ27-'Equation 4 Type I FTE'!MZ27</f>
        <v>0.49808322009873407</v>
      </c>
      <c r="NA27" s="20">
        <f>'Equation 4 Type II FTE'!NA27-'Equation 4 Type I FTE'!NA27</f>
        <v>0.82664880981475153</v>
      </c>
      <c r="NB27" s="20">
        <f>'Equation 4 Type II FTE'!NB27-'Equation 4 Type I FTE'!NB27</f>
        <v>0.60287097121071409</v>
      </c>
      <c r="NC27" s="20">
        <f>'Equation 4 Type II FTE'!NC27-'Equation 4 Type I FTE'!NC27</f>
        <v>0.67178871890121705</v>
      </c>
      <c r="ND27" s="20">
        <f>'Equation 4 Type II FTE'!ND27-'Equation 4 Type I FTE'!ND27</f>
        <v>0.75272382814409311</v>
      </c>
      <c r="NE27" s="20">
        <f>'Equation 4 Type II FTE'!NE27-'Equation 4 Type I FTE'!NE27</f>
        <v>0.4827883963048048</v>
      </c>
      <c r="NF27" s="20">
        <f>'Equation 4 Type II FTE'!NF27-'Equation 4 Type I FTE'!NF27</f>
        <v>0.67133351581211198</v>
      </c>
      <c r="NG27" s="46">
        <f>'Equation 4 Type II FTE'!NG27-'Equation 4 Type I FTE'!NG27</f>
        <v>0.72395499291265464</v>
      </c>
      <c r="NH27" s="20">
        <f>'Equation 4 Type II FTE'!NH27-'Equation 4 Type I FTE'!NH27</f>
        <v>0.76656200205288638</v>
      </c>
      <c r="NI27" s="20">
        <f>'Equation 4 Type II FTE'!NI27-'Equation 4 Type I FTE'!NI27</f>
        <v>0.48042134024145849</v>
      </c>
      <c r="NJ27" s="46">
        <f>'Equation 4 Type II FTE'!NJ27-'Equation 4 Type I FTE'!NJ27</f>
        <v>1.145564094041742</v>
      </c>
    </row>
    <row r="28" spans="2:374" x14ac:dyDescent="0.3">
      <c r="B28" s="18" t="s">
        <v>839</v>
      </c>
      <c r="C28" s="20">
        <f>'Equation 4 Type II FTE'!C28-'Equation 4 Type I FTE'!C28</f>
        <v>6.878074584515606E-2</v>
      </c>
      <c r="D28" s="20">
        <f>'Equation 4 Type II FTE'!D28-'Equation 4 Type I FTE'!D28</f>
        <v>8.1083664369679773E-2</v>
      </c>
      <c r="E28" s="20">
        <f>'Equation 4 Type II FTE'!E28-'Equation 4 Type I FTE'!E28</f>
        <v>8.2900202675314158E-2</v>
      </c>
      <c r="F28" s="20">
        <f>'Equation 4 Type II FTE'!F28-'Equation 4 Type I FTE'!F28</f>
        <v>0.11237766518038103</v>
      </c>
      <c r="G28" s="20">
        <f>'Equation 4 Type II FTE'!G28-'Equation 4 Type I FTE'!G28</f>
        <v>8.001025537089583E-2</v>
      </c>
      <c r="H28" s="20">
        <f>'Equation 4 Type II FTE'!H28-'Equation 4 Type I FTE'!H28</f>
        <v>6.6055938386704496E-2</v>
      </c>
      <c r="I28" s="20">
        <f>'Equation 4 Type II FTE'!I28-'Equation 4 Type I FTE'!I28</f>
        <v>5.4826428860964727E-2</v>
      </c>
      <c r="J28" s="20">
        <f>'Equation 4 Type II FTE'!J28-'Equation 4 Type I FTE'!J28</f>
        <v>6.5147669233887318E-2</v>
      </c>
      <c r="K28" s="20">
        <f>'Equation 4 Type II FTE'!K28-'Equation 4 Type I FTE'!K28</f>
        <v>5.6147547628698828E-2</v>
      </c>
      <c r="L28" s="20">
        <f>'Equation 4 Type II FTE'!L28-'Equation 4 Type I FTE'!L28</f>
        <v>0.11477219294689907</v>
      </c>
      <c r="M28" s="20">
        <f>'Equation 4 Type II FTE'!M28-'Equation 4 Type I FTE'!M28</f>
        <v>6.7129347385488439E-2</v>
      </c>
      <c r="N28" s="20">
        <f>'Equation 4 Type II FTE'!N28-'Equation 4 Type I FTE'!N28</f>
        <v>0.13310271584920957</v>
      </c>
      <c r="O28" s="20">
        <f>'Equation 4 Type II FTE'!O28-'Equation 4 Type I FTE'!O28</f>
        <v>6.812018646128902E-2</v>
      </c>
      <c r="P28" s="20">
        <f>'Equation 4 Type II FTE'!P28-'Equation 4 Type I FTE'!P28</f>
        <v>4.9954803404945278E-2</v>
      </c>
      <c r="Q28" s="20">
        <f>'Equation 4 Type II FTE'!Q28-'Equation 4 Type I FTE'!Q28</f>
        <v>0</v>
      </c>
      <c r="R28" s="20">
        <f>'Equation 4 Type II FTE'!R28-'Equation 4 Type I FTE'!R28</f>
        <v>4.9872233481961903E-2</v>
      </c>
      <c r="S28" s="20">
        <f>'Equation 4 Type II FTE'!S28-'Equation 4 Type I FTE'!S28</f>
        <v>5.8459505472233476E-2</v>
      </c>
      <c r="T28" s="20">
        <f>'Equation 4 Type II FTE'!T28-'Equation 4 Type I FTE'!T28</f>
        <v>6.0276043777867855E-2</v>
      </c>
      <c r="U28" s="20">
        <f>'Equation 4 Type II FTE'!U28-'Equation 4 Type I FTE'!U28</f>
        <v>7.4395500608025938E-2</v>
      </c>
      <c r="V28" s="20">
        <f>'Equation 4 Type II FTE'!V28-'Equation 4 Type I FTE'!V28</f>
        <v>8.4303891366031627E-2</v>
      </c>
      <c r="W28" s="20">
        <f>'Equation 4 Type II FTE'!W28-'Equation 4 Type I FTE'!W28</f>
        <v>4.9541953790028383E-2</v>
      </c>
      <c r="X28" s="20">
        <f>'Equation 4 Type II FTE'!X28-'Equation 4 Type I FTE'!X28</f>
        <v>4.8798824483177954E-2</v>
      </c>
      <c r="Y28" s="20">
        <f>'Equation 4 Type II FTE'!Y28-'Equation 4 Type I FTE'!Y28</f>
        <v>5.2514471017430092E-2</v>
      </c>
      <c r="Z28" s="20">
        <f>'Equation 4 Type II FTE'!Z28-'Equation 4 Type I FTE'!Z28</f>
        <v>0.12476315362788813</v>
      </c>
      <c r="AA28" s="20">
        <f>'Equation 4 Type II FTE'!AA28-'Equation 4 Type I FTE'!AA28</f>
        <v>8.3808471828131337E-2</v>
      </c>
      <c r="AB28" s="20">
        <f>'Equation 4 Type II FTE'!AB28-'Equation 4 Type I FTE'!AB28</f>
        <v>0.11774471017430077</v>
      </c>
      <c r="AC28" s="20">
        <f>'Equation 4 Type II FTE'!AC28-'Equation 4 Type I FTE'!AC28</f>
        <v>8.1496513984596688E-2</v>
      </c>
      <c r="AD28" s="20">
        <f>'Equation 4 Type II FTE'!AD28-'Equation 4 Type I FTE'!AD28</f>
        <v>6.0441183623834605E-2</v>
      </c>
      <c r="AE28" s="20">
        <f>'Equation 4 Type II FTE'!AE28-'Equation 4 Type I FTE'!AE28</f>
        <v>5.9615484394000814E-2</v>
      </c>
      <c r="AF28" s="20">
        <f>'Equation 4 Type II FTE'!AF28-'Equation 4 Type I FTE'!AF28</f>
        <v>6.6633927847588176E-2</v>
      </c>
      <c r="AG28" s="20">
        <f>'Equation 4 Type II FTE'!AG28-'Equation 4 Type I FTE'!AG28</f>
        <v>6.4734819618970402E-2</v>
      </c>
      <c r="AH28" s="20">
        <f>'Equation 4 Type II FTE'!AH28-'Equation 4 Type I FTE'!AH28</f>
        <v>7.4560640453992702E-2</v>
      </c>
      <c r="AI28" s="20">
        <f>'Equation 4 Type II FTE'!AI28-'Equation 4 Type I FTE'!AI28</f>
        <v>6.5230239156870692E-2</v>
      </c>
      <c r="AJ28" s="20">
        <f>'Equation 4 Type II FTE'!AJ28-'Equation 4 Type I FTE'!AJ28</f>
        <v>5.6395257397648973E-2</v>
      </c>
      <c r="AK28" s="20">
        <f>'Equation 4 Type II FTE'!AK28-'Equation 4 Type I FTE'!AK28</f>
        <v>7.0927563842723959E-2</v>
      </c>
      <c r="AL28" s="20">
        <f>'Equation 4 Type II FTE'!AL28-'Equation 4 Type I FTE'!AL28</f>
        <v>7.034957438184028E-2</v>
      </c>
      <c r="AM28" s="20">
        <f>'Equation 4 Type II FTE'!AM28-'Equation 4 Type I FTE'!AM28</f>
        <v>7.7533157681394418E-2</v>
      </c>
      <c r="AN28" s="20">
        <f>'Equation 4 Type II FTE'!AN28-'Equation 4 Type I FTE'!AN28</f>
        <v>4.9872233481961903E-2</v>
      </c>
      <c r="AO28" s="20">
        <f>'Equation 4 Type II FTE'!AO28-'Equation 4 Type I FTE'!AO28</f>
        <v>4.3844629104175109E-2</v>
      </c>
      <c r="AP28" s="20">
        <f>'Equation 4 Type II FTE'!AP28-'Equation 4 Type I FTE'!AP28</f>
        <v>7.6707458451560614E-2</v>
      </c>
      <c r="AQ28" s="20">
        <f>'Equation 4 Type II FTE'!AQ28-'Equation 4 Type I FTE'!AQ28</f>
        <v>5.4165869477097686E-2</v>
      </c>
      <c r="AR28" s="20">
        <f>'Equation 4 Type II FTE'!AR28-'Equation 4 Type I FTE'!AR28</f>
        <v>6.0523753546818007E-2</v>
      </c>
      <c r="AS28" s="20">
        <f>'Equation 4 Type II FTE'!AS28-'Equation 4 Type I FTE'!AS28</f>
        <v>5.689067693554925E-2</v>
      </c>
      <c r="AT28" s="20">
        <f>'Equation 4 Type II FTE'!AT28-'Equation 4 Type I FTE'!AT28</f>
        <v>5.3340170247263882E-2</v>
      </c>
      <c r="AU28" s="20">
        <f>'Equation 4 Type II FTE'!AU28-'Equation 4 Type I FTE'!AU28</f>
        <v>4.8881394406161328E-2</v>
      </c>
      <c r="AV28" s="20">
        <f>'Equation 4 Type II FTE'!AV28-'Equation 4 Type I FTE'!AV28</f>
        <v>5.9780624239967578E-2</v>
      </c>
      <c r="AW28" s="20">
        <f>'Equation 4 Type II FTE'!AW28-'Equation 4 Type I FTE'!AW28</f>
        <v>5.2597040940413467E-2</v>
      </c>
      <c r="AX28" s="20">
        <f>'Equation 4 Type II FTE'!AX28-'Equation 4 Type I FTE'!AX28</f>
        <v>5.3009890555330362E-2</v>
      </c>
      <c r="AY28" s="20">
        <f>'Equation 4 Type II FTE'!AY28-'Equation 4 Type I FTE'!AY28</f>
        <v>4.3101499797324687E-2</v>
      </c>
      <c r="AZ28" s="20">
        <f>'Equation 4 Type II FTE'!AZ28-'Equation 4 Type I FTE'!AZ28</f>
        <v>4.6734576408593437E-2</v>
      </c>
      <c r="BA28" s="20">
        <f>'Equation 4 Type II FTE'!BA28-'Equation 4 Type I FTE'!BA28</f>
        <v>4.9129104175111467E-2</v>
      </c>
      <c r="BB28" s="20">
        <f>'Equation 4 Type II FTE'!BB28-'Equation 4 Type I FTE'!BB28</f>
        <v>6.43219700040535E-2</v>
      </c>
      <c r="BC28" s="20">
        <f>'Equation 4 Type II FTE'!BC28-'Equation 4 Type I FTE'!BC28</f>
        <v>6.9111025537089574E-2</v>
      </c>
      <c r="BD28" s="20">
        <f>'Equation 4 Type II FTE'!BD28-'Equation 4 Type I FTE'!BD28</f>
        <v>4.929424402107823E-2</v>
      </c>
      <c r="BE28" s="20">
        <f>'Equation 4 Type II FTE'!BE28-'Equation 4 Type I FTE'!BE28</f>
        <v>6.3000851236319419E-2</v>
      </c>
      <c r="BF28" s="20">
        <f>'Equation 4 Type II FTE'!BF28-'Equation 4 Type I FTE'!BF28</f>
        <v>6.2010012160518845E-2</v>
      </c>
      <c r="BG28" s="20">
        <f>'Equation 4 Type II FTE'!BG28-'Equation 4 Type I FTE'!BG28</f>
        <v>7.6707458451560601E-2</v>
      </c>
      <c r="BH28" s="20">
        <f>'Equation 4 Type II FTE'!BH28-'Equation 4 Type I FTE'!BH28</f>
        <v>6.7377057154438591E-2</v>
      </c>
      <c r="BI28" s="20">
        <f>'Equation 4 Type II FTE'!BI28-'Equation 4 Type I FTE'!BI28</f>
        <v>7.6955168220510739E-2</v>
      </c>
      <c r="BJ28" s="20">
        <f>'Equation 4 Type II FTE'!BJ28-'Equation 4 Type I FTE'!BJ28</f>
        <v>6.7624766923388743E-2</v>
      </c>
      <c r="BK28" s="20">
        <f>'Equation 4 Type II FTE'!BK28-'Equation 4 Type I FTE'!BK28</f>
        <v>6.0276043777867855E-2</v>
      </c>
      <c r="BL28" s="20">
        <f>'Equation 4 Type II FTE'!BL28-'Equation 4 Type I FTE'!BL28</f>
        <v>5.1110782326712609E-2</v>
      </c>
      <c r="BM28" s="20">
        <f>'Equation 4 Type II FTE'!BM28-'Equation 4 Type I FTE'!BM28</f>
        <v>6.1101743007701666E-2</v>
      </c>
      <c r="BN28" s="20">
        <f>'Equation 4 Type II FTE'!BN28-'Equation 4 Type I FTE'!BN28</f>
        <v>6.8533036076205908E-2</v>
      </c>
      <c r="BO28" s="20">
        <f>'Equation 4 Type II FTE'!BO28-'Equation 4 Type I FTE'!BO28</f>
        <v>9.8010498581272809E-2</v>
      </c>
      <c r="BP28" s="20">
        <f>'Equation 4 Type II FTE'!BP28-'Equation 4 Type I FTE'!BP28</f>
        <v>5.4165869477097686E-2</v>
      </c>
      <c r="BQ28" s="20">
        <f>'Equation 4 Type II FTE'!BQ28-'Equation 4 Type I FTE'!BQ28</f>
        <v>6.6633927847588162E-2</v>
      </c>
      <c r="BR28" s="20">
        <f>'Equation 4 Type II FTE'!BR28-'Equation 4 Type I FTE'!BR28</f>
        <v>5.3422740170247271E-2</v>
      </c>
      <c r="BS28" s="20">
        <f>'Equation 4 Type II FTE'!BS28-'Equation 4 Type I FTE'!BS28</f>
        <v>6.2835711390352655E-2</v>
      </c>
      <c r="BT28" s="20">
        <f>'Equation 4 Type II FTE'!BT28-'Equation 4 Type I FTE'!BT28</f>
        <v>6.9771584920956628E-2</v>
      </c>
      <c r="BU28" s="20">
        <f>'Equation 4 Type II FTE'!BU28-'Equation 4 Type I FTE'!BU28</f>
        <v>6.1927442237535463E-2</v>
      </c>
      <c r="BV28" s="20">
        <f>'Equation 4 Type II FTE'!BV28-'Equation 4 Type I FTE'!BV28</f>
        <v>6.291828131333603E-2</v>
      </c>
      <c r="BW28" s="20">
        <f>'Equation 4 Type II FTE'!BW28-'Equation 4 Type I FTE'!BW28</f>
        <v>7.0267004458856919E-2</v>
      </c>
      <c r="BX28" s="20">
        <f>'Equation 4 Type II FTE'!BX28-'Equation 4 Type I FTE'!BX28</f>
        <v>5.2101621402513183E-2</v>
      </c>
      <c r="BY28" s="20">
        <f>'Equation 4 Type II FTE'!BY28-'Equation 4 Type I FTE'!BY28</f>
        <v>5.0450222942845568E-2</v>
      </c>
      <c r="BZ28" s="20">
        <f>'Equation 4 Type II FTE'!BZ28-'Equation 4 Type I FTE'!BZ28</f>
        <v>4.9541953790028376E-2</v>
      </c>
      <c r="CA28" s="20">
        <f>'Equation 4 Type II FTE'!CA28-'Equation 4 Type I FTE'!CA28</f>
        <v>7.2248682610458054E-2</v>
      </c>
      <c r="CB28" s="20">
        <f>'Equation 4 Type II FTE'!CB28-'Equation 4 Type I FTE'!CB28</f>
        <v>6.9028455614106199E-2</v>
      </c>
      <c r="CC28" s="20">
        <f>'Equation 4 Type II FTE'!CC28-'Equation 4 Type I FTE'!CC28</f>
        <v>6.5147669233887318E-2</v>
      </c>
      <c r="CD28" s="20">
        <f>'Equation 4 Type II FTE'!CD28-'Equation 4 Type I FTE'!CD28</f>
        <v>0.10734089987839482</v>
      </c>
      <c r="CE28" s="20">
        <f>'Equation 4 Type II FTE'!CE28-'Equation 4 Type I FTE'!CE28</f>
        <v>7.9267126064045401E-2</v>
      </c>
      <c r="CF28" s="20">
        <f>'Equation 4 Type II FTE'!CF28-'Equation 4 Type I FTE'!CF28</f>
        <v>6.539537900283747E-2</v>
      </c>
      <c r="CG28" s="20">
        <f>'Equation 4 Type II FTE'!CG28-'Equation 4 Type I FTE'!CG28</f>
        <v>6.1101743007701666E-2</v>
      </c>
      <c r="CH28" s="20">
        <f>'Equation 4 Type II FTE'!CH28-'Equation 4 Type I FTE'!CH28</f>
        <v>5.0780502634779089E-2</v>
      </c>
      <c r="CI28" s="20">
        <f>'Equation 4 Type II FTE'!CI28-'Equation 4 Type I FTE'!CI28</f>
        <v>6.3578840697203085E-2</v>
      </c>
      <c r="CJ28" s="20">
        <f>'Equation 4 Type II FTE'!CJ28-'Equation 4 Type I FTE'!CJ28</f>
        <v>9.2560883664369695E-2</v>
      </c>
      <c r="CK28" s="20">
        <f>'Equation 4 Type II FTE'!CK28-'Equation 4 Type I FTE'!CK28</f>
        <v>0.10998313741386301</v>
      </c>
      <c r="CL28" s="20">
        <f>'Equation 4 Type II FTE'!CL28-'Equation 4 Type I FTE'!CL28</f>
        <v>7.348723145520876E-2</v>
      </c>
      <c r="CM28" s="20">
        <f>'Equation 4 Type II FTE'!CM28-'Equation 4 Type I FTE'!CM28</f>
        <v>7.6872598297527364E-2</v>
      </c>
      <c r="CN28" s="20">
        <f>'Equation 4 Type II FTE'!CN28-'Equation 4 Type I FTE'!CN28</f>
        <v>5.5569558167815163E-2</v>
      </c>
      <c r="CO28" s="20">
        <f>'Equation 4 Type II FTE'!CO28-'Equation 4 Type I FTE'!CO28</f>
        <v>6.0523753546818E-2</v>
      </c>
      <c r="CP28" s="20">
        <f>'Equation 4 Type II FTE'!CP28-'Equation 4 Type I FTE'!CP28</f>
        <v>6.0193473854884487E-2</v>
      </c>
      <c r="CQ28" s="20">
        <f>'Equation 4 Type II FTE'!CQ28-'Equation 4 Type I FTE'!CQ28</f>
        <v>5.3835589785164173E-2</v>
      </c>
      <c r="CR28" s="20">
        <f>'Equation 4 Type II FTE'!CR28-'Equation 4 Type I FTE'!CR28</f>
        <v>5.3009890555330362E-2</v>
      </c>
      <c r="CS28" s="20">
        <f>'Equation 4 Type II FTE'!CS28-'Equation 4 Type I FTE'!CS28</f>
        <v>5.3422740170247271E-2</v>
      </c>
      <c r="CT28" s="20">
        <f>'Equation 4 Type II FTE'!CT28-'Equation 4 Type I FTE'!CT28</f>
        <v>5.193648155654642E-2</v>
      </c>
      <c r="CU28" s="20">
        <f>'Equation 4 Type II FTE'!CU28-'Equation 4 Type I FTE'!CU28</f>
        <v>4.9376813944061619E-2</v>
      </c>
      <c r="CV28" s="20">
        <f>'Equation 4 Type II FTE'!CV28-'Equation 4 Type I FTE'!CV28</f>
        <v>7.2578962302391567E-2</v>
      </c>
      <c r="CW28" s="20">
        <f>'Equation 4 Type II FTE'!CW28-'Equation 4 Type I FTE'!CW28</f>
        <v>7.3734941224158898E-2</v>
      </c>
      <c r="CX28" s="20">
        <f>'Equation 4 Type II FTE'!CX28-'Equation 4 Type I FTE'!CX28</f>
        <v>5.7798946088366443E-2</v>
      </c>
      <c r="CY28" s="20">
        <f>'Equation 4 Type II FTE'!CY28-'Equation 4 Type I FTE'!CY28</f>
        <v>7.1422983380624236E-2</v>
      </c>
      <c r="CZ28" s="20">
        <f>'Equation 4 Type II FTE'!CZ28-'Equation 4 Type I FTE'!CZ28</f>
        <v>0.11518504256181598</v>
      </c>
      <c r="DA28" s="20">
        <f>'Equation 4 Type II FTE'!DA28-'Equation 4 Type I FTE'!DA28</f>
        <v>0.10833173895419537</v>
      </c>
      <c r="DB28" s="20">
        <f>'Equation 4 Type II FTE'!DB28-'Equation 4 Type I FTE'!DB28</f>
        <v>6.9936724766923392E-2</v>
      </c>
      <c r="DC28" s="20">
        <f>'Equation 4 Type II FTE'!DC28-'Equation 4 Type I FTE'!DC28</f>
        <v>8.6120429671665985E-2</v>
      </c>
      <c r="DD28" s="20">
        <f>'Equation 4 Type II FTE'!DD28-'Equation 4 Type I FTE'!DD28</f>
        <v>6.4404539927036888E-2</v>
      </c>
      <c r="DE28" s="20">
        <f>'Equation 4 Type II FTE'!DE28-'Equation 4 Type I FTE'!DE28</f>
        <v>0.11435934333198218</v>
      </c>
      <c r="DF28" s="20">
        <f>'Equation 4 Type II FTE'!DF28-'Equation 4 Type I FTE'!DF28</f>
        <v>8.2322213214430479E-2</v>
      </c>
      <c r="DG28" s="20">
        <f>'Equation 4 Type II FTE'!DG28-'Equation 4 Type I FTE'!DG28</f>
        <v>7.7533157681394418E-2</v>
      </c>
      <c r="DH28" s="20">
        <f>'Equation 4 Type II FTE'!DH28-'Equation 4 Type I FTE'!DH28</f>
        <v>0.10965285772192947</v>
      </c>
      <c r="DI28" s="20">
        <f>'Equation 4 Type II FTE'!DI28-'Equation 4 Type I FTE'!DI28</f>
        <v>5.3009890555330362E-2</v>
      </c>
      <c r="DJ28" s="20">
        <f>'Equation 4 Type II FTE'!DJ28-'Equation 4 Type I FTE'!DJ28</f>
        <v>7.621203891366031E-2</v>
      </c>
      <c r="DK28" s="20">
        <f>'Equation 4 Type II FTE'!DK28-'Equation 4 Type I FTE'!DK28</f>
        <v>0.12005666801783545</v>
      </c>
      <c r="DL28" s="20">
        <f>'Equation 4 Type II FTE'!DL28-'Equation 4 Type I FTE'!DL28</f>
        <v>0.12757053100932308</v>
      </c>
      <c r="DM28" s="20">
        <f>'Equation 4 Type II FTE'!DM28-'Equation 4 Type I FTE'!DM28</f>
        <v>4.0459262261856505E-2</v>
      </c>
      <c r="DN28" s="20">
        <f>'Equation 4 Type II FTE'!DN28-'Equation 4 Type I FTE'!DN28</f>
        <v>9.247831374138632E-2</v>
      </c>
      <c r="DO28" s="20">
        <f>'Equation 4 Type II FTE'!DO28-'Equation 4 Type I FTE'!DO28</f>
        <v>6.1679732468585331E-2</v>
      </c>
      <c r="DP28" s="20">
        <f>'Equation 4 Type II FTE'!DP28-'Equation 4 Type I FTE'!DP28</f>
        <v>7.2744102148358331E-2</v>
      </c>
      <c r="DQ28" s="20">
        <f>'Equation 4 Type II FTE'!DQ28-'Equation 4 Type I FTE'!DQ28</f>
        <v>6.5147669233887318E-2</v>
      </c>
      <c r="DR28" s="20">
        <f>'Equation 4 Type II FTE'!DR28-'Equation 4 Type I FTE'!DR28</f>
        <v>9.9414187271990279E-2</v>
      </c>
      <c r="DS28" s="20">
        <f>'Equation 4 Type II FTE'!DS28-'Equation 4 Type I FTE'!DS28</f>
        <v>7.0514714227807057E-2</v>
      </c>
      <c r="DT28" s="20">
        <f>'Equation 4 Type II FTE'!DT28-'Equation 4 Type I FTE'!DT28</f>
        <v>8.0340535062829344E-2</v>
      </c>
      <c r="DU28" s="20">
        <f>'Equation 4 Type II FTE'!DU28-'Equation 4 Type I FTE'!DU28</f>
        <v>6.4734819618970416E-2</v>
      </c>
      <c r="DV28" s="20">
        <f>'Equation 4 Type II FTE'!DV28-'Equation 4 Type I FTE'!DV28</f>
        <v>6.0936603161734902E-2</v>
      </c>
      <c r="DW28" s="20">
        <f>'Equation 4 Type II FTE'!DW28-'Equation 4 Type I FTE'!DW28</f>
        <v>4.8633684637211197E-2</v>
      </c>
      <c r="DX28" s="20">
        <f>'Equation 4 Type II FTE'!DX28-'Equation 4 Type I FTE'!DX28</f>
        <v>6.5643088771787594E-2</v>
      </c>
      <c r="DY28" s="20">
        <f>'Equation 4 Type II FTE'!DY28-'Equation 4 Type I FTE'!DY28</f>
        <v>5.7138386704499389E-2</v>
      </c>
      <c r="DZ28" s="20">
        <f>'Equation 4 Type II FTE'!DZ28-'Equation 4 Type I FTE'!DZ28</f>
        <v>6.3165991082286183E-2</v>
      </c>
      <c r="EA28" s="20">
        <f>'Equation 4 Type II FTE'!EA28-'Equation 4 Type I FTE'!EA28</f>
        <v>8.3891041751114725E-2</v>
      </c>
      <c r="EB28" s="20">
        <f>'Equation 4 Type II FTE'!EB28-'Equation 4 Type I FTE'!EB28</f>
        <v>4.5083177948925822E-2</v>
      </c>
      <c r="EC28" s="20">
        <f>'Equation 4 Type II FTE'!EC28-'Equation 4 Type I FTE'!EC28</f>
        <v>5.8707215241183622E-2</v>
      </c>
      <c r="ED28" s="20">
        <f>'Equation 4 Type II FTE'!ED28-'Equation 4 Type I FTE'!ED28</f>
        <v>4.8716254560194565E-2</v>
      </c>
      <c r="EE28" s="20">
        <f>'Equation 4 Type II FTE'!EE28-'Equation 4 Type I FTE'!EE28</f>
        <v>5.6560397243615737E-2</v>
      </c>
      <c r="EF28" s="20">
        <f>'Equation 4 Type II FTE'!EF28-'Equation 4 Type I FTE'!EF28</f>
        <v>5.1110782326712609E-2</v>
      </c>
      <c r="EG28" s="20">
        <f>'Equation 4 Type II FTE'!EG28-'Equation 4 Type I FTE'!EG28</f>
        <v>7.1918402918524527E-2</v>
      </c>
      <c r="EH28" s="20">
        <f>'Equation 4 Type II FTE'!EH28-'Equation 4 Type I FTE'!EH28</f>
        <v>4.4092338873125261E-2</v>
      </c>
      <c r="EI28" s="20">
        <f>'Equation 4 Type II FTE'!EI28-'Equation 4 Type I FTE'!EI28</f>
        <v>4.500060802594244E-2</v>
      </c>
      <c r="EJ28" s="20">
        <f>'Equation 4 Type II FTE'!EJ28-'Equation 4 Type I FTE'!EJ28</f>
        <v>4.6652006485610062E-2</v>
      </c>
      <c r="EK28" s="20">
        <f>'Equation 4 Type II FTE'!EK28-'Equation 4 Type I FTE'!EK28</f>
        <v>6.878074584515606E-2</v>
      </c>
      <c r="EL28" s="20">
        <f>'Equation 4 Type II FTE'!EL28-'Equation 4 Type I FTE'!EL28</f>
        <v>5.79640859343332E-2</v>
      </c>
      <c r="EM28" s="20">
        <f>'Equation 4 Type II FTE'!EM28-'Equation 4 Type I FTE'!EM28</f>
        <v>5.6312687474665592E-2</v>
      </c>
      <c r="EN28" s="20">
        <f>'Equation 4 Type II FTE'!EN28-'Equation 4 Type I FTE'!EN28</f>
        <v>5.2679610863396835E-2</v>
      </c>
      <c r="EO28" s="20">
        <f>'Equation 4 Type II FTE'!EO28-'Equation 4 Type I FTE'!EO28</f>
        <v>5.8129225780299963E-2</v>
      </c>
      <c r="EP28" s="20">
        <f>'Equation 4 Type II FTE'!EP28-'Equation 4 Type I FTE'!EP28</f>
        <v>6.0523753546817993E-2</v>
      </c>
      <c r="EQ28" s="20">
        <f>'Equation 4 Type II FTE'!EQ28-'Equation 4 Type I FTE'!EQ28</f>
        <v>5.8624645318200247E-2</v>
      </c>
      <c r="ER28" s="20">
        <f>'Equation 4 Type II FTE'!ER28-'Equation 4 Type I FTE'!ER28</f>
        <v>5.6395257397648973E-2</v>
      </c>
      <c r="ES28" s="20">
        <f>'Equation 4 Type II FTE'!ES28-'Equation 4 Type I FTE'!ES28</f>
        <v>5.2184191325496558E-2</v>
      </c>
      <c r="ET28" s="20">
        <f>'Equation 4 Type II FTE'!ET28-'Equation 4 Type I FTE'!ET28</f>
        <v>5.6312687474665599E-2</v>
      </c>
      <c r="EU28" s="20">
        <f>'Equation 4 Type II FTE'!EU28-'Equation 4 Type I FTE'!EU28</f>
        <v>5.8954925010133774E-2</v>
      </c>
      <c r="EV28" s="20">
        <f>'Equation 4 Type II FTE'!EV28-'Equation 4 Type I FTE'!EV28</f>
        <v>5.5074138629914886E-2</v>
      </c>
      <c r="EW28" s="20">
        <f>'Equation 4 Type II FTE'!EW28-'Equation 4 Type I FTE'!EW28</f>
        <v>4.8716254560194572E-2</v>
      </c>
      <c r="EX28" s="20">
        <f>'Equation 4 Type II FTE'!EX28-'Equation 4 Type I FTE'!EX28</f>
        <v>6.7129347385488453E-2</v>
      </c>
      <c r="EY28" s="20">
        <f>'Equation 4 Type II FTE'!EY28-'Equation 4 Type I FTE'!EY28</f>
        <v>0.11501990271584921</v>
      </c>
      <c r="EZ28" s="20">
        <f>'Equation 4 Type II FTE'!EZ28-'Equation 4 Type I FTE'!EZ28</f>
        <v>8.8184677746250509E-2</v>
      </c>
      <c r="FA28" s="20">
        <f>'Equation 4 Type II FTE'!FA28-'Equation 4 Type I FTE'!FA28</f>
        <v>5.4743858937981352E-2</v>
      </c>
      <c r="FB28" s="20">
        <f>'Equation 4 Type II FTE'!FB28-'Equation 4 Type I FTE'!FB28</f>
        <v>9.3882002432103789E-2</v>
      </c>
      <c r="FC28" s="20">
        <f>'Equation 4 Type II FTE'!FC28-'Equation 4 Type I FTE'!FC28</f>
        <v>6.7707336846372118E-2</v>
      </c>
      <c r="FD28" s="20">
        <f>'Equation 4 Type II FTE'!FD28-'Equation 4 Type I FTE'!FD28</f>
        <v>5.2762180786380224E-2</v>
      </c>
      <c r="FE28" s="20">
        <f>'Equation 4 Type II FTE'!FE28-'Equation 4 Type I FTE'!FE28</f>
        <v>5.0615362788812325E-2</v>
      </c>
      <c r="FF28" s="20">
        <f>'Equation 4 Type II FTE'!FF28-'Equation 4 Type I FTE'!FF28</f>
        <v>4.8385974868261045E-2</v>
      </c>
      <c r="FG28" s="20">
        <f>'Equation 4 Type II FTE'!FG28-'Equation 4 Type I FTE'!FG28</f>
        <v>9.2973733279286597E-2</v>
      </c>
      <c r="FH28" s="20">
        <f>'Equation 4 Type II FTE'!FH28-'Equation 4 Type I FTE'!FH28</f>
        <v>5.9202634779083912E-2</v>
      </c>
      <c r="FI28" s="20">
        <f>'Equation 4 Type II FTE'!FI28-'Equation 4 Type I FTE'!FI28</f>
        <v>7.7698297527361182E-2</v>
      </c>
      <c r="FJ28" s="20">
        <f>'Equation 4 Type II FTE'!FJ28-'Equation 4 Type I FTE'!FJ28</f>
        <v>6.9936724766923392E-2</v>
      </c>
      <c r="FK28" s="20">
        <f>'Equation 4 Type II FTE'!FK28-'Equation 4 Type I FTE'!FK28</f>
        <v>6.0358613700851244E-2</v>
      </c>
      <c r="FL28" s="20">
        <f>'Equation 4 Type II FTE'!FL28-'Equation 4 Type I FTE'!FL28</f>
        <v>7.6872598297527378E-2</v>
      </c>
      <c r="FM28" s="20">
        <f>'Equation 4 Type II FTE'!FM28-'Equation 4 Type I FTE'!FM28</f>
        <v>6.4074260235103361E-2</v>
      </c>
      <c r="FN28" s="20">
        <f>'Equation 4 Type II FTE'!FN28-'Equation 4 Type I FTE'!FN28</f>
        <v>6.638621807863801E-2</v>
      </c>
      <c r="FO28" s="20">
        <f>'Equation 4 Type II FTE'!FO28-'Equation 4 Type I FTE'!FO28</f>
        <v>7.2166112687474665E-2</v>
      </c>
      <c r="FP28" s="20">
        <f>'Equation 4 Type II FTE'!FP28-'Equation 4 Type I FTE'!FP28</f>
        <v>6.2588001621402517E-2</v>
      </c>
      <c r="FQ28" s="20">
        <f>'Equation 4 Type II FTE'!FQ28-'Equation 4 Type I FTE'!FQ28</f>
        <v>6.3165991082286183E-2</v>
      </c>
      <c r="FR28" s="20">
        <f>'Equation 4 Type II FTE'!FR28-'Equation 4 Type I FTE'!FR28</f>
        <v>6.4074260235103361E-2</v>
      </c>
      <c r="FS28" s="20">
        <f>'Equation 4 Type II FTE'!FS28-'Equation 4 Type I FTE'!FS28</f>
        <v>0.11146939602756387</v>
      </c>
      <c r="FT28" s="20">
        <f>'Equation 4 Type II FTE'!FT28-'Equation 4 Type I FTE'!FT28</f>
        <v>5.2844750709363605E-2</v>
      </c>
      <c r="FU28" s="20">
        <f>'Equation 4 Type II FTE'!FU28-'Equation 4 Type I FTE'!FU28</f>
        <v>6.8037616538305645E-2</v>
      </c>
      <c r="FV28" s="20">
        <f>'Equation 4 Type II FTE'!FV28-'Equation 4 Type I FTE'!FV28</f>
        <v>8.265249290636402E-2</v>
      </c>
      <c r="FW28" s="20">
        <f>'Equation 4 Type II FTE'!FW28-'Equation 4 Type I FTE'!FW28</f>
        <v>5.9037494933117149E-2</v>
      </c>
      <c r="FX28" s="20">
        <f>'Equation 4 Type II FTE'!FX28-'Equation 4 Type I FTE'!FX28</f>
        <v>8.3643331982164587E-2</v>
      </c>
      <c r="FY28" s="20">
        <f>'Equation 4 Type II FTE'!FY28-'Equation 4 Type I FTE'!FY28</f>
        <v>7.0432144304823682E-2</v>
      </c>
      <c r="FZ28" s="20">
        <f>'Equation 4 Type II FTE'!FZ28-'Equation 4 Type I FTE'!FZ28</f>
        <v>5.0450222942845568E-2</v>
      </c>
      <c r="GA28" s="20">
        <f>'Equation 4 Type II FTE'!GA28-'Equation 4 Type I FTE'!GA28</f>
        <v>5.0697932711795707E-2</v>
      </c>
      <c r="GB28" s="20">
        <f>'Equation 4 Type II FTE'!GB28-'Equation 4 Type I FTE'!GB28</f>
        <v>4.4918038102959065E-2</v>
      </c>
      <c r="GC28" s="20">
        <f>'Equation 4 Type II FTE'!GC28-'Equation 4 Type I FTE'!GC28</f>
        <v>4.5083177948925829E-2</v>
      </c>
      <c r="GD28" s="20">
        <f>'Equation 4 Type II FTE'!GD28-'Equation 4 Type I FTE'!GD28</f>
        <v>5.6147547628698828E-2</v>
      </c>
      <c r="GE28" s="20">
        <f>'Equation 4 Type II FTE'!GE28-'Equation 4 Type I FTE'!GE28</f>
        <v>4.43400486420754E-2</v>
      </c>
      <c r="GF28" s="20">
        <f>'Equation 4 Type II FTE'!GF28-'Equation 4 Type I FTE'!GF28</f>
        <v>5.466128901499797E-2</v>
      </c>
      <c r="GG28" s="20">
        <f>'Equation 4 Type II FTE'!GG28-'Equation 4 Type I FTE'!GG28</f>
        <v>6.349627077421971E-2</v>
      </c>
      <c r="GH28" s="20">
        <f>'Equation 4 Type II FTE'!GH28-'Equation 4 Type I FTE'!GH28</f>
        <v>6.0110903931901091E-2</v>
      </c>
      <c r="GI28" s="20">
        <f>'Equation 4 Type II FTE'!GI28-'Equation 4 Type I FTE'!GI28</f>
        <v>6.6138508309687885E-2</v>
      </c>
      <c r="GJ28" s="20">
        <f>'Equation 4 Type II FTE'!GJ28-'Equation 4 Type I FTE'!GJ28</f>
        <v>9.1157194973652211E-2</v>
      </c>
      <c r="GK28" s="20">
        <f>'Equation 4 Type II FTE'!GK28-'Equation 4 Type I FTE'!GK28</f>
        <v>7.3239521686258607E-2</v>
      </c>
      <c r="GL28" s="20">
        <f>'Equation 4 Type II FTE'!GL28-'Equation 4 Type I FTE'!GL28</f>
        <v>8.0505674908796121E-2</v>
      </c>
      <c r="GM28" s="20">
        <f>'Equation 4 Type II FTE'!GM28-'Equation 4 Type I FTE'!GM28</f>
        <v>7.1505553303607625E-2</v>
      </c>
      <c r="GN28" s="20">
        <f>'Equation 4 Type II FTE'!GN28-'Equation 4 Type I FTE'!GN28</f>
        <v>5.2184191325496558E-2</v>
      </c>
      <c r="GO28" s="20">
        <f>'Equation 4 Type II FTE'!GO28-'Equation 4 Type I FTE'!GO28</f>
        <v>4.9459383867045001E-2</v>
      </c>
      <c r="GP28" s="20">
        <f>'Equation 4 Type II FTE'!GP28-'Equation 4 Type I FTE'!GP28</f>
        <v>4.9129104175111467E-2</v>
      </c>
      <c r="GQ28" s="20">
        <f>'Equation 4 Type II FTE'!GQ28-'Equation 4 Type I FTE'!GQ28</f>
        <v>7.8358856911228222E-2</v>
      </c>
      <c r="GR28" s="20">
        <f>'Equation 4 Type II FTE'!GR28-'Equation 4 Type I FTE'!GR28</f>
        <v>6.1432022699635193E-2</v>
      </c>
      <c r="GS28" s="20">
        <f>'Equation 4 Type II FTE'!GS28-'Equation 4 Type I FTE'!GS28</f>
        <v>6.1844872314552095E-2</v>
      </c>
      <c r="GT28" s="20">
        <f>'Equation 4 Type II FTE'!GT28-'Equation 4 Type I FTE'!GT28</f>
        <v>5.2762180786380217E-2</v>
      </c>
      <c r="GU28" s="20">
        <f>'Equation 4 Type II FTE'!GU28-'Equation 4 Type I FTE'!GU28</f>
        <v>5.7551236319416298E-2</v>
      </c>
      <c r="GV28" s="20">
        <f>'Equation 4 Type II FTE'!GV28-'Equation 4 Type I FTE'!GV28</f>
        <v>6.4404539927036902E-2</v>
      </c>
      <c r="GW28" s="20">
        <f>'Equation 4 Type II FTE'!GW28-'Equation 4 Type I FTE'!GW28</f>
        <v>6.1597162545601949E-2</v>
      </c>
      <c r="GX28" s="20">
        <f>'Equation 4 Type II FTE'!GX28-'Equation 4 Type I FTE'!GX28</f>
        <v>5.8789785164167011E-2</v>
      </c>
      <c r="GY28" s="20">
        <f>'Equation 4 Type II FTE'!GY28-'Equation 4 Type I FTE'!GY28</f>
        <v>5.0780502634779096E-2</v>
      </c>
      <c r="GZ28" s="20">
        <f>'Equation 4 Type II FTE'!GZ28-'Equation 4 Type I FTE'!GZ28</f>
        <v>6.5890798540737747E-2</v>
      </c>
      <c r="HA28" s="20">
        <f>'Equation 4 Type II FTE'!HA28-'Equation 4 Type I FTE'!HA28</f>
        <v>4.8798824483177947E-2</v>
      </c>
      <c r="HB28" s="20">
        <f>'Equation 4 Type II FTE'!HB28-'Equation 4 Type I FTE'!HB28</f>
        <v>4.0872111876773413E-2</v>
      </c>
      <c r="HC28" s="20">
        <f>'Equation 4 Type II FTE'!HC28-'Equation 4 Type I FTE'!HC28</f>
        <v>4.8138265099310913E-2</v>
      </c>
      <c r="HD28" s="20">
        <f>'Equation 4 Type II FTE'!HD28-'Equation 4 Type I FTE'!HD28</f>
        <v>5.4165869477097693E-2</v>
      </c>
      <c r="HE28" s="20">
        <f>'Equation 4 Type II FTE'!HE28-'Equation 4 Type I FTE'!HE28</f>
        <v>6.9606445074989864E-2</v>
      </c>
      <c r="HF28" s="20">
        <f>'Equation 4 Type II FTE'!HF28-'Equation 4 Type I FTE'!HF28</f>
        <v>4.929424402107823E-2</v>
      </c>
      <c r="HG28" s="20">
        <f>'Equation 4 Type II FTE'!HG28-'Equation 4 Type I FTE'!HG28</f>
        <v>6.5065099310903943E-2</v>
      </c>
      <c r="HH28" s="20">
        <f>'Equation 4 Type II FTE'!HH28-'Equation 4 Type I FTE'!HH28</f>
        <v>7.9845115524929067E-2</v>
      </c>
      <c r="HI28" s="20">
        <f>'Equation 4 Type II FTE'!HI28-'Equation 4 Type I FTE'!HI28</f>
        <v>0.11535018240778275</v>
      </c>
      <c r="HJ28" s="20">
        <f>'Equation 4 Type II FTE'!HJ28-'Equation 4 Type I FTE'!HJ28</f>
        <v>7.0514714227807057E-2</v>
      </c>
      <c r="HK28" s="20">
        <f>'Equation 4 Type II FTE'!HK28-'Equation 4 Type I FTE'!HK28</f>
        <v>0</v>
      </c>
      <c r="HL28" s="20">
        <f>'Equation 4 Type II FTE'!HL28-'Equation 4 Type I FTE'!HL28</f>
        <v>5.2349331171463322E-2</v>
      </c>
      <c r="HM28" s="20">
        <f>'Equation 4 Type II FTE'!HM28-'Equation 4 Type I FTE'!HM28</f>
        <v>5.6477827320632355E-2</v>
      </c>
      <c r="HN28" s="20">
        <f>'Equation 4 Type II FTE'!HN28-'Equation 4 Type I FTE'!HN28</f>
        <v>5.1358492095662747E-2</v>
      </c>
      <c r="HO28" s="20">
        <f>'Equation 4 Type II FTE'!HO28-'Equation 4 Type I FTE'!HO28</f>
        <v>5.3257600324280507E-2</v>
      </c>
      <c r="HP28" s="20">
        <f>'Equation 4 Type II FTE'!HP28-'Equation 4 Type I FTE'!HP28</f>
        <v>5.466128901499797E-2</v>
      </c>
      <c r="HQ28" s="20">
        <f>'Equation 4 Type II FTE'!HQ28-'Equation 4 Type I FTE'!HQ28</f>
        <v>5.1275922172679372E-2</v>
      </c>
      <c r="HR28" s="20">
        <f>'Equation 4 Type II FTE'!HR28-'Equation 4 Type I FTE'!HR28</f>
        <v>5.7386096473449534E-2</v>
      </c>
      <c r="HS28" s="20">
        <f>'Equation 4 Type II FTE'!HS28-'Equation 4 Type I FTE'!HS28</f>
        <v>7.7368017835427641E-2</v>
      </c>
      <c r="HT28" s="20">
        <f>'Equation 4 Type II FTE'!HT28-'Equation 4 Type I FTE'!HT28</f>
        <v>9.5533400891771383E-2</v>
      </c>
      <c r="HU28" s="20">
        <f>'Equation 4 Type II FTE'!HU28-'Equation 4 Type I FTE'!HU28</f>
        <v>4.1862950952573981E-2</v>
      </c>
      <c r="HV28" s="20">
        <f>'Equation 4 Type II FTE'!HV28-'Equation 4 Type I FTE'!HV28</f>
        <v>6.1266882853668422E-2</v>
      </c>
      <c r="HW28" s="20">
        <f>'Equation 4 Type II FTE'!HW28-'Equation 4 Type I FTE'!HW28</f>
        <v>6.1019173084718298E-2</v>
      </c>
      <c r="HX28" s="20">
        <f>'Equation 4 Type II FTE'!HX28-'Equation 4 Type I FTE'!HX28</f>
        <v>5.0285083096878798E-2</v>
      </c>
      <c r="HY28" s="20">
        <f>'Equation 4 Type II FTE'!HY28-'Equation 4 Type I FTE'!HY28</f>
        <v>4.4009768950141873E-2</v>
      </c>
      <c r="HZ28" s="20">
        <f>'Equation 4 Type II FTE'!HZ28-'Equation 4 Type I FTE'!HZ28</f>
        <v>8.0423104985812718E-2</v>
      </c>
      <c r="IA28" s="20">
        <f>'Equation 4 Type II FTE'!IA28-'Equation 4 Type I FTE'!IA28</f>
        <v>5.1606201864612899E-2</v>
      </c>
      <c r="IB28" s="20">
        <f>'Equation 4 Type II FTE'!IB28-'Equation 4 Type I FTE'!IB28</f>
        <v>5.1936481556546413E-2</v>
      </c>
      <c r="IC28" s="20">
        <f>'Equation 4 Type II FTE'!IC28-'Equation 4 Type I FTE'!IC28</f>
        <v>5.036765301986218E-2</v>
      </c>
      <c r="ID28" s="20">
        <f>'Equation 4 Type II FTE'!ID28-'Equation 4 Type I FTE'!ID28</f>
        <v>4.9294244021078237E-2</v>
      </c>
      <c r="IE28" s="20">
        <f>'Equation 4 Type II FTE'!IE28-'Equation 4 Type I FTE'!IE28</f>
        <v>5.0697932711795707E-2</v>
      </c>
      <c r="IF28" s="20">
        <f>'Equation 4 Type II FTE'!IF28-'Equation 4 Type I FTE'!IF28</f>
        <v>6.0936603161734909E-2</v>
      </c>
      <c r="IG28" s="20">
        <f>'Equation 4 Type II FTE'!IG28-'Equation 4 Type I FTE'!IG28</f>
        <v>5.8376935549250102E-2</v>
      </c>
      <c r="IH28" s="20">
        <f>'Equation 4 Type II FTE'!IH28-'Equation 4 Type I FTE'!IH28</f>
        <v>5.8046655857316595E-2</v>
      </c>
      <c r="II28" s="20">
        <f>'Equation 4 Type II FTE'!II28-'Equation 4 Type I FTE'!II28</f>
        <v>4.3018929874341305E-2</v>
      </c>
      <c r="IJ28" s="20">
        <f>'Equation 4 Type II FTE'!IJ28-'Equation 4 Type I FTE'!IJ28</f>
        <v>5.400072963113093E-2</v>
      </c>
      <c r="IK28" s="20">
        <f>'Equation 4 Type II FTE'!IK28-'Equation 4 Type I FTE'!IK28</f>
        <v>4.7642845561410622E-2</v>
      </c>
      <c r="IL28" s="20">
        <f>'Equation 4 Type II FTE'!IL28-'Equation 4 Type I FTE'!IL28</f>
        <v>4.7229995946493714E-2</v>
      </c>
      <c r="IM28" s="20">
        <f>'Equation 4 Type II FTE'!IM28-'Equation 4 Type I FTE'!IM28</f>
        <v>5.1275922172679372E-2</v>
      </c>
      <c r="IN28" s="20">
        <f>'Equation 4 Type II FTE'!IN28-'Equation 4 Type I FTE'!IN28</f>
        <v>5.0202513173895416E-2</v>
      </c>
      <c r="IO28" s="20">
        <f>'Equation 4 Type II FTE'!IO28-'Equation 4 Type I FTE'!IO28</f>
        <v>5.1688771787596274E-2</v>
      </c>
      <c r="IP28" s="20">
        <f>'Equation 4 Type II FTE'!IP28-'Equation 4 Type I FTE'!IP28</f>
        <v>5.3340170247263896E-2</v>
      </c>
      <c r="IQ28" s="20">
        <f>'Equation 4 Type II FTE'!IQ28-'Equation 4 Type I FTE'!IQ28</f>
        <v>5.1358492095662747E-2</v>
      </c>
      <c r="IR28" s="20">
        <f>'Equation 4 Type II FTE'!IR28-'Equation 4 Type I FTE'!IR28</f>
        <v>4.9624523713011764E-2</v>
      </c>
      <c r="IS28" s="20">
        <f>'Equation 4 Type II FTE'!IS28-'Equation 4 Type I FTE'!IS28</f>
        <v>5.0945642480745845E-2</v>
      </c>
      <c r="IT28" s="20">
        <f>'Equation 4 Type II FTE'!IT28-'Equation 4 Type I FTE'!IT28</f>
        <v>5.986319416295096E-2</v>
      </c>
      <c r="IU28" s="20">
        <f>'Equation 4 Type II FTE'!IU28-'Equation 4 Type I FTE'!IU28</f>
        <v>5.2514471017430071E-2</v>
      </c>
      <c r="IV28" s="20">
        <f>'Equation 4 Type II FTE'!IV28-'Equation 4 Type I FTE'!IV28</f>
        <v>5.2927320632346987E-2</v>
      </c>
      <c r="IW28" s="20">
        <f>'Equation 4 Type II FTE'!IW28-'Equation 4 Type I FTE'!IW28</f>
        <v>4.7642845561410622E-2</v>
      </c>
      <c r="IX28" s="20">
        <f>'Equation 4 Type II FTE'!IX28-'Equation 4 Type I FTE'!IX28</f>
        <v>5.3835589785164173E-2</v>
      </c>
      <c r="IY28" s="20">
        <f>'Equation 4 Type II FTE'!IY28-'Equation 4 Type I FTE'!IY28</f>
        <v>5.0532792865828943E-2</v>
      </c>
      <c r="IZ28" s="20">
        <f>'Equation 4 Type II FTE'!IZ28-'Equation 4 Type I FTE'!IZ28</f>
        <v>6.5643088771787594E-2</v>
      </c>
      <c r="JA28" s="20">
        <f>'Equation 4 Type II FTE'!JA28-'Equation 4 Type I FTE'!JA28</f>
        <v>5.2762180786380217E-2</v>
      </c>
      <c r="JB28" s="20">
        <f>'Equation 4 Type II FTE'!JB28-'Equation 4 Type I FTE'!JB28</f>
        <v>8.0423104985812746E-2</v>
      </c>
      <c r="JC28" s="20">
        <f>'Equation 4 Type II FTE'!JC28-'Equation 4 Type I FTE'!JC28</f>
        <v>9.7515079043372532E-2</v>
      </c>
      <c r="JD28" s="20">
        <f>'Equation 4 Type II FTE'!JD28-'Equation 4 Type I FTE'!JD28</f>
        <v>9.6606809890555354E-2</v>
      </c>
      <c r="JE28" s="20">
        <f>'Equation 4 Type II FTE'!JE28-'Equation 4 Type I FTE'!JE28</f>
        <v>9.0992055127685434E-2</v>
      </c>
      <c r="JF28" s="20">
        <f>'Equation 4 Type II FTE'!JF28-'Equation 4 Type I FTE'!JF28</f>
        <v>8.9753506282934742E-2</v>
      </c>
      <c r="JG28" s="20">
        <f>'Equation 4 Type II FTE'!JG28-'Equation 4 Type I FTE'!JG28</f>
        <v>0.11221252533441427</v>
      </c>
      <c r="JH28" s="20">
        <f>'Equation 4 Type II FTE'!JH28-'Equation 4 Type I FTE'!JH28</f>
        <v>9.4872841507904329E-2</v>
      </c>
      <c r="JI28" s="20">
        <f>'Equation 4 Type II FTE'!JI28-'Equation 4 Type I FTE'!JI28</f>
        <v>8.5459870287798945E-2</v>
      </c>
      <c r="JJ28" s="20">
        <f>'Equation 4 Type II FTE'!JJ28-'Equation 4 Type I FTE'!JJ28</f>
        <v>6.9028455614106199E-2</v>
      </c>
      <c r="JK28" s="20">
        <f>'Equation 4 Type II FTE'!JK28-'Equation 4 Type I FTE'!JK28</f>
        <v>0.10758860964734497</v>
      </c>
      <c r="JL28" s="20">
        <f>'Equation 4 Type II FTE'!JL28-'Equation 4 Type I FTE'!JL28</f>
        <v>6.5890798540737747E-2</v>
      </c>
      <c r="JM28" s="20">
        <f>'Equation 4 Type II FTE'!JM28-'Equation 4 Type I FTE'!JM28</f>
        <v>7.2826672071341705E-2</v>
      </c>
      <c r="JN28" s="20">
        <f>'Equation 4 Type II FTE'!JN28-'Equation 4 Type I FTE'!JN28</f>
        <v>7.4973490068909618E-2</v>
      </c>
      <c r="JO28" s="20">
        <f>'Equation 4 Type II FTE'!JO28-'Equation 4 Type I FTE'!JO28</f>
        <v>0.10090044588569114</v>
      </c>
      <c r="JP28" s="20">
        <f>'Equation 4 Type II FTE'!JP28-'Equation 4 Type I FTE'!JP28</f>
        <v>0.10271698419132551</v>
      </c>
      <c r="JQ28" s="20">
        <f>'Equation 4 Type II FTE'!JQ28-'Equation 4 Type I FTE'!JQ28</f>
        <v>0.13021276854479125</v>
      </c>
      <c r="JR28" s="20">
        <f>'Equation 4 Type II FTE'!JR28-'Equation 4 Type I FTE'!JR28</f>
        <v>0.11485476286988244</v>
      </c>
      <c r="JS28" s="20">
        <f>'Equation 4 Type II FTE'!JS28-'Equation 4 Type I FTE'!JS28</f>
        <v>8.7689258208350232E-2</v>
      </c>
      <c r="JT28" s="20">
        <f>'Equation 4 Type II FTE'!JT28-'Equation 4 Type I FTE'!JT28</f>
        <v>8.6780989055533053E-2</v>
      </c>
      <c r="JU28" s="20">
        <f>'Equation 4 Type II FTE'!JU28-'Equation 4 Type I FTE'!JU28</f>
        <v>8.058824483177951E-2</v>
      </c>
      <c r="JV28" s="20">
        <f>'Equation 4 Type II FTE'!JV28-'Equation 4 Type I FTE'!JV28</f>
        <v>7.0019294689906766E-2</v>
      </c>
      <c r="JW28" s="20">
        <f>'Equation 4 Type II FTE'!JW28-'Equation 4 Type I FTE'!JW28</f>
        <v>6.4899959464937179E-2</v>
      </c>
      <c r="JX28" s="20">
        <f>'Equation 4 Type II FTE'!JX28-'Equation 4 Type I FTE'!JX28</f>
        <v>5.8046655857316581E-2</v>
      </c>
      <c r="JY28" s="20">
        <f>'Equation 4 Type II FTE'!JY28-'Equation 4 Type I FTE'!JY28</f>
        <v>8.6946128901499803E-2</v>
      </c>
      <c r="JZ28" s="20">
        <f>'Equation 4 Type II FTE'!JZ28-'Equation 4 Type I FTE'!JZ28</f>
        <v>7.6542318605593906E-2</v>
      </c>
      <c r="KA28" s="20">
        <f>'Equation 4 Type II FTE'!KA28-'Equation 4 Type I FTE'!KA28</f>
        <v>4.0541832184839879E-2</v>
      </c>
      <c r="KB28" s="20">
        <f>'Equation 4 Type II FTE'!KB28-'Equation 4 Type I FTE'!KB28</f>
        <v>0.13681836238346168</v>
      </c>
      <c r="KC28" s="20">
        <f>'Equation 4 Type II FTE'!KC28-'Equation 4 Type I FTE'!KC28</f>
        <v>9.9827036886907083E-2</v>
      </c>
      <c r="KD28" s="20">
        <f>'Equation 4 Type II FTE'!KD28-'Equation 4 Type I FTE'!KD28</f>
        <v>6.2670571544385878E-2</v>
      </c>
      <c r="KE28" s="20">
        <f>'Equation 4 Type II FTE'!KE28-'Equation 4 Type I FTE'!KE28</f>
        <v>6.9936724766923392E-2</v>
      </c>
      <c r="KF28" s="20">
        <f>'Equation 4 Type II FTE'!KF28-'Equation 4 Type I FTE'!KF28</f>
        <v>7.4230360762059189E-2</v>
      </c>
      <c r="KG28" s="20">
        <f>'Equation 4 Type II FTE'!KG28-'Equation 4 Type I FTE'!KG28</f>
        <v>7.7202877989460905E-2</v>
      </c>
      <c r="KH28" s="20">
        <f>'Equation 4 Type II FTE'!KH28-'Equation 4 Type I FTE'!KH28</f>
        <v>7.0432144304823682E-2</v>
      </c>
      <c r="KI28" s="20">
        <f>'Equation 4 Type II FTE'!KI28-'Equation 4 Type I FTE'!KI28</f>
        <v>8.4881880826915279E-2</v>
      </c>
      <c r="KJ28" s="20">
        <f>'Equation 4 Type II FTE'!KJ28-'Equation 4 Type I FTE'!KJ28</f>
        <v>9.5037981353871093E-2</v>
      </c>
      <c r="KK28" s="20">
        <f>'Equation 4 Type II FTE'!KK28-'Equation 4 Type I FTE'!KK28</f>
        <v>6.6881637616538314E-2</v>
      </c>
      <c r="KL28" s="20">
        <f>'Equation 4 Type II FTE'!KL28-'Equation 4 Type I FTE'!KL28</f>
        <v>0.11964381840291853</v>
      </c>
      <c r="KM28" s="20">
        <f>'Equation 4 Type II FTE'!KM28-'Equation 4 Type I FTE'!KM28</f>
        <v>0.11799241994325091</v>
      </c>
      <c r="KN28" s="20">
        <f>'Equation 4 Type II FTE'!KN28-'Equation 4 Type I FTE'!KN28</f>
        <v>7.8028577219294695E-2</v>
      </c>
      <c r="KO28" s="20">
        <f>'Equation 4 Type II FTE'!KO28-'Equation 4 Type I FTE'!KO28</f>
        <v>7.1588123226590999E-2</v>
      </c>
      <c r="KP28" s="20">
        <f>'Equation 4 Type II FTE'!KP28-'Equation 4 Type I FTE'!KP28</f>
        <v>8.3808471828131337E-2</v>
      </c>
      <c r="KQ28" s="20">
        <f>'Equation 4 Type II FTE'!KQ28-'Equation 4 Type I FTE'!KQ28</f>
        <v>0.10932257802999598</v>
      </c>
      <c r="KR28" s="20">
        <f>'Equation 4 Type II FTE'!KR28-'Equation 4 Type I FTE'!KR28</f>
        <v>4.7890555330360768E-2</v>
      </c>
      <c r="KS28" s="20">
        <f>'Equation 4 Type II FTE'!KS28-'Equation 4 Type I FTE'!KS28</f>
        <v>7.7120308066477516E-2</v>
      </c>
      <c r="KT28" s="20">
        <f>'Equation 4 Type II FTE'!KT28-'Equation 4 Type I FTE'!KT28</f>
        <v>8.0423104985812732E-2</v>
      </c>
      <c r="KU28" s="20">
        <f>'Equation 4 Type II FTE'!KU28-'Equation 4 Type I FTE'!KU28</f>
        <v>0.10205642480745845</v>
      </c>
      <c r="KV28" s="20">
        <f>'Equation 4 Type II FTE'!KV28-'Equation 4 Type I FTE'!KV28</f>
        <v>5.6230117551682217E-2</v>
      </c>
      <c r="KW28" s="20">
        <f>'Equation 4 Type II FTE'!KW28-'Equation 4 Type I FTE'!KW28</f>
        <v>0.13103846777462505</v>
      </c>
      <c r="KX28" s="20">
        <f>'Equation 4 Type II FTE'!KX28-'Equation 4 Type I FTE'!KX28</f>
        <v>0.13062561815970813</v>
      </c>
      <c r="KY28" s="20">
        <f>'Equation 4 Type II FTE'!KY28-'Equation 4 Type I FTE'!KY28</f>
        <v>0.12162549655451965</v>
      </c>
      <c r="KZ28" s="20">
        <f>'Equation 4 Type II FTE'!KZ28-'Equation 4 Type I FTE'!KZ28</f>
        <v>0.11328593433319821</v>
      </c>
      <c r="LA28" s="20">
        <f>'Equation 4 Type II FTE'!LA28-'Equation 4 Type I FTE'!LA28</f>
        <v>0.12666226185650589</v>
      </c>
      <c r="LB28" s="20">
        <f>'Equation 4 Type II FTE'!LB28-'Equation 4 Type I FTE'!LB28</f>
        <v>0.11807498986623433</v>
      </c>
      <c r="LC28" s="20">
        <f>'Equation 4 Type II FTE'!LC28-'Equation 4 Type I FTE'!LC28</f>
        <v>0.12525857316578842</v>
      </c>
      <c r="LD28" s="20">
        <f>'Equation 4 Type II FTE'!LD28-'Equation 4 Type I FTE'!LD28</f>
        <v>0.14276339683826511</v>
      </c>
      <c r="LE28" s="20">
        <f>'Equation 4 Type II FTE'!LE28-'Equation 4 Type I FTE'!LE28</f>
        <v>0.10643263072557764</v>
      </c>
      <c r="LF28" s="20">
        <f>'Equation 4 Type II FTE'!LF28-'Equation 4 Type I FTE'!LF28</f>
        <v>8.1166234292663147E-2</v>
      </c>
      <c r="LG28" s="20">
        <f>'Equation 4 Type II FTE'!LG28-'Equation 4 Type I FTE'!LG28</f>
        <v>0.12798338062423997</v>
      </c>
      <c r="LH28" s="20">
        <f>'Equation 4 Type II FTE'!LH28-'Equation 4 Type I FTE'!LH28</f>
        <v>0.12674483177948925</v>
      </c>
      <c r="LI28" s="20">
        <f>'Equation 4 Type II FTE'!LI28-'Equation 4 Type I FTE'!LI28</f>
        <v>0.13533210376976085</v>
      </c>
      <c r="LJ28" s="20">
        <f>'Equation 4 Type II FTE'!LJ28-'Equation 4 Type I FTE'!LJ28</f>
        <v>9.264345358735307E-2</v>
      </c>
      <c r="LK28" s="20">
        <f>'Equation 4 Type II FTE'!LK28-'Equation 4 Type I FTE'!LK28</f>
        <v>0.11601074179164977</v>
      </c>
      <c r="LL28" s="20">
        <f>'Equation 4 Type II FTE'!LL28-'Equation 4 Type I FTE'!LL28</f>
        <v>0.14705703283340091</v>
      </c>
      <c r="LM28" s="20">
        <f>'Equation 4 Type II FTE'!LM28-'Equation 4 Type I FTE'!LM28</f>
        <v>9.7597648966355907E-2</v>
      </c>
      <c r="LN28" s="20">
        <f>'Equation 4 Type II FTE'!LN28-'Equation 4 Type I FTE'!LN28</f>
        <v>0.13211187677340899</v>
      </c>
      <c r="LO28" s="20">
        <f>'Equation 4 Type II FTE'!LO28-'Equation 4 Type I FTE'!LO28</f>
        <v>8.2569922983380631E-2</v>
      </c>
      <c r="LP28" s="20">
        <f>'Equation 4 Type II FTE'!LP28-'Equation 4 Type I FTE'!LP28</f>
        <v>0.12509343331982165</v>
      </c>
      <c r="LQ28" s="20">
        <f>'Equation 4 Type II FTE'!LQ28-'Equation 4 Type I FTE'!LQ28</f>
        <v>8.9670936359951325E-2</v>
      </c>
      <c r="LR28" s="20">
        <f>'Equation 4 Type II FTE'!LR28-'Equation 4 Type I FTE'!LR28</f>
        <v>0.12971734900689094</v>
      </c>
      <c r="LS28" s="20">
        <f>'Equation 4 Type II FTE'!LS28-'Equation 4 Type I FTE'!LS28</f>
        <v>0.10007474665585732</v>
      </c>
      <c r="LT28" s="20">
        <f>'Equation 4 Type II FTE'!LT28-'Equation 4 Type I FTE'!LT28</f>
        <v>7.7698297527361168E-2</v>
      </c>
      <c r="LU28" s="20">
        <f>'Equation 4 Type II FTE'!LU28-'Equation 4 Type I FTE'!LU28</f>
        <v>0.12393745439805434</v>
      </c>
      <c r="LV28" s="20">
        <f>'Equation 4 Type II FTE'!LV28-'Equation 4 Type I FTE'!LV28</f>
        <v>0.10577207134171057</v>
      </c>
      <c r="LW28" s="20">
        <f>'Equation 4 Type II FTE'!LW28-'Equation 4 Type I FTE'!LW28</f>
        <v>0.1129556546412647</v>
      </c>
      <c r="LX28" s="20">
        <f>'Equation 4 Type II FTE'!LX28-'Equation 4 Type I FTE'!LX28</f>
        <v>0.13582752330766115</v>
      </c>
      <c r="LY28" s="20">
        <f>'Equation 4 Type II FTE'!LY28-'Equation 4 Type I FTE'!LY28</f>
        <v>0.1215429266315363</v>
      </c>
      <c r="LZ28" s="20">
        <f>'Equation 4 Type II FTE'!LZ28-'Equation 4 Type I FTE'!LZ28</f>
        <v>0.10362525334414269</v>
      </c>
      <c r="MA28" s="20">
        <f>'Equation 4 Type II FTE'!MA28-'Equation 4 Type I FTE'!MA28</f>
        <v>7.3156951763275233E-2</v>
      </c>
      <c r="MB28" s="20">
        <f>'Equation 4 Type II FTE'!MB28-'Equation 4 Type I FTE'!MB28</f>
        <v>0.10808402918524525</v>
      </c>
      <c r="MC28" s="20">
        <f>'Equation 4 Type II FTE'!MC28-'Equation 4 Type I FTE'!MC28</f>
        <v>0.14086428860964736</v>
      </c>
      <c r="MD28" s="20">
        <f>'Equation 4 Type II FTE'!MD28-'Equation 4 Type I FTE'!MD28</f>
        <v>0.11518504256181597</v>
      </c>
      <c r="ME28" s="20">
        <f>'Equation 4 Type II FTE'!ME28-'Equation 4 Type I FTE'!ME28</f>
        <v>0.1112216862586137</v>
      </c>
      <c r="MF28" s="20">
        <f>'Equation 4 Type II FTE'!MF28-'Equation 4 Type I FTE'!MF28</f>
        <v>0.11774471017430077</v>
      </c>
      <c r="MG28" s="20">
        <f>'Equation 4 Type II FTE'!MG28-'Equation 4 Type I FTE'!MG28</f>
        <v>0.11642359140656669</v>
      </c>
      <c r="MH28" s="20">
        <f>'Equation 4 Type II FTE'!MH28-'Equation 4 Type I FTE'!MH28</f>
        <v>0.12088236724766925</v>
      </c>
      <c r="MI28" s="20">
        <f>'Equation 4 Type II FTE'!MI28-'Equation 4 Type I FTE'!MI28</f>
        <v>0.11056112687474665</v>
      </c>
      <c r="MJ28" s="20">
        <f>'Equation 4 Type II FTE'!MJ28-'Equation 4 Type I FTE'!MJ28</f>
        <v>9.7349939197405755E-2</v>
      </c>
      <c r="MK28" s="20">
        <f>'Equation 4 Type II FTE'!MK28-'Equation 4 Type I FTE'!MK28</f>
        <v>0.10758860964734396</v>
      </c>
      <c r="ML28" s="20">
        <f>'Equation 4 Type II FTE'!ML28-'Equation 4 Type I FTE'!ML28</f>
        <v>0.14235054722334795</v>
      </c>
      <c r="MM28" s="20">
        <f>'Equation 4 Type II FTE'!MM28-'Equation 4 Type I FTE'!MM28</f>
        <v>9.9579327117957028E-2</v>
      </c>
      <c r="MN28" s="20">
        <f>'Equation 4 Type II FTE'!MN28-'Equation 4 Type I FTE'!MN28</f>
        <v>9.6028820429671313E-2</v>
      </c>
      <c r="MO28" s="20">
        <f>'Equation 4 Type II FTE'!MO28-'Equation 4 Type I FTE'!MO28</f>
        <v>8.050567490879601E-2</v>
      </c>
      <c r="MP28" s="20">
        <f>'Equation 4 Type II FTE'!MP28-'Equation 4 Type I FTE'!MP28</f>
        <v>8.116623429266312E-2</v>
      </c>
      <c r="MQ28" s="20">
        <f>'Equation 4 Type II FTE'!MQ28-'Equation 4 Type I FTE'!MQ28</f>
        <v>7.5303769760843409E-2</v>
      </c>
      <c r="MR28" s="20">
        <f>'Equation 4 Type II FTE'!MR28-'Equation 4 Type I FTE'!MR28</f>
        <v>9.6028820429671313E-2</v>
      </c>
      <c r="MS28" s="20">
        <f>'Equation 4 Type II FTE'!MS28-'Equation 4 Type I FTE'!MS28</f>
        <v>8.43038913660316E-2</v>
      </c>
      <c r="MT28" s="20">
        <f>'Equation 4 Type II FTE'!MT28-'Equation 4 Type I FTE'!MT28</f>
        <v>9.9496757194973667E-2</v>
      </c>
      <c r="MU28" s="20">
        <f>'Equation 4 Type II FTE'!MU28-'Equation 4 Type I FTE'!MU28</f>
        <v>7.918455614106204E-2</v>
      </c>
      <c r="MV28" s="20">
        <f>'Equation 4 Type II FTE'!MV28-'Equation 4 Type I FTE'!MV28</f>
        <v>0.11741443048236726</v>
      </c>
      <c r="MW28" s="20">
        <f>'Equation 4 Type II FTE'!MW28-'Equation 4 Type I FTE'!MW28</f>
        <v>0.11089140656668017</v>
      </c>
      <c r="MX28" s="20">
        <f>'Equation 4 Type II FTE'!MX28-'Equation 4 Type I FTE'!MX28</f>
        <v>0.12261633563032023</v>
      </c>
      <c r="MY28" s="20">
        <f>'Equation 4 Type II FTE'!MY28-'Equation 4 Type I FTE'!MY28</f>
        <v>0.11353364410214835</v>
      </c>
      <c r="MZ28" s="20">
        <f>'Equation 4 Type II FTE'!MZ28-'Equation 4 Type I FTE'!MZ28</f>
        <v>8.4386461289015002E-2</v>
      </c>
      <c r="NA28" s="20">
        <f>'Equation 4 Type II FTE'!NA28-'Equation 4 Type I FTE'!NA28</f>
        <v>0.14003858937981356</v>
      </c>
      <c r="NB28" s="20">
        <f>'Equation 4 Type II FTE'!NB28-'Equation 4 Type I FTE'!NB28</f>
        <v>0.10213899473044184</v>
      </c>
      <c r="NC28" s="20">
        <f>'Equation 4 Type II FTE'!NC28-'Equation 4 Type I FTE'!NC28</f>
        <v>0.1137813538710985</v>
      </c>
      <c r="ND28" s="20">
        <f>'Equation 4 Type II FTE'!ND28-'Equation 4 Type I FTE'!ND28</f>
        <v>0.12748796108633967</v>
      </c>
      <c r="NE28" s="20">
        <f>'Equation 4 Type II FTE'!NE28-'Equation 4 Type I FTE'!NE28</f>
        <v>8.182679367653023E-2</v>
      </c>
      <c r="NF28" s="20">
        <f>'Equation 4 Type II FTE'!NF28-'Equation 4 Type I FTE'!NF28</f>
        <v>0.11369878394811513</v>
      </c>
      <c r="NG28" s="46">
        <f>'Equation 4 Type II FTE'!NG28-'Equation 4 Type I FTE'!NG28</f>
        <v>0.12269890555330361</v>
      </c>
      <c r="NH28" s="20">
        <f>'Equation 4 Type II FTE'!NH28-'Equation 4 Type I FTE'!NH28</f>
        <v>0.12988248885285772</v>
      </c>
      <c r="NI28" s="20">
        <f>'Equation 4 Type II FTE'!NI28-'Equation 4 Type I FTE'!NI28</f>
        <v>8.1413944061613286E-2</v>
      </c>
      <c r="NJ28" s="46">
        <f>'Equation 4 Type II FTE'!NJ28-'Equation 4 Type I FTE'!NJ28</f>
        <v>0.19403931901094446</v>
      </c>
    </row>
    <row r="29" spans="2:374" x14ac:dyDescent="0.3">
      <c r="B29" s="18" t="s">
        <v>796</v>
      </c>
      <c r="C29" s="20">
        <f>'Equation 4 Type II FTE'!C29-'Equation 4 Type I FTE'!C29</f>
        <v>4.0473837209302324E-2</v>
      </c>
      <c r="D29" s="20">
        <f>'Equation 4 Type II FTE'!D29-'Equation 4 Type I FTE'!D29</f>
        <v>4.7707848837209306E-2</v>
      </c>
      <c r="E29" s="20">
        <f>'Equation 4 Type II FTE'!E29-'Equation 4 Type I FTE'!E29</f>
        <v>4.8806686046511623E-2</v>
      </c>
      <c r="F29" s="20">
        <f>'Equation 4 Type II FTE'!F29-'Equation 4 Type I FTE'!F29</f>
        <v>6.6204941860465119E-2</v>
      </c>
      <c r="G29" s="20">
        <f>'Equation 4 Type II FTE'!G29-'Equation 4 Type I FTE'!G29</f>
        <v>4.7158430232558134E-2</v>
      </c>
      <c r="H29" s="20">
        <f>'Equation 4 Type II FTE'!H29-'Equation 4 Type I FTE'!H29</f>
        <v>3.8917151162790688E-2</v>
      </c>
      <c r="I29" s="20">
        <f>'Equation 4 Type II FTE'!I29-'Equation 4 Type I FTE'!I29</f>
        <v>3.2232558139534878E-2</v>
      </c>
      <c r="J29" s="20">
        <f>'Equation 4 Type II FTE'!J29-'Equation 4 Type I FTE'!J29</f>
        <v>3.8367732558139536E-2</v>
      </c>
      <c r="K29" s="20">
        <f>'Equation 4 Type II FTE'!K29-'Equation 4 Type I FTE'!K29</f>
        <v>3.305668604651163E-2</v>
      </c>
      <c r="L29" s="20">
        <f>'Equation 4 Type II FTE'!L29-'Equation 4 Type I FTE'!L29</f>
        <v>6.7670058139534889E-2</v>
      </c>
      <c r="M29" s="20">
        <f>'Equation 4 Type II FTE'!M29-'Equation 4 Type I FTE'!M29</f>
        <v>3.955813953488372E-2</v>
      </c>
      <c r="N29" s="20">
        <f>'Equation 4 Type II FTE'!N29-'Equation 4 Type I FTE'!N29</f>
        <v>7.8383720930232562E-2</v>
      </c>
      <c r="O29" s="20">
        <f>'Equation 4 Type II FTE'!O29-'Equation 4 Type I FTE'!O29</f>
        <v>4.0107558139534885E-2</v>
      </c>
      <c r="P29" s="20">
        <f>'Equation 4 Type II FTE'!P29-'Equation 4 Type I FTE'!P29</f>
        <v>2.9485465116279072E-2</v>
      </c>
      <c r="Q29" s="20">
        <f>'Equation 4 Type II FTE'!Q29-'Equation 4 Type I FTE'!Q29</f>
        <v>0</v>
      </c>
      <c r="R29" s="20">
        <f>'Equation 4 Type II FTE'!R29-'Equation 4 Type I FTE'!R29</f>
        <v>2.9302325581395349E-2</v>
      </c>
      <c r="S29" s="20">
        <f>'Equation 4 Type II FTE'!S29-'Equation 4 Type I FTE'!S29</f>
        <v>3.4430232558139533E-2</v>
      </c>
      <c r="T29" s="20">
        <f>'Equation 4 Type II FTE'!T29-'Equation 4 Type I FTE'!T29</f>
        <v>3.5529069767441857E-2</v>
      </c>
      <c r="U29" s="20">
        <f>'Equation 4 Type II FTE'!U29-'Equation 4 Type I FTE'!U29</f>
        <v>4.3770348837209302E-2</v>
      </c>
      <c r="V29" s="20">
        <f>'Equation 4 Type II FTE'!V29-'Equation 4 Type I FTE'!V29</f>
        <v>4.9722383720930227E-2</v>
      </c>
      <c r="W29" s="20">
        <f>'Equation 4 Type II FTE'!W29-'Equation 4 Type I FTE'!W29</f>
        <v>2.911918604651163E-2</v>
      </c>
      <c r="X29" s="20">
        <f>'Equation 4 Type II FTE'!X29-'Equation 4 Type I FTE'!X29</f>
        <v>2.8661337209302327E-2</v>
      </c>
      <c r="Y29" s="20">
        <f>'Equation 4 Type II FTE'!Y29-'Equation 4 Type I FTE'!Y29</f>
        <v>3.0950581395348842E-2</v>
      </c>
      <c r="Z29" s="20">
        <f>'Equation 4 Type II FTE'!Z29-'Equation 4 Type I FTE'!Z29</f>
        <v>7.3438953488372094E-2</v>
      </c>
      <c r="AA29" s="20">
        <f>'Equation 4 Type II FTE'!AA29-'Equation 4 Type I FTE'!AA29</f>
        <v>4.9356104651162781E-2</v>
      </c>
      <c r="AB29" s="20">
        <f>'Equation 4 Type II FTE'!AB29-'Equation 4 Type I FTE'!AB29</f>
        <v>6.9409883720930238E-2</v>
      </c>
      <c r="AC29" s="20">
        <f>'Equation 4 Type II FTE'!AC29-'Equation 4 Type I FTE'!AC29</f>
        <v>4.8074127906976738E-2</v>
      </c>
      <c r="AD29" s="20">
        <f>'Equation 4 Type II FTE'!AD29-'Equation 4 Type I FTE'!AD29</f>
        <v>3.5529069767441857E-2</v>
      </c>
      <c r="AE29" s="20">
        <f>'Equation 4 Type II FTE'!AE29-'Equation 4 Type I FTE'!AE29</f>
        <v>3.5071220930232558E-2</v>
      </c>
      <c r="AF29" s="20">
        <f>'Equation 4 Type II FTE'!AF29-'Equation 4 Type I FTE'!AF29</f>
        <v>3.9283430232558141E-2</v>
      </c>
      <c r="AG29" s="20">
        <f>'Equation 4 Type II FTE'!AG29-'Equation 4 Type I FTE'!AG29</f>
        <v>3.8093023255813957E-2</v>
      </c>
      <c r="AH29" s="20">
        <f>'Equation 4 Type II FTE'!AH29-'Equation 4 Type I FTE'!AH29</f>
        <v>4.3953488372093022E-2</v>
      </c>
      <c r="AI29" s="20">
        <f>'Equation 4 Type II FTE'!AI29-'Equation 4 Type I FTE'!AI29</f>
        <v>3.8367732558139529E-2</v>
      </c>
      <c r="AJ29" s="20">
        <f>'Equation 4 Type II FTE'!AJ29-'Equation 4 Type I FTE'!AJ29</f>
        <v>3.3148255813953482E-2</v>
      </c>
      <c r="AK29" s="20">
        <f>'Equation 4 Type II FTE'!AK29-'Equation 4 Type I FTE'!AK29</f>
        <v>4.1755813953488374E-2</v>
      </c>
      <c r="AL29" s="20">
        <f>'Equation 4 Type II FTE'!AL29-'Equation 4 Type I FTE'!AL29</f>
        <v>4.1481104651162788E-2</v>
      </c>
      <c r="AM29" s="20">
        <f>'Equation 4 Type II FTE'!AM29-'Equation 4 Type I FTE'!AM29</f>
        <v>4.5693313953488371E-2</v>
      </c>
      <c r="AN29" s="20">
        <f>'Equation 4 Type II FTE'!AN29-'Equation 4 Type I FTE'!AN29</f>
        <v>2.9393895348837209E-2</v>
      </c>
      <c r="AO29" s="20">
        <f>'Equation 4 Type II FTE'!AO29-'Equation 4 Type I FTE'!AO29</f>
        <v>2.5822674418604648E-2</v>
      </c>
      <c r="AP29" s="20">
        <f>'Equation 4 Type II FTE'!AP29-'Equation 4 Type I FTE'!AP29</f>
        <v>4.5235465116279058E-2</v>
      </c>
      <c r="AQ29" s="20">
        <f>'Equation 4 Type II FTE'!AQ29-'Equation 4 Type I FTE'!AQ29</f>
        <v>3.1957848837209299E-2</v>
      </c>
      <c r="AR29" s="20">
        <f>'Equation 4 Type II FTE'!AR29-'Equation 4 Type I FTE'!AR29</f>
        <v>3.5620639534883716E-2</v>
      </c>
      <c r="AS29" s="20">
        <f>'Equation 4 Type II FTE'!AS29-'Equation 4 Type I FTE'!AS29</f>
        <v>3.3514534883720928E-2</v>
      </c>
      <c r="AT29" s="20">
        <f>'Equation 4 Type II FTE'!AT29-'Equation 4 Type I FTE'!AT29</f>
        <v>3.15E-2</v>
      </c>
      <c r="AU29" s="20">
        <f>'Equation 4 Type II FTE'!AU29-'Equation 4 Type I FTE'!AU29</f>
        <v>2.8752906976744184E-2</v>
      </c>
      <c r="AV29" s="20">
        <f>'Equation 4 Type II FTE'!AV29-'Equation 4 Type I FTE'!AV29</f>
        <v>3.5162790697674418E-2</v>
      </c>
      <c r="AW29" s="20">
        <f>'Equation 4 Type II FTE'!AW29-'Equation 4 Type I FTE'!AW29</f>
        <v>3.0950581395348835E-2</v>
      </c>
      <c r="AX29" s="20">
        <f>'Equation 4 Type II FTE'!AX29-'Equation 4 Type I FTE'!AX29</f>
        <v>3.1133720930232561E-2</v>
      </c>
      <c r="AY29" s="20">
        <f>'Equation 4 Type II FTE'!AY29-'Equation 4 Type I FTE'!AY29</f>
        <v>2.5364825581395346E-2</v>
      </c>
      <c r="AZ29" s="20">
        <f>'Equation 4 Type II FTE'!AZ29-'Equation 4 Type I FTE'!AZ29</f>
        <v>2.7470930232558137E-2</v>
      </c>
      <c r="BA29" s="20">
        <f>'Equation 4 Type II FTE'!BA29-'Equation 4 Type I FTE'!BA29</f>
        <v>2.902761627906977E-2</v>
      </c>
      <c r="BB29" s="20">
        <f>'Equation 4 Type II FTE'!BB29-'Equation 4 Type I FTE'!BB29</f>
        <v>3.7818313953488371E-2</v>
      </c>
      <c r="BC29" s="20">
        <f>'Equation 4 Type II FTE'!BC29-'Equation 4 Type I FTE'!BC29</f>
        <v>4.0748546511627896E-2</v>
      </c>
      <c r="BD29" s="20">
        <f>'Equation 4 Type II FTE'!BD29-'Equation 4 Type I FTE'!BD29</f>
        <v>2.9119186046511626E-2</v>
      </c>
      <c r="BE29" s="20">
        <f>'Equation 4 Type II FTE'!BE29-'Equation 4 Type I FTE'!BE29</f>
        <v>3.7085755813953486E-2</v>
      </c>
      <c r="BF29" s="20">
        <f>'Equation 4 Type II FTE'!BF29-'Equation 4 Type I FTE'!BF29</f>
        <v>3.6444767441860468E-2</v>
      </c>
      <c r="BG29" s="20">
        <f>'Equation 4 Type II FTE'!BG29-'Equation 4 Type I FTE'!BG29</f>
        <v>4.5235465116279072E-2</v>
      </c>
      <c r="BH29" s="20">
        <f>'Equation 4 Type II FTE'!BH29-'Equation 4 Type I FTE'!BH29</f>
        <v>3.9741279069767439E-2</v>
      </c>
      <c r="BI29" s="20">
        <f>'Equation 4 Type II FTE'!BI29-'Equation 4 Type I FTE'!BI29</f>
        <v>4.5327034883720925E-2</v>
      </c>
      <c r="BJ29" s="20">
        <f>'Equation 4 Type II FTE'!BJ29-'Equation 4 Type I FTE'!BJ29</f>
        <v>3.9832848837209306E-2</v>
      </c>
      <c r="BK29" s="20">
        <f>'Equation 4 Type II FTE'!BK29-'Equation 4 Type I FTE'!BK29</f>
        <v>3.5529069767441863E-2</v>
      </c>
      <c r="BL29" s="20">
        <f>'Equation 4 Type II FTE'!BL29-'Equation 4 Type I FTE'!BL29</f>
        <v>3.0126453488372094E-2</v>
      </c>
      <c r="BM29" s="20">
        <f>'Equation 4 Type II FTE'!BM29-'Equation 4 Type I FTE'!BM29</f>
        <v>3.5986918604651155E-2</v>
      </c>
      <c r="BN29" s="20">
        <f>'Equation 4 Type II FTE'!BN29-'Equation 4 Type I FTE'!BN29</f>
        <v>4.0382267441860464E-2</v>
      </c>
      <c r="BO29" s="20">
        <f>'Equation 4 Type II FTE'!BO29-'Equation 4 Type I FTE'!BO29</f>
        <v>5.7780523255813954E-2</v>
      </c>
      <c r="BP29" s="20">
        <f>'Equation 4 Type II FTE'!BP29-'Equation 4 Type I FTE'!BP29</f>
        <v>3.1866279069767439E-2</v>
      </c>
      <c r="BQ29" s="20">
        <f>'Equation 4 Type II FTE'!BQ29-'Equation 4 Type I FTE'!BQ29</f>
        <v>3.9191860465116274E-2</v>
      </c>
      <c r="BR29" s="20">
        <f>'Equation 4 Type II FTE'!BR29-'Equation 4 Type I FTE'!BR29</f>
        <v>3.15E-2</v>
      </c>
      <c r="BS29" s="20">
        <f>'Equation 4 Type II FTE'!BS29-'Equation 4 Type I FTE'!BS29</f>
        <v>3.6994186046511633E-2</v>
      </c>
      <c r="BT29" s="20">
        <f>'Equation 4 Type II FTE'!BT29-'Equation 4 Type I FTE'!BT29</f>
        <v>4.1114825581395349E-2</v>
      </c>
      <c r="BU29" s="20">
        <f>'Equation 4 Type II FTE'!BU29-'Equation 4 Type I FTE'!BU29</f>
        <v>3.6536337209302328E-2</v>
      </c>
      <c r="BV29" s="20">
        <f>'Equation 4 Type II FTE'!BV29-'Equation 4 Type I FTE'!BV29</f>
        <v>3.7085755813953493E-2</v>
      </c>
      <c r="BW29" s="20">
        <f>'Equation 4 Type II FTE'!BW29-'Equation 4 Type I FTE'!BW29</f>
        <v>4.1389534883720921E-2</v>
      </c>
      <c r="BX29" s="20">
        <f>'Equation 4 Type II FTE'!BX29-'Equation 4 Type I FTE'!BX29</f>
        <v>3.0675872093023256E-2</v>
      </c>
      <c r="BY29" s="20">
        <f>'Equation 4 Type II FTE'!BY29-'Equation 4 Type I FTE'!BY29</f>
        <v>2.9760174418604651E-2</v>
      </c>
      <c r="BZ29" s="20">
        <f>'Equation 4 Type II FTE'!BZ29-'Equation 4 Type I FTE'!BZ29</f>
        <v>2.9210755813953489E-2</v>
      </c>
      <c r="CA29" s="20">
        <f>'Equation 4 Type II FTE'!CA29-'Equation 4 Type I FTE'!CA29</f>
        <v>4.2579941860465126E-2</v>
      </c>
      <c r="CB29" s="20">
        <f>'Equation 4 Type II FTE'!CB29-'Equation 4 Type I FTE'!CB29</f>
        <v>4.0656976744186044E-2</v>
      </c>
      <c r="CC29" s="20">
        <f>'Equation 4 Type II FTE'!CC29-'Equation 4 Type I FTE'!CC29</f>
        <v>3.8367732558139536E-2</v>
      </c>
      <c r="CD29" s="20">
        <f>'Equation 4 Type II FTE'!CD29-'Equation 4 Type I FTE'!CD29</f>
        <v>6.327470930232558E-2</v>
      </c>
      <c r="CE29" s="20">
        <f>'Equation 4 Type II FTE'!CE29-'Equation 4 Type I FTE'!CE29</f>
        <v>4.6700581395348835E-2</v>
      </c>
      <c r="CF29" s="20">
        <f>'Equation 4 Type II FTE'!CF29-'Equation 4 Type I FTE'!CF29</f>
        <v>3.8550872093023256E-2</v>
      </c>
      <c r="CG29" s="20">
        <f>'Equation 4 Type II FTE'!CG29-'Equation 4 Type I FTE'!CG29</f>
        <v>3.6078488372093022E-2</v>
      </c>
      <c r="CH29" s="20">
        <f>'Equation 4 Type II FTE'!CH29-'Equation 4 Type I FTE'!CH29</f>
        <v>2.9943313953488371E-2</v>
      </c>
      <c r="CI29" s="20">
        <f>'Equation 4 Type II FTE'!CI29-'Equation 4 Type I FTE'!CI29</f>
        <v>3.7360465116279065E-2</v>
      </c>
      <c r="CJ29" s="20">
        <f>'Equation 4 Type II FTE'!CJ29-'Equation 4 Type I FTE'!CJ29</f>
        <v>5.4575581395348835E-2</v>
      </c>
      <c r="CK29" s="20">
        <f>'Equation 4 Type II FTE'!CK29-'Equation 4 Type I FTE'!CK29</f>
        <v>6.4739825581395349E-2</v>
      </c>
      <c r="CL29" s="20">
        <f>'Equation 4 Type II FTE'!CL29-'Equation 4 Type I FTE'!CL29</f>
        <v>4.3312499999999997E-2</v>
      </c>
      <c r="CM29" s="20">
        <f>'Equation 4 Type II FTE'!CM29-'Equation 4 Type I FTE'!CM29</f>
        <v>4.5327034883720925E-2</v>
      </c>
      <c r="CN29" s="20">
        <f>'Equation 4 Type II FTE'!CN29-'Equation 4 Type I FTE'!CN29</f>
        <v>3.2690406976744184E-2</v>
      </c>
      <c r="CO29" s="20">
        <f>'Equation 4 Type II FTE'!CO29-'Equation 4 Type I FTE'!CO29</f>
        <v>3.5620639534883716E-2</v>
      </c>
      <c r="CP29" s="20">
        <f>'Equation 4 Type II FTE'!CP29-'Equation 4 Type I FTE'!CP29</f>
        <v>3.5437499999999997E-2</v>
      </c>
      <c r="CQ29" s="20">
        <f>'Equation 4 Type II FTE'!CQ29-'Equation 4 Type I FTE'!CQ29</f>
        <v>3.1774709302325579E-2</v>
      </c>
      <c r="CR29" s="20">
        <f>'Equation 4 Type II FTE'!CR29-'Equation 4 Type I FTE'!CR29</f>
        <v>3.1225290697674418E-2</v>
      </c>
      <c r="CS29" s="20">
        <f>'Equation 4 Type II FTE'!CS29-'Equation 4 Type I FTE'!CS29</f>
        <v>3.1499999999999993E-2</v>
      </c>
      <c r="CT29" s="20">
        <f>'Equation 4 Type II FTE'!CT29-'Equation 4 Type I FTE'!CT29</f>
        <v>3.0584302325581396E-2</v>
      </c>
      <c r="CU29" s="20">
        <f>'Equation 4 Type II FTE'!CU29-'Equation 4 Type I FTE'!CU29</f>
        <v>2.9027616279069766E-2</v>
      </c>
      <c r="CV29" s="20">
        <f>'Equation 4 Type II FTE'!CV29-'Equation 4 Type I FTE'!CV29</f>
        <v>4.2763081395348845E-2</v>
      </c>
      <c r="CW29" s="20">
        <f>'Equation 4 Type II FTE'!CW29-'Equation 4 Type I FTE'!CW29</f>
        <v>4.3404069767441857E-2</v>
      </c>
      <c r="CX29" s="20">
        <f>'Equation 4 Type II FTE'!CX29-'Equation 4 Type I FTE'!CX29</f>
        <v>3.4063953488372094E-2</v>
      </c>
      <c r="CY29" s="20">
        <f>'Equation 4 Type II FTE'!CY29-'Equation 4 Type I FTE'!CY29</f>
        <v>4.2122093023255813E-2</v>
      </c>
      <c r="CZ29" s="20">
        <f>'Equation 4 Type II FTE'!CZ29-'Equation 4 Type I FTE'!CZ29</f>
        <v>6.7853197674418608E-2</v>
      </c>
      <c r="DA29" s="20">
        <f>'Equation 4 Type II FTE'!DA29-'Equation 4 Type I FTE'!DA29</f>
        <v>6.3824127906976738E-2</v>
      </c>
      <c r="DB29" s="20">
        <f>'Equation 4 Type II FTE'!DB29-'Equation 4 Type I FTE'!DB29</f>
        <v>4.1206395348837202E-2</v>
      </c>
      <c r="DC29" s="20">
        <f>'Equation 4 Type II FTE'!DC29-'Equation 4 Type I FTE'!DC29</f>
        <v>5.0638081395348838E-2</v>
      </c>
      <c r="DD29" s="20">
        <f>'Equation 4 Type II FTE'!DD29-'Equation 4 Type I FTE'!DD29</f>
        <v>3.8001453488372083E-2</v>
      </c>
      <c r="DE29" s="20">
        <f>'Equation 4 Type II FTE'!DE29-'Equation 4 Type I FTE'!DE29</f>
        <v>6.7395348837209296E-2</v>
      </c>
      <c r="DF29" s="20">
        <f>'Equation 4 Type II FTE'!DF29-'Equation 4 Type I FTE'!DF29</f>
        <v>4.8531976744186051E-2</v>
      </c>
      <c r="DG29" s="20">
        <f>'Equation 4 Type II FTE'!DG29-'Equation 4 Type I FTE'!DG29</f>
        <v>4.5693313953488371E-2</v>
      </c>
      <c r="DH29" s="20">
        <f>'Equation 4 Type II FTE'!DH29-'Equation 4 Type I FTE'!DH29</f>
        <v>6.455668604651163E-2</v>
      </c>
      <c r="DI29" s="20">
        <f>'Equation 4 Type II FTE'!DI29-'Equation 4 Type I FTE'!DI29</f>
        <v>3.1225290697674421E-2</v>
      </c>
      <c r="DJ29" s="20">
        <f>'Equation 4 Type II FTE'!DJ29-'Equation 4 Type I FTE'!DJ29</f>
        <v>4.4869186046511626E-2</v>
      </c>
      <c r="DK29" s="20">
        <f>'Equation 4 Type II FTE'!DK29-'Equation 4 Type I FTE'!DK29</f>
        <v>7.0783430232558148E-2</v>
      </c>
      <c r="DL29" s="20">
        <f>'Equation 4 Type II FTE'!DL29-'Equation 4 Type I FTE'!DL29</f>
        <v>7.5178779069767443E-2</v>
      </c>
      <c r="DM29" s="20">
        <f>'Equation 4 Type II FTE'!DM29-'Equation 4 Type I FTE'!DM29</f>
        <v>2.3808139534883723E-2</v>
      </c>
      <c r="DN29" s="20">
        <f>'Equation 4 Type II FTE'!DN29-'Equation 4 Type I FTE'!DN29</f>
        <v>5.4484011627906975E-2</v>
      </c>
      <c r="DO29" s="20">
        <f>'Equation 4 Type II FTE'!DO29-'Equation 4 Type I FTE'!DO29</f>
        <v>3.6353197674418601E-2</v>
      </c>
      <c r="DP29" s="20">
        <f>'Equation 4 Type II FTE'!DP29-'Equation 4 Type I FTE'!DP29</f>
        <v>4.2763081395348831E-2</v>
      </c>
      <c r="DQ29" s="20">
        <f>'Equation 4 Type II FTE'!DQ29-'Equation 4 Type I FTE'!DQ29</f>
        <v>3.827616279069767E-2</v>
      </c>
      <c r="DR29" s="20">
        <f>'Equation 4 Type II FTE'!DR29-'Equation 4 Type I FTE'!DR29</f>
        <v>5.8513081395348832E-2</v>
      </c>
      <c r="DS29" s="20">
        <f>'Equation 4 Type II FTE'!DS29-'Equation 4 Type I FTE'!DS29</f>
        <v>4.1572674418604648E-2</v>
      </c>
      <c r="DT29" s="20">
        <f>'Equation 4 Type II FTE'!DT29-'Equation 4 Type I FTE'!DT29</f>
        <v>4.734156976744186E-2</v>
      </c>
      <c r="DU29" s="20">
        <f>'Equation 4 Type II FTE'!DU29-'Equation 4 Type I FTE'!DU29</f>
        <v>3.818459302325581E-2</v>
      </c>
      <c r="DV29" s="20">
        <f>'Equation 4 Type II FTE'!DV29-'Equation 4 Type I FTE'!DV29</f>
        <v>3.5895348837209302E-2</v>
      </c>
      <c r="DW29" s="20">
        <f>'Equation 4 Type II FTE'!DW29-'Equation 4 Type I FTE'!DW29</f>
        <v>2.8661337209302321E-2</v>
      </c>
      <c r="DX29" s="20">
        <f>'Equation 4 Type II FTE'!DX29-'Equation 4 Type I FTE'!DX29</f>
        <v>3.8642441860465115E-2</v>
      </c>
      <c r="DY29" s="20">
        <f>'Equation 4 Type II FTE'!DY29-'Equation 4 Type I FTE'!DY29</f>
        <v>3.3697674418604655E-2</v>
      </c>
      <c r="DZ29" s="20">
        <f>'Equation 4 Type II FTE'!DZ29-'Equation 4 Type I FTE'!DZ29</f>
        <v>3.7177325581395346E-2</v>
      </c>
      <c r="EA29" s="20">
        <f>'Equation 4 Type II FTE'!EA29-'Equation 4 Type I FTE'!EA29</f>
        <v>4.9356104651162788E-2</v>
      </c>
      <c r="EB29" s="20">
        <f>'Equation 4 Type II FTE'!EB29-'Equation 4 Type I FTE'!EB29</f>
        <v>2.6555232558139533E-2</v>
      </c>
      <c r="EC29" s="20">
        <f>'Equation 4 Type II FTE'!EC29-'Equation 4 Type I FTE'!EC29</f>
        <v>3.4613372093023259E-2</v>
      </c>
      <c r="ED29" s="20">
        <f>'Equation 4 Type II FTE'!ED29-'Equation 4 Type I FTE'!ED29</f>
        <v>2.8661337209302327E-2</v>
      </c>
      <c r="EE29" s="20">
        <f>'Equation 4 Type II FTE'!EE29-'Equation 4 Type I FTE'!EE29</f>
        <v>3.3331395348837209E-2</v>
      </c>
      <c r="EF29" s="20">
        <f>'Equation 4 Type II FTE'!EF29-'Equation 4 Type I FTE'!EF29</f>
        <v>3.0034883720930227E-2</v>
      </c>
      <c r="EG29" s="20">
        <f>'Equation 4 Type II FTE'!EG29-'Equation 4 Type I FTE'!EG29</f>
        <v>4.2396802325581393E-2</v>
      </c>
      <c r="EH29" s="20">
        <f>'Equation 4 Type II FTE'!EH29-'Equation 4 Type I FTE'!EH29</f>
        <v>2.6005813953488367E-2</v>
      </c>
      <c r="EI29" s="20">
        <f>'Equation 4 Type II FTE'!EI29-'Equation 4 Type I FTE'!EI29</f>
        <v>2.6555232558139533E-2</v>
      </c>
      <c r="EJ29" s="20">
        <f>'Equation 4 Type II FTE'!EJ29-'Equation 4 Type I FTE'!EJ29</f>
        <v>2.7470930232558134E-2</v>
      </c>
      <c r="EK29" s="20">
        <f>'Equation 4 Type II FTE'!EK29-'Equation 4 Type I FTE'!EK29</f>
        <v>4.0565406976744184E-2</v>
      </c>
      <c r="EL29" s="20">
        <f>'Equation 4 Type II FTE'!EL29-'Equation 4 Type I FTE'!EL29</f>
        <v>3.4155523255813953E-2</v>
      </c>
      <c r="EM29" s="20">
        <f>'Equation 4 Type II FTE'!EM29-'Equation 4 Type I FTE'!EM29</f>
        <v>3.3148255813953482E-2</v>
      </c>
      <c r="EN29" s="20">
        <f>'Equation 4 Type II FTE'!EN29-'Equation 4 Type I FTE'!EN29</f>
        <v>3.1042151162790695E-2</v>
      </c>
      <c r="EO29" s="20">
        <f>'Equation 4 Type II FTE'!EO29-'Equation 4 Type I FTE'!EO29</f>
        <v>3.4338662790697673E-2</v>
      </c>
      <c r="EP29" s="20">
        <f>'Equation 4 Type II FTE'!EP29-'Equation 4 Type I FTE'!EP29</f>
        <v>3.5712209302325583E-2</v>
      </c>
      <c r="EQ29" s="20">
        <f>'Equation 4 Type II FTE'!EQ29-'Equation 4 Type I FTE'!EQ29</f>
        <v>3.4521802325581392E-2</v>
      </c>
      <c r="ER29" s="20">
        <f>'Equation 4 Type II FTE'!ER29-'Equation 4 Type I FTE'!ER29</f>
        <v>3.3239825581395342E-2</v>
      </c>
      <c r="ES29" s="20">
        <f>'Equation 4 Type II FTE'!ES29-'Equation 4 Type I FTE'!ES29</f>
        <v>3.0767441860465115E-2</v>
      </c>
      <c r="ET29" s="20">
        <f>'Equation 4 Type II FTE'!ET29-'Equation 4 Type I FTE'!ET29</f>
        <v>3.3239825581395349E-2</v>
      </c>
      <c r="EU29" s="20">
        <f>'Equation 4 Type II FTE'!EU29-'Equation 4 Type I FTE'!EU29</f>
        <v>3.4704941860465119E-2</v>
      </c>
      <c r="EV29" s="20">
        <f>'Equation 4 Type II FTE'!EV29-'Equation 4 Type I FTE'!EV29</f>
        <v>3.2415697674418605E-2</v>
      </c>
      <c r="EW29" s="20">
        <f>'Equation 4 Type II FTE'!EW29-'Equation 4 Type I FTE'!EW29</f>
        <v>2.8661337209302327E-2</v>
      </c>
      <c r="EX29" s="20">
        <f>'Equation 4 Type II FTE'!EX29-'Equation 4 Type I FTE'!EX29</f>
        <v>3.946656976744186E-2</v>
      </c>
      <c r="EY29" s="20">
        <f>'Equation 4 Type II FTE'!EY29-'Equation 4 Type I FTE'!EY29</f>
        <v>6.7853197674418608E-2</v>
      </c>
      <c r="EZ29" s="20">
        <f>'Equation 4 Type II FTE'!EZ29-'Equation 4 Type I FTE'!EZ29</f>
        <v>5.1920058139534889E-2</v>
      </c>
      <c r="FA29" s="20">
        <f>'Equation 4 Type II FTE'!FA29-'Equation 4 Type I FTE'!FA29</f>
        <v>3.2232558139534885E-2</v>
      </c>
      <c r="FB29" s="20">
        <f>'Equation 4 Type II FTE'!FB29-'Equation 4 Type I FTE'!FB29</f>
        <v>5.530813953488372E-2</v>
      </c>
      <c r="FC29" s="20">
        <f>'Equation 4 Type II FTE'!FC29-'Equation 4 Type I FTE'!FC29</f>
        <v>3.9832848837209306E-2</v>
      </c>
      <c r="FD29" s="20">
        <f>'Equation 4 Type II FTE'!FD29-'Equation 4 Type I FTE'!FD29</f>
        <v>3.1042151162790695E-2</v>
      </c>
      <c r="FE29" s="20">
        <f>'Equation 4 Type II FTE'!FE29-'Equation 4 Type I FTE'!FE29</f>
        <v>2.9851744186046508E-2</v>
      </c>
      <c r="FF29" s="20">
        <f>'Equation 4 Type II FTE'!FF29-'Equation 4 Type I FTE'!FF29</f>
        <v>2.8478197674418598E-2</v>
      </c>
      <c r="FG29" s="20">
        <f>'Equation 4 Type II FTE'!FG29-'Equation 4 Type I FTE'!FG29</f>
        <v>5.4758720930232554E-2</v>
      </c>
      <c r="FH29" s="20">
        <f>'Equation 4 Type II FTE'!FH29-'Equation 4 Type I FTE'!FH29</f>
        <v>3.4888081395348831E-2</v>
      </c>
      <c r="FI29" s="20">
        <f>'Equation 4 Type II FTE'!FI29-'Equation 4 Type I FTE'!FI29</f>
        <v>4.5784883720930238E-2</v>
      </c>
      <c r="FJ29" s="20">
        <f>'Equation 4 Type II FTE'!FJ29-'Equation 4 Type I FTE'!FJ29</f>
        <v>4.1206395348837202E-2</v>
      </c>
      <c r="FK29" s="20">
        <f>'Equation 4 Type II FTE'!FK29-'Equation 4 Type I FTE'!FK29</f>
        <v>3.5620639534883723E-2</v>
      </c>
      <c r="FL29" s="20">
        <f>'Equation 4 Type II FTE'!FL29-'Equation 4 Type I FTE'!FL29</f>
        <v>4.5327034883720932E-2</v>
      </c>
      <c r="FM29" s="20">
        <f>'Equation 4 Type II FTE'!FM29-'Equation 4 Type I FTE'!FM29</f>
        <v>3.7726744186046511E-2</v>
      </c>
      <c r="FN29" s="20">
        <f>'Equation 4 Type II FTE'!FN29-'Equation 4 Type I FTE'!FN29</f>
        <v>3.9100290697674414E-2</v>
      </c>
      <c r="FO29" s="20">
        <f>'Equation 4 Type II FTE'!FO29-'Equation 4 Type I FTE'!FO29</f>
        <v>4.2488372093023252E-2</v>
      </c>
      <c r="FP29" s="20">
        <f>'Equation 4 Type II FTE'!FP29-'Equation 4 Type I FTE'!FP29</f>
        <v>3.6902616279069766E-2</v>
      </c>
      <c r="FQ29" s="20">
        <f>'Equation 4 Type II FTE'!FQ29-'Equation 4 Type I FTE'!FQ29</f>
        <v>3.7177325581395346E-2</v>
      </c>
      <c r="FR29" s="20">
        <f>'Equation 4 Type II FTE'!FR29-'Equation 4 Type I FTE'!FR29</f>
        <v>3.7726744186046518E-2</v>
      </c>
      <c r="FS29" s="20">
        <f>'Equation 4 Type II FTE'!FS29-'Equation 4 Type I FTE'!FS29</f>
        <v>6.5655523255813947E-2</v>
      </c>
      <c r="FT29" s="20">
        <f>'Equation 4 Type II FTE'!FT29-'Equation 4 Type I FTE'!FT29</f>
        <v>3.1133720930232561E-2</v>
      </c>
      <c r="FU29" s="20">
        <f>'Equation 4 Type II FTE'!FU29-'Equation 4 Type I FTE'!FU29</f>
        <v>4.0015988372093025E-2</v>
      </c>
      <c r="FV29" s="20">
        <f>'Equation 4 Type II FTE'!FV29-'Equation 4 Type I FTE'!FV29</f>
        <v>4.862354651162791E-2</v>
      </c>
      <c r="FW29" s="20">
        <f>'Equation 4 Type II FTE'!FW29-'Equation 4 Type I FTE'!FW29</f>
        <v>3.4704941860465105E-2</v>
      </c>
      <c r="FX29" s="20">
        <f>'Equation 4 Type II FTE'!FX29-'Equation 4 Type I FTE'!FX29</f>
        <v>4.9264534883720928E-2</v>
      </c>
      <c r="FY29" s="20">
        <f>'Equation 4 Type II FTE'!FY29-'Equation 4 Type I FTE'!FY29</f>
        <v>4.1481104651162781E-2</v>
      </c>
      <c r="FZ29" s="20">
        <f>'Equation 4 Type II FTE'!FZ29-'Equation 4 Type I FTE'!FZ29</f>
        <v>2.9760174418604644E-2</v>
      </c>
      <c r="GA29" s="20">
        <f>'Equation 4 Type II FTE'!GA29-'Equation 4 Type I FTE'!GA29</f>
        <v>2.9851744186046511E-2</v>
      </c>
      <c r="GB29" s="20">
        <f>'Equation 4 Type II FTE'!GB29-'Equation 4 Type I FTE'!GB29</f>
        <v>2.6372093023255813E-2</v>
      </c>
      <c r="GC29" s="20">
        <f>'Equation 4 Type II FTE'!GC29-'Equation 4 Type I FTE'!GC29</f>
        <v>2.6555232558139536E-2</v>
      </c>
      <c r="GD29" s="20">
        <f>'Equation 4 Type II FTE'!GD29-'Equation 4 Type I FTE'!GD29</f>
        <v>3.305668604651163E-2</v>
      </c>
      <c r="GE29" s="20">
        <f>'Equation 4 Type II FTE'!GE29-'Equation 4 Type I FTE'!GE29</f>
        <v>2.609738372093023E-2</v>
      </c>
      <c r="GF29" s="20">
        <f>'Equation 4 Type II FTE'!GF29-'Equation 4 Type I FTE'!GF29</f>
        <v>3.2140988372093025E-2</v>
      </c>
      <c r="GG29" s="20">
        <f>'Equation 4 Type II FTE'!GG29-'Equation 4 Type I FTE'!GG29</f>
        <v>3.7360465116279065E-2</v>
      </c>
      <c r="GH29" s="20">
        <f>'Equation 4 Type II FTE'!GH29-'Equation 4 Type I FTE'!GH29</f>
        <v>3.5345930232558137E-2</v>
      </c>
      <c r="GI29" s="20">
        <f>'Equation 4 Type II FTE'!GI29-'Equation 4 Type I FTE'!GI29</f>
        <v>3.8917151162790695E-2</v>
      </c>
      <c r="GJ29" s="20">
        <f>'Equation 4 Type II FTE'!GJ29-'Equation 4 Type I FTE'!GJ29</f>
        <v>5.3751453488372097E-2</v>
      </c>
      <c r="GK29" s="20">
        <f>'Equation 4 Type II FTE'!GK29-'Equation 4 Type I FTE'!GK29</f>
        <v>4.3129360465116277E-2</v>
      </c>
      <c r="GL29" s="20">
        <f>'Equation 4 Type II FTE'!GL29-'Equation 4 Type I FTE'!GL29</f>
        <v>4.752470930232558E-2</v>
      </c>
      <c r="GM29" s="20">
        <f>'Equation 4 Type II FTE'!GM29-'Equation 4 Type I FTE'!GM29</f>
        <v>4.2030523255813954E-2</v>
      </c>
      <c r="GN29" s="20">
        <f>'Equation 4 Type II FTE'!GN29-'Equation 4 Type I FTE'!GN29</f>
        <v>3.0767441860465112E-2</v>
      </c>
      <c r="GO29" s="20">
        <f>'Equation 4 Type II FTE'!GO29-'Equation 4 Type I FTE'!GO29</f>
        <v>2.9119186046511623E-2</v>
      </c>
      <c r="GP29" s="20">
        <f>'Equation 4 Type II FTE'!GP29-'Equation 4 Type I FTE'!GP29</f>
        <v>2.8844476744186043E-2</v>
      </c>
      <c r="GQ29" s="20">
        <f>'Equation 4 Type II FTE'!GQ29-'Equation 4 Type I FTE'!GQ29</f>
        <v>4.6059593023255817E-2</v>
      </c>
      <c r="GR29" s="20">
        <f>'Equation 4 Type II FTE'!GR29-'Equation 4 Type I FTE'!GR29</f>
        <v>3.6170058139534882E-2</v>
      </c>
      <c r="GS29" s="20">
        <f>'Equation 4 Type II FTE'!GS29-'Equation 4 Type I FTE'!GS29</f>
        <v>3.6444767441860461E-2</v>
      </c>
      <c r="GT29" s="20">
        <f>'Equation 4 Type II FTE'!GT29-'Equation 4 Type I FTE'!GT29</f>
        <v>3.1042151162790698E-2</v>
      </c>
      <c r="GU29" s="20">
        <f>'Equation 4 Type II FTE'!GU29-'Equation 4 Type I FTE'!GU29</f>
        <v>3.3880813953488374E-2</v>
      </c>
      <c r="GV29" s="20">
        <f>'Equation 4 Type II FTE'!GV29-'Equation 4 Type I FTE'!GV29</f>
        <v>3.7909883720930231E-2</v>
      </c>
      <c r="GW29" s="20">
        <f>'Equation 4 Type II FTE'!GW29-'Equation 4 Type I FTE'!GW29</f>
        <v>3.6261627906976741E-2</v>
      </c>
      <c r="GX29" s="20">
        <f>'Equation 4 Type II FTE'!GX29-'Equation 4 Type I FTE'!GX29</f>
        <v>3.4613372093023259E-2</v>
      </c>
      <c r="GY29" s="20">
        <f>'Equation 4 Type II FTE'!GY29-'Equation 4 Type I FTE'!GY29</f>
        <v>2.9943313953488367E-2</v>
      </c>
      <c r="GZ29" s="20">
        <f>'Equation 4 Type II FTE'!GZ29-'Equation 4 Type I FTE'!GZ29</f>
        <v>3.8917151162790695E-2</v>
      </c>
      <c r="HA29" s="20">
        <f>'Equation 4 Type II FTE'!HA29-'Equation 4 Type I FTE'!HA29</f>
        <v>2.8752906976744187E-2</v>
      </c>
      <c r="HB29" s="20">
        <f>'Equation 4 Type II FTE'!HB29-'Equation 4 Type I FTE'!HB29</f>
        <v>2.4082848837209302E-2</v>
      </c>
      <c r="HC29" s="20">
        <f>'Equation 4 Type II FTE'!HC29-'Equation 4 Type I FTE'!HC29</f>
        <v>2.8295058139534882E-2</v>
      </c>
      <c r="HD29" s="20">
        <f>'Equation 4 Type II FTE'!HD29-'Equation 4 Type I FTE'!HD29</f>
        <v>3.1957848837209299E-2</v>
      </c>
      <c r="HE29" s="20">
        <f>'Equation 4 Type II FTE'!HE29-'Equation 4 Type I FTE'!HE29</f>
        <v>4.1023255813953483E-2</v>
      </c>
      <c r="HF29" s="20">
        <f>'Equation 4 Type II FTE'!HF29-'Equation 4 Type I FTE'!HF29</f>
        <v>2.9027616279069766E-2</v>
      </c>
      <c r="HG29" s="20">
        <f>'Equation 4 Type II FTE'!HG29-'Equation 4 Type I FTE'!HG29</f>
        <v>3.8367732558139529E-2</v>
      </c>
      <c r="HH29" s="20">
        <f>'Equation 4 Type II FTE'!HH29-'Equation 4 Type I FTE'!HH29</f>
        <v>4.6975290697674414E-2</v>
      </c>
      <c r="HI29" s="20">
        <f>'Equation 4 Type II FTE'!HI29-'Equation 4 Type I FTE'!HI29</f>
        <v>6.7944767441860454E-2</v>
      </c>
      <c r="HJ29" s="20">
        <f>'Equation 4 Type II FTE'!HJ29-'Equation 4 Type I FTE'!HJ29</f>
        <v>4.1481104651162788E-2</v>
      </c>
      <c r="HK29" s="20">
        <f>'Equation 4 Type II FTE'!HK29-'Equation 4 Type I FTE'!HK29</f>
        <v>0</v>
      </c>
      <c r="HL29" s="20">
        <f>'Equation 4 Type II FTE'!HL29-'Equation 4 Type I FTE'!HL29</f>
        <v>3.0859011627906979E-2</v>
      </c>
      <c r="HM29" s="20">
        <f>'Equation 4 Type II FTE'!HM29-'Equation 4 Type I FTE'!HM29</f>
        <v>3.3331395348837209E-2</v>
      </c>
      <c r="HN29" s="20">
        <f>'Equation 4 Type II FTE'!HN29-'Equation 4 Type I FTE'!HN29</f>
        <v>3.0218023255813953E-2</v>
      </c>
      <c r="HO29" s="20">
        <f>'Equation 4 Type II FTE'!HO29-'Equation 4 Type I FTE'!HO29</f>
        <v>3.1408430232558134E-2</v>
      </c>
      <c r="HP29" s="20">
        <f>'Equation 4 Type II FTE'!HP29-'Equation 4 Type I FTE'!HP29</f>
        <v>3.2140988372093025E-2</v>
      </c>
      <c r="HQ29" s="20">
        <f>'Equation 4 Type II FTE'!HQ29-'Equation 4 Type I FTE'!HQ29</f>
        <v>3.0218023255813947E-2</v>
      </c>
      <c r="HR29" s="20">
        <f>'Equation 4 Type II FTE'!HR29-'Equation 4 Type I FTE'!HR29</f>
        <v>3.3880813953488367E-2</v>
      </c>
      <c r="HS29" s="20">
        <f>'Equation 4 Type II FTE'!HS29-'Equation 4 Type I FTE'!HS29</f>
        <v>4.5510174418604644E-2</v>
      </c>
      <c r="HT29" s="20">
        <f>'Equation 4 Type II FTE'!HT29-'Equation 4 Type I FTE'!HT29</f>
        <v>5.6223837209302331E-2</v>
      </c>
      <c r="HU29" s="20">
        <f>'Equation 4 Type II FTE'!HU29-'Equation 4 Type I FTE'!HU29</f>
        <v>2.4632267441860464E-2</v>
      </c>
      <c r="HV29" s="20">
        <f>'Equation 4 Type II FTE'!HV29-'Equation 4 Type I FTE'!HV29</f>
        <v>3.6078488372093022E-2</v>
      </c>
      <c r="HW29" s="20">
        <f>'Equation 4 Type II FTE'!HW29-'Equation 4 Type I FTE'!HW29</f>
        <v>3.5986918604651169E-2</v>
      </c>
      <c r="HX29" s="20">
        <f>'Equation 4 Type II FTE'!HX29-'Equation 4 Type I FTE'!HX29</f>
        <v>2.9668604651162788E-2</v>
      </c>
      <c r="HY29" s="20">
        <f>'Equation 4 Type II FTE'!HY29-'Equation 4 Type I FTE'!HY29</f>
        <v>2.5914244186046508E-2</v>
      </c>
      <c r="HZ29" s="20">
        <f>'Equation 4 Type II FTE'!HZ29-'Equation 4 Type I FTE'!HZ29</f>
        <v>4.743313953488372E-2</v>
      </c>
      <c r="IA29" s="20">
        <f>'Equation 4 Type II FTE'!IA29-'Equation 4 Type I FTE'!IA29</f>
        <v>3.0401162790697669E-2</v>
      </c>
      <c r="IB29" s="20">
        <f>'Equation 4 Type II FTE'!IB29-'Equation 4 Type I FTE'!IB29</f>
        <v>3.0584302325581389E-2</v>
      </c>
      <c r="IC29" s="20">
        <f>'Equation 4 Type II FTE'!IC29-'Equation 4 Type I FTE'!IC29</f>
        <v>2.9668604651162785E-2</v>
      </c>
      <c r="ID29" s="20">
        <f>'Equation 4 Type II FTE'!ID29-'Equation 4 Type I FTE'!ID29</f>
        <v>2.9027616279069766E-2</v>
      </c>
      <c r="IE29" s="20">
        <f>'Equation 4 Type II FTE'!IE29-'Equation 4 Type I FTE'!IE29</f>
        <v>2.9851744186046511E-2</v>
      </c>
      <c r="IF29" s="20">
        <f>'Equation 4 Type II FTE'!IF29-'Equation 4 Type I FTE'!IF29</f>
        <v>3.5895348837209302E-2</v>
      </c>
      <c r="IG29" s="20">
        <f>'Equation 4 Type II FTE'!IG29-'Equation 4 Type I FTE'!IG29</f>
        <v>3.4430232558139533E-2</v>
      </c>
      <c r="IH29" s="20">
        <f>'Equation 4 Type II FTE'!IH29-'Equation 4 Type I FTE'!IH29</f>
        <v>3.4247093023255813E-2</v>
      </c>
      <c r="II29" s="20">
        <f>'Equation 4 Type II FTE'!II29-'Equation 4 Type I FTE'!II29</f>
        <v>2.5273255813953486E-2</v>
      </c>
      <c r="IJ29" s="20">
        <f>'Equation 4 Type II FTE'!IJ29-'Equation 4 Type I FTE'!IJ29</f>
        <v>3.1866279069767439E-2</v>
      </c>
      <c r="IK29" s="20">
        <f>'Equation 4 Type II FTE'!IK29-'Equation 4 Type I FTE'!IK29</f>
        <v>2.8111918604651155E-2</v>
      </c>
      <c r="IL29" s="20">
        <f>'Equation 4 Type II FTE'!IL29-'Equation 4 Type I FTE'!IL29</f>
        <v>2.7837209302325583E-2</v>
      </c>
      <c r="IM29" s="20">
        <f>'Equation 4 Type II FTE'!IM29-'Equation 4 Type I FTE'!IM29</f>
        <v>3.021802325581395E-2</v>
      </c>
      <c r="IN29" s="20">
        <f>'Equation 4 Type II FTE'!IN29-'Equation 4 Type I FTE'!IN29</f>
        <v>2.9577034883720925E-2</v>
      </c>
      <c r="IO29" s="20">
        <f>'Equation 4 Type II FTE'!IO29-'Equation 4 Type I FTE'!IO29</f>
        <v>3.0401162790697673E-2</v>
      </c>
      <c r="IP29" s="20">
        <f>'Equation 4 Type II FTE'!IP29-'Equation 4 Type I FTE'!IP29</f>
        <v>3.1499999999999993E-2</v>
      </c>
      <c r="IQ29" s="20">
        <f>'Equation 4 Type II FTE'!IQ29-'Equation 4 Type I FTE'!IQ29</f>
        <v>3.0309593023255813E-2</v>
      </c>
      <c r="IR29" s="20">
        <f>'Equation 4 Type II FTE'!IR29-'Equation 4 Type I FTE'!IR29</f>
        <v>2.9302325581395349E-2</v>
      </c>
      <c r="IS29" s="20">
        <f>'Equation 4 Type II FTE'!IS29-'Equation 4 Type I FTE'!IS29</f>
        <v>3.0034883720930234E-2</v>
      </c>
      <c r="IT29" s="20">
        <f>'Equation 4 Type II FTE'!IT29-'Equation 4 Type I FTE'!IT29</f>
        <v>3.5254360465116284E-2</v>
      </c>
      <c r="IU29" s="20">
        <f>'Equation 4 Type II FTE'!IU29-'Equation 4 Type I FTE'!IU29</f>
        <v>3.0950581395348828E-2</v>
      </c>
      <c r="IV29" s="20">
        <f>'Equation 4 Type II FTE'!IV29-'Equation 4 Type I FTE'!IV29</f>
        <v>3.1133720930232554E-2</v>
      </c>
      <c r="IW29" s="20">
        <f>'Equation 4 Type II FTE'!IW29-'Equation 4 Type I FTE'!IW29</f>
        <v>2.8111918604651162E-2</v>
      </c>
      <c r="IX29" s="20">
        <f>'Equation 4 Type II FTE'!IX29-'Equation 4 Type I FTE'!IX29</f>
        <v>3.1774709302325579E-2</v>
      </c>
      <c r="IY29" s="20">
        <f>'Equation 4 Type II FTE'!IY29-'Equation 4 Type I FTE'!IY29</f>
        <v>2.9760174418604651E-2</v>
      </c>
      <c r="IZ29" s="20">
        <f>'Equation 4 Type II FTE'!IZ29-'Equation 4 Type I FTE'!IZ29</f>
        <v>3.8642441860465115E-2</v>
      </c>
      <c r="JA29" s="20">
        <f>'Equation 4 Type II FTE'!JA29-'Equation 4 Type I FTE'!JA29</f>
        <v>3.1042151162790691E-2</v>
      </c>
      <c r="JB29" s="20">
        <f>'Equation 4 Type II FTE'!JB29-'Equation 4 Type I FTE'!JB29</f>
        <v>4.743313953488372E-2</v>
      </c>
      <c r="JC29" s="20">
        <f>'Equation 4 Type II FTE'!JC29-'Equation 4 Type I FTE'!JC29</f>
        <v>5.7414244186046508E-2</v>
      </c>
      <c r="JD29" s="20">
        <f>'Equation 4 Type II FTE'!JD29-'Equation 4 Type I FTE'!JD29</f>
        <v>5.6956395348837216E-2</v>
      </c>
      <c r="JE29" s="20">
        <f>'Equation 4 Type II FTE'!JE29-'Equation 4 Type I FTE'!JE29</f>
        <v>5.3659883720930238E-2</v>
      </c>
      <c r="JF29" s="20">
        <f>'Equation 4 Type II FTE'!JF29-'Equation 4 Type I FTE'!JF29</f>
        <v>5.2835755813953486E-2</v>
      </c>
      <c r="JG29" s="20">
        <f>'Equation 4 Type II FTE'!JG29-'Equation 4 Type I FTE'!JG29</f>
        <v>6.6113372093023245E-2</v>
      </c>
      <c r="JH29" s="20">
        <f>'Equation 4 Type II FTE'!JH29-'Equation 4 Type I FTE'!JH29</f>
        <v>5.5857558139534878E-2</v>
      </c>
      <c r="JI29" s="20">
        <f>'Equation 4 Type II FTE'!JI29-'Equation 4 Type I FTE'!JI29</f>
        <v>5.0363372093023252E-2</v>
      </c>
      <c r="JJ29" s="20">
        <f>'Equation 4 Type II FTE'!JJ29-'Equation 4 Type I FTE'!JJ29</f>
        <v>4.0656976744186044E-2</v>
      </c>
      <c r="JK29" s="20">
        <f>'Equation 4 Type II FTE'!JK29-'Equation 4 Type I FTE'!JK29</f>
        <v>6.3457848837209313E-2</v>
      </c>
      <c r="JL29" s="20">
        <f>'Equation 4 Type II FTE'!JL29-'Equation 4 Type I FTE'!JL29</f>
        <v>3.8734011627906975E-2</v>
      </c>
      <c r="JM29" s="20">
        <f>'Equation 4 Type II FTE'!JM29-'Equation 4 Type I FTE'!JM29</f>
        <v>4.2854651162790691E-2</v>
      </c>
      <c r="JN29" s="20">
        <f>'Equation 4 Type II FTE'!JN29-'Equation 4 Type I FTE'!JN29</f>
        <v>4.4228197674418608E-2</v>
      </c>
      <c r="JO29" s="20">
        <f>'Equation 4 Type II FTE'!JO29-'Equation 4 Type I FTE'!JO29</f>
        <v>5.942877906976745E-2</v>
      </c>
      <c r="JP29" s="20">
        <f>'Equation 4 Type II FTE'!JP29-'Equation 4 Type I FTE'!JP29</f>
        <v>6.04360465116279E-2</v>
      </c>
      <c r="JQ29" s="20">
        <f>'Equation 4 Type II FTE'!JQ29-'Equation 4 Type I FTE'!JQ29</f>
        <v>7.6735465116279059E-2</v>
      </c>
      <c r="JR29" s="20">
        <f>'Equation 4 Type II FTE'!JR29-'Equation 4 Type I FTE'!JR29</f>
        <v>6.7670058139534889E-2</v>
      </c>
      <c r="JS29" s="20">
        <f>'Equation 4 Type II FTE'!JS29-'Equation 4 Type I FTE'!JS29</f>
        <v>5.1645348837209303E-2</v>
      </c>
      <c r="JT29" s="20">
        <f>'Equation 4 Type II FTE'!JT29-'Equation 4 Type I FTE'!JT29</f>
        <v>5.1095930232558151E-2</v>
      </c>
      <c r="JU29" s="20">
        <f>'Equation 4 Type II FTE'!JU29-'Equation 4 Type I FTE'!JU29</f>
        <v>4.7433139534883727E-2</v>
      </c>
      <c r="JV29" s="20">
        <f>'Equation 4 Type II FTE'!JV29-'Equation 4 Type I FTE'!JV29</f>
        <v>4.1206395348837202E-2</v>
      </c>
      <c r="JW29" s="20">
        <f>'Equation 4 Type II FTE'!JW29-'Equation 4 Type I FTE'!JW29</f>
        <v>3.8184593023255817E-2</v>
      </c>
      <c r="JX29" s="20">
        <f>'Equation 4 Type II FTE'!JX29-'Equation 4 Type I FTE'!JX29</f>
        <v>3.4155523255813953E-2</v>
      </c>
      <c r="JY29" s="20">
        <f>'Equation 4 Type II FTE'!JY29-'Equation 4 Type I FTE'!JY29</f>
        <v>5.1187499999999997E-2</v>
      </c>
      <c r="JZ29" s="20">
        <f>'Equation 4 Type II FTE'!JZ29-'Equation 4 Type I FTE'!JZ29</f>
        <v>4.5143895348837206E-2</v>
      </c>
      <c r="KA29" s="20">
        <f>'Equation 4 Type II FTE'!KA29-'Equation 4 Type I FTE'!KA29</f>
        <v>2.3899709302325579E-2</v>
      </c>
      <c r="KB29" s="20">
        <f>'Equation 4 Type II FTE'!KB29-'Equation 4 Type I FTE'!KB29</f>
        <v>8.0672965116279069E-2</v>
      </c>
      <c r="KC29" s="20">
        <f>'Equation 4 Type II FTE'!KC29-'Equation 4 Type I FTE'!KC29</f>
        <v>5.8787790697674425E-2</v>
      </c>
      <c r="KD29" s="20">
        <f>'Equation 4 Type II FTE'!KD29-'Equation 4 Type I FTE'!KD29</f>
        <v>3.6902616279069766E-2</v>
      </c>
      <c r="KE29" s="20">
        <f>'Equation 4 Type II FTE'!KE29-'Equation 4 Type I FTE'!KE29</f>
        <v>4.1297965116279076E-2</v>
      </c>
      <c r="KF29" s="20">
        <f>'Equation 4 Type II FTE'!KF29-'Equation 4 Type I FTE'!KF29</f>
        <v>4.3770348837209302E-2</v>
      </c>
      <c r="KG29" s="20">
        <f>'Equation 4 Type II FTE'!KG29-'Equation 4 Type I FTE'!KG29</f>
        <v>4.5510174418604651E-2</v>
      </c>
      <c r="KH29" s="20">
        <f>'Equation 4 Type II FTE'!KH29-'Equation 4 Type I FTE'!KH29</f>
        <v>4.1481104651162781E-2</v>
      </c>
      <c r="KI29" s="20">
        <f>'Equation 4 Type II FTE'!KI29-'Equation 4 Type I FTE'!KI29</f>
        <v>4.9997093023255806E-2</v>
      </c>
      <c r="KJ29" s="20">
        <f>'Equation 4 Type II FTE'!KJ29-'Equation 4 Type I FTE'!KJ29</f>
        <v>5.5949127906976738E-2</v>
      </c>
      <c r="KK29" s="20">
        <f>'Equation 4 Type II FTE'!KK29-'Equation 4 Type I FTE'!KK29</f>
        <v>3.9374999999999993E-2</v>
      </c>
      <c r="KL29" s="20">
        <f>'Equation 4 Type II FTE'!KL29-'Equation 4 Type I FTE'!KL29</f>
        <v>7.0508720930232568E-2</v>
      </c>
      <c r="KM29" s="20">
        <f>'Equation 4 Type II FTE'!KM29-'Equation 4 Type I FTE'!KM29</f>
        <v>6.9501453488372084E-2</v>
      </c>
      <c r="KN29" s="20">
        <f>'Equation 4 Type II FTE'!KN29-'Equation 4 Type I FTE'!KN29</f>
        <v>4.5968023255813957E-2</v>
      </c>
      <c r="KO29" s="20">
        <f>'Equation 4 Type II FTE'!KO29-'Equation 4 Type I FTE'!KO29</f>
        <v>4.2122093023255806E-2</v>
      </c>
      <c r="KP29" s="20">
        <f>'Equation 4 Type II FTE'!KP29-'Equation 4 Type I FTE'!KP29</f>
        <v>4.9356104651162781E-2</v>
      </c>
      <c r="KQ29" s="20">
        <f>'Equation 4 Type II FTE'!KQ29-'Equation 4 Type I FTE'!KQ29</f>
        <v>6.437354651162791E-2</v>
      </c>
      <c r="KR29" s="20">
        <f>'Equation 4 Type II FTE'!KR29-'Equation 4 Type I FTE'!KR29</f>
        <v>2.8203488372093022E-2</v>
      </c>
      <c r="KS29" s="20">
        <f>'Equation 4 Type II FTE'!KS29-'Equation 4 Type I FTE'!KS29</f>
        <v>4.5418604651162792E-2</v>
      </c>
      <c r="KT29" s="20">
        <f>'Equation 4 Type II FTE'!KT29-'Equation 4 Type I FTE'!KT29</f>
        <v>4.7341569767441867E-2</v>
      </c>
      <c r="KU29" s="20">
        <f>'Equation 4 Type II FTE'!KU29-'Equation 4 Type I FTE'!KU29</f>
        <v>6.0161337209302328E-2</v>
      </c>
      <c r="KV29" s="20">
        <f>'Equation 4 Type II FTE'!KV29-'Equation 4 Type I FTE'!KV29</f>
        <v>3.3148255813953489E-2</v>
      </c>
      <c r="KW29" s="20">
        <f>'Equation 4 Type II FTE'!KW29-'Equation 4 Type I FTE'!KW29</f>
        <v>7.7193313953488385E-2</v>
      </c>
      <c r="KX29" s="20">
        <f>'Equation 4 Type II FTE'!KX29-'Equation 4 Type I FTE'!KX29</f>
        <v>7.6918604651162792E-2</v>
      </c>
      <c r="KY29" s="20">
        <f>'Equation 4 Type II FTE'!KY29-'Equation 4 Type I FTE'!KY29</f>
        <v>7.1607558139534871E-2</v>
      </c>
      <c r="KZ29" s="20">
        <f>'Equation 4 Type II FTE'!KZ29-'Equation 4 Type I FTE'!KZ29</f>
        <v>6.6754360465116264E-2</v>
      </c>
      <c r="LA29" s="20">
        <f>'Equation 4 Type II FTE'!LA29-'Equation 4 Type I FTE'!LA29</f>
        <v>7.4629360465116285E-2</v>
      </c>
      <c r="LB29" s="20">
        <f>'Equation 4 Type II FTE'!LB29-'Equation 4 Type I FTE'!LB29</f>
        <v>6.9501453488372084E-2</v>
      </c>
      <c r="LC29" s="20">
        <f>'Equation 4 Type II FTE'!LC29-'Equation 4 Type I FTE'!LC29</f>
        <v>7.3805232558139533E-2</v>
      </c>
      <c r="LD29" s="20">
        <f>'Equation 4 Type II FTE'!LD29-'Equation 4 Type I FTE'!LD29</f>
        <v>8.4152616279069781E-2</v>
      </c>
      <c r="LE29" s="20">
        <f>'Equation 4 Type II FTE'!LE29-'Equation 4 Type I FTE'!LE29</f>
        <v>6.2633720930232548E-2</v>
      </c>
      <c r="LF29" s="20">
        <f>'Equation 4 Type II FTE'!LF29-'Equation 4 Type I FTE'!LF29</f>
        <v>4.7799418604651166E-2</v>
      </c>
      <c r="LG29" s="20">
        <f>'Equation 4 Type II FTE'!LG29-'Equation 4 Type I FTE'!LG29</f>
        <v>7.5361918604651162E-2</v>
      </c>
      <c r="LH29" s="20">
        <f>'Equation 4 Type II FTE'!LH29-'Equation 4 Type I FTE'!LH29</f>
        <v>7.4629360465116271E-2</v>
      </c>
      <c r="LI29" s="20">
        <f>'Equation 4 Type II FTE'!LI29-'Equation 4 Type I FTE'!LI29</f>
        <v>7.9665697674418598E-2</v>
      </c>
      <c r="LJ29" s="20">
        <f>'Equation 4 Type II FTE'!LJ29-'Equation 4 Type I FTE'!LJ29</f>
        <v>5.4575581395348835E-2</v>
      </c>
      <c r="LK29" s="20">
        <f>'Equation 4 Type II FTE'!LK29-'Equation 4 Type I FTE'!LK29</f>
        <v>6.8311046511627907E-2</v>
      </c>
      <c r="LL29" s="20">
        <f>'Equation 4 Type II FTE'!LL29-'Equation 4 Type I FTE'!LL29</f>
        <v>8.6625000000000008E-2</v>
      </c>
      <c r="LM29" s="20">
        <f>'Equation 4 Type II FTE'!LM29-'Equation 4 Type I FTE'!LM29</f>
        <v>5.7505813953488374E-2</v>
      </c>
      <c r="LN29" s="20">
        <f>'Equation 4 Type II FTE'!LN29-'Equation 4 Type I FTE'!LN29</f>
        <v>7.7834302325581389E-2</v>
      </c>
      <c r="LO29" s="20">
        <f>'Equation 4 Type II FTE'!LO29-'Equation 4 Type I FTE'!LO29</f>
        <v>4.871511627906977E-2</v>
      </c>
      <c r="LP29" s="20">
        <f>'Equation 4 Type II FTE'!LP29-'Equation 4 Type I FTE'!LP29</f>
        <v>7.3713662790697659E-2</v>
      </c>
      <c r="LQ29" s="20">
        <f>'Equation 4 Type II FTE'!LQ29-'Equation 4 Type I FTE'!LQ29</f>
        <v>5.2744186046511612E-2</v>
      </c>
      <c r="LR29" s="20">
        <f>'Equation 4 Type II FTE'!LR29-'Equation 4 Type I FTE'!LR29</f>
        <v>7.6460755813953493E-2</v>
      </c>
      <c r="LS29" s="20">
        <f>'Equation 4 Type II FTE'!LS29-'Equation 4 Type I FTE'!LS29</f>
        <v>5.8879360465116284E-2</v>
      </c>
      <c r="LT29" s="20">
        <f>'Equation 4 Type II FTE'!LT29-'Equation 4 Type I FTE'!LT29</f>
        <v>4.5693313953488371E-2</v>
      </c>
      <c r="LU29" s="20">
        <f>'Equation 4 Type II FTE'!LU29-'Equation 4 Type I FTE'!LU29</f>
        <v>7.2981104651162795E-2</v>
      </c>
      <c r="LV29" s="20">
        <f>'Equation 4 Type II FTE'!LV29-'Equation 4 Type I FTE'!LV29</f>
        <v>6.2359011627906975E-2</v>
      </c>
      <c r="LW29" s="20">
        <f>'Equation 4 Type II FTE'!LW29-'Equation 4 Type I FTE'!LW29</f>
        <v>6.6571220930232558E-2</v>
      </c>
      <c r="LX29" s="20">
        <f>'Equation 4 Type II FTE'!LX29-'Equation 4 Type I FTE'!LX29</f>
        <v>8.0031976744186051E-2</v>
      </c>
      <c r="LY29" s="20">
        <f>'Equation 4 Type II FTE'!LY29-'Equation 4 Type I FTE'!LY29</f>
        <v>7.1607558139534871E-2</v>
      </c>
      <c r="LZ29" s="20">
        <f>'Equation 4 Type II FTE'!LZ29-'Equation 4 Type I FTE'!LZ29</f>
        <v>6.0985465116279065E-2</v>
      </c>
      <c r="MA29" s="20">
        <f>'Equation 4 Type II FTE'!MA29-'Equation 4 Type I FTE'!MA29</f>
        <v>4.3129360465116257E-2</v>
      </c>
      <c r="MB29" s="20">
        <f>'Equation 4 Type II FTE'!MB29-'Equation 4 Type I FTE'!MB29</f>
        <v>6.3640988372093019E-2</v>
      </c>
      <c r="MC29" s="20">
        <f>'Equation 4 Type II FTE'!MC29-'Equation 4 Type I FTE'!MC29</f>
        <v>8.3053779069767436E-2</v>
      </c>
      <c r="MD29" s="20">
        <f>'Equation 4 Type II FTE'!MD29-'Equation 4 Type I FTE'!MD29</f>
        <v>6.7853197674418594E-2</v>
      </c>
      <c r="ME29" s="20">
        <f>'Equation 4 Type II FTE'!ME29-'Equation 4 Type I FTE'!ME29</f>
        <v>6.5472383720930241E-2</v>
      </c>
      <c r="MF29" s="20">
        <f>'Equation 4 Type II FTE'!MF29-'Equation 4 Type I FTE'!MF29</f>
        <v>6.9318313953488378E-2</v>
      </c>
      <c r="MG29" s="20">
        <f>'Equation 4 Type II FTE'!MG29-'Equation 4 Type I FTE'!MG29</f>
        <v>6.8585755813953486E-2</v>
      </c>
      <c r="MH29" s="20">
        <f>'Equation 4 Type II FTE'!MH29-'Equation 4 Type I FTE'!MH29</f>
        <v>7.1241279069767433E-2</v>
      </c>
      <c r="MI29" s="20">
        <f>'Equation 4 Type II FTE'!MI29-'Equation 4 Type I FTE'!MI29</f>
        <v>6.5106104651162788E-2</v>
      </c>
      <c r="MJ29" s="20">
        <f>'Equation 4 Type II FTE'!MJ29-'Equation 4 Type I FTE'!MJ29</f>
        <v>5.7414244186046515E-2</v>
      </c>
      <c r="MK29" s="20">
        <f>'Equation 4 Type II FTE'!MK29-'Equation 4 Type I FTE'!MK29</f>
        <v>6.3457848837209299E-2</v>
      </c>
      <c r="ML29" s="20">
        <f>'Equation 4 Type II FTE'!ML29-'Equation 4 Type I FTE'!ML29</f>
        <v>8.3877906976744188E-2</v>
      </c>
      <c r="MM29" s="20">
        <f>'Equation 4 Type II FTE'!MM29-'Equation 4 Type I FTE'!MM29</f>
        <v>5.8696220930232558E-2</v>
      </c>
      <c r="MN29" s="20">
        <f>'Equation 4 Type II FTE'!MN29-'Equation 4 Type I FTE'!MN29</f>
        <v>5.6590116279069763E-2</v>
      </c>
      <c r="MO29" s="20">
        <f>'Equation 4 Type II FTE'!MO29-'Equation 4 Type I FTE'!MO29</f>
        <v>4.743313953488372E-2</v>
      </c>
      <c r="MP29" s="20">
        <f>'Equation 4 Type II FTE'!MP29-'Equation 4 Type I FTE'!MP29</f>
        <v>4.7890988372093025E-2</v>
      </c>
      <c r="MQ29" s="20">
        <f>'Equation 4 Type II FTE'!MQ29-'Equation 4 Type I FTE'!MQ29</f>
        <v>4.4319767441860475E-2</v>
      </c>
      <c r="MR29" s="20">
        <f>'Equation 4 Type II FTE'!MR29-'Equation 4 Type I FTE'!MR29</f>
        <v>5.6590116279069777E-2</v>
      </c>
      <c r="MS29" s="20">
        <f>'Equation 4 Type II FTE'!MS29-'Equation 4 Type I FTE'!MS29</f>
        <v>4.972238372093063E-2</v>
      </c>
      <c r="MT29" s="20">
        <f>'Equation 4 Type II FTE'!MT29-'Equation 4 Type I FTE'!MT29</f>
        <v>5.8604651162790691E-2</v>
      </c>
      <c r="MU29" s="20">
        <f>'Equation 4 Type II FTE'!MU29-'Equation 4 Type I FTE'!MU29</f>
        <v>4.6609011627906982E-2</v>
      </c>
      <c r="MV29" s="20">
        <f>'Equation 4 Type II FTE'!MV29-'Equation 4 Type I FTE'!MV29</f>
        <v>6.9135174418604645E-2</v>
      </c>
      <c r="MW29" s="20">
        <f>'Equation 4 Type II FTE'!MW29-'Equation 4 Type I FTE'!MW29</f>
        <v>6.5289244186046508E-2</v>
      </c>
      <c r="MX29" s="20">
        <f>'Equation 4 Type II FTE'!MX29-'Equation 4 Type I FTE'!MX29</f>
        <v>7.2156976744186044E-2</v>
      </c>
      <c r="MY29" s="20">
        <f>'Equation 4 Type II FTE'!MY29-'Equation 4 Type I FTE'!MY29</f>
        <v>6.6845930232558137E-2</v>
      </c>
      <c r="MZ29" s="20">
        <f>'Equation 4 Type II FTE'!MZ29-'Equation 4 Type I FTE'!MZ29</f>
        <v>4.9722383720930234E-2</v>
      </c>
      <c r="NA29" s="20">
        <f>'Equation 4 Type II FTE'!NA29-'Equation 4 Type I FTE'!NA29</f>
        <v>8.2504360465116278E-2</v>
      </c>
      <c r="NB29" s="20">
        <f>'Equation 4 Type II FTE'!NB29-'Equation 4 Type I FTE'!NB29</f>
        <v>6.0161337209302321E-2</v>
      </c>
      <c r="NC29" s="20">
        <f>'Equation 4 Type II FTE'!NC29-'Equation 4 Type I FTE'!NC29</f>
        <v>6.7029069767441857E-2</v>
      </c>
      <c r="ND29" s="20">
        <f>'Equation 4 Type II FTE'!ND29-'Equation 4 Type I FTE'!ND29</f>
        <v>7.5087209302325583E-2</v>
      </c>
      <c r="NE29" s="20">
        <f>'Equation 4 Type II FTE'!NE29-'Equation 4 Type I FTE'!NE29</f>
        <v>4.8165697674418598E-2</v>
      </c>
      <c r="NF29" s="20">
        <f>'Equation 4 Type II FTE'!NF29-'Equation 4 Type I FTE'!NF29</f>
        <v>6.7029069767441857E-2</v>
      </c>
      <c r="NG29" s="46">
        <f>'Equation 4 Type II FTE'!NG29-'Equation 4 Type I FTE'!NG29</f>
        <v>7.2248546511627904E-2</v>
      </c>
      <c r="NH29" s="20">
        <f>'Equation 4 Type II FTE'!NH29-'Equation 4 Type I FTE'!NH29</f>
        <v>7.6460755813953479E-2</v>
      </c>
      <c r="NI29" s="20">
        <f>'Equation 4 Type II FTE'!NI29-'Equation 4 Type I FTE'!NI29</f>
        <v>4.7890988372093019E-2</v>
      </c>
      <c r="NJ29" s="46">
        <f>'Equation 4 Type II FTE'!NJ29-'Equation 4 Type I FTE'!NJ29</f>
        <v>0.11427906976744186</v>
      </c>
    </row>
    <row r="30" spans="2:374" x14ac:dyDescent="0.3">
      <c r="B30" s="18" t="s">
        <v>840</v>
      </c>
      <c r="C30" s="20">
        <f>'Equation 4 Type II FTE'!C30-'Equation 4 Type I FTE'!C30</f>
        <v>0.20132058115400581</v>
      </c>
      <c r="D30" s="20">
        <f>'Equation 4 Type II FTE'!D30-'Equation 4 Type I FTE'!D30</f>
        <v>0.23767571606475721</v>
      </c>
      <c r="E30" s="20">
        <f>'Equation 4 Type II FTE'!E30-'Equation 4 Type I FTE'!E30</f>
        <v>0.24282334578663345</v>
      </c>
      <c r="F30" s="20">
        <f>'Equation 4 Type II FTE'!F30-'Equation 4 Type I FTE'!F30</f>
        <v>0.32936787048567873</v>
      </c>
      <c r="G30" s="20">
        <f>'Equation 4 Type II FTE'!G30-'Equation 4 Type I FTE'!G30</f>
        <v>0.23453887920298883</v>
      </c>
      <c r="H30" s="20">
        <f>'Equation 4 Type II FTE'!H30-'Equation 4 Type I FTE'!H30</f>
        <v>0.19351870485678707</v>
      </c>
      <c r="I30" s="20">
        <f>'Equation 4 Type II FTE'!I30-'Equation 4 Type I FTE'!I30</f>
        <v>0.16062213366542133</v>
      </c>
      <c r="J30" s="20">
        <f>'Equation 4 Type II FTE'!J30-'Equation 4 Type I FTE'!J30</f>
        <v>0.1908644582814446</v>
      </c>
      <c r="K30" s="20">
        <f>'Equation 4 Type II FTE'!K30-'Equation 4 Type I FTE'!K30</f>
        <v>0.16432199252801993</v>
      </c>
      <c r="L30" s="20">
        <f>'Equation 4 Type II FTE'!L30-'Equation 4 Type I FTE'!L30</f>
        <v>0.33612413449564132</v>
      </c>
      <c r="M30" s="20">
        <f>'Equation 4 Type II FTE'!M30-'Equation 4 Type I FTE'!M30</f>
        <v>0.1966555417185554</v>
      </c>
      <c r="N30" s="20">
        <f>'Equation 4 Type II FTE'!N30-'Equation 4 Type I FTE'!N30</f>
        <v>0.38985251971772522</v>
      </c>
      <c r="O30" s="20">
        <f>'Equation 4 Type II FTE'!O30-'Equation 4 Type I FTE'!O30</f>
        <v>0.19955108343711084</v>
      </c>
      <c r="P30" s="20">
        <f>'Equation 4 Type II FTE'!P30-'Equation 4 Type I FTE'!P30</f>
        <v>0.14630528850145291</v>
      </c>
      <c r="Q30" s="20">
        <f>'Equation 4 Type II FTE'!Q30-'Equation 4 Type I FTE'!Q30</f>
        <v>0</v>
      </c>
      <c r="R30" s="20">
        <f>'Equation 4 Type II FTE'!R30-'Equation 4 Type I FTE'!R30</f>
        <v>0.14598356164383561</v>
      </c>
      <c r="S30" s="20">
        <f>'Equation 4 Type II FTE'!S30-'Equation 4 Type I FTE'!S30</f>
        <v>0.1712391199667912</v>
      </c>
      <c r="T30" s="20">
        <f>'Equation 4 Type II FTE'!T30-'Equation 4 Type I FTE'!T30</f>
        <v>0.17662804483188044</v>
      </c>
      <c r="U30" s="20">
        <f>'Equation 4 Type II FTE'!U30-'Equation 4 Type I FTE'!U30</f>
        <v>0.21805037775010377</v>
      </c>
      <c r="V30" s="20">
        <f>'Equation 4 Type II FTE'!V30-'Equation 4 Type I FTE'!V30</f>
        <v>0.24692536322125361</v>
      </c>
      <c r="W30" s="20">
        <f>'Equation 4 Type II FTE'!W30-'Equation 4 Type I FTE'!W30</f>
        <v>0.14509881278538814</v>
      </c>
      <c r="X30" s="20">
        <f>'Equation 4 Type II FTE'!X30-'Equation 4 Type I FTE'!X30</f>
        <v>0.14284672478206725</v>
      </c>
      <c r="Y30" s="20">
        <f>'Equation 4 Type II FTE'!Y30-'Equation 4 Type I FTE'!Y30</f>
        <v>0.1538658696554587</v>
      </c>
      <c r="Z30" s="20">
        <f>'Equation 4 Type II FTE'!Z30-'Equation 4 Type I FTE'!Z30</f>
        <v>0.36532084682440846</v>
      </c>
      <c r="AA30" s="20">
        <f>'Equation 4 Type II FTE'!AA30-'Equation 4 Type I FTE'!AA30</f>
        <v>0.24531672893316725</v>
      </c>
      <c r="AB30" s="20">
        <f>'Equation 4 Type II FTE'!AB30-'Equation 4 Type I FTE'!AB30</f>
        <v>0.34489119136571189</v>
      </c>
      <c r="AC30" s="20">
        <f>'Equation 4 Type II FTE'!AC30-'Equation 4 Type I FTE'!AC30</f>
        <v>0.23872132835201326</v>
      </c>
      <c r="AD30" s="20">
        <f>'Equation 4 Type II FTE'!AD30-'Equation 4 Type I FTE'!AD30</f>
        <v>0.17703020340390205</v>
      </c>
      <c r="AE30" s="20">
        <f>'Equation 4 Type II FTE'!AE30-'Equation 4 Type I FTE'!AE30</f>
        <v>0.17477811540058116</v>
      </c>
      <c r="AF30" s="20">
        <f>'Equation 4 Type II FTE'!AF30-'Equation 4 Type I FTE'!AF30</f>
        <v>0.19512733914487337</v>
      </c>
      <c r="AG30" s="20">
        <f>'Equation 4 Type II FTE'!AG30-'Equation 4 Type I FTE'!AG30</f>
        <v>0.18941668742216689</v>
      </c>
      <c r="AH30" s="20">
        <f>'Equation 4 Type II FTE'!AH30-'Equation 4 Type I FTE'!AH30</f>
        <v>0.21861339975093402</v>
      </c>
      <c r="AI30" s="20">
        <f>'Equation 4 Type II FTE'!AI30-'Equation 4 Type I FTE'!AI30</f>
        <v>0.19118618513906185</v>
      </c>
      <c r="AJ30" s="20">
        <f>'Equation 4 Type II FTE'!AJ30-'Equation 4 Type I FTE'!AJ30</f>
        <v>0.16512630967206307</v>
      </c>
      <c r="AK30" s="20">
        <f>'Equation 4 Type II FTE'!AK30-'Equation 4 Type I FTE'!AK30</f>
        <v>0.20783555002075552</v>
      </c>
      <c r="AL30" s="20">
        <f>'Equation 4 Type II FTE'!AL30-'Equation 4 Type I FTE'!AL30</f>
        <v>0.20614648401826483</v>
      </c>
      <c r="AM30" s="20">
        <f>'Equation 4 Type II FTE'!AM30-'Equation 4 Type I FTE'!AM30</f>
        <v>0.22730002490660026</v>
      </c>
      <c r="AN30" s="20">
        <f>'Equation 4 Type II FTE'!AN30-'Equation 4 Type I FTE'!AN30</f>
        <v>0.14622485678704858</v>
      </c>
      <c r="AO30" s="20">
        <f>'Equation 4 Type II FTE'!AO30-'Equation 4 Type I FTE'!AO30</f>
        <v>0.12844944790369447</v>
      </c>
      <c r="AP30" s="20">
        <f>'Equation 4 Type II FTE'!AP30-'Equation 4 Type I FTE'!AP30</f>
        <v>0.22472621004566212</v>
      </c>
      <c r="AQ30" s="20">
        <f>'Equation 4 Type II FTE'!AQ30-'Equation 4 Type I FTE'!AQ30</f>
        <v>0.15885263594852639</v>
      </c>
      <c r="AR30" s="20">
        <f>'Equation 4 Type II FTE'!AR30-'Equation 4 Type I FTE'!AR30</f>
        <v>0.17727149854711499</v>
      </c>
      <c r="AS30" s="20">
        <f>'Equation 4 Type II FTE'!AS30-'Equation 4 Type I FTE'!AS30</f>
        <v>0.1666545122457451</v>
      </c>
      <c r="AT30" s="20">
        <f>'Equation 4 Type II FTE'!AT30-'Equation 4 Type I FTE'!AT30</f>
        <v>0.15643968451639684</v>
      </c>
      <c r="AU30" s="20">
        <f>'Equation 4 Type II FTE'!AU30-'Equation 4 Type I FTE'!AU30</f>
        <v>0.14324888335408884</v>
      </c>
      <c r="AV30" s="20">
        <f>'Equation 4 Type II FTE'!AV30-'Equation 4 Type I FTE'!AV30</f>
        <v>0.17509984225819844</v>
      </c>
      <c r="AW30" s="20">
        <f>'Equation 4 Type II FTE'!AW30-'Equation 4 Type I FTE'!AW30</f>
        <v>0.15426802822748026</v>
      </c>
      <c r="AX30" s="20">
        <f>'Equation 4 Type II FTE'!AX30-'Equation 4 Type I FTE'!AX30</f>
        <v>0.15515277708592778</v>
      </c>
      <c r="AY30" s="20">
        <f>'Equation 4 Type II FTE'!AY30-'Equation 4 Type I FTE'!AY30</f>
        <v>0.12635822332918223</v>
      </c>
      <c r="AZ30" s="20">
        <f>'Equation 4 Type II FTE'!AZ30-'Equation 4 Type I FTE'!AZ30</f>
        <v>0.13689477791614779</v>
      </c>
      <c r="BA30" s="20">
        <f>'Equation 4 Type II FTE'!BA30-'Equation 4 Type I FTE'!BA30</f>
        <v>0.14397276878372767</v>
      </c>
      <c r="BB30" s="20">
        <f>'Equation 4 Type II FTE'!BB30-'Equation 4 Type I FTE'!BB30</f>
        <v>0.18853193856371936</v>
      </c>
      <c r="BC30" s="20">
        <f>'Equation 4 Type II FTE'!BC30-'Equation 4 Type I FTE'!BC30</f>
        <v>0.20268792029887919</v>
      </c>
      <c r="BD30" s="20">
        <f>'Equation 4 Type II FTE'!BD30-'Equation 4 Type I FTE'!BD30</f>
        <v>0.14445535907015361</v>
      </c>
      <c r="BE30" s="20">
        <f>'Equation 4 Type II FTE'!BE30-'Equation 4 Type I FTE'!BE30</f>
        <v>0.18459078455790784</v>
      </c>
      <c r="BF30" s="20">
        <f>'Equation 4 Type II FTE'!BF30-'Equation 4 Type I FTE'!BF30</f>
        <v>0.18153437941054379</v>
      </c>
      <c r="BG30" s="20">
        <f>'Equation 4 Type II FTE'!BG30-'Equation 4 Type I FTE'!BG30</f>
        <v>0.22488707347447076</v>
      </c>
      <c r="BH30" s="20">
        <f>'Equation 4 Type II FTE'!BH30-'Equation 4 Type I FTE'!BH30</f>
        <v>0.19737942714819429</v>
      </c>
      <c r="BI30" s="20">
        <f>'Equation 4 Type II FTE'!BI30-'Equation 4 Type I FTE'!BI30</f>
        <v>0.22545009547530095</v>
      </c>
      <c r="BJ30" s="20">
        <f>'Equation 4 Type II FTE'!BJ30-'Equation 4 Type I FTE'!BJ30</f>
        <v>0.19810331257783312</v>
      </c>
      <c r="BK30" s="20">
        <f>'Equation 4 Type II FTE'!BK30-'Equation 4 Type I FTE'!BK30</f>
        <v>0.17662804483188044</v>
      </c>
      <c r="BL30" s="20">
        <f>'Equation 4 Type II FTE'!BL30-'Equation 4 Type I FTE'!BL30</f>
        <v>0.14968342050643421</v>
      </c>
      <c r="BM30" s="20">
        <f>'Equation 4 Type II FTE'!BM30-'Equation 4 Type I FTE'!BM30</f>
        <v>0.17896056454960563</v>
      </c>
      <c r="BN30" s="20">
        <f>'Equation 4 Type II FTE'!BN30-'Equation 4 Type I FTE'!BN30</f>
        <v>0.20083799086757989</v>
      </c>
      <c r="BO30" s="20">
        <f>'Equation 4 Type II FTE'!BO30-'Equation 4 Type I FTE'!BO30</f>
        <v>0.28714122042341222</v>
      </c>
      <c r="BP30" s="20">
        <f>'Equation 4 Type II FTE'!BP30-'Equation 4 Type I FTE'!BP30</f>
        <v>0.15869177251971772</v>
      </c>
      <c r="BQ30" s="20">
        <f>'Equation 4 Type II FTE'!BQ30-'Equation 4 Type I FTE'!BQ30</f>
        <v>0.19496647571606479</v>
      </c>
      <c r="BR30" s="20">
        <f>'Equation 4 Type II FTE'!BR30-'Equation 4 Type I FTE'!BR30</f>
        <v>0.15643968451639684</v>
      </c>
      <c r="BS30" s="20">
        <f>'Equation 4 Type II FTE'!BS30-'Equation 4 Type I FTE'!BS30</f>
        <v>0.18394733084267328</v>
      </c>
      <c r="BT30" s="20">
        <f>'Equation 4 Type II FTE'!BT30-'Equation 4 Type I FTE'!BT30</f>
        <v>0.20429655458696555</v>
      </c>
      <c r="BU30" s="20">
        <f>'Equation 4 Type II FTE'!BU30-'Equation 4 Type I FTE'!BU30</f>
        <v>0.18161481112494812</v>
      </c>
      <c r="BV30" s="20">
        <f>'Equation 4 Type II FTE'!BV30-'Equation 4 Type I FTE'!BV30</f>
        <v>0.18442992112909923</v>
      </c>
      <c r="BW30" s="20">
        <f>'Equation 4 Type II FTE'!BW30-'Equation 4 Type I FTE'!BW30</f>
        <v>0.20574432544624327</v>
      </c>
      <c r="BX30" s="20">
        <f>'Equation 4 Type II FTE'!BX30-'Equation 4 Type I FTE'!BX30</f>
        <v>0.15249853051058529</v>
      </c>
      <c r="BY30" s="20">
        <f>'Equation 4 Type II FTE'!BY30-'Equation 4 Type I FTE'!BY30</f>
        <v>0.14767262764632627</v>
      </c>
      <c r="BZ30" s="20">
        <f>'Equation 4 Type II FTE'!BZ30-'Equation 4 Type I FTE'!BZ30</f>
        <v>0.14525967621419678</v>
      </c>
      <c r="CA30" s="20">
        <f>'Equation 4 Type II FTE'!CA30-'Equation 4 Type I FTE'!CA30</f>
        <v>0.21161584059775843</v>
      </c>
      <c r="CB30" s="20">
        <f>'Equation 4 Type II FTE'!CB30-'Equation 4 Type I FTE'!CB30</f>
        <v>0.2022053300124533</v>
      </c>
      <c r="CC30" s="20">
        <f>'Equation 4 Type II FTE'!CC30-'Equation 4 Type I FTE'!CC30</f>
        <v>0.1908644582814446</v>
      </c>
      <c r="CD30" s="20">
        <f>'Equation 4 Type II FTE'!CD30-'Equation 4 Type I FTE'!CD30</f>
        <v>0.31464886674968867</v>
      </c>
      <c r="CE30" s="20">
        <f>'Equation 4 Type II FTE'!CE30-'Equation 4 Type I FTE'!CE30</f>
        <v>0.23228679119966794</v>
      </c>
      <c r="CF30" s="20">
        <f>'Equation 4 Type II FTE'!CF30-'Equation 4 Type I FTE'!CF30</f>
        <v>0.19166877542548777</v>
      </c>
      <c r="CG30" s="20">
        <f>'Equation 4 Type II FTE'!CG30-'Equation 4 Type I FTE'!CG30</f>
        <v>0.17904099626400999</v>
      </c>
      <c r="CH30" s="20">
        <f>'Equation 4 Type II FTE'!CH30-'Equation 4 Type I FTE'!CH30</f>
        <v>0.14887910336239105</v>
      </c>
      <c r="CI30" s="20">
        <f>'Equation 4 Type II FTE'!CI30-'Equation 4 Type I FTE'!CI30</f>
        <v>0.18603855541718556</v>
      </c>
      <c r="CJ30" s="20">
        <f>'Equation 4 Type II FTE'!CJ30-'Equation 4 Type I FTE'!CJ30</f>
        <v>0.27121574097135737</v>
      </c>
      <c r="CK30" s="20">
        <f>'Equation 4 Type II FTE'!CK30-'Equation 4 Type I FTE'!CK30</f>
        <v>0.32204858447488582</v>
      </c>
      <c r="CL30" s="20">
        <f>'Equation 4 Type II FTE'!CL30-'Equation 4 Type I FTE'!CL30</f>
        <v>0.21531569946035703</v>
      </c>
      <c r="CM30" s="20">
        <f>'Equation 4 Type II FTE'!CM30-'Equation 4 Type I FTE'!CM30</f>
        <v>0.22520880033208798</v>
      </c>
      <c r="CN30" s="20">
        <f>'Equation 4 Type II FTE'!CN30-'Equation 4 Type I FTE'!CN30</f>
        <v>0.16279378995433791</v>
      </c>
      <c r="CO30" s="20">
        <f>'Equation 4 Type II FTE'!CO30-'Equation 4 Type I FTE'!CO30</f>
        <v>0.17719106683271069</v>
      </c>
      <c r="CP30" s="20">
        <f>'Equation 4 Type II FTE'!CP30-'Equation 4 Type I FTE'!CP30</f>
        <v>0.17646718140307183</v>
      </c>
      <c r="CQ30" s="20">
        <f>'Equation 4 Type II FTE'!CQ30-'Equation 4 Type I FTE'!CQ30</f>
        <v>0.15788745537567456</v>
      </c>
      <c r="CR30" s="20">
        <f>'Equation 4 Type II FTE'!CR30-'Equation 4 Type I FTE'!CR30</f>
        <v>0.15515277708592778</v>
      </c>
      <c r="CS30" s="20">
        <f>'Equation 4 Type II FTE'!CS30-'Equation 4 Type I FTE'!CS30</f>
        <v>0.15652011623080117</v>
      </c>
      <c r="CT30" s="20">
        <f>'Equation 4 Type II FTE'!CT30-'Equation 4 Type I FTE'!CT30</f>
        <v>0.15209637193856373</v>
      </c>
      <c r="CU30" s="20">
        <f>'Equation 4 Type II FTE'!CU30-'Equation 4 Type I FTE'!CU30</f>
        <v>0.14453579078455792</v>
      </c>
      <c r="CV30" s="20">
        <f>'Equation 4 Type II FTE'!CV30-'Equation 4 Type I FTE'!CV30</f>
        <v>0.2125005894562059</v>
      </c>
      <c r="CW30" s="20">
        <f>'Equation 4 Type II FTE'!CW30-'Equation 4 Type I FTE'!CW30</f>
        <v>0.21595915317559156</v>
      </c>
      <c r="CX30" s="20">
        <f>'Equation 4 Type II FTE'!CX30-'Equation 4 Type I FTE'!CX30</f>
        <v>0.16930875882108756</v>
      </c>
      <c r="CY30" s="20">
        <f>'Equation 4 Type II FTE'!CY30-'Equation 4 Type I FTE'!CY30</f>
        <v>0.20912245745122457</v>
      </c>
      <c r="CZ30" s="20">
        <f>'Equation 4 Type II FTE'!CZ30-'Equation 4 Type I FTE'!CZ30</f>
        <v>0.33749147364051474</v>
      </c>
      <c r="DA30" s="20">
        <f>'Equation 4 Type II FTE'!DA30-'Equation 4 Type I FTE'!DA30</f>
        <v>0.31722268161062683</v>
      </c>
      <c r="DB30" s="20">
        <f>'Equation 4 Type II FTE'!DB30-'Equation 4 Type I FTE'!DB30</f>
        <v>0.20485957658779577</v>
      </c>
      <c r="DC30" s="20">
        <f>'Equation 4 Type II FTE'!DC30-'Equation 4 Type I FTE'!DC30</f>
        <v>0.25231428808634293</v>
      </c>
      <c r="DD30" s="20">
        <f>'Equation 4 Type II FTE'!DD30-'Equation 4 Type I FTE'!DD30</f>
        <v>0.18885366542133669</v>
      </c>
      <c r="DE30" s="20">
        <f>'Equation 4 Type II FTE'!DE30-'Equation 4 Type I FTE'!DE30</f>
        <v>0.3351589539227896</v>
      </c>
      <c r="DF30" s="20">
        <f>'Equation 4 Type II FTE'!DF30-'Equation 4 Type I FTE'!DF30</f>
        <v>0.2412951432129514</v>
      </c>
      <c r="DG30" s="20">
        <f>'Equation 4 Type II FTE'!DG30-'Equation 4 Type I FTE'!DG30</f>
        <v>0.22713916147779162</v>
      </c>
      <c r="DH30" s="20">
        <f>'Equation 4 Type II FTE'!DH30-'Equation 4 Type I FTE'!DH30</f>
        <v>0.32116383561643835</v>
      </c>
      <c r="DI30" s="20">
        <f>'Equation 4 Type II FTE'!DI30-'Equation 4 Type I FTE'!DI30</f>
        <v>0.15523320880033209</v>
      </c>
      <c r="DJ30" s="20">
        <f>'Equation 4 Type II FTE'!DJ30-'Equation 4 Type I FTE'!DJ30</f>
        <v>0.22319800747198007</v>
      </c>
      <c r="DK30" s="20">
        <f>'Equation 4 Type II FTE'!DK30-'Equation 4 Type I FTE'!DK30</f>
        <v>0.35180831880448321</v>
      </c>
      <c r="DL30" s="20">
        <f>'Equation 4 Type II FTE'!DL30-'Equation 4 Type I FTE'!DL30</f>
        <v>0.37376617683686175</v>
      </c>
      <c r="DM30" s="20">
        <f>'Equation 4 Type II FTE'!DM30-'Equation 4 Type I FTE'!DM30</f>
        <v>0.11855634703196348</v>
      </c>
      <c r="DN30" s="20">
        <f>'Equation 4 Type II FTE'!DN30-'Equation 4 Type I FTE'!DN30</f>
        <v>0.27089401411374014</v>
      </c>
      <c r="DO30" s="20">
        <f>'Equation 4 Type II FTE'!DO30-'Equation 4 Type I FTE'!DO30</f>
        <v>0.18064963055209629</v>
      </c>
      <c r="DP30" s="20">
        <f>'Equation 4 Type II FTE'!DP30-'Equation 4 Type I FTE'!DP30</f>
        <v>0.21290274802822745</v>
      </c>
      <c r="DQ30" s="20">
        <f>'Equation 4 Type II FTE'!DQ30-'Equation 4 Type I FTE'!DQ30</f>
        <v>0.19078402656704024</v>
      </c>
      <c r="DR30" s="20">
        <f>'Equation 4 Type II FTE'!DR30-'Equation 4 Type I FTE'!DR30</f>
        <v>0.29132366957243672</v>
      </c>
      <c r="DS30" s="20">
        <f>'Equation 4 Type II FTE'!DS30-'Equation 4 Type I FTE'!DS30</f>
        <v>0.20654864259028646</v>
      </c>
      <c r="DT30" s="20">
        <f>'Equation 4 Type II FTE'!DT30-'Equation 4 Type I FTE'!DT30</f>
        <v>0.23534319634703199</v>
      </c>
      <c r="DU30" s="20">
        <f>'Equation 4 Type II FTE'!DU30-'Equation 4 Type I FTE'!DU30</f>
        <v>0.18965798256537983</v>
      </c>
      <c r="DV30" s="20">
        <f>'Equation 4 Type II FTE'!DV30-'Equation 4 Type I FTE'!DV30</f>
        <v>0.17863883769198841</v>
      </c>
      <c r="DW30" s="20">
        <f>'Equation 4 Type II FTE'!DW30-'Equation 4 Type I FTE'!DW30</f>
        <v>0.14252499792444995</v>
      </c>
      <c r="DX30" s="20">
        <f>'Equation 4 Type II FTE'!DX30-'Equation 4 Type I FTE'!DX30</f>
        <v>0.19215136571191366</v>
      </c>
      <c r="DY30" s="20">
        <f>'Equation 4 Type II FTE'!DY30-'Equation 4 Type I FTE'!DY30</f>
        <v>0.16737839767538398</v>
      </c>
      <c r="DZ30" s="20">
        <f>'Equation 4 Type II FTE'!DZ30-'Equation 4 Type I FTE'!DZ30</f>
        <v>0.18499294312992945</v>
      </c>
      <c r="EA30" s="20">
        <f>'Equation 4 Type II FTE'!EA30-'Equation 4 Type I FTE'!EA30</f>
        <v>0.24563845579078455</v>
      </c>
      <c r="EB30" s="20">
        <f>'Equation 4 Type II FTE'!EB30-'Equation 4 Type I FTE'!EB30</f>
        <v>0.13206887505188877</v>
      </c>
      <c r="EC30" s="20">
        <f>'Equation 4 Type II FTE'!EC30-'Equation 4 Type I FTE'!EC30</f>
        <v>0.17188257368202575</v>
      </c>
      <c r="ED30" s="20">
        <f>'Equation 4 Type II FTE'!ED30-'Equation 4 Type I FTE'!ED30</f>
        <v>0.14284672478206725</v>
      </c>
      <c r="EE30" s="20">
        <f>'Equation 4 Type II FTE'!EE30-'Equation 4 Type I FTE'!EE30</f>
        <v>0.16576976338729763</v>
      </c>
      <c r="EF30" s="20">
        <f>'Equation 4 Type II FTE'!EF30-'Equation 4 Type I FTE'!EF30</f>
        <v>0.14968342050643421</v>
      </c>
      <c r="EG30" s="20">
        <f>'Equation 4 Type II FTE'!EG30-'Equation 4 Type I FTE'!EG30</f>
        <v>0.21065066002490659</v>
      </c>
      <c r="EH30" s="20">
        <f>'Equation 4 Type II FTE'!EH30-'Equation 4 Type I FTE'!EH30</f>
        <v>0.12893203819012039</v>
      </c>
      <c r="EI30" s="20">
        <f>'Equation 4 Type II FTE'!EI30-'Equation 4 Type I FTE'!EI30</f>
        <v>0.1317471481942715</v>
      </c>
      <c r="EJ30" s="20">
        <f>'Equation 4 Type II FTE'!EJ30-'Equation 4 Type I FTE'!EJ30</f>
        <v>0.13681434620174346</v>
      </c>
      <c r="EK30" s="20">
        <f>'Equation 4 Type II FTE'!EK30-'Equation 4 Type I FTE'!EK30</f>
        <v>0.20156187629721875</v>
      </c>
      <c r="EL30" s="20">
        <f>'Equation 4 Type II FTE'!EL30-'Equation 4 Type I FTE'!EL30</f>
        <v>0.16971091739310917</v>
      </c>
      <c r="EM30" s="20">
        <f>'Equation 4 Type II FTE'!EM30-'Equation 4 Type I FTE'!EM30</f>
        <v>0.16504587795765879</v>
      </c>
      <c r="EN30" s="20">
        <f>'Equation 4 Type II FTE'!EN30-'Equation 4 Type I FTE'!EN30</f>
        <v>0.15434845994188462</v>
      </c>
      <c r="EO30" s="20">
        <f>'Equation 4 Type II FTE'!EO30-'Equation 4 Type I FTE'!EO30</f>
        <v>0.1703543711083437</v>
      </c>
      <c r="EP30" s="20">
        <f>'Equation 4 Type II FTE'!EP30-'Equation 4 Type I FTE'!EP30</f>
        <v>0.1773519302615193</v>
      </c>
      <c r="EQ30" s="20">
        <f>'Equation 4 Type II FTE'!EQ30-'Equation 4 Type I FTE'!EQ30</f>
        <v>0.17164127853881278</v>
      </c>
      <c r="ER30" s="20">
        <f>'Equation 4 Type II FTE'!ER30-'Equation 4 Type I FTE'!ER30</f>
        <v>0.16528717310087171</v>
      </c>
      <c r="ES30" s="20">
        <f>'Equation 4 Type II FTE'!ES30-'Equation 4 Type I FTE'!ES30</f>
        <v>0.1529006890826069</v>
      </c>
      <c r="ET30" s="20">
        <f>'Equation 4 Type II FTE'!ET30-'Equation 4 Type I FTE'!ET30</f>
        <v>0.16504587795765879</v>
      </c>
      <c r="EU30" s="20">
        <f>'Equation 4 Type II FTE'!EU30-'Equation 4 Type I FTE'!EU30</f>
        <v>0.17252602739726028</v>
      </c>
      <c r="EV30" s="20">
        <f>'Equation 4 Type II FTE'!EV30-'Equation 4 Type I FTE'!EV30</f>
        <v>0.16118515566625155</v>
      </c>
      <c r="EW30" s="20">
        <f>'Equation 4 Type II FTE'!EW30-'Equation 4 Type I FTE'!EW30</f>
        <v>0.14276629306766292</v>
      </c>
      <c r="EX30" s="20">
        <f>'Equation 4 Type II FTE'!EX30-'Equation 4 Type I FTE'!EX30</f>
        <v>0.19649467828974679</v>
      </c>
      <c r="EY30" s="20">
        <f>'Equation 4 Type II FTE'!EY30-'Equation 4 Type I FTE'!EY30</f>
        <v>0.33716974678289746</v>
      </c>
      <c r="EZ30" s="20">
        <f>'Equation 4 Type II FTE'!EZ30-'Equation 4 Type I FTE'!EZ30</f>
        <v>0.25850753009547528</v>
      </c>
      <c r="FA30" s="20">
        <f>'Equation 4 Type II FTE'!FA30-'Equation 4 Type I FTE'!FA30</f>
        <v>0.16030040680780405</v>
      </c>
      <c r="FB30" s="20">
        <f>'Equation 4 Type II FTE'!FB30-'Equation 4 Type I FTE'!FB30</f>
        <v>0.27507646326276464</v>
      </c>
      <c r="FC30" s="20">
        <f>'Equation 4 Type II FTE'!FC30-'Equation 4 Type I FTE'!FC30</f>
        <v>0.19818374429223742</v>
      </c>
      <c r="FD30" s="20">
        <f>'Equation 4 Type II FTE'!FD30-'Equation 4 Type I FTE'!FD30</f>
        <v>0.15458975508509756</v>
      </c>
      <c r="FE30" s="20">
        <f>'Equation 4 Type II FTE'!FE30-'Equation 4 Type I FTE'!FE30</f>
        <v>0.14831608136156083</v>
      </c>
      <c r="FF30" s="20">
        <f>'Equation 4 Type II FTE'!FF30-'Equation 4 Type I FTE'!FF30</f>
        <v>0.14180111249481112</v>
      </c>
      <c r="FG30" s="20">
        <f>'Equation 4 Type II FTE'!FG30-'Equation 4 Type I FTE'!FG30</f>
        <v>0.27242221668742217</v>
      </c>
      <c r="FH30" s="20">
        <f>'Equation 4 Type II FTE'!FH30-'Equation 4 Type I FTE'!FH30</f>
        <v>0.17341077625570778</v>
      </c>
      <c r="FI30" s="20">
        <f>'Equation 4 Type II FTE'!FI30-'Equation 4 Type I FTE'!FI30</f>
        <v>0.22762175176421751</v>
      </c>
      <c r="FJ30" s="20">
        <f>'Equation 4 Type II FTE'!FJ30-'Equation 4 Type I FTE'!FJ30</f>
        <v>0.20502044001660444</v>
      </c>
      <c r="FK30" s="20">
        <f>'Equation 4 Type II FTE'!FK30-'Equation 4 Type I FTE'!FK30</f>
        <v>0.17694977168949771</v>
      </c>
      <c r="FL30" s="20">
        <f>'Equation 4 Type II FTE'!FL30-'Equation 4 Type I FTE'!FL30</f>
        <v>0.22520880033208798</v>
      </c>
      <c r="FM30" s="20">
        <f>'Equation 4 Type II FTE'!FM30-'Equation 4 Type I FTE'!FM30</f>
        <v>0.18772762141967625</v>
      </c>
      <c r="FN30" s="20">
        <f>'Equation 4 Type II FTE'!FN30-'Equation 4 Type I FTE'!FN30</f>
        <v>0.19448388542963885</v>
      </c>
      <c r="FO30" s="20">
        <f>'Equation 4 Type II FTE'!FO30-'Equation 4 Type I FTE'!FO30</f>
        <v>0.21145497716894979</v>
      </c>
      <c r="FP30" s="20">
        <f>'Equation 4 Type II FTE'!FP30-'Equation 4 Type I FTE'!FP30</f>
        <v>0.18338430884184309</v>
      </c>
      <c r="FQ30" s="20">
        <f>'Equation 4 Type II FTE'!FQ30-'Equation 4 Type I FTE'!FQ30</f>
        <v>0.18499294312992945</v>
      </c>
      <c r="FR30" s="20">
        <f>'Equation 4 Type II FTE'!FR30-'Equation 4 Type I FTE'!FR30</f>
        <v>0.18772762141967619</v>
      </c>
      <c r="FS30" s="20">
        <f>'Equation 4 Type II FTE'!FS30-'Equation 4 Type I FTE'!FS30</f>
        <v>0.32647232876712329</v>
      </c>
      <c r="FT30" s="20">
        <f>'Equation 4 Type II FTE'!FT30-'Equation 4 Type I FTE'!FT30</f>
        <v>0.15491148194271481</v>
      </c>
      <c r="FU30" s="20">
        <f>'Equation 4 Type II FTE'!FU30-'Equation 4 Type I FTE'!FU30</f>
        <v>0.19922935657949359</v>
      </c>
      <c r="FV30" s="20">
        <f>'Equation 4 Type II FTE'!FV30-'Equation 4 Type I FTE'!FV30</f>
        <v>0.24201902864259031</v>
      </c>
      <c r="FW30" s="20">
        <f>'Equation 4 Type II FTE'!FW30-'Equation 4 Type I FTE'!FW30</f>
        <v>0.17300861768368619</v>
      </c>
      <c r="FX30" s="20">
        <f>'Equation 4 Type II FTE'!FX30-'Equation 4 Type I FTE'!FX30</f>
        <v>0.24507543378995436</v>
      </c>
      <c r="FY30" s="20">
        <f>'Equation 4 Type II FTE'!FY30-'Equation 4 Type I FTE'!FY30</f>
        <v>0.20614648401826485</v>
      </c>
      <c r="FZ30" s="20">
        <f>'Equation 4 Type II FTE'!FZ30-'Equation 4 Type I FTE'!FZ30</f>
        <v>0.14775305936073058</v>
      </c>
      <c r="GA30" s="20">
        <f>'Equation 4 Type II FTE'!GA30-'Equation 4 Type I FTE'!GA30</f>
        <v>0.14871823993358241</v>
      </c>
      <c r="GB30" s="20">
        <f>'Equation 4 Type II FTE'!GB30-'Equation 4 Type I FTE'!GB30</f>
        <v>0.13158628476546286</v>
      </c>
      <c r="GC30" s="20">
        <f>'Equation 4 Type II FTE'!GC30-'Equation 4 Type I FTE'!GC30</f>
        <v>0.13222973848069738</v>
      </c>
      <c r="GD30" s="20">
        <f>'Equation 4 Type II FTE'!GD30-'Equation 4 Type I FTE'!GD30</f>
        <v>0.16432199252801993</v>
      </c>
      <c r="GE30" s="20">
        <f>'Equation 4 Type II FTE'!GE30-'Equation 4 Type I FTE'!GE30</f>
        <v>0.12973635533416356</v>
      </c>
      <c r="GF30" s="20">
        <f>'Equation 4 Type II FTE'!GF30-'Equation 4 Type I FTE'!GF30</f>
        <v>0.16005911166459111</v>
      </c>
      <c r="GG30" s="20">
        <f>'Equation 4 Type II FTE'!GG30-'Equation 4 Type I FTE'!GG30</f>
        <v>0.18595812370278123</v>
      </c>
      <c r="GH30" s="20">
        <f>'Equation 4 Type II FTE'!GH30-'Equation 4 Type I FTE'!GH30</f>
        <v>0.17606502283105022</v>
      </c>
      <c r="GI30" s="20">
        <f>'Equation 4 Type II FTE'!GI30-'Equation 4 Type I FTE'!GI30</f>
        <v>0.19375999999999999</v>
      </c>
      <c r="GJ30" s="20">
        <f>'Equation 4 Type II FTE'!GJ30-'Equation 4 Type I FTE'!GJ30</f>
        <v>0.26687242839352432</v>
      </c>
      <c r="GK30" s="20">
        <f>'Equation 4 Type II FTE'!GK30-'Equation 4 Type I FTE'!GK30</f>
        <v>0.21467224574512245</v>
      </c>
      <c r="GL30" s="20">
        <f>'Equation 4 Type II FTE'!GL30-'Equation 4 Type I FTE'!GL30</f>
        <v>0.23590621834786218</v>
      </c>
      <c r="GM30" s="20">
        <f>'Equation 4 Type II FTE'!GM30-'Equation 4 Type I FTE'!GM30</f>
        <v>0.20944418430884187</v>
      </c>
      <c r="GN30" s="20">
        <f>'Equation 4 Type II FTE'!GN30-'Equation 4 Type I FTE'!GN30</f>
        <v>0.15273982565379826</v>
      </c>
      <c r="GO30" s="20">
        <f>'Equation 4 Type II FTE'!GO30-'Equation 4 Type I FTE'!GO30</f>
        <v>0.1449379493565795</v>
      </c>
      <c r="GP30" s="20">
        <f>'Equation 4 Type II FTE'!GP30-'Equation 4 Type I FTE'!GP30</f>
        <v>0.14373147364051475</v>
      </c>
      <c r="GQ30" s="20">
        <f>'Equation 4 Type II FTE'!GQ30-'Equation 4 Type I FTE'!GQ30</f>
        <v>0.2293912494811125</v>
      </c>
      <c r="GR30" s="20">
        <f>'Equation 4 Type II FTE'!GR30-'Equation 4 Type I FTE'!GR30</f>
        <v>0.17984531340805315</v>
      </c>
      <c r="GS30" s="20">
        <f>'Equation 4 Type II FTE'!GS30-'Equation 4 Type I FTE'!GS30</f>
        <v>0.18113222083852221</v>
      </c>
      <c r="GT30" s="20">
        <f>'Equation 4 Type II FTE'!GT30-'Equation 4 Type I FTE'!GT30</f>
        <v>0.15458975508509756</v>
      </c>
      <c r="GU30" s="20">
        <f>'Equation 4 Type II FTE'!GU30-'Equation 4 Type I FTE'!GU30</f>
        <v>0.16858487339144876</v>
      </c>
      <c r="GV30" s="20">
        <f>'Equation 4 Type II FTE'!GV30-'Equation 4 Type I FTE'!GV30</f>
        <v>0.18853193856371941</v>
      </c>
      <c r="GW30" s="20">
        <f>'Equation 4 Type II FTE'!GW30-'Equation 4 Type I FTE'!GW30</f>
        <v>0.18032790369447904</v>
      </c>
      <c r="GX30" s="20">
        <f>'Equation 4 Type II FTE'!GX30-'Equation 4 Type I FTE'!GX30</f>
        <v>0.17228473225404733</v>
      </c>
      <c r="GY30" s="20">
        <f>'Equation 4 Type II FTE'!GY30-'Equation 4 Type I FTE'!GY30</f>
        <v>0.14887910336239105</v>
      </c>
      <c r="GZ30" s="20">
        <f>'Equation 4 Type II FTE'!GZ30-'Equation 4 Type I FTE'!GZ30</f>
        <v>0.19319697799916979</v>
      </c>
      <c r="HA30" s="20">
        <f>'Equation 4 Type II FTE'!HA30-'Equation 4 Type I FTE'!HA30</f>
        <v>0.14316845163968453</v>
      </c>
      <c r="HB30" s="20">
        <f>'Equation 4 Type II FTE'!HB30-'Equation 4 Type I FTE'!HB30</f>
        <v>0.11984325446243253</v>
      </c>
      <c r="HC30" s="20">
        <f>'Equation 4 Type II FTE'!HC30-'Equation 4 Type I FTE'!HC30</f>
        <v>0.14091636363636365</v>
      </c>
      <c r="HD30" s="20">
        <f>'Equation 4 Type II FTE'!HD30-'Equation 4 Type I FTE'!HD30</f>
        <v>0.15853090909090911</v>
      </c>
      <c r="HE30" s="20">
        <f>'Equation 4 Type II FTE'!HE30-'Equation 4 Type I FTE'!HE30</f>
        <v>0.20397482772934827</v>
      </c>
      <c r="HF30" s="20">
        <f>'Equation 4 Type II FTE'!HF30-'Equation 4 Type I FTE'!HF30</f>
        <v>0.14445535907015361</v>
      </c>
      <c r="HG30" s="20">
        <f>'Equation 4 Type II FTE'!HG30-'Equation 4 Type I FTE'!HG30</f>
        <v>0.19078402656704027</v>
      </c>
      <c r="HH30" s="20">
        <f>'Equation 4 Type II FTE'!HH30-'Equation 4 Type I FTE'!HH30</f>
        <v>0.23389542548775424</v>
      </c>
      <c r="HI30" s="20">
        <f>'Equation 4 Type II FTE'!HI30-'Equation 4 Type I FTE'!HI30</f>
        <v>0.33781320049813202</v>
      </c>
      <c r="HJ30" s="20">
        <f>'Equation 4 Type II FTE'!HJ30-'Equation 4 Type I FTE'!HJ30</f>
        <v>0.20662907430469074</v>
      </c>
      <c r="HK30" s="20">
        <f>'Equation 4 Type II FTE'!HK30-'Equation 4 Type I FTE'!HK30</f>
        <v>0</v>
      </c>
      <c r="HL30" s="20">
        <f>'Equation 4 Type II FTE'!HL30-'Equation 4 Type I FTE'!HL30</f>
        <v>0.15338327936903279</v>
      </c>
      <c r="HM30" s="20">
        <f>'Equation 4 Type II FTE'!HM30-'Equation 4 Type I FTE'!HM30</f>
        <v>0.16552846824408468</v>
      </c>
      <c r="HN30" s="20">
        <f>'Equation 4 Type II FTE'!HN30-'Equation 4 Type I FTE'!HN30</f>
        <v>0.15048773765047738</v>
      </c>
      <c r="HO30" s="20">
        <f>'Equation 4 Type II FTE'!HO30-'Equation 4 Type I FTE'!HO30</f>
        <v>0.15587666251556664</v>
      </c>
      <c r="HP30" s="20">
        <f>'Equation 4 Type II FTE'!HP30-'Equation 4 Type I FTE'!HP30</f>
        <v>0.16005911166459114</v>
      </c>
      <c r="HQ30" s="20">
        <f>'Equation 4 Type II FTE'!HQ30-'Equation 4 Type I FTE'!HQ30</f>
        <v>0.15032687422166874</v>
      </c>
      <c r="HR30" s="20">
        <f>'Equation 4 Type II FTE'!HR30-'Equation 4 Type I FTE'!HR30</f>
        <v>0.16826314653383148</v>
      </c>
      <c r="HS30" s="20">
        <f>'Equation 4 Type II FTE'!HS30-'Equation 4 Type I FTE'!HS30</f>
        <v>0.22657613947696137</v>
      </c>
      <c r="HT30" s="20">
        <f>'Equation 4 Type II FTE'!HT30-'Equation 4 Type I FTE'!HT30</f>
        <v>0.27974150269821502</v>
      </c>
      <c r="HU30" s="20">
        <f>'Equation 4 Type II FTE'!HU30-'Equation 4 Type I FTE'!HU30</f>
        <v>0.12265836446658365</v>
      </c>
      <c r="HV30" s="20">
        <f>'Equation 4 Type II FTE'!HV30-'Equation 4 Type I FTE'!HV30</f>
        <v>0.17960401826484018</v>
      </c>
      <c r="HW30" s="20">
        <f>'Equation 4 Type II FTE'!HW30-'Equation 4 Type I FTE'!HW30</f>
        <v>0.17888013283520129</v>
      </c>
      <c r="HX30" s="20">
        <f>'Equation 4 Type II FTE'!HX30-'Equation 4 Type I FTE'!HX30</f>
        <v>0.14735090078870899</v>
      </c>
      <c r="HY30" s="20">
        <f>'Equation 4 Type II FTE'!HY30-'Equation 4 Type I FTE'!HY30</f>
        <v>0.12893203819012039</v>
      </c>
      <c r="HZ30" s="20">
        <f>'Equation 4 Type II FTE'!HZ30-'Equation 4 Type I FTE'!HZ30</f>
        <v>0.23574535491905357</v>
      </c>
      <c r="IA30" s="20">
        <f>'Equation 4 Type II FTE'!IA30-'Equation 4 Type I FTE'!IA30</f>
        <v>0.15105075965130757</v>
      </c>
      <c r="IB30" s="20">
        <f>'Equation 4 Type II FTE'!IB30-'Equation 4 Type I FTE'!IB30</f>
        <v>0.15217680365296804</v>
      </c>
      <c r="IC30" s="20">
        <f>'Equation 4 Type II FTE'!IC30-'Equation 4 Type I FTE'!IC30</f>
        <v>0.14751176421751763</v>
      </c>
      <c r="ID30" s="20">
        <f>'Equation 4 Type II FTE'!ID30-'Equation 4 Type I FTE'!ID30</f>
        <v>0.14437492735574928</v>
      </c>
      <c r="IE30" s="20">
        <f>'Equation 4 Type II FTE'!IE30-'Equation 4 Type I FTE'!IE30</f>
        <v>0.14855737650477377</v>
      </c>
      <c r="IF30" s="20">
        <f>'Equation 4 Type II FTE'!IF30-'Equation 4 Type I FTE'!IF30</f>
        <v>0.17847797426317977</v>
      </c>
      <c r="IG30" s="20">
        <f>'Equation 4 Type II FTE'!IG30-'Equation 4 Type I FTE'!IG30</f>
        <v>0.1712391199667912</v>
      </c>
      <c r="IH30" s="20">
        <f>'Equation 4 Type II FTE'!IH30-'Equation 4 Type I FTE'!IH30</f>
        <v>0.17019350767953509</v>
      </c>
      <c r="II30" s="20">
        <f>'Equation 4 Type II FTE'!II30-'Equation 4 Type I FTE'!II30</f>
        <v>0.12587563304275634</v>
      </c>
      <c r="IJ30" s="20">
        <f>'Equation 4 Type II FTE'!IJ30-'Equation 4 Type I FTE'!IJ30</f>
        <v>0.1581287505188875</v>
      </c>
      <c r="IK30" s="20">
        <f>'Equation 4 Type II FTE'!IK30-'Equation 4 Type I FTE'!IK30</f>
        <v>0.13962945620589456</v>
      </c>
      <c r="IL30" s="20">
        <f>'Equation 4 Type II FTE'!IL30-'Equation 4 Type I FTE'!IL30</f>
        <v>0.13826211706102115</v>
      </c>
      <c r="IM30" s="20">
        <f>'Equation 4 Type II FTE'!IM30-'Equation 4 Type I FTE'!IM30</f>
        <v>0.15032687422166874</v>
      </c>
      <c r="IN30" s="20">
        <f>'Equation 4 Type II FTE'!IN30-'Equation 4 Type I FTE'!IN30</f>
        <v>0.14694874221668741</v>
      </c>
      <c r="IO30" s="20">
        <f>'Equation 4 Type II FTE'!IO30-'Equation 4 Type I FTE'!IO30</f>
        <v>0.15145291822332918</v>
      </c>
      <c r="IP30" s="20">
        <f>'Equation 4 Type II FTE'!IP30-'Equation 4 Type I FTE'!IP30</f>
        <v>0.1562788210875882</v>
      </c>
      <c r="IQ30" s="20">
        <f>'Equation 4 Type II FTE'!IQ30-'Equation 4 Type I FTE'!IQ30</f>
        <v>0.15048773765047738</v>
      </c>
      <c r="IR30" s="20">
        <f>'Equation 4 Type II FTE'!IR30-'Equation 4 Type I FTE'!IR30</f>
        <v>0.14542053964300539</v>
      </c>
      <c r="IS30" s="20">
        <f>'Equation 4 Type II FTE'!IS30-'Equation 4 Type I FTE'!IS30</f>
        <v>0.14936169364881696</v>
      </c>
      <c r="IT30" s="20">
        <f>'Equation 4 Type II FTE'!IT30-'Equation 4 Type I FTE'!IT30</f>
        <v>0.17526070568700705</v>
      </c>
      <c r="IU30" s="20">
        <f>'Equation 4 Type II FTE'!IU30-'Equation 4 Type I FTE'!IU30</f>
        <v>0.15370500622665006</v>
      </c>
      <c r="IV30" s="20">
        <f>'Equation 4 Type II FTE'!IV30-'Equation 4 Type I FTE'!IV30</f>
        <v>0.15483105022831051</v>
      </c>
      <c r="IW30" s="20">
        <f>'Equation 4 Type II FTE'!IW30-'Equation 4 Type I FTE'!IW30</f>
        <v>0.13962945620589456</v>
      </c>
      <c r="IX30" s="20">
        <f>'Equation 4 Type II FTE'!IX30-'Equation 4 Type I FTE'!IX30</f>
        <v>0.15764616023246159</v>
      </c>
      <c r="IY30" s="20">
        <f>'Equation 4 Type II FTE'!IY30-'Equation 4 Type I FTE'!IY30</f>
        <v>0.14807478621834785</v>
      </c>
      <c r="IZ30" s="20">
        <f>'Equation 4 Type II FTE'!IZ30-'Equation 4 Type I FTE'!IZ30</f>
        <v>0.19223179742631799</v>
      </c>
      <c r="JA30" s="20">
        <f>'Equation 4 Type II FTE'!JA30-'Equation 4 Type I FTE'!JA30</f>
        <v>0.15458975508509756</v>
      </c>
      <c r="JB30" s="20">
        <f>'Equation 4 Type II FTE'!JB30-'Equation 4 Type I FTE'!JB30</f>
        <v>0.23558449149024491</v>
      </c>
      <c r="JC30" s="20">
        <f>'Equation 4 Type II FTE'!JC30-'Equation 4 Type I FTE'!JC30</f>
        <v>0.28561301784973014</v>
      </c>
      <c r="JD30" s="20">
        <f>'Equation 4 Type II FTE'!JD30-'Equation 4 Type I FTE'!JD30</f>
        <v>0.28295877127438768</v>
      </c>
      <c r="JE30" s="20">
        <f>'Equation 4 Type II FTE'!JE30-'Equation 4 Type I FTE'!JE30</f>
        <v>0.26655070153590699</v>
      </c>
      <c r="JF30" s="20">
        <f>'Equation 4 Type II FTE'!JF30-'Equation 4 Type I FTE'!JF30</f>
        <v>0.26285084267330844</v>
      </c>
      <c r="JG30" s="20">
        <f>'Equation 4 Type II FTE'!JG30-'Equation 4 Type I FTE'!JG30</f>
        <v>0.32888528019925284</v>
      </c>
      <c r="JH30" s="20">
        <f>'Equation 4 Type II FTE'!JH30-'Equation 4 Type I FTE'!JH30</f>
        <v>0.27797200498132002</v>
      </c>
      <c r="JI30" s="20">
        <f>'Equation 4 Type II FTE'!JI30-'Equation 4 Type I FTE'!JI30</f>
        <v>0.25046435865504357</v>
      </c>
      <c r="JJ30" s="20">
        <f>'Equation 4 Type II FTE'!JJ30-'Equation 4 Type I FTE'!JJ30</f>
        <v>0.2022053300124533</v>
      </c>
      <c r="JK30" s="20">
        <f>'Equation 4 Type II FTE'!JK30-'Equation 4 Type I FTE'!JK30</f>
        <v>0.31537275217932753</v>
      </c>
      <c r="JL30" s="20">
        <f>'Equation 4 Type II FTE'!JL30-'Equation 4 Type I FTE'!JL30</f>
        <v>0.19287525114155252</v>
      </c>
      <c r="JM30" s="20">
        <f>'Equation 4 Type II FTE'!JM30-'Equation 4 Type I FTE'!JM30</f>
        <v>0.21338533831465339</v>
      </c>
      <c r="JN30" s="20">
        <f>'Equation 4 Type II FTE'!JN30-'Equation 4 Type I FTE'!JN30</f>
        <v>0.2196590120381901</v>
      </c>
      <c r="JO30" s="20">
        <f>'Equation 4 Type II FTE'!JO30-'Equation 4 Type I FTE'!JO30</f>
        <v>0.29558655043586551</v>
      </c>
      <c r="JP30" s="20">
        <f>'Equation 4 Type II FTE'!JP30-'Equation 4 Type I FTE'!JP30</f>
        <v>0.30073418015774178</v>
      </c>
      <c r="JQ30" s="20">
        <f>'Equation 4 Type II FTE'!JQ30-'Equation 4 Type I FTE'!JQ30</f>
        <v>0.38148762141967618</v>
      </c>
      <c r="JR30" s="20">
        <f>'Equation 4 Type II FTE'!JR30-'Equation 4 Type I FTE'!JR30</f>
        <v>0.33660672478206727</v>
      </c>
      <c r="JS30" s="20">
        <f>'Equation 4 Type II FTE'!JS30-'Equation 4 Type I FTE'!JS30</f>
        <v>0.25705975923619762</v>
      </c>
      <c r="JT30" s="20">
        <f>'Equation 4 Type II FTE'!JT30-'Equation 4 Type I FTE'!JT30</f>
        <v>0.25432508094645079</v>
      </c>
      <c r="JU30" s="20">
        <f>'Equation 4 Type II FTE'!JU30-'Equation 4 Type I FTE'!JU30</f>
        <v>0.23598665006226655</v>
      </c>
      <c r="JV30" s="20">
        <f>'Equation 4 Type II FTE'!JV30-'Equation 4 Type I FTE'!JV30</f>
        <v>0.20518130344541305</v>
      </c>
      <c r="JW30" s="20">
        <f>'Equation 4 Type II FTE'!JW30-'Equation 4 Type I FTE'!JW30</f>
        <v>0.19014057285180569</v>
      </c>
      <c r="JX30" s="20">
        <f>'Equation 4 Type II FTE'!JX30-'Equation 4 Type I FTE'!JX30</f>
        <v>0.17003264425072642</v>
      </c>
      <c r="JY30" s="20">
        <f>'Equation 4 Type II FTE'!JY30-'Equation 4 Type I FTE'!JY30</f>
        <v>0.25456637608966382</v>
      </c>
      <c r="JZ30" s="20">
        <f>'Equation 4 Type II FTE'!JZ30-'Equation 4 Type I FTE'!JZ30</f>
        <v>0.22416318804483187</v>
      </c>
      <c r="KA30" s="20">
        <f>'Equation 4 Type II FTE'!KA30-'Equation 4 Type I FTE'!KA30</f>
        <v>0.11879764217517642</v>
      </c>
      <c r="KB30" s="20">
        <f>'Equation 4 Type II FTE'!KB30-'Equation 4 Type I FTE'!KB30</f>
        <v>0.40095209630552098</v>
      </c>
      <c r="KC30" s="20">
        <f>'Equation 4 Type II FTE'!KC30-'Equation 4 Type I FTE'!KC30</f>
        <v>0.29244971357409716</v>
      </c>
      <c r="KD30" s="20">
        <f>'Equation 4 Type II FTE'!KD30-'Equation 4 Type I FTE'!KD30</f>
        <v>0.18362560398505604</v>
      </c>
      <c r="KE30" s="20">
        <f>'Equation 4 Type II FTE'!KE30-'Equation 4 Type I FTE'!KE30</f>
        <v>0.20502044001660441</v>
      </c>
      <c r="KF30" s="20">
        <f>'Equation 4 Type II FTE'!KF30-'Equation 4 Type I FTE'!KF30</f>
        <v>0.21748735574927358</v>
      </c>
      <c r="KG30" s="20">
        <f>'Equation 4 Type II FTE'!KG30-'Equation 4 Type I FTE'!KG30</f>
        <v>0.22609354919053548</v>
      </c>
      <c r="KH30" s="20">
        <f>'Equation 4 Type II FTE'!KH30-'Equation 4 Type I FTE'!KH30</f>
        <v>0.20622691573266921</v>
      </c>
      <c r="KI30" s="20">
        <f>'Equation 4 Type II FTE'!KI30-'Equation 4 Type I FTE'!KI30</f>
        <v>0.24837313408053135</v>
      </c>
      <c r="KJ30" s="20">
        <f>'Equation 4 Type II FTE'!KJ30-'Equation 4 Type I FTE'!KJ30</f>
        <v>0.27821330012453299</v>
      </c>
      <c r="KK30" s="20">
        <f>'Equation 4 Type II FTE'!KK30-'Equation 4 Type I FTE'!KK30</f>
        <v>0.19585122457451226</v>
      </c>
      <c r="KL30" s="20">
        <f>'Equation 4 Type II FTE'!KL30-'Equation 4 Type I FTE'!KL30</f>
        <v>0.35052141137401416</v>
      </c>
      <c r="KM30" s="20">
        <f>'Equation 4 Type II FTE'!KM30-'Equation 4 Type I FTE'!KM30</f>
        <v>0.34569550850975506</v>
      </c>
      <c r="KN30" s="20">
        <f>'Equation 4 Type II FTE'!KN30-'Equation 4 Type I FTE'!KN30</f>
        <v>0.22850650062266503</v>
      </c>
      <c r="KO30" s="20">
        <f>'Equation 4 Type II FTE'!KO30-'Equation 4 Type I FTE'!KO30</f>
        <v>0.2098463428808634</v>
      </c>
      <c r="KP30" s="20">
        <f>'Equation 4 Type II FTE'!KP30-'Equation 4 Type I FTE'!KP30</f>
        <v>0.24539716064757161</v>
      </c>
      <c r="KQ30" s="20">
        <f>'Equation 4 Type II FTE'!KQ30-'Equation 4 Type I FTE'!KQ30</f>
        <v>0.32019865504358658</v>
      </c>
      <c r="KR30" s="20">
        <f>'Equation 4 Type II FTE'!KR30-'Equation 4 Type I FTE'!KR30</f>
        <v>0.14035334163553342</v>
      </c>
      <c r="KS30" s="20">
        <f>'Equation 4 Type II FTE'!KS30-'Equation 4 Type I FTE'!KS30</f>
        <v>0.22585225404732254</v>
      </c>
      <c r="KT30" s="20">
        <f>'Equation 4 Type II FTE'!KT30-'Equation 4 Type I FTE'!KT30</f>
        <v>0.2354236280614363</v>
      </c>
      <c r="KU30" s="20">
        <f>'Equation 4 Type II FTE'!KU30-'Equation 4 Type I FTE'!KU30</f>
        <v>0.29904511415525115</v>
      </c>
      <c r="KV30" s="20">
        <f>'Equation 4 Type II FTE'!KV30-'Equation 4 Type I FTE'!KV30</f>
        <v>0.16472415110004152</v>
      </c>
      <c r="KW30" s="20">
        <f>'Equation 4 Type II FTE'!KW30-'Equation 4 Type I FTE'!KW30</f>
        <v>0.38398100456621009</v>
      </c>
      <c r="KX30" s="20">
        <f>'Equation 4 Type II FTE'!KX30-'Equation 4 Type I FTE'!KX30</f>
        <v>0.38253323370693232</v>
      </c>
      <c r="KY30" s="20">
        <f>'Equation 4 Type II FTE'!KY30-'Equation 4 Type I FTE'!KY30</f>
        <v>0.35631249481112492</v>
      </c>
      <c r="KZ30" s="20">
        <f>'Equation 4 Type II FTE'!KZ30-'Equation 4 Type I FTE'!KZ30</f>
        <v>0.33186125363221253</v>
      </c>
      <c r="LA30" s="20">
        <f>'Equation 4 Type II FTE'!LA30-'Equation 4 Type I FTE'!LA30</f>
        <v>0.37111193026151928</v>
      </c>
      <c r="LB30" s="20">
        <f>'Equation 4 Type II FTE'!LB30-'Equation 4 Type I FTE'!LB30</f>
        <v>0.34585637193856378</v>
      </c>
      <c r="LC30" s="20">
        <f>'Equation 4 Type II FTE'!LC30-'Equation 4 Type I FTE'!LC30</f>
        <v>0.3670099128268991</v>
      </c>
      <c r="LD30" s="20">
        <f>'Equation 4 Type II FTE'!LD30-'Equation 4 Type I FTE'!LD30</f>
        <v>0.41824491490244919</v>
      </c>
      <c r="LE30" s="20">
        <f>'Equation 4 Type II FTE'!LE30-'Equation 4 Type I FTE'!LE30</f>
        <v>0.31175332503113329</v>
      </c>
      <c r="LF30" s="20">
        <f>'Equation 4 Type II FTE'!LF30-'Equation 4 Type I FTE'!LF30</f>
        <v>0.23767571606475718</v>
      </c>
      <c r="LG30" s="20">
        <f>'Equation 4 Type II FTE'!LG30-'Equation 4 Type I FTE'!LG30</f>
        <v>0.37489222083852225</v>
      </c>
      <c r="LH30" s="20">
        <f>'Equation 4 Type II FTE'!LH30-'Equation 4 Type I FTE'!LH30</f>
        <v>0.37135322540473226</v>
      </c>
      <c r="LI30" s="20">
        <f>'Equation 4 Type II FTE'!LI30-'Equation 4 Type I FTE'!LI30</f>
        <v>0.39644792029887921</v>
      </c>
      <c r="LJ30" s="20">
        <f>'Equation 4 Type II FTE'!LJ30-'Equation 4 Type I FTE'!LJ30</f>
        <v>0.27121574097135737</v>
      </c>
      <c r="LK30" s="20">
        <f>'Equation 4 Type II FTE'!LK30-'Equation 4 Type I FTE'!LK30</f>
        <v>0.33966312992943126</v>
      </c>
      <c r="LL30" s="20">
        <f>'Equation 4 Type II FTE'!LL30-'Equation 4 Type I FTE'!LL30</f>
        <v>0.43071183063511831</v>
      </c>
      <c r="LM30" s="20">
        <f>'Equation 4 Type II FTE'!LM30-'Equation 4 Type I FTE'!LM30</f>
        <v>0.28593474470734742</v>
      </c>
      <c r="LN30" s="20">
        <f>'Equation 4 Type II FTE'!LN30-'Equation 4 Type I FTE'!LN30</f>
        <v>0.38687654628476553</v>
      </c>
      <c r="LO30" s="20">
        <f>'Equation 4 Type II FTE'!LO30-'Equation 4 Type I FTE'!LO30</f>
        <v>0.24201902864259028</v>
      </c>
      <c r="LP30" s="20">
        <f>'Equation 4 Type II FTE'!LP30-'Equation 4 Type I FTE'!LP30</f>
        <v>0.36652732254047321</v>
      </c>
      <c r="LQ30" s="20">
        <f>'Equation 4 Type II FTE'!LQ30-'Equation 4 Type I FTE'!LQ30</f>
        <v>0.26252911581569122</v>
      </c>
      <c r="LR30" s="20">
        <f>'Equation 4 Type II FTE'!LR30-'Equation 4 Type I FTE'!LR30</f>
        <v>0.38012028227480282</v>
      </c>
      <c r="LS30" s="20">
        <f>'Equation 4 Type II FTE'!LS30-'Equation 4 Type I FTE'!LS30</f>
        <v>0.29309316728933166</v>
      </c>
      <c r="LT30" s="20">
        <f>'Equation 4 Type II FTE'!LT30-'Equation 4 Type I FTE'!LT30</f>
        <v>0.2274608883354089</v>
      </c>
      <c r="LU30" s="20">
        <f>'Equation 4 Type II FTE'!LU30-'Equation 4 Type I FTE'!LU30</f>
        <v>0.36290789539227897</v>
      </c>
      <c r="LV30" s="20">
        <f>'Equation 4 Type II FTE'!LV30-'Equation 4 Type I FTE'!LV30</f>
        <v>0.30990339559983393</v>
      </c>
      <c r="LW30" s="20">
        <f>'Equation 4 Type II FTE'!LW30-'Equation 4 Type I FTE'!LW30</f>
        <v>0.33105693648816936</v>
      </c>
      <c r="LX30" s="20">
        <f>'Equation 4 Type II FTE'!LX30-'Equation 4 Type I FTE'!LX30</f>
        <v>0.39789569115815693</v>
      </c>
      <c r="LY30" s="20">
        <f>'Equation 4 Type II FTE'!LY30-'Equation 4 Type I FTE'!LY30</f>
        <v>0.35607119966791201</v>
      </c>
      <c r="LZ30" s="20">
        <f>'Equation 4 Type II FTE'!LZ30-'Equation 4 Type I FTE'!LZ30</f>
        <v>0.30362972187629728</v>
      </c>
      <c r="MA30" s="20">
        <f>'Equation 4 Type II FTE'!MA30-'Equation 4 Type I FTE'!MA30</f>
        <v>0.21451138231631384</v>
      </c>
      <c r="MB30" s="20">
        <f>'Equation 4 Type II FTE'!MB30-'Equation 4 Type I FTE'!MB30</f>
        <v>0.31657922789539228</v>
      </c>
      <c r="MC30" s="20">
        <f>'Equation 4 Type II FTE'!MC30-'Equation 4 Type I FTE'!MC30</f>
        <v>0.41261469489414693</v>
      </c>
      <c r="MD30" s="20">
        <f>'Equation 4 Type II FTE'!MD30-'Equation 4 Type I FTE'!MD30</f>
        <v>0.33733061021170613</v>
      </c>
      <c r="ME30" s="20">
        <f>'Equation 4 Type II FTE'!ME30-'Equation 4 Type I FTE'!ME30</f>
        <v>0.32574844333748443</v>
      </c>
      <c r="MF30" s="20">
        <f>'Equation 4 Type II FTE'!MF30-'Equation 4 Type I FTE'!MF30</f>
        <v>0.34481075965130753</v>
      </c>
      <c r="MG30" s="20">
        <f>'Equation 4 Type II FTE'!MG30-'Equation 4 Type I FTE'!MG30</f>
        <v>0.34103046907430468</v>
      </c>
      <c r="MH30" s="20">
        <f>'Equation 4 Type II FTE'!MH30-'Equation 4 Type I FTE'!MH30</f>
        <v>0.3540604068078041</v>
      </c>
      <c r="MI30" s="20">
        <f>'Equation 4 Type II FTE'!MI30-'Equation 4 Type I FTE'!MI30</f>
        <v>0.32381808219178088</v>
      </c>
      <c r="MJ30" s="20">
        <f>'Equation 4 Type II FTE'!MJ30-'Equation 4 Type I FTE'!MJ30</f>
        <v>0.28529129099211287</v>
      </c>
      <c r="MK30" s="20">
        <f>'Equation 4 Type II FTE'!MK30-'Equation 4 Type I FTE'!MK30</f>
        <v>0.31513145703611456</v>
      </c>
      <c r="ML30" s="20">
        <f>'Equation 4 Type II FTE'!ML30-'Equation 4 Type I FTE'!ML30</f>
        <v>0.41703843918638434</v>
      </c>
      <c r="MM30" s="20">
        <f>'Equation 4 Type II FTE'!MM30-'Equation 4 Type I FTE'!MM30</f>
        <v>0.29156496471564969</v>
      </c>
      <c r="MN30" s="20">
        <f>'Equation 4 Type II FTE'!MN30-'Equation 4 Type I FTE'!MN30</f>
        <v>0.2812697052718971</v>
      </c>
      <c r="MO30" s="20">
        <f>'Equation 4 Type II FTE'!MO30-'Equation 4 Type I FTE'!MO30</f>
        <v>0.23582578663345785</v>
      </c>
      <c r="MP30" s="20">
        <f>'Equation 4 Type II FTE'!MP30-'Equation 4 Type I FTE'!MP30</f>
        <v>0.23791701120797012</v>
      </c>
      <c r="MQ30" s="20">
        <f>'Equation 4 Type II FTE'!MQ30-'Equation 4 Type I FTE'!MQ30</f>
        <v>0.22062419261104199</v>
      </c>
      <c r="MR30" s="20">
        <f>'Equation 4 Type II FTE'!MR30-'Equation 4 Type I FTE'!MR30</f>
        <v>0.28143056870070565</v>
      </c>
      <c r="MS30" s="20">
        <f>'Equation 4 Type II FTE'!MS30-'Equation 4 Type I FTE'!MS30</f>
        <v>0.24716665836446652</v>
      </c>
      <c r="MT30" s="20">
        <f>'Equation 4 Type II FTE'!MT30-'Equation 4 Type I FTE'!MT30</f>
        <v>0.29140410128684202</v>
      </c>
      <c r="MU30" s="20">
        <f>'Equation 4 Type II FTE'!MU30-'Equation 4 Type I FTE'!MU30</f>
        <v>0.23188463262764536</v>
      </c>
      <c r="MV30" s="20">
        <f>'Equation 4 Type II FTE'!MV30-'Equation 4 Type I FTE'!MV30</f>
        <v>0.34392601079286322</v>
      </c>
      <c r="MW30" s="20">
        <f>'Equation 4 Type II FTE'!MW30-'Equation 4 Type I FTE'!MW30</f>
        <v>0.32486369447903696</v>
      </c>
      <c r="MX30" s="20">
        <f>'Equation 4 Type II FTE'!MX30-'Equation 4 Type I FTE'!MX30</f>
        <v>0.3590471731008717</v>
      </c>
      <c r="MY30" s="20">
        <f>'Equation 4 Type II FTE'!MY30-'Equation 4 Type I FTE'!MY30</f>
        <v>0.33266557077625569</v>
      </c>
      <c r="MZ30" s="20">
        <f>'Equation 4 Type II FTE'!MZ30-'Equation 4 Type I FTE'!MZ30</f>
        <v>0.24716665836446658</v>
      </c>
      <c r="NA30" s="20">
        <f>'Equation 4 Type II FTE'!NA30-'Equation 4 Type I FTE'!NA30</f>
        <v>0.41028217517642174</v>
      </c>
      <c r="NB30" s="20">
        <f>'Equation 4 Type II FTE'!NB30-'Equation 4 Type I FTE'!NB30</f>
        <v>0.29928640929846412</v>
      </c>
      <c r="NC30" s="20">
        <f>'Equation 4 Type II FTE'!NC30-'Equation 4 Type I FTE'!NC30</f>
        <v>0.33346988792029891</v>
      </c>
      <c r="ND30" s="20">
        <f>'Equation 4 Type II FTE'!ND30-'Equation 4 Type I FTE'!ND30</f>
        <v>0.37360531340805309</v>
      </c>
      <c r="NE30" s="20">
        <f>'Equation 4 Type II FTE'!NE30-'Equation 4 Type I FTE'!NE30</f>
        <v>0.23960607721046079</v>
      </c>
      <c r="NF30" s="20">
        <f>'Equation 4 Type II FTE'!NF30-'Equation 4 Type I FTE'!NF30</f>
        <v>0.33322859277708594</v>
      </c>
      <c r="NG30" s="46">
        <f>'Equation 4 Type II FTE'!NG30-'Equation 4 Type I FTE'!NG30</f>
        <v>0.35928846824408467</v>
      </c>
      <c r="NH30" s="20">
        <f>'Equation 4 Type II FTE'!NH30-'Equation 4 Type I FTE'!NH30</f>
        <v>0.38036157741801579</v>
      </c>
      <c r="NI30" s="20">
        <f>'Equation 4 Type II FTE'!NI30-'Equation 4 Type I FTE'!NI30</f>
        <v>0.23839960149439601</v>
      </c>
      <c r="NJ30" s="46">
        <f>'Equation 4 Type II FTE'!NJ30-'Equation 4 Type I FTE'!NJ30</f>
        <v>0.56849135740971357</v>
      </c>
    </row>
    <row r="31" spans="2:374" x14ac:dyDescent="0.3">
      <c r="B31" s="18" t="s">
        <v>841</v>
      </c>
      <c r="C31" s="20">
        <f>'Equation 4 Type II FTE'!C31-'Equation 4 Type I FTE'!C31</f>
        <v>0.16603232501356485</v>
      </c>
      <c r="D31" s="20">
        <f>'Equation 4 Type II FTE'!D31-'Equation 4 Type I FTE'!D31</f>
        <v>0.195947287032013</v>
      </c>
      <c r="E31" s="20">
        <f>'Equation 4 Type II FTE'!E31-'Equation 4 Type I FTE'!E31</f>
        <v>0.2001473819858926</v>
      </c>
      <c r="F31" s="20">
        <f>'Equation 4 Type II FTE'!F31-'Equation 4 Type I FTE'!F31</f>
        <v>0.27154899620184486</v>
      </c>
      <c r="G31" s="20">
        <f>'Equation 4 Type II FTE'!G31-'Equation 4 Type I FTE'!G31</f>
        <v>0.19337580032555618</v>
      </c>
      <c r="H31" s="20">
        <f>'Equation 4 Type II FTE'!H31-'Equation 4 Type I FTE'!H31</f>
        <v>0.15960360824742267</v>
      </c>
      <c r="I31" s="20">
        <f>'Equation 4 Type II FTE'!I31-'Equation 4 Type I FTE'!I31</f>
        <v>0.13243156538252848</v>
      </c>
      <c r="J31" s="20">
        <f>'Equation 4 Type II FTE'!J31-'Equation 4 Type I FTE'!J31</f>
        <v>0.15737498643516007</v>
      </c>
      <c r="K31" s="20">
        <f>'Equation 4 Type II FTE'!K31-'Equation 4 Type I FTE'!K31</f>
        <v>0.13551734943027671</v>
      </c>
      <c r="L31" s="20">
        <f>'Equation 4 Type II FTE'!L31-'Equation 4 Type I FTE'!L31</f>
        <v>0.27720626695604994</v>
      </c>
      <c r="M31" s="20">
        <f>'Equation 4 Type II FTE'!M31-'Equation 4 Type I FTE'!M31</f>
        <v>0.16217509495387955</v>
      </c>
      <c r="N31" s="20">
        <f>'Equation 4 Type II FTE'!N31-'Equation 4 Type I FTE'!N31</f>
        <v>0.32152155453065656</v>
      </c>
      <c r="O31" s="20">
        <f>'Equation 4 Type II FTE'!O31-'Equation 4 Type I FTE'!O31</f>
        <v>0.16457514921323929</v>
      </c>
      <c r="P31" s="20">
        <f>'Equation 4 Type II FTE'!P31-'Equation 4 Type I FTE'!P31</f>
        <v>0.1206027265328269</v>
      </c>
      <c r="Q31" s="20">
        <f>'Equation 4 Type II FTE'!Q31-'Equation 4 Type I FTE'!Q31</f>
        <v>0</v>
      </c>
      <c r="R31" s="20">
        <f>'Equation 4 Type II FTE'!R31-'Equation 4 Type I FTE'!R31</f>
        <v>0.12034557786218125</v>
      </c>
      <c r="S31" s="20">
        <f>'Equation 4 Type II FTE'!S31-'Equation 4 Type I FTE'!S31</f>
        <v>0.14117462018448185</v>
      </c>
      <c r="T31" s="20">
        <f>'Equation 4 Type II FTE'!T31-'Equation 4 Type I FTE'!T31</f>
        <v>0.14563186380900708</v>
      </c>
      <c r="U31" s="20">
        <f>'Equation 4 Type II FTE'!U31-'Equation 4 Type I FTE'!U31</f>
        <v>0.17983263700488333</v>
      </c>
      <c r="V31" s="20">
        <f>'Equation 4 Type II FTE'!V31-'Equation 4 Type I FTE'!V31</f>
        <v>0.20349031470428647</v>
      </c>
      <c r="W31" s="20">
        <f>'Equation 4 Type II FTE'!W31-'Equation 4 Type I FTE'!W31</f>
        <v>0.11957413185024415</v>
      </c>
      <c r="X31" s="20">
        <f>'Equation 4 Type II FTE'!X31-'Equation 4 Type I FTE'!X31</f>
        <v>0.11785980737927292</v>
      </c>
      <c r="Y31" s="20">
        <f>'Equation 4 Type II FTE'!Y31-'Equation 4 Type I FTE'!Y31</f>
        <v>0.12677429462832338</v>
      </c>
      <c r="Z31" s="20">
        <f>'Equation 4 Type II FTE'!Z31-'Equation 4 Type I FTE'!Z31</f>
        <v>0.30129252577319593</v>
      </c>
      <c r="AA31" s="20">
        <f>'Equation 4 Type II FTE'!AA31-'Equation 4 Type I FTE'!AA31</f>
        <v>0.20229028757460663</v>
      </c>
      <c r="AB31" s="20">
        <f>'Equation 4 Type II FTE'!AB31-'Equation 4 Type I FTE'!AB31</f>
        <v>0.28440642973412916</v>
      </c>
      <c r="AC31" s="20">
        <f>'Equation 4 Type II FTE'!AC31-'Equation 4 Type I FTE'!AC31</f>
        <v>0.19680444926749863</v>
      </c>
      <c r="AD31" s="20">
        <f>'Equation 4 Type II FTE'!AD31-'Equation 4 Type I FTE'!AD31</f>
        <v>0.14597472870320133</v>
      </c>
      <c r="AE31" s="20">
        <f>'Equation 4 Type II FTE'!AE31-'Equation 4 Type I FTE'!AE31</f>
        <v>0.1441746880086815</v>
      </c>
      <c r="AF31" s="20">
        <f>'Equation 4 Type II FTE'!AF31-'Equation 4 Type I FTE'!AF31</f>
        <v>0.1608893516006511</v>
      </c>
      <c r="AG31" s="20">
        <f>'Equation 4 Type II FTE'!AG31-'Equation 4 Type I FTE'!AG31</f>
        <v>0.1561749593054802</v>
      </c>
      <c r="AH31" s="20">
        <f>'Equation 4 Type II FTE'!AH31-'Equation 4 Type I FTE'!AH31</f>
        <v>0.18017550189907761</v>
      </c>
      <c r="AI31" s="20">
        <f>'Equation 4 Type II FTE'!AI31-'Equation 4 Type I FTE'!AI31</f>
        <v>0.15763213510580579</v>
      </c>
      <c r="AJ31" s="20">
        <f>'Equation 4 Type II FTE'!AJ31-'Equation 4 Type I FTE'!AJ31</f>
        <v>0.13620307921866526</v>
      </c>
      <c r="AK31" s="20">
        <f>'Equation 4 Type II FTE'!AK31-'Equation 4 Type I FTE'!AK31</f>
        <v>0.17134673087357571</v>
      </c>
      <c r="AL31" s="20">
        <f>'Equation 4 Type II FTE'!AL31-'Equation 4 Type I FTE'!AL31</f>
        <v>0.16997527129679871</v>
      </c>
      <c r="AM31" s="20">
        <f>'Equation 4 Type II FTE'!AM31-'Equation 4 Type I FTE'!AM31</f>
        <v>0.18737566467715683</v>
      </c>
      <c r="AN31" s="20">
        <f>'Equation 4 Type II FTE'!AN31-'Equation 4 Type I FTE'!AN31</f>
        <v>0.12060272653282691</v>
      </c>
      <c r="AO31" s="20">
        <f>'Equation 4 Type II FTE'!AO31-'Equation 4 Type I FTE'!AO31</f>
        <v>0.10594525230602279</v>
      </c>
      <c r="AP31" s="20">
        <f>'Equation 4 Type II FTE'!AP31-'Equation 4 Type I FTE'!AP31</f>
        <v>0.18531847531199136</v>
      </c>
      <c r="AQ31" s="20">
        <f>'Equation 4 Type II FTE'!AQ31-'Equation 4 Type I FTE'!AQ31</f>
        <v>0.13097438958220292</v>
      </c>
      <c r="AR31" s="20">
        <f>'Equation 4 Type II FTE'!AR31-'Equation 4 Type I FTE'!AR31</f>
        <v>0.14623187737384699</v>
      </c>
      <c r="AS31" s="20">
        <f>'Equation 4 Type II FTE'!AS31-'Equation 4 Type I FTE'!AS31</f>
        <v>0.13740310634834507</v>
      </c>
      <c r="AT31" s="20">
        <f>'Equation 4 Type II FTE'!AT31-'Equation 4 Type I FTE'!AT31</f>
        <v>0.12900291644058601</v>
      </c>
      <c r="AU31" s="20">
        <f>'Equation 4 Type II FTE'!AU31-'Equation 4 Type I FTE'!AU31</f>
        <v>0.11820267227346717</v>
      </c>
      <c r="AV31" s="20">
        <f>'Equation 4 Type II FTE'!AV31-'Equation 4 Type I FTE'!AV31</f>
        <v>0.14434612045577863</v>
      </c>
      <c r="AW31" s="20">
        <f>'Equation 4 Type II FTE'!AW31-'Equation 4 Type I FTE'!AW31</f>
        <v>0.12711715952251765</v>
      </c>
      <c r="AX31" s="20">
        <f>'Equation 4 Type II FTE'!AX31-'Equation 4 Type I FTE'!AX31</f>
        <v>0.12797432175800327</v>
      </c>
      <c r="AY31" s="20">
        <f>'Equation 4 Type II FTE'!AY31-'Equation 4 Type I FTE'!AY31</f>
        <v>0.10423092783505156</v>
      </c>
      <c r="AZ31" s="20">
        <f>'Equation 4 Type II FTE'!AZ31-'Equation 4 Type I FTE'!AZ31</f>
        <v>0.11288826641345633</v>
      </c>
      <c r="BA31" s="20">
        <f>'Equation 4 Type II FTE'!BA31-'Equation 4 Type I FTE'!BA31</f>
        <v>0.11871696961475854</v>
      </c>
      <c r="BB31" s="20">
        <f>'Equation 4 Type II FTE'!BB31-'Equation 4 Type I FTE'!BB31</f>
        <v>0.15548922951709171</v>
      </c>
      <c r="BC31" s="20">
        <f>'Equation 4 Type II FTE'!BC31-'Equation 4 Type I FTE'!BC31</f>
        <v>0.16706091969614761</v>
      </c>
      <c r="BD31" s="20">
        <f>'Equation 4 Type II FTE'!BD31-'Equation 4 Type I FTE'!BD31</f>
        <v>0.1190598345089528</v>
      </c>
      <c r="BE31" s="20">
        <f>'Equation 4 Type II FTE'!BE31-'Equation 4 Type I FTE'!BE31</f>
        <v>0.15223201302224637</v>
      </c>
      <c r="BF31" s="20">
        <f>'Equation 4 Type II FTE'!BF31-'Equation 4 Type I FTE'!BF31</f>
        <v>0.14966052631578947</v>
      </c>
      <c r="BG31" s="20">
        <f>'Equation 4 Type II FTE'!BG31-'Equation 4 Type I FTE'!BG31</f>
        <v>0.18548990775908841</v>
      </c>
      <c r="BH31" s="20">
        <f>'Equation 4 Type II FTE'!BH31-'Equation 4 Type I FTE'!BH31</f>
        <v>0.16277510851871946</v>
      </c>
      <c r="BI31" s="20">
        <f>'Equation 4 Type II FTE'!BI31-'Equation 4 Type I FTE'!BI31</f>
        <v>0.18583277265328269</v>
      </c>
      <c r="BJ31" s="20">
        <f>'Equation 4 Type II FTE'!BJ31-'Equation 4 Type I FTE'!BJ31</f>
        <v>0.16337512208355942</v>
      </c>
      <c r="BK31" s="20">
        <f>'Equation 4 Type II FTE'!BK31-'Equation 4 Type I FTE'!BK31</f>
        <v>0.14563186380900706</v>
      </c>
      <c r="BL31" s="20">
        <f>'Equation 4 Type II FTE'!BL31-'Equation 4 Type I FTE'!BL31</f>
        <v>0.12334564568638091</v>
      </c>
      <c r="BM31" s="20">
        <f>'Equation 4 Type II FTE'!BM31-'Equation 4 Type I FTE'!BM31</f>
        <v>0.14751762072707544</v>
      </c>
      <c r="BN31" s="20">
        <f>'Equation 4 Type II FTE'!BN31-'Equation 4 Type I FTE'!BN31</f>
        <v>0.16560374389582205</v>
      </c>
      <c r="BO31" s="20">
        <f>'Equation 4 Type II FTE'!BO31-'Equation 4 Type I FTE'!BO31</f>
        <v>0.23674820944112862</v>
      </c>
      <c r="BP31" s="20">
        <f>'Equation 4 Type II FTE'!BP31-'Equation 4 Type I FTE'!BP31</f>
        <v>0.13088867335865437</v>
      </c>
      <c r="BQ31" s="20">
        <f>'Equation 4 Type II FTE'!BQ31-'Equation 4 Type I FTE'!BQ31</f>
        <v>0.16080363537710257</v>
      </c>
      <c r="BR31" s="20">
        <f>'Equation 4 Type II FTE'!BR31-'Equation 4 Type I FTE'!BR31</f>
        <v>0.12908863266413456</v>
      </c>
      <c r="BS31" s="20">
        <f>'Equation 4 Type II FTE'!BS31-'Equation 4 Type I FTE'!BS31</f>
        <v>0.15171771568095499</v>
      </c>
      <c r="BT31" s="20">
        <f>'Equation 4 Type II FTE'!BT31-'Equation 4 Type I FTE'!BT31</f>
        <v>0.16851809549647315</v>
      </c>
      <c r="BU31" s="20">
        <f>'Equation 4 Type II FTE'!BU31-'Equation 4 Type I FTE'!BU31</f>
        <v>0.14966052631578949</v>
      </c>
      <c r="BV31" s="20">
        <f>'Equation 4 Type II FTE'!BV31-'Equation 4 Type I FTE'!BV31</f>
        <v>0.15206058057514923</v>
      </c>
      <c r="BW31" s="20">
        <f>'Equation 4 Type II FTE'!BW31-'Equation 4 Type I FTE'!BW31</f>
        <v>0.16963240640260446</v>
      </c>
      <c r="BX31" s="20">
        <f>'Equation 4 Type II FTE'!BX31-'Equation 4 Type I FTE'!BX31</f>
        <v>0.12574569994574064</v>
      </c>
      <c r="BY31" s="20">
        <f>'Equation 4 Type II FTE'!BY31-'Equation 4 Type I FTE'!BY31</f>
        <v>0.12171703743895822</v>
      </c>
      <c r="BZ31" s="20">
        <f>'Equation 4 Type II FTE'!BZ31-'Equation 4 Type I FTE'!BZ31</f>
        <v>0.11974556429734132</v>
      </c>
      <c r="CA31" s="20">
        <f>'Equation 4 Type II FTE'!CA31-'Equation 4 Type I FTE'!CA31</f>
        <v>0.1745182311448725</v>
      </c>
      <c r="CB31" s="20">
        <f>'Equation 4 Type II FTE'!CB31-'Equation 4 Type I FTE'!CB31</f>
        <v>0.16671805480195334</v>
      </c>
      <c r="CC31" s="20">
        <f>'Equation 4 Type II FTE'!CC31-'Equation 4 Type I FTE'!CC31</f>
        <v>0.1573749864351601</v>
      </c>
      <c r="CD31" s="20">
        <f>'Equation 4 Type II FTE'!CD31-'Equation 4 Type I FTE'!CD31</f>
        <v>0.25937729245794905</v>
      </c>
      <c r="CE31" s="20">
        <f>'Equation 4 Type II FTE'!CE31-'Equation 4 Type I FTE'!CE31</f>
        <v>0.19149004340748779</v>
      </c>
      <c r="CF31" s="20">
        <f>'Equation 4 Type II FTE'!CF31-'Equation 4 Type I FTE'!CF31</f>
        <v>0.15806071622354856</v>
      </c>
      <c r="CG31" s="20">
        <f>'Equation 4 Type II FTE'!CG31-'Equation 4 Type I FTE'!CG31</f>
        <v>0.14768905317417258</v>
      </c>
      <c r="CH31" s="20">
        <f>'Equation 4 Type II FTE'!CH31-'Equation 4 Type I FTE'!CH31</f>
        <v>0.12274563212154099</v>
      </c>
      <c r="CI31" s="20">
        <f>'Equation 4 Type II FTE'!CI31-'Equation 4 Type I FTE'!CI31</f>
        <v>0.15343204015192624</v>
      </c>
      <c r="CJ31" s="20">
        <f>'Equation 4 Type II FTE'!CJ31-'Equation 4 Type I FTE'!CJ31</f>
        <v>0.22354791101465005</v>
      </c>
      <c r="CK31" s="20">
        <f>'Equation 4 Type II FTE'!CK31-'Equation 4 Type I FTE'!CK31</f>
        <v>0.26554886055344551</v>
      </c>
      <c r="CL31" s="20">
        <f>'Equation 4 Type II FTE'!CL31-'Equation 4 Type I FTE'!CL31</f>
        <v>0.17751829896907217</v>
      </c>
      <c r="CM31" s="20">
        <f>'Equation 4 Type II FTE'!CM31-'Equation 4 Type I FTE'!CM31</f>
        <v>0.18566134020618555</v>
      </c>
      <c r="CN31" s="20">
        <f>'Equation 4 Type II FTE'!CN31-'Equation 4 Type I FTE'!CN31</f>
        <v>0.13423160607704832</v>
      </c>
      <c r="CO31" s="20">
        <f>'Equation 4 Type II FTE'!CO31-'Equation 4 Type I FTE'!CO31</f>
        <v>0.14606044492674988</v>
      </c>
      <c r="CP31" s="20">
        <f>'Equation 4 Type II FTE'!CP31-'Equation 4 Type I FTE'!CP31</f>
        <v>0.14546043136190995</v>
      </c>
      <c r="CQ31" s="20">
        <f>'Equation 4 Type II FTE'!CQ31-'Equation 4 Type I FTE'!CQ31</f>
        <v>0.13020294357026585</v>
      </c>
      <c r="CR31" s="20">
        <f>'Equation 4 Type II FTE'!CR31-'Equation 4 Type I FTE'!CR31</f>
        <v>0.12788860553445472</v>
      </c>
      <c r="CS31" s="20">
        <f>'Equation 4 Type II FTE'!CS31-'Equation 4 Type I FTE'!CS31</f>
        <v>0.12908863266413456</v>
      </c>
      <c r="CT31" s="20">
        <f>'Equation 4 Type II FTE'!CT31-'Equation 4 Type I FTE'!CT31</f>
        <v>0.1254028350515464</v>
      </c>
      <c r="CU31" s="20">
        <f>'Equation 4 Type II FTE'!CU31-'Equation 4 Type I FTE'!CU31</f>
        <v>0.11923126695604991</v>
      </c>
      <c r="CV31" s="20">
        <f>'Equation 4 Type II FTE'!CV31-'Equation 4 Type I FTE'!CV31</f>
        <v>0.17520396093326099</v>
      </c>
      <c r="CW31" s="20">
        <f>'Equation 4 Type II FTE'!CW31-'Equation 4 Type I FTE'!CW31</f>
        <v>0.17803259631036353</v>
      </c>
      <c r="CX31" s="20">
        <f>'Equation 4 Type II FTE'!CX31-'Equation 4 Type I FTE'!CX31</f>
        <v>0.1396317281606077</v>
      </c>
      <c r="CY31" s="20">
        <f>'Equation 4 Type II FTE'!CY31-'Equation 4 Type I FTE'!CY31</f>
        <v>0.17246104177970703</v>
      </c>
      <c r="CZ31" s="20">
        <f>'Equation 4 Type II FTE'!CZ31-'Equation 4 Type I FTE'!CZ31</f>
        <v>0.27823486163863265</v>
      </c>
      <c r="DA31" s="20">
        <f>'Equation 4 Type II FTE'!DA31-'Equation 4 Type I FTE'!DA31</f>
        <v>0.26152019804666304</v>
      </c>
      <c r="DB31" s="20">
        <f>'Equation 4 Type II FTE'!DB31-'Equation 4 Type I FTE'!DB31</f>
        <v>0.16894667661421595</v>
      </c>
      <c r="DC31" s="20">
        <f>'Equation 4 Type II FTE'!DC31-'Equation 4 Type I FTE'!DC31</f>
        <v>0.2079475583288117</v>
      </c>
      <c r="DD31" s="20">
        <f>'Equation 4 Type II FTE'!DD31-'Equation 4 Type I FTE'!DD31</f>
        <v>0.15574637818773743</v>
      </c>
      <c r="DE31" s="20">
        <f>'Equation 4 Type II FTE'!DE31-'Equation 4 Type I FTE'!DE31</f>
        <v>0.27634910472056429</v>
      </c>
      <c r="DF31" s="20">
        <f>'Equation 4 Type II FTE'!DF31-'Equation 4 Type I FTE'!DF31</f>
        <v>0.19894735485621273</v>
      </c>
      <c r="DG31" s="20">
        <f>'Equation 4 Type II FTE'!DG31-'Equation 4 Type I FTE'!DG31</f>
        <v>0.18728994845360825</v>
      </c>
      <c r="DH31" s="20">
        <f>'Equation 4 Type II FTE'!DH31-'Equation 4 Type I FTE'!DH31</f>
        <v>0.26486313076505696</v>
      </c>
      <c r="DI31" s="20">
        <f>'Equation 4 Type II FTE'!DI31-'Equation 4 Type I FTE'!DI31</f>
        <v>0.12806003798155183</v>
      </c>
      <c r="DJ31" s="20">
        <f>'Equation 4 Type II FTE'!DJ31-'Equation 4 Type I FTE'!DJ31</f>
        <v>0.18403273195876291</v>
      </c>
      <c r="DK31" s="20">
        <f>'Equation 4 Type II FTE'!DK31-'Equation 4 Type I FTE'!DK31</f>
        <v>0.2900637004883343</v>
      </c>
      <c r="DL31" s="20">
        <f>'Equation 4 Type II FTE'!DL31-'Equation 4 Type I FTE'!DL31</f>
        <v>0.30814982365708088</v>
      </c>
      <c r="DM31" s="20">
        <f>'Equation 4 Type II FTE'!DM31-'Equation 4 Type I FTE'!DM31</f>
        <v>9.7802211068909392E-2</v>
      </c>
      <c r="DN31" s="20">
        <f>'Equation 4 Type II FTE'!DN31-'Equation 4 Type I FTE'!DN31</f>
        <v>0.22337647856755291</v>
      </c>
      <c r="DO31" s="20">
        <f>'Equation 4 Type II FTE'!DO31-'Equation 4 Type I FTE'!DO31</f>
        <v>0.14897479652740098</v>
      </c>
      <c r="DP31" s="20">
        <f>'Equation 4 Type II FTE'!DP31-'Equation 4 Type I FTE'!DP31</f>
        <v>0.17554682582745523</v>
      </c>
      <c r="DQ31" s="20">
        <f>'Equation 4 Type II FTE'!DQ31-'Equation 4 Type I FTE'!DQ31</f>
        <v>0.15728927021161151</v>
      </c>
      <c r="DR31" s="20">
        <f>'Equation 4 Type II FTE'!DR31-'Equation 4 Type I FTE'!DR31</f>
        <v>0.24026257460661965</v>
      </c>
      <c r="DS31" s="20">
        <f>'Equation 4 Type II FTE'!DS31-'Equation 4 Type I FTE'!DS31</f>
        <v>0.17031813619099295</v>
      </c>
      <c r="DT31" s="20">
        <f>'Equation 4 Type II FTE'!DT31-'Equation 4 Type I FTE'!DT31</f>
        <v>0.19406153011394467</v>
      </c>
      <c r="DU31" s="20">
        <f>'Equation 4 Type II FTE'!DU31-'Equation 4 Type I FTE'!DU31</f>
        <v>0.15634639175257731</v>
      </c>
      <c r="DV31" s="20">
        <f>'Equation 4 Type II FTE'!DV31-'Equation 4 Type I FTE'!DV31</f>
        <v>0.14726047205642973</v>
      </c>
      <c r="DW31" s="20">
        <f>'Equation 4 Type II FTE'!DW31-'Equation 4 Type I FTE'!DW31</f>
        <v>0.11751694248507868</v>
      </c>
      <c r="DX31" s="20">
        <f>'Equation 4 Type II FTE'!DX31-'Equation 4 Type I FTE'!DX31</f>
        <v>0.15848929734129139</v>
      </c>
      <c r="DY31" s="20">
        <f>'Equation 4 Type II FTE'!DY31-'Equation 4 Type I FTE'!DY31</f>
        <v>0.13800311991318506</v>
      </c>
      <c r="DZ31" s="20">
        <f>'Equation 4 Type II FTE'!DZ31-'Equation 4 Type I FTE'!DZ31</f>
        <v>0.15248916169289201</v>
      </c>
      <c r="EA31" s="20">
        <f>'Equation 4 Type II FTE'!EA31-'Equation 4 Type I FTE'!EA31</f>
        <v>0.20254743624525234</v>
      </c>
      <c r="EB31" s="20">
        <f>'Equation 4 Type II FTE'!EB31-'Equation 4 Type I FTE'!EB31</f>
        <v>0.10894532013022247</v>
      </c>
      <c r="EC31" s="20">
        <f>'Equation 4 Type II FTE'!EC31-'Equation 4 Type I FTE'!EC31</f>
        <v>0.14177463374932175</v>
      </c>
      <c r="ED31" s="20">
        <f>'Equation 4 Type II FTE'!ED31-'Equation 4 Type I FTE'!ED31</f>
        <v>0.11777409115572438</v>
      </c>
      <c r="EE31" s="20">
        <f>'Equation 4 Type II FTE'!EE31-'Equation 4 Type I FTE'!EE31</f>
        <v>0.13671737655995661</v>
      </c>
      <c r="EF31" s="20">
        <f>'Equation 4 Type II FTE'!EF31-'Equation 4 Type I FTE'!EF31</f>
        <v>0.12343136190992945</v>
      </c>
      <c r="EG31" s="20">
        <f>'Equation 4 Type II FTE'!EG31-'Equation 4 Type I FTE'!EG31</f>
        <v>0.17374678513293546</v>
      </c>
      <c r="EH31" s="20">
        <f>'Equation 4 Type II FTE'!EH31-'Equation 4 Type I FTE'!EH31</f>
        <v>0.10628811720021705</v>
      </c>
      <c r="EI31" s="20">
        <f>'Equation 4 Type II FTE'!EI31-'Equation 4 Type I FTE'!EI31</f>
        <v>0.10860245523602821</v>
      </c>
      <c r="EJ31" s="20">
        <f>'Equation 4 Type II FTE'!EJ31-'Equation 4 Type I FTE'!EJ31</f>
        <v>0.11280255018990777</v>
      </c>
      <c r="EK31" s="20">
        <f>'Equation 4 Type II FTE'!EK31-'Equation 4 Type I FTE'!EK31</f>
        <v>0.16620375746066199</v>
      </c>
      <c r="EL31" s="20">
        <f>'Equation 4 Type II FTE'!EL31-'Equation 4 Type I FTE'!EL31</f>
        <v>0.13988887683125339</v>
      </c>
      <c r="EM31" s="20">
        <f>'Equation 4 Type II FTE'!EM31-'Equation 4 Type I FTE'!EM31</f>
        <v>0.13611736299511668</v>
      </c>
      <c r="EN31" s="20">
        <f>'Equation 4 Type II FTE'!EN31-'Equation 4 Type I FTE'!EN31</f>
        <v>0.12728859196961478</v>
      </c>
      <c r="EO31" s="20">
        <f>'Equation 4 Type II FTE'!EO31-'Equation 4 Type I FTE'!EO31</f>
        <v>0.14040317417254478</v>
      </c>
      <c r="EP31" s="20">
        <f>'Equation 4 Type II FTE'!EP31-'Equation 4 Type I FTE'!EP31</f>
        <v>0.14614616115029844</v>
      </c>
      <c r="EQ31" s="20">
        <f>'Equation 4 Type II FTE'!EQ31-'Equation 4 Type I FTE'!EQ31</f>
        <v>0.14151748507867606</v>
      </c>
      <c r="ER31" s="20">
        <f>'Equation 4 Type II FTE'!ER31-'Equation 4 Type I FTE'!ER31</f>
        <v>0.13628879544221378</v>
      </c>
      <c r="ES31" s="20">
        <f>'Equation 4 Type II FTE'!ES31-'Equation 4 Type I FTE'!ES31</f>
        <v>0.12600284861638633</v>
      </c>
      <c r="ET31" s="20">
        <f>'Equation 4 Type II FTE'!ET31-'Equation 4 Type I FTE'!ET31</f>
        <v>0.13603164677156809</v>
      </c>
      <c r="EU31" s="20">
        <f>'Equation 4 Type II FTE'!EU31-'Equation 4 Type I FTE'!EU31</f>
        <v>0.14228893109061314</v>
      </c>
      <c r="EV31" s="20">
        <f>'Equation 4 Type II FTE'!EV31-'Equation 4 Type I FTE'!EV31</f>
        <v>0.13294586272381986</v>
      </c>
      <c r="EW31" s="20">
        <f>'Equation 4 Type II FTE'!EW31-'Equation 4 Type I FTE'!EW31</f>
        <v>0.11768837493217582</v>
      </c>
      <c r="EX31" s="20">
        <f>'Equation 4 Type II FTE'!EX31-'Equation 4 Type I FTE'!EX31</f>
        <v>0.16200366250678241</v>
      </c>
      <c r="EY31" s="20">
        <f>'Equation 4 Type II FTE'!EY31-'Equation 4 Type I FTE'!EY31</f>
        <v>0.27797771296798701</v>
      </c>
      <c r="EZ31" s="20">
        <f>'Equation 4 Type II FTE'!EZ31-'Equation 4 Type I FTE'!EZ31</f>
        <v>0.21309053174172543</v>
      </c>
      <c r="FA31" s="20">
        <f>'Equation 4 Type II FTE'!FA31-'Equation 4 Type I FTE'!FA31</f>
        <v>0.13217441671188282</v>
      </c>
      <c r="FB31" s="20">
        <f>'Equation 4 Type II FTE'!FB31-'Equation 4 Type I FTE'!FB31</f>
        <v>0.22680512750949539</v>
      </c>
      <c r="FC31" s="20">
        <f>'Equation 4 Type II FTE'!FC31-'Equation 4 Type I FTE'!FC31</f>
        <v>0.16346083830710798</v>
      </c>
      <c r="FD31" s="20">
        <f>'Equation 4 Type II FTE'!FD31-'Equation 4 Type I FTE'!FD31</f>
        <v>0.12737430819316331</v>
      </c>
      <c r="FE31" s="20">
        <f>'Equation 4 Type II FTE'!FE31-'Equation 4 Type I FTE'!FE31</f>
        <v>0.12231705100379818</v>
      </c>
      <c r="FF31" s="20">
        <f>'Equation 4 Type II FTE'!FF31-'Equation 4 Type I FTE'!FF31</f>
        <v>0.11691692892023876</v>
      </c>
      <c r="FG31" s="20">
        <f>'Equation 4 Type II FTE'!FG31-'Equation 4 Type I FTE'!FG31</f>
        <v>0.22457650569723275</v>
      </c>
      <c r="FH31" s="20">
        <f>'Equation 4 Type II FTE'!FH31-'Equation 4 Type I FTE'!FH31</f>
        <v>0.14297466087900162</v>
      </c>
      <c r="FI31" s="20">
        <f>'Equation 4 Type II FTE'!FI31-'Equation 4 Type I FTE'!FI31</f>
        <v>0.18763281334780252</v>
      </c>
      <c r="FJ31" s="20">
        <f>'Equation 4 Type II FTE'!FJ31-'Equation 4 Type I FTE'!FJ31</f>
        <v>0.1690323928377645</v>
      </c>
      <c r="FK31" s="20">
        <f>'Equation 4 Type II FTE'!FK31-'Equation 4 Type I FTE'!FK31</f>
        <v>0.14588901247965275</v>
      </c>
      <c r="FL31" s="20">
        <f>'Equation 4 Type II FTE'!FL31-'Equation 4 Type I FTE'!FL31</f>
        <v>0.1856613402061856</v>
      </c>
      <c r="FM31" s="20">
        <f>'Equation 4 Type II FTE'!FM31-'Equation 4 Type I FTE'!FM31</f>
        <v>0.15480349972870319</v>
      </c>
      <c r="FN31" s="20">
        <f>'Equation 4 Type II FTE'!FN31-'Equation 4 Type I FTE'!FN31</f>
        <v>0.16037505425935975</v>
      </c>
      <c r="FO31" s="20">
        <f>'Equation 4 Type II FTE'!FO31-'Equation 4 Type I FTE'!FO31</f>
        <v>0.17426108247422681</v>
      </c>
      <c r="FP31" s="20">
        <f>'Equation 4 Type II FTE'!FP31-'Equation 4 Type I FTE'!FP31</f>
        <v>0.15120341833966361</v>
      </c>
      <c r="FQ31" s="20">
        <f>'Equation 4 Type II FTE'!FQ31-'Equation 4 Type I FTE'!FQ31</f>
        <v>0.15248916169289206</v>
      </c>
      <c r="FR31" s="20">
        <f>'Equation 4 Type II FTE'!FR31-'Equation 4 Type I FTE'!FR31</f>
        <v>0.15480349972870322</v>
      </c>
      <c r="FS31" s="20">
        <f>'Equation 4 Type II FTE'!FS31-'Equation 4 Type I FTE'!FS31</f>
        <v>0.26914894194248506</v>
      </c>
      <c r="FT31" s="20">
        <f>'Equation 4 Type II FTE'!FT31-'Equation 4 Type I FTE'!FT31</f>
        <v>0.12771717308735758</v>
      </c>
      <c r="FU31" s="20">
        <f>'Equation 4 Type II FTE'!FU31-'Equation 4 Type I FTE'!FU31</f>
        <v>0.16423228431904505</v>
      </c>
      <c r="FV31" s="20">
        <f>'Equation 4 Type II FTE'!FV31-'Equation 4 Type I FTE'!FV31</f>
        <v>0.19954736842105264</v>
      </c>
      <c r="FW31" s="20">
        <f>'Equation 4 Type II FTE'!FW31-'Equation 4 Type I FTE'!FW31</f>
        <v>0.14263179598480738</v>
      </c>
      <c r="FX31" s="20">
        <f>'Equation 4 Type II FTE'!FX31-'Equation 4 Type I FTE'!FX31</f>
        <v>0.20211885512750949</v>
      </c>
      <c r="FY31" s="20">
        <f>'Equation 4 Type II FTE'!FY31-'Equation 4 Type I FTE'!FY31</f>
        <v>0.16997527129679874</v>
      </c>
      <c r="FZ31" s="20">
        <f>'Equation 4 Type II FTE'!FZ31-'Equation 4 Type I FTE'!FZ31</f>
        <v>0.12180275366250679</v>
      </c>
      <c r="GA31" s="20">
        <f>'Equation 4 Type II FTE'!GA31-'Equation 4 Type I FTE'!GA31</f>
        <v>0.12257419967444386</v>
      </c>
      <c r="GB31" s="20">
        <f>'Equation 4 Type II FTE'!GB31-'Equation 4 Type I FTE'!GB31</f>
        <v>0.10851673901247966</v>
      </c>
      <c r="GC31" s="20">
        <f>'Equation 4 Type II FTE'!GC31-'Equation 4 Type I FTE'!GC31</f>
        <v>0.10903103635377104</v>
      </c>
      <c r="GD31" s="20">
        <f>'Equation 4 Type II FTE'!GD31-'Equation 4 Type I FTE'!GD31</f>
        <v>0.13543163320672819</v>
      </c>
      <c r="GE31" s="20">
        <f>'Equation 4 Type II FTE'!GE31-'Equation 4 Type I FTE'!GE31</f>
        <v>0.10697384698860553</v>
      </c>
      <c r="GF31" s="20">
        <f>'Equation 4 Type II FTE'!GF31-'Equation 4 Type I FTE'!GF31</f>
        <v>0.1319172680412371</v>
      </c>
      <c r="GG31" s="20">
        <f>'Equation 4 Type II FTE'!GG31-'Equation 4 Type I FTE'!GG31</f>
        <v>0.15334632392837763</v>
      </c>
      <c r="GH31" s="20">
        <f>'Equation 4 Type II FTE'!GH31-'Equation 4 Type I FTE'!GH31</f>
        <v>0.14520328269126426</v>
      </c>
      <c r="GI31" s="20">
        <f>'Equation 4 Type II FTE'!GI31-'Equation 4 Type I FTE'!GI31</f>
        <v>0.15968932447097123</v>
      </c>
      <c r="GJ31" s="20">
        <f>'Equation 4 Type II FTE'!GJ31-'Equation 4 Type I FTE'!GJ31</f>
        <v>0.22011926207270754</v>
      </c>
      <c r="GK31" s="20">
        <f>'Equation 4 Type II FTE'!GK31-'Equation 4 Type I FTE'!GK31</f>
        <v>0.17700400162778079</v>
      </c>
      <c r="GL31" s="20">
        <f>'Equation 4 Type II FTE'!GL31-'Equation 4 Type I FTE'!GL31</f>
        <v>0.1944901112316875</v>
      </c>
      <c r="GM31" s="20">
        <f>'Equation 4 Type II FTE'!GM31-'Equation 4 Type I FTE'!GM31</f>
        <v>0.17271819045035269</v>
      </c>
      <c r="GN31" s="20">
        <f>'Equation 4 Type II FTE'!GN31-'Equation 4 Type I FTE'!GN31</f>
        <v>0.12600284861638633</v>
      </c>
      <c r="GO31" s="20">
        <f>'Equation 4 Type II FTE'!GO31-'Equation 4 Type I FTE'!GO31</f>
        <v>0.1194884156266956</v>
      </c>
      <c r="GP31" s="20">
        <f>'Equation 4 Type II FTE'!GP31-'Equation 4 Type I FTE'!GP31</f>
        <v>0.11854553716766145</v>
      </c>
      <c r="GQ31" s="20">
        <f>'Equation 4 Type II FTE'!GQ31-'Equation 4 Type I FTE'!GQ31</f>
        <v>0.18917570537167663</v>
      </c>
      <c r="GR31" s="20">
        <f>'Equation 4 Type II FTE'!GR31-'Equation 4 Type I FTE'!GR31</f>
        <v>0.14837478296256107</v>
      </c>
      <c r="GS31" s="20">
        <f>'Equation 4 Type II FTE'!GS31-'Equation 4 Type I FTE'!GS31</f>
        <v>0.14931766142159522</v>
      </c>
      <c r="GT31" s="20">
        <f>'Equation 4 Type II FTE'!GT31-'Equation 4 Type I FTE'!GT31</f>
        <v>0.12746002441671189</v>
      </c>
      <c r="GU31" s="20">
        <f>'Equation 4 Type II FTE'!GU31-'Equation 4 Type I FTE'!GU31</f>
        <v>0.13903171459576777</v>
      </c>
      <c r="GV31" s="20">
        <f>'Equation 4 Type II FTE'!GV31-'Equation 4 Type I FTE'!GV31</f>
        <v>0.15548922951709168</v>
      </c>
      <c r="GW31" s="20">
        <f>'Equation 4 Type II FTE'!GW31-'Equation 4 Type I FTE'!GW31</f>
        <v>0.14863193163320673</v>
      </c>
      <c r="GX31" s="20">
        <f>'Equation 4 Type II FTE'!GX31-'Equation 4 Type I FTE'!GX31</f>
        <v>0.14203178241996745</v>
      </c>
      <c r="GY31" s="20">
        <f>'Equation 4 Type II FTE'!GY31-'Equation 4 Type I FTE'!GY31</f>
        <v>0.12274563212154095</v>
      </c>
      <c r="GZ31" s="20">
        <f>'Equation 4 Type II FTE'!GZ31-'Equation 4 Type I FTE'!GZ31</f>
        <v>0.15926074335322843</v>
      </c>
      <c r="HA31" s="20">
        <f>'Equation 4 Type II FTE'!HA31-'Equation 4 Type I FTE'!HA31</f>
        <v>0.11803123982637007</v>
      </c>
      <c r="HB31" s="20">
        <f>'Equation 4 Type II FTE'!HB31-'Equation 4 Type I FTE'!HB31</f>
        <v>9.8745089527943572E-2</v>
      </c>
      <c r="HC31" s="20">
        <f>'Equation 4 Type II FTE'!HC31-'Equation 4 Type I FTE'!HC31</f>
        <v>0.11614548290830169</v>
      </c>
      <c r="HD31" s="20">
        <f>'Equation 4 Type II FTE'!HD31-'Equation 4 Type I FTE'!HD31</f>
        <v>0.13071724091155723</v>
      </c>
      <c r="HE31" s="20">
        <f>'Equation 4 Type II FTE'!HE31-'Equation 4 Type I FTE'!HE31</f>
        <v>0.1681752306022789</v>
      </c>
      <c r="HF31" s="20">
        <f>'Equation 4 Type II FTE'!HF31-'Equation 4 Type I FTE'!HF31</f>
        <v>0.11914555073250135</v>
      </c>
      <c r="HG31" s="20">
        <f>'Equation 4 Type II FTE'!HG31-'Equation 4 Type I FTE'!HG31</f>
        <v>0.15728927021161154</v>
      </c>
      <c r="HH31" s="20">
        <f>'Equation 4 Type II FTE'!HH31-'Equation 4 Type I FTE'!HH31</f>
        <v>0.19277578676071627</v>
      </c>
      <c r="HI31" s="20">
        <f>'Equation 4 Type II FTE'!HI31-'Equation 4 Type I FTE'!HI31</f>
        <v>0.27849201030927834</v>
      </c>
      <c r="HJ31" s="20">
        <f>'Equation 4 Type II FTE'!HJ31-'Equation 4 Type I FTE'!HJ31</f>
        <v>0.17040385241454151</v>
      </c>
      <c r="HK31" s="20">
        <f>'Equation 4 Type II FTE'!HK31-'Equation 4 Type I FTE'!HK31</f>
        <v>0</v>
      </c>
      <c r="HL31" s="20">
        <f>'Equation 4 Type II FTE'!HL31-'Equation 4 Type I FTE'!HL31</f>
        <v>0.12651714595767771</v>
      </c>
      <c r="HM31" s="20">
        <f>'Equation 4 Type II FTE'!HM31-'Equation 4 Type I FTE'!HM31</f>
        <v>0.13654594411285947</v>
      </c>
      <c r="HN31" s="20">
        <f>'Equation 4 Type II FTE'!HN31-'Equation 4 Type I FTE'!HN31</f>
        <v>0.12403137547476939</v>
      </c>
      <c r="HO31" s="20">
        <f>'Equation 4 Type II FTE'!HO31-'Equation 4 Type I FTE'!HO31</f>
        <v>0.12848861909929465</v>
      </c>
      <c r="HP31" s="20">
        <f>'Equation 4 Type II FTE'!HP31-'Equation 4 Type I FTE'!HP31</f>
        <v>0.13191726804123713</v>
      </c>
      <c r="HQ31" s="20">
        <f>'Equation 4 Type II FTE'!HQ31-'Equation 4 Type I FTE'!HQ31</f>
        <v>0.12394565925122084</v>
      </c>
      <c r="HR31" s="20">
        <f>'Equation 4 Type II FTE'!HR31-'Equation 4 Type I FTE'!HR31</f>
        <v>0.13877456592512211</v>
      </c>
      <c r="HS31" s="20">
        <f>'Equation 4 Type II FTE'!HS31-'Equation 4 Type I FTE'!HS31</f>
        <v>0.18677565111231687</v>
      </c>
      <c r="HT31" s="20">
        <f>'Equation 4 Type II FTE'!HT31-'Equation 4 Type I FTE'!HT31</f>
        <v>0.23057664134563219</v>
      </c>
      <c r="HU31" s="20">
        <f>'Equation 4 Type II FTE'!HU31-'Equation 4 Type I FTE'!HU31</f>
        <v>0.10114514378730331</v>
      </c>
      <c r="HV31" s="20">
        <f>'Equation 4 Type II FTE'!HV31-'Equation 4 Type I FTE'!HV31</f>
        <v>0.14811763429191538</v>
      </c>
      <c r="HW31" s="20">
        <f>'Equation 4 Type II FTE'!HW31-'Equation 4 Type I FTE'!HW31</f>
        <v>0.14751762072707542</v>
      </c>
      <c r="HX31" s="20">
        <f>'Equation 4 Type II FTE'!HX31-'Equation 4 Type I FTE'!HX31</f>
        <v>0.12137417254476399</v>
      </c>
      <c r="HY31" s="20">
        <f>'Equation 4 Type II FTE'!HY31-'Equation 4 Type I FTE'!HY31</f>
        <v>0.10637383342376562</v>
      </c>
      <c r="HZ31" s="20">
        <f>'Equation 4 Type II FTE'!HZ31-'Equation 4 Type I FTE'!HZ31</f>
        <v>0.19440439500813889</v>
      </c>
      <c r="IA31" s="20">
        <f>'Equation 4 Type II FTE'!IA31-'Equation 4 Type I FTE'!IA31</f>
        <v>0.12454567281606077</v>
      </c>
      <c r="IB31" s="20">
        <f>'Equation 4 Type II FTE'!IB31-'Equation 4 Type I FTE'!IB31</f>
        <v>0.1254028350515464</v>
      </c>
      <c r="IC31" s="20">
        <f>'Equation 4 Type II FTE'!IC31-'Equation 4 Type I FTE'!IC31</f>
        <v>0.12163132121540966</v>
      </c>
      <c r="ID31" s="20">
        <f>'Equation 4 Type II FTE'!ID31-'Equation 4 Type I FTE'!ID31</f>
        <v>0.11905983450895283</v>
      </c>
      <c r="IE31" s="20">
        <f>'Equation 4 Type II FTE'!IE31-'Equation 4 Type I FTE'!IE31</f>
        <v>0.12248848345089529</v>
      </c>
      <c r="IF31" s="20">
        <f>'Equation 4 Type II FTE'!IF31-'Equation 4 Type I FTE'!IF31</f>
        <v>0.14717475583288117</v>
      </c>
      <c r="IG31" s="20">
        <f>'Equation 4 Type II FTE'!IG31-'Equation 4 Type I FTE'!IG31</f>
        <v>0.14117462018448185</v>
      </c>
      <c r="IH31" s="20">
        <f>'Equation 4 Type II FTE'!IH31-'Equation 4 Type I FTE'!IH31</f>
        <v>0.14031745794899619</v>
      </c>
      <c r="II31" s="20">
        <f>'Equation 4 Type II FTE'!II31-'Equation 4 Type I FTE'!II31</f>
        <v>0.10380234671730873</v>
      </c>
      <c r="IJ31" s="20">
        <f>'Equation 4 Type II FTE'!IJ31-'Equation 4 Type I FTE'!IJ31</f>
        <v>0.13037437601736301</v>
      </c>
      <c r="IK31" s="20">
        <f>'Equation 4 Type II FTE'!IK31-'Equation 4 Type I FTE'!IK31</f>
        <v>0.11511688822571894</v>
      </c>
      <c r="IL31" s="20">
        <f>'Equation 4 Type II FTE'!IL31-'Equation 4 Type I FTE'!IL31</f>
        <v>0.1140882935431362</v>
      </c>
      <c r="IM31" s="20">
        <f>'Equation 4 Type II FTE'!IM31-'Equation 4 Type I FTE'!IM31</f>
        <v>0.12394565925122082</v>
      </c>
      <c r="IN31" s="20">
        <f>'Equation 4 Type II FTE'!IN31-'Equation 4 Type I FTE'!IN31</f>
        <v>0.12120274009766686</v>
      </c>
      <c r="IO31" s="20">
        <f>'Equation 4 Type II FTE'!IO31-'Equation 4 Type I FTE'!IO31</f>
        <v>0.12488853771025504</v>
      </c>
      <c r="IP31" s="20">
        <f>'Equation 4 Type II FTE'!IP31-'Equation 4 Type I FTE'!IP31</f>
        <v>0.12883148399348887</v>
      </c>
      <c r="IQ31" s="20">
        <f>'Equation 4 Type II FTE'!IQ31-'Equation 4 Type I FTE'!IQ31</f>
        <v>0.12403137547476942</v>
      </c>
      <c r="IR31" s="20">
        <f>'Equation 4 Type II FTE'!IR31-'Equation 4 Type I FTE'!IR31</f>
        <v>0.11991699674443843</v>
      </c>
      <c r="IS31" s="20">
        <f>'Equation 4 Type II FTE'!IS31-'Equation 4 Type I FTE'!IS31</f>
        <v>0.12317421323928379</v>
      </c>
      <c r="IT31" s="20">
        <f>'Equation 4 Type II FTE'!IT31-'Equation 4 Type I FTE'!IT31</f>
        <v>0.14460326912642432</v>
      </c>
      <c r="IU31" s="20">
        <f>'Equation 4 Type II FTE'!IU31-'Equation 4 Type I FTE'!IU31</f>
        <v>0.1267742946283234</v>
      </c>
      <c r="IV31" s="20">
        <f>'Equation 4 Type II FTE'!IV31-'Equation 4 Type I FTE'!IV31</f>
        <v>0.12771717308735758</v>
      </c>
      <c r="IW31" s="20">
        <f>'Equation 4 Type II FTE'!IW31-'Equation 4 Type I FTE'!IW31</f>
        <v>0.11511688822571894</v>
      </c>
      <c r="IX31" s="20">
        <f>'Equation 4 Type II FTE'!IX31-'Equation 4 Type I FTE'!IX31</f>
        <v>0.13003151112316874</v>
      </c>
      <c r="IY31" s="20">
        <f>'Equation 4 Type II FTE'!IY31-'Equation 4 Type I FTE'!IY31</f>
        <v>0.12205990233315246</v>
      </c>
      <c r="IZ31" s="20">
        <f>'Equation 4 Type II FTE'!IZ31-'Equation 4 Type I FTE'!IZ31</f>
        <v>0.15848929734129139</v>
      </c>
      <c r="JA31" s="20">
        <f>'Equation 4 Type II FTE'!JA31-'Equation 4 Type I FTE'!JA31</f>
        <v>0.12737430819316334</v>
      </c>
      <c r="JB31" s="20">
        <f>'Equation 4 Type II FTE'!JB31-'Equation 4 Type I FTE'!JB31</f>
        <v>0.19423296256104178</v>
      </c>
      <c r="JC31" s="20">
        <f>'Equation 4 Type II FTE'!JC31-'Equation 4 Type I FTE'!JC31</f>
        <v>0.23546246608790017</v>
      </c>
      <c r="JD31" s="20">
        <f>'Equation 4 Type II FTE'!JD31-'Equation 4 Type I FTE'!JD31</f>
        <v>0.23331956049918615</v>
      </c>
      <c r="JE31" s="20">
        <f>'Equation 4 Type II FTE'!JE31-'Equation 4 Type I FTE'!JE31</f>
        <v>0.21986211340206188</v>
      </c>
      <c r="JF31" s="20">
        <f>'Equation 4 Type II FTE'!JF31-'Equation 4 Type I FTE'!JF31</f>
        <v>0.21669061313076507</v>
      </c>
      <c r="JG31" s="20">
        <f>'Equation 4 Type II FTE'!JG31-'Equation 4 Type I FTE'!JG31</f>
        <v>0.27112041508410201</v>
      </c>
      <c r="JH31" s="20">
        <f>'Equation 4 Type II FTE'!JH31-'Equation 4 Type I FTE'!JH31</f>
        <v>0.22920518176885515</v>
      </c>
      <c r="JI31" s="20">
        <f>'Equation 4 Type II FTE'!JI31-'Equation 4 Type I FTE'!JI31</f>
        <v>0.20649038252848617</v>
      </c>
      <c r="JJ31" s="20">
        <f>'Equation 4 Type II FTE'!JJ31-'Equation 4 Type I FTE'!JJ31</f>
        <v>0.16671805480195334</v>
      </c>
      <c r="JK31" s="20">
        <f>'Equation 4 Type II FTE'!JK31-'Equation 4 Type I FTE'!JK31</f>
        <v>0.26006302224633748</v>
      </c>
      <c r="JL31" s="20">
        <f>'Equation 4 Type II FTE'!JL31-'Equation 4 Type I FTE'!JL31</f>
        <v>0.15900359468258274</v>
      </c>
      <c r="JM31" s="20">
        <f>'Equation 4 Type II FTE'!JM31-'Equation 4 Type I FTE'!JM31</f>
        <v>0.17588969072164953</v>
      </c>
      <c r="JN31" s="20">
        <f>'Equation 4 Type II FTE'!JN31-'Equation 4 Type I FTE'!JN31</f>
        <v>0.18120409658166031</v>
      </c>
      <c r="JO31" s="20">
        <f>'Equation 4 Type II FTE'!JO31-'Equation 4 Type I FTE'!JO31</f>
        <v>0.24369122354856212</v>
      </c>
      <c r="JP31" s="20">
        <f>'Equation 4 Type II FTE'!JP31-'Equation 4 Type I FTE'!JP31</f>
        <v>0.24797703472599025</v>
      </c>
      <c r="JQ31" s="20">
        <f>'Equation 4 Type II FTE'!JQ31-'Equation 4 Type I FTE'!JQ31</f>
        <v>0.31457854042322309</v>
      </c>
      <c r="JR31" s="20">
        <f>'Equation 4 Type II FTE'!JR31-'Equation 4 Type I FTE'!JR31</f>
        <v>0.27754913185024421</v>
      </c>
      <c r="JS31" s="20">
        <f>'Equation 4 Type II FTE'!JS31-'Equation 4 Type I FTE'!JS31</f>
        <v>0.21197622083559414</v>
      </c>
      <c r="JT31" s="20">
        <f>'Equation 4 Type II FTE'!JT31-'Equation 4 Type I FTE'!JT31</f>
        <v>0.20966188279978298</v>
      </c>
      <c r="JU31" s="20">
        <f>'Equation 4 Type II FTE'!JU31-'Equation 4 Type I FTE'!JU31</f>
        <v>0.19457582745523605</v>
      </c>
      <c r="JV31" s="20">
        <f>'Equation 4 Type II FTE'!JV31-'Equation 4 Type I FTE'!JV31</f>
        <v>0.16911810906131308</v>
      </c>
      <c r="JW31" s="20">
        <f>'Equation 4 Type II FTE'!JW31-'Equation 4 Type I FTE'!JW31</f>
        <v>0.15668925664677158</v>
      </c>
      <c r="JX31" s="20">
        <f>'Equation 4 Type II FTE'!JX31-'Equation 4 Type I FTE'!JX31</f>
        <v>0.14014602550189909</v>
      </c>
      <c r="JY31" s="20">
        <f>'Equation 4 Type II FTE'!JY31-'Equation 4 Type I FTE'!JY31</f>
        <v>0.20991903147042867</v>
      </c>
      <c r="JZ31" s="20">
        <f>'Equation 4 Type II FTE'!JZ31-'Equation 4 Type I FTE'!JZ31</f>
        <v>0.18480417797069995</v>
      </c>
      <c r="KA31" s="20">
        <f>'Equation 4 Type II FTE'!KA31-'Equation 4 Type I FTE'!KA31</f>
        <v>9.7973643516006514E-2</v>
      </c>
      <c r="KB31" s="20">
        <f>'Equation 4 Type II FTE'!KB31-'Equation 4 Type I FTE'!KB31</f>
        <v>0.33060747422680414</v>
      </c>
      <c r="KC31" s="20">
        <f>'Equation 4 Type II FTE'!KC31-'Equation 4 Type I FTE'!KC31</f>
        <v>0.24111973684210525</v>
      </c>
      <c r="KD31" s="20">
        <f>'Equation 4 Type II FTE'!KD31-'Equation 4 Type I FTE'!KD31</f>
        <v>0.1514605670103093</v>
      </c>
      <c r="KE31" s="20">
        <f>'Equation 4 Type II FTE'!KE31-'Equation 4 Type I FTE'!KE31</f>
        <v>0.1690323928377645</v>
      </c>
      <c r="KF31" s="20">
        <f>'Equation 4 Type II FTE'!KF31-'Equation 4 Type I FTE'!KF31</f>
        <v>0.17931833966359195</v>
      </c>
      <c r="KG31" s="20">
        <f>'Equation 4 Type II FTE'!KG31-'Equation 4 Type I FTE'!KG31</f>
        <v>0.18643278621812265</v>
      </c>
      <c r="KH31" s="20">
        <f>'Equation 4 Type II FTE'!KH31-'Equation 4 Type I FTE'!KH31</f>
        <v>0.16997527129679868</v>
      </c>
      <c r="KI31" s="20">
        <f>'Equation 4 Type II FTE'!KI31-'Equation 4 Type I FTE'!KI31</f>
        <v>0.20486177428106353</v>
      </c>
      <c r="KJ31" s="20">
        <f>'Equation 4 Type II FTE'!KJ31-'Equation 4 Type I FTE'!KJ31</f>
        <v>0.22937661421595223</v>
      </c>
      <c r="KK31" s="20">
        <f>'Equation 4 Type II FTE'!KK31-'Equation 4 Type I FTE'!KK31</f>
        <v>0.16148936516549106</v>
      </c>
      <c r="KL31" s="20">
        <f>'Equation 4 Type II FTE'!KL31-'Equation 4 Type I FTE'!KL31</f>
        <v>0.28894938958220295</v>
      </c>
      <c r="KM31" s="20">
        <f>'Equation 4 Type II FTE'!KM31-'Equation 4 Type I FTE'!KM31</f>
        <v>0.28500644329896907</v>
      </c>
      <c r="KN31" s="20">
        <f>'Equation 4 Type II FTE'!KN31-'Equation 4 Type I FTE'!KN31</f>
        <v>0.18831854313619101</v>
      </c>
      <c r="KO31" s="20">
        <f>'Equation 4 Type II FTE'!KO31-'Equation 4 Type I FTE'!KO31</f>
        <v>0.17297533912099836</v>
      </c>
      <c r="KP31" s="20">
        <f>'Equation 4 Type II FTE'!KP31-'Equation 4 Type I FTE'!KP31</f>
        <v>0.20237600379815521</v>
      </c>
      <c r="KQ31" s="20">
        <f>'Equation 4 Type II FTE'!KQ31-'Equation 4 Type I FTE'!KQ31</f>
        <v>0.26400596852957137</v>
      </c>
      <c r="KR31" s="20">
        <f>'Equation 4 Type II FTE'!KR31-'Equation 4 Type I FTE'!KR31</f>
        <v>0.11571690179055888</v>
      </c>
      <c r="KS31" s="20">
        <f>'Equation 4 Type II FTE'!KS31-'Equation 4 Type I FTE'!KS31</f>
        <v>0.18626135377102543</v>
      </c>
      <c r="KT31" s="20">
        <f>'Equation 4 Type II FTE'!KT31-'Equation 4 Type I FTE'!KT31</f>
        <v>0.19414724633749322</v>
      </c>
      <c r="KU31" s="20">
        <f>'Equation 4 Type II FTE'!KU31-'Equation 4 Type I FTE'!KU31</f>
        <v>0.24660557514921322</v>
      </c>
      <c r="KV31" s="20">
        <f>'Equation 4 Type II FTE'!KV31-'Equation 4 Type I FTE'!KV31</f>
        <v>0.13577449810092243</v>
      </c>
      <c r="KW31" s="20">
        <f>'Equation 4 Type II FTE'!KW31-'Equation 4 Type I FTE'!KW31</f>
        <v>0.3166357297883885</v>
      </c>
      <c r="KX31" s="20">
        <f>'Equation 4 Type II FTE'!KX31-'Equation 4 Type I FTE'!KX31</f>
        <v>0.31543570265870863</v>
      </c>
      <c r="KY31" s="20">
        <f>'Equation 4 Type II FTE'!KY31-'Equation 4 Type I FTE'!KY31</f>
        <v>0.29383521432447102</v>
      </c>
      <c r="KZ31" s="20">
        <f>'Equation 4 Type II FTE'!KZ31-'Equation 4 Type I FTE'!KZ31</f>
        <v>0.27360618556701033</v>
      </c>
      <c r="LA31" s="20">
        <f>'Equation 4 Type II FTE'!LA31-'Equation 4 Type I FTE'!LA31</f>
        <v>0.30600691806836683</v>
      </c>
      <c r="LB31" s="20">
        <f>'Equation 4 Type II FTE'!LB31-'Equation 4 Type I FTE'!LB31</f>
        <v>0.28517787574606618</v>
      </c>
      <c r="LC31" s="20">
        <f>'Equation 4 Type II FTE'!LC31-'Equation 4 Type I FTE'!LC31</f>
        <v>0.30257826912642433</v>
      </c>
      <c r="LD31" s="20">
        <f>'Equation 4 Type II FTE'!LD31-'Equation 4 Type I FTE'!LD31</f>
        <v>0.34483636733586542</v>
      </c>
      <c r="LE31" s="20">
        <f>'Equation 4 Type II FTE'!LE31-'Equation 4 Type I FTE'!LE31</f>
        <v>0.25706295442213783</v>
      </c>
      <c r="LF31" s="20">
        <f>'Equation 4 Type II FTE'!LF31-'Equation 4 Type I FTE'!LF31</f>
        <v>0.19603300325556161</v>
      </c>
      <c r="LG31" s="20">
        <f>'Equation 4 Type II FTE'!LG31-'Equation 4 Type I FTE'!LG31</f>
        <v>0.30909270211611506</v>
      </c>
      <c r="LH31" s="20">
        <f>'Equation 4 Type II FTE'!LH31-'Equation 4 Type I FTE'!LH31</f>
        <v>0.30617835051546388</v>
      </c>
      <c r="LI31" s="20">
        <f>'Equation 4 Type II FTE'!LI31-'Equation 4 Type I FTE'!LI31</f>
        <v>0.32683596039066742</v>
      </c>
      <c r="LJ31" s="20">
        <f>'Equation 4 Type II FTE'!LJ31-'Equation 4 Type I FTE'!LJ31</f>
        <v>0.22354791101465002</v>
      </c>
      <c r="LK31" s="20">
        <f>'Equation 4 Type II FTE'!LK31-'Equation 4 Type I FTE'!LK31</f>
        <v>0.28012061855670106</v>
      </c>
      <c r="LL31" s="20">
        <f>'Equation 4 Type II FTE'!LL31-'Equation 4 Type I FTE'!LL31</f>
        <v>0.35512231416169288</v>
      </c>
      <c r="LM31" s="20">
        <f>'Equation 4 Type II FTE'!LM31-'Equation 4 Type I FTE'!LM31</f>
        <v>0.23580533098209441</v>
      </c>
      <c r="LN31" s="20">
        <f>'Equation 4 Type II FTE'!LN31-'Equation 4 Type I FTE'!LN31</f>
        <v>0.31895006782419966</v>
      </c>
      <c r="LO31" s="20">
        <f>'Equation 4 Type II FTE'!LO31-'Equation 4 Type I FTE'!LO31</f>
        <v>0.19963308464460117</v>
      </c>
      <c r="LP31" s="20">
        <f>'Equation 4 Type II FTE'!LP31-'Equation 4 Type I FTE'!LP31</f>
        <v>0.30223540423223005</v>
      </c>
      <c r="LQ31" s="20">
        <f>'Equation 4 Type II FTE'!LQ31-'Equation 4 Type I FTE'!LQ31</f>
        <v>0.21651918068366793</v>
      </c>
      <c r="LR31" s="20">
        <f>'Equation 4 Type II FTE'!LR31-'Equation 4 Type I FTE'!LR31</f>
        <v>0.31337851329354316</v>
      </c>
      <c r="LS31" s="20">
        <f>'Equation 4 Type II FTE'!LS31-'Equation 4 Type I FTE'!LS31</f>
        <v>0.24163403418339668</v>
      </c>
      <c r="LT31" s="20">
        <f>'Equation 4 Type II FTE'!LT31-'Equation 4 Type I FTE'!LT31</f>
        <v>0.18754709712425394</v>
      </c>
      <c r="LU31" s="20">
        <f>'Equation 4 Type II FTE'!LU31-'Equation 4 Type I FTE'!LU31</f>
        <v>0.29923533640803041</v>
      </c>
      <c r="LV31" s="20">
        <f>'Equation 4 Type II FTE'!LV31-'Equation 4 Type I FTE'!LV31</f>
        <v>0.25552006239826369</v>
      </c>
      <c r="LW31" s="20">
        <f>'Equation 4 Type II FTE'!LW31-'Equation 4 Type I FTE'!LW31</f>
        <v>0.27300617200217042</v>
      </c>
      <c r="LX31" s="20">
        <f>'Equation 4 Type II FTE'!LX31-'Equation 4 Type I FTE'!LX31</f>
        <v>0.32812170374389588</v>
      </c>
      <c r="LY31" s="20">
        <f>'Equation 4 Type II FTE'!LY31-'Equation 4 Type I FTE'!LY31</f>
        <v>0.29357806565382527</v>
      </c>
      <c r="LZ31" s="20">
        <f>'Equation 4 Type II FTE'!LZ31-'Equation 4 Type I FTE'!LZ31</f>
        <v>0.25029137276180141</v>
      </c>
      <c r="MA31" s="20">
        <f>'Equation 4 Type II FTE'!MA31-'Equation 4 Type I FTE'!MA31</f>
        <v>0.17683256918068366</v>
      </c>
      <c r="MB31" s="20">
        <f>'Equation 4 Type II FTE'!MB31-'Equation 4 Type I FTE'!MB31</f>
        <v>0.26100590070537166</v>
      </c>
      <c r="MC31" s="20">
        <f>'Equation 4 Type II FTE'!MC31-'Equation 4 Type I FTE'!MC31</f>
        <v>0.34029340748779169</v>
      </c>
      <c r="MD31" s="20">
        <f>'Equation 4 Type II FTE'!MD31-'Equation 4 Type I FTE'!MD31</f>
        <v>0.27814914541508412</v>
      </c>
      <c r="ME31" s="20">
        <f>'Equation 4 Type II FTE'!ME31-'Equation 4 Type I FTE'!ME31</f>
        <v>0.26854892837764516</v>
      </c>
      <c r="MF31" s="20">
        <f>'Equation 4 Type II FTE'!MF31-'Equation 4 Type I FTE'!MF31</f>
        <v>0.28423499728703205</v>
      </c>
      <c r="MG31" s="20">
        <f>'Equation 4 Type II FTE'!MG31-'Equation 4 Type I FTE'!MG31</f>
        <v>0.28123492946283235</v>
      </c>
      <c r="MH31" s="20">
        <f>'Equation 4 Type II FTE'!MH31-'Equation 4 Type I FTE'!MH31</f>
        <v>0.29194945740640266</v>
      </c>
      <c r="MI31" s="20">
        <f>'Equation 4 Type II FTE'!MI31-'Equation 4 Type I FTE'!MI31</f>
        <v>0.26700603635377101</v>
      </c>
      <c r="MJ31" s="20">
        <f>'Equation 4 Type II FTE'!MJ31-'Equation 4 Type I FTE'!MJ31</f>
        <v>0.235291033640803</v>
      </c>
      <c r="MK31" s="20">
        <f>'Equation 4 Type II FTE'!MK31-'Equation 4 Type I FTE'!MK31</f>
        <v>0.25989158979924043</v>
      </c>
      <c r="ML31" s="20">
        <f>'Equation 4 Type II FTE'!ML31-'Equation 4 Type I FTE'!ML31</f>
        <v>0.34380777265328272</v>
      </c>
      <c r="MM31" s="20">
        <f>'Equation 4 Type II FTE'!MM31-'Equation 4 Type I FTE'!MM31</f>
        <v>0.24051972327726531</v>
      </c>
      <c r="MN31" s="20">
        <f>'Equation 4 Type II FTE'!MN31-'Equation 4 Type I FTE'!MN31</f>
        <v>0.23194810092240911</v>
      </c>
      <c r="MO31" s="20">
        <f>'Equation 4 Type II FTE'!MO31-'Equation 4 Type I FTE'!MO31</f>
        <v>0.19440439500813889</v>
      </c>
      <c r="MP31" s="20">
        <f>'Equation 4 Type II FTE'!MP31-'Equation 4 Type I FTE'!MP31</f>
        <v>0.19620443570265872</v>
      </c>
      <c r="MQ31" s="20">
        <f>'Equation 4 Type II FTE'!MQ31-'Equation 4 Type I FTE'!MQ31</f>
        <v>0.18188982637004886</v>
      </c>
      <c r="MR31" s="20">
        <f>'Equation 4 Type II FTE'!MR31-'Equation 4 Type I FTE'!MR31</f>
        <v>0.23203381714595767</v>
      </c>
      <c r="MS31" s="20">
        <f>'Equation 4 Type II FTE'!MS31-'Equation 4 Type I FTE'!MS31</f>
        <v>0.20374746337493221</v>
      </c>
      <c r="MT31" s="20">
        <f>'Equation 4 Type II FTE'!MT31-'Equation 4 Type I FTE'!MT31</f>
        <v>0.24026257460661965</v>
      </c>
      <c r="MU31" s="20">
        <f>'Equation 4 Type II FTE'!MU31-'Equation 4 Type I FTE'!MU31</f>
        <v>0.1912328947368421</v>
      </c>
      <c r="MV31" s="20">
        <f>'Equation 4 Type II FTE'!MV31-'Equation 4 Type I FTE'!MV31</f>
        <v>0.28354926749864351</v>
      </c>
      <c r="MW31" s="20">
        <f>'Equation 4 Type II FTE'!MW31-'Equation 4 Type I FTE'!MW31</f>
        <v>0.26786319858925722</v>
      </c>
      <c r="MX31" s="20">
        <f>'Equation 4 Type II FTE'!MX31-'Equation 4 Type I FTE'!MX31</f>
        <v>0.29606383613673337</v>
      </c>
      <c r="MY31" s="20">
        <f>'Equation 4 Type II FTE'!MY31-'Equation 4 Type I FTE'!MY31</f>
        <v>0.27429191535539932</v>
      </c>
      <c r="MZ31" s="20">
        <f>'Equation 4 Type II FTE'!MZ31-'Equation 4 Type I FTE'!MZ31</f>
        <v>0.20374746337493299</v>
      </c>
      <c r="NA31" s="20">
        <f>'Equation 4 Type II FTE'!NA31-'Equation 4 Type I FTE'!NA31</f>
        <v>0.33832193434617608</v>
      </c>
      <c r="NB31" s="20">
        <f>'Equation 4 Type II FTE'!NB31-'Equation 4 Type I FTE'!NB31</f>
        <v>0.24677700759631094</v>
      </c>
      <c r="NC31" s="20">
        <f>'Equation 4 Type II FTE'!NC31-'Equation 4 Type I FTE'!NC31</f>
        <v>0.2748919289202405</v>
      </c>
      <c r="ND31" s="20">
        <f>'Equation 4 Type II FTE'!ND31-'Equation 4 Type I FTE'!ND31</f>
        <v>0.30806410743353396</v>
      </c>
      <c r="NE31" s="20">
        <f>'Equation 4 Type II FTE'!NE31-'Equation 4 Type I FTE'!NE31</f>
        <v>0.19757589527943598</v>
      </c>
      <c r="NF31" s="20">
        <f>'Equation 4 Type II FTE'!NF31-'Equation 4 Type I FTE'!NF31</f>
        <v>0.27472049647314201</v>
      </c>
      <c r="NG31" s="46">
        <f>'Equation 4 Type II FTE'!NG31-'Equation 4 Type I FTE'!NG31</f>
        <v>0.29623526858383009</v>
      </c>
      <c r="NH31" s="20">
        <f>'Equation 4 Type II FTE'!NH31-'Equation 4 Type I FTE'!NH31</f>
        <v>0.31363566196418879</v>
      </c>
      <c r="NI31" s="20">
        <f>'Equation 4 Type II FTE'!NI31-'Equation 4 Type I FTE'!NI31</f>
        <v>0.19654730059685299</v>
      </c>
      <c r="NJ31" s="46">
        <f>'Equation 4 Type II FTE'!NJ31-'Equation 4 Type I FTE'!NJ31</f>
        <v>0.46878202658708634</v>
      </c>
    </row>
    <row r="32" spans="2:374" ht="14.5" thickBot="1" x14ac:dyDescent="0.35">
      <c r="B32" s="27" t="s">
        <v>817</v>
      </c>
      <c r="C32" s="47">
        <f>'Equation 4 Type II FTE'!C32-'Equation 4 Type I FTE'!C32</f>
        <v>3.4427001977419151E-2</v>
      </c>
      <c r="D32" s="47">
        <f>'Equation 4 Type II FTE'!D32-'Equation 4 Type I FTE'!D32</f>
        <v>4.0629255597371947E-2</v>
      </c>
      <c r="E32" s="47">
        <f>'Equation 4 Type II FTE'!E32-'Equation 4 Type I FTE'!E32</f>
        <v>4.1528132933596987E-2</v>
      </c>
      <c r="F32" s="47">
        <f>'Equation 4 Type II FTE'!F32-'Equation 4 Type I FTE'!F32</f>
        <v>5.6359608981310205E-2</v>
      </c>
      <c r="G32" s="47">
        <f>'Equation 4 Type II FTE'!G32-'Equation 4 Type I FTE'!G32</f>
        <v>4.008992919563692E-2</v>
      </c>
      <c r="H32" s="47">
        <f>'Equation 4 Type II FTE'!H32-'Equation 4 Type I FTE'!H32</f>
        <v>3.3078685973081584E-2</v>
      </c>
      <c r="I32" s="47">
        <f>'Equation 4 Type II FTE'!I32-'Equation 4 Type I FTE'!I32</f>
        <v>2.7415758754863812E-2</v>
      </c>
      <c r="J32" s="47">
        <f>'Equation 4 Type II FTE'!J32-'Equation 4 Type I FTE'!J32</f>
        <v>3.2629247304969064E-2</v>
      </c>
      <c r="K32" s="47">
        <f>'Equation 4 Type II FTE'!K32-'Equation 4 Type I FTE'!K32</f>
        <v>2.8134860623843849E-2</v>
      </c>
      <c r="L32" s="47">
        <f>'Equation 4 Type II FTE'!L32-'Equation 4 Type I FTE'!L32</f>
        <v>5.7438261784780252E-2</v>
      </c>
      <c r="M32" s="47">
        <f>'Equation 4 Type II FTE'!M32-'Equation 4 Type I FTE'!M32</f>
        <v>3.3618012374816611E-2</v>
      </c>
      <c r="N32" s="47">
        <f>'Equation 4 Type II FTE'!N32-'Equation 4 Type I FTE'!N32</f>
        <v>6.6696698347898195E-2</v>
      </c>
      <c r="O32" s="47">
        <f>'Equation 4 Type II FTE'!O32-'Equation 4 Type I FTE'!O32</f>
        <v>3.4157338776551638E-2</v>
      </c>
      <c r="P32" s="47">
        <f>'Equation 4 Type II FTE'!P32-'Equation 4 Type I FTE'!P32</f>
        <v>2.4988789947056195E-2</v>
      </c>
      <c r="Q32" s="47">
        <f>'Equation 4 Type II FTE'!Q32-'Equation 4 Type I FTE'!Q32</f>
        <v>0</v>
      </c>
      <c r="R32" s="47">
        <f>'Equation 4 Type II FTE'!R32-'Equation 4 Type I FTE'!R32</f>
        <v>2.4988789947056195E-2</v>
      </c>
      <c r="S32" s="47">
        <f>'Equation 4 Type II FTE'!S32-'Equation 4 Type I FTE'!S32</f>
        <v>2.9303401160936403E-2</v>
      </c>
      <c r="T32" s="47">
        <f>'Equation 4 Type II FTE'!T32-'Equation 4 Type I FTE'!T32</f>
        <v>3.0202278497161446E-2</v>
      </c>
      <c r="U32" s="47">
        <f>'Equation 4 Type II FTE'!U32-'Equation 4 Type I FTE'!U32</f>
        <v>3.7303409453339292E-2</v>
      </c>
      <c r="V32" s="47">
        <f>'Equation 4 Type II FTE'!V32-'Equation 4 Type I FTE'!V32</f>
        <v>4.2247234802577027E-2</v>
      </c>
      <c r="W32" s="47">
        <f>'Equation 4 Type II FTE'!W32-'Equation 4 Type I FTE'!W32</f>
        <v>2.4809014479811188E-2</v>
      </c>
      <c r="X32" s="47">
        <f>'Equation 4 Type II FTE'!X32-'Equation 4 Type I FTE'!X32</f>
        <v>2.4449463545321171E-2</v>
      </c>
      <c r="Y32" s="47">
        <f>'Equation 4 Type II FTE'!Y32-'Equation 4 Type I FTE'!Y32</f>
        <v>2.6337105951393762E-2</v>
      </c>
      <c r="Z32" s="47">
        <f>'Equation 4 Type II FTE'!Z32-'Equation 4 Type I FTE'!Z32</f>
        <v>6.2471974867640501E-2</v>
      </c>
      <c r="AA32" s="47">
        <f>'Equation 4 Type II FTE'!AA32-'Equation 4 Type I FTE'!AA32</f>
        <v>4.1977571601709507E-2</v>
      </c>
      <c r="AB32" s="47">
        <f>'Equation 4 Type II FTE'!AB32-'Equation 4 Type I FTE'!AB32</f>
        <v>5.8966353256362833E-2</v>
      </c>
      <c r="AC32" s="47">
        <f>'Equation 4 Type II FTE'!AC32-'Equation 4 Type I FTE'!AC32</f>
        <v>4.080903106461696E-2</v>
      </c>
      <c r="AD32" s="47">
        <f>'Equation 4 Type II FTE'!AD32-'Equation 4 Type I FTE'!AD32</f>
        <v>3.0292166230783953E-2</v>
      </c>
      <c r="AE32" s="47">
        <f>'Equation 4 Type II FTE'!AE32-'Equation 4 Type I FTE'!AE32</f>
        <v>2.9932615296293937E-2</v>
      </c>
      <c r="AF32" s="47">
        <f>'Equation 4 Type II FTE'!AF32-'Equation 4 Type I FTE'!AF32</f>
        <v>3.3348349173949098E-2</v>
      </c>
      <c r="AG32" s="47">
        <f>'Equation 4 Type II FTE'!AG32-'Equation 4 Type I FTE'!AG32</f>
        <v>3.2359584104101551E-2</v>
      </c>
      <c r="AH32" s="47">
        <f>'Equation 4 Type II FTE'!AH32-'Equation 4 Type I FTE'!AH32</f>
        <v>3.7393297186961792E-2</v>
      </c>
      <c r="AI32" s="47">
        <f>'Equation 4 Type II FTE'!AI32-'Equation 4 Type I FTE'!AI32</f>
        <v>3.2719135038591571E-2</v>
      </c>
      <c r="AJ32" s="47">
        <f>'Equation 4 Type II FTE'!AJ32-'Equation 4 Type I FTE'!AJ32</f>
        <v>2.8224748357466349E-2</v>
      </c>
      <c r="AK32" s="47">
        <f>'Equation 4 Type II FTE'!AK32-'Equation 4 Type I FTE'!AK32</f>
        <v>3.5505654780889198E-2</v>
      </c>
      <c r="AL32" s="47">
        <f>'Equation 4 Type II FTE'!AL32-'Equation 4 Type I FTE'!AL32</f>
        <v>3.5235991580021685E-2</v>
      </c>
      <c r="AM32" s="47">
        <f>'Equation 4 Type II FTE'!AM32-'Equation 4 Type I FTE'!AM32</f>
        <v>3.8831500924921859E-2</v>
      </c>
      <c r="AN32" s="47">
        <f>'Equation 4 Type II FTE'!AN32-'Equation 4 Type I FTE'!AN32</f>
        <v>2.4988789947056195E-2</v>
      </c>
      <c r="AO32" s="47">
        <f>'Equation 4 Type II FTE'!AO32-'Equation 4 Type I FTE'!AO32</f>
        <v>2.1932607003891054E-2</v>
      </c>
      <c r="AP32" s="47">
        <f>'Equation 4 Type II FTE'!AP32-'Equation 4 Type I FTE'!AP32</f>
        <v>3.8471949990431839E-2</v>
      </c>
      <c r="AQ32" s="47">
        <f>'Equation 4 Type II FTE'!AQ32-'Equation 4 Type I FTE'!AQ32</f>
        <v>2.7146095553996302E-2</v>
      </c>
      <c r="AR32" s="47">
        <f>'Equation 4 Type II FTE'!AR32-'Equation 4 Type I FTE'!AR32</f>
        <v>3.0292166230783953E-2</v>
      </c>
      <c r="AS32" s="47">
        <f>'Equation 4 Type II FTE'!AS32-'Equation 4 Type I FTE'!AS32</f>
        <v>2.8494411558333866E-2</v>
      </c>
      <c r="AT32" s="47">
        <f>'Equation 4 Type II FTE'!AT32-'Equation 4 Type I FTE'!AT32</f>
        <v>2.6786544619506282E-2</v>
      </c>
      <c r="AU32" s="47">
        <f>'Equation 4 Type II FTE'!AU32-'Equation 4 Type I FTE'!AU32</f>
        <v>2.4539351278943678E-2</v>
      </c>
      <c r="AV32" s="47">
        <f>'Equation 4 Type II FTE'!AV32-'Equation 4 Type I FTE'!AV32</f>
        <v>2.9932615296293937E-2</v>
      </c>
      <c r="AW32" s="47">
        <f>'Equation 4 Type II FTE'!AW32-'Equation 4 Type I FTE'!AW32</f>
        <v>2.6337105951393762E-2</v>
      </c>
      <c r="AX32" s="47">
        <f>'Equation 4 Type II FTE'!AX32-'Equation 4 Type I FTE'!AX32</f>
        <v>2.6516881418638769E-2</v>
      </c>
      <c r="AY32" s="47">
        <f>'Equation 4 Type II FTE'!AY32-'Equation 4 Type I FTE'!AY32</f>
        <v>2.1573056069401034E-2</v>
      </c>
      <c r="AZ32" s="47">
        <f>'Equation 4 Type II FTE'!AZ32-'Equation 4 Type I FTE'!AZ32</f>
        <v>2.3370810741851118E-2</v>
      </c>
      <c r="BA32" s="47">
        <f>'Equation 4 Type II FTE'!BA32-'Equation 4 Type I FTE'!BA32</f>
        <v>2.4629239012566181E-2</v>
      </c>
      <c r="BB32" s="47">
        <f>'Equation 4 Type II FTE'!BB32-'Equation 4 Type I FTE'!BB32</f>
        <v>3.2269696370479051E-2</v>
      </c>
      <c r="BC32" s="47">
        <f>'Equation 4 Type II FTE'!BC32-'Equation 4 Type I FTE'!BC32</f>
        <v>3.4606777444664158E-2</v>
      </c>
      <c r="BD32" s="47">
        <f>'Equation 4 Type II FTE'!BD32-'Equation 4 Type I FTE'!BD32</f>
        <v>2.4719126746188685E-2</v>
      </c>
      <c r="BE32" s="47">
        <f>'Equation 4 Type II FTE'!BE32-'Equation 4 Type I FTE'!BE32</f>
        <v>3.155059450149901E-2</v>
      </c>
      <c r="BF32" s="47">
        <f>'Equation 4 Type II FTE'!BF32-'Equation 4 Type I FTE'!BF32</f>
        <v>3.1011268099763987E-2</v>
      </c>
      <c r="BG32" s="47">
        <f>'Equation 4 Type II FTE'!BG32-'Equation 4 Type I FTE'!BG32</f>
        <v>3.8471949990431839E-2</v>
      </c>
      <c r="BH32" s="47">
        <f>'Equation 4 Type II FTE'!BH32-'Equation 4 Type I FTE'!BH32</f>
        <v>3.3707900108439111E-2</v>
      </c>
      <c r="BI32" s="47">
        <f>'Equation 4 Type II FTE'!BI32-'Equation 4 Type I FTE'!BI32</f>
        <v>3.8561837724054346E-2</v>
      </c>
      <c r="BJ32" s="47">
        <f>'Equation 4 Type II FTE'!BJ32-'Equation 4 Type I FTE'!BJ32</f>
        <v>3.3887675575684124E-2</v>
      </c>
      <c r="BK32" s="47">
        <f>'Equation 4 Type II FTE'!BK32-'Equation 4 Type I FTE'!BK32</f>
        <v>3.0202278497161446E-2</v>
      </c>
      <c r="BL32" s="47">
        <f>'Equation 4 Type II FTE'!BL32-'Equation 4 Type I FTE'!BL32</f>
        <v>2.5618004082413728E-2</v>
      </c>
      <c r="BM32" s="47">
        <f>'Equation 4 Type II FTE'!BM32-'Equation 4 Type I FTE'!BM32</f>
        <v>3.0561829431651467E-2</v>
      </c>
      <c r="BN32" s="47">
        <f>'Equation 4 Type II FTE'!BN32-'Equation 4 Type I FTE'!BN32</f>
        <v>3.4337114243796645E-2</v>
      </c>
      <c r="BO32" s="47">
        <f>'Equation 4 Type II FTE'!BO32-'Equation 4 Type I FTE'!BO32</f>
        <v>4.9078702557887356E-2</v>
      </c>
      <c r="BP32" s="47">
        <f>'Equation 4 Type II FTE'!BP32-'Equation 4 Type I FTE'!BP32</f>
        <v>2.7146095553996302E-2</v>
      </c>
      <c r="BQ32" s="47">
        <f>'Equation 4 Type II FTE'!BQ32-'Equation 4 Type I FTE'!BQ32</f>
        <v>3.3348349173949098E-2</v>
      </c>
      <c r="BR32" s="47">
        <f>'Equation 4 Type II FTE'!BR32-'Equation 4 Type I FTE'!BR32</f>
        <v>2.6786544619506282E-2</v>
      </c>
      <c r="BS32" s="47">
        <f>'Equation 4 Type II FTE'!BS32-'Equation 4 Type I FTE'!BS32</f>
        <v>3.146070676787651E-2</v>
      </c>
      <c r="BT32" s="47">
        <f>'Equation 4 Type II FTE'!BT32-'Equation 4 Type I FTE'!BT32</f>
        <v>3.4966328379154171E-2</v>
      </c>
      <c r="BU32" s="47">
        <f>'Equation 4 Type II FTE'!BU32-'Equation 4 Type I FTE'!BU32</f>
        <v>3.1011268099763987E-2</v>
      </c>
      <c r="BV32" s="47">
        <f>'Equation 4 Type II FTE'!BV32-'Equation 4 Type I FTE'!BV32</f>
        <v>3.155059450149901E-2</v>
      </c>
      <c r="BW32" s="47">
        <f>'Equation 4 Type II FTE'!BW32-'Equation 4 Type I FTE'!BW32</f>
        <v>3.5146103846399185E-2</v>
      </c>
      <c r="BX32" s="47">
        <f>'Equation 4 Type II FTE'!BX32-'Equation 4 Type I FTE'!BX32</f>
        <v>2.6067442750526252E-2</v>
      </c>
      <c r="BY32" s="47">
        <f>'Equation 4 Type II FTE'!BY32-'Equation 4 Type I FTE'!BY32</f>
        <v>2.5258453147923712E-2</v>
      </c>
      <c r="BZ32" s="47">
        <f>'Equation 4 Type II FTE'!BZ32-'Equation 4 Type I FTE'!BZ32</f>
        <v>2.4809014479811188E-2</v>
      </c>
      <c r="CA32" s="47">
        <f>'Equation 4 Type II FTE'!CA32-'Equation 4 Type I FTE'!CA32</f>
        <v>3.6224756649869239E-2</v>
      </c>
      <c r="CB32" s="47">
        <f>'Equation 4 Type II FTE'!CB32-'Equation 4 Type I FTE'!CB32</f>
        <v>3.4606777444664158E-2</v>
      </c>
      <c r="CC32" s="47">
        <f>'Equation 4 Type II FTE'!CC32-'Equation 4 Type I FTE'!CC32</f>
        <v>3.2629247304969064E-2</v>
      </c>
      <c r="CD32" s="47">
        <f>'Equation 4 Type II FTE'!CD32-'Equation 4 Type I FTE'!CD32</f>
        <v>5.3752864706257578E-2</v>
      </c>
      <c r="CE32" s="47">
        <f>'Equation 4 Type II FTE'!CE32-'Equation 4 Type I FTE'!CE32</f>
        <v>3.9730378261146906E-2</v>
      </c>
      <c r="CF32" s="47">
        <f>'Equation 4 Type II FTE'!CF32-'Equation 4 Type I FTE'!CF32</f>
        <v>3.2809022772214071E-2</v>
      </c>
      <c r="CG32" s="47">
        <f>'Equation 4 Type II FTE'!CG32-'Equation 4 Type I FTE'!CG32</f>
        <v>3.0651717165273967E-2</v>
      </c>
      <c r="CH32" s="47">
        <f>'Equation 4 Type II FTE'!CH32-'Equation 4 Type I FTE'!CH32</f>
        <v>2.5438228615168718E-2</v>
      </c>
      <c r="CI32" s="47">
        <f>'Equation 4 Type II FTE'!CI32-'Equation 4 Type I FTE'!CI32</f>
        <v>3.1820257702366524E-2</v>
      </c>
      <c r="CJ32" s="47">
        <f>'Equation 4 Type II FTE'!CJ32-'Equation 4 Type I FTE'!CJ32</f>
        <v>4.6382070549212222E-2</v>
      </c>
      <c r="CK32" s="47">
        <f>'Equation 4 Type II FTE'!CK32-'Equation 4 Type I FTE'!CK32</f>
        <v>5.5101180710595138E-2</v>
      </c>
      <c r="CL32" s="47">
        <f>'Equation 4 Type II FTE'!CL32-'Equation 4 Type I FTE'!CL32</f>
        <v>3.6853970785226765E-2</v>
      </c>
      <c r="CM32" s="47">
        <f>'Equation 4 Type II FTE'!CM32-'Equation 4 Type I FTE'!CM32</f>
        <v>3.8471949990431839E-2</v>
      </c>
      <c r="CN32" s="47">
        <f>'Equation 4 Type II FTE'!CN32-'Equation 4 Type I FTE'!CN32</f>
        <v>2.7865197422976336E-2</v>
      </c>
      <c r="CO32" s="47">
        <f>'Equation 4 Type II FTE'!CO32-'Equation 4 Type I FTE'!CO32</f>
        <v>3.0292166230783953E-2</v>
      </c>
      <c r="CP32" s="47">
        <f>'Equation 4 Type II FTE'!CP32-'Equation 4 Type I FTE'!CP32</f>
        <v>3.0202278497161446E-2</v>
      </c>
      <c r="CQ32" s="47">
        <f>'Equation 4 Type II FTE'!CQ32-'Equation 4 Type I FTE'!CQ32</f>
        <v>2.6966320086751292E-2</v>
      </c>
      <c r="CR32" s="47">
        <f>'Equation 4 Type II FTE'!CR32-'Equation 4 Type I FTE'!CR32</f>
        <v>2.6516881418638769E-2</v>
      </c>
      <c r="CS32" s="47">
        <f>'Equation 4 Type II FTE'!CS32-'Equation 4 Type I FTE'!CS32</f>
        <v>2.6786544619506282E-2</v>
      </c>
      <c r="CT32" s="47">
        <f>'Equation 4 Type II FTE'!CT32-'Equation 4 Type I FTE'!CT32</f>
        <v>2.5977555016903742E-2</v>
      </c>
      <c r="CU32" s="47">
        <f>'Equation 4 Type II FTE'!CU32-'Equation 4 Type I FTE'!CU32</f>
        <v>2.4719126746188685E-2</v>
      </c>
      <c r="CV32" s="47">
        <f>'Equation 4 Type II FTE'!CV32-'Equation 4 Type I FTE'!CV32</f>
        <v>3.6314644383491738E-2</v>
      </c>
      <c r="CW32" s="47">
        <f>'Equation 4 Type II FTE'!CW32-'Equation 4 Type I FTE'!CW32</f>
        <v>3.6943858518849265E-2</v>
      </c>
      <c r="CX32" s="47">
        <f>'Equation 4 Type II FTE'!CX32-'Equation 4 Type I FTE'!CX32</f>
        <v>2.8943850226446386E-2</v>
      </c>
      <c r="CY32" s="47">
        <f>'Equation 4 Type II FTE'!CY32-'Equation 4 Type I FTE'!CY32</f>
        <v>3.5775317981756719E-2</v>
      </c>
      <c r="CZ32" s="47">
        <f>'Equation 4 Type II FTE'!CZ32-'Equation 4 Type I FTE'!CZ32</f>
        <v>5.7707924985647759E-2</v>
      </c>
      <c r="DA32" s="47">
        <f>'Equation 4 Type II FTE'!DA32-'Equation 4 Type I FTE'!DA32</f>
        <v>5.4202303374370098E-2</v>
      </c>
      <c r="DB32" s="47">
        <f>'Equation 4 Type II FTE'!DB32-'Equation 4 Type I FTE'!DB32</f>
        <v>3.5056216112776678E-2</v>
      </c>
      <c r="DC32" s="47">
        <f>'Equation 4 Type II FTE'!DC32-'Equation 4 Type I FTE'!DC32</f>
        <v>4.3146112138802067E-2</v>
      </c>
      <c r="DD32" s="47">
        <f>'Equation 4 Type II FTE'!DD32-'Equation 4 Type I FTE'!DD32</f>
        <v>3.2269696370479051E-2</v>
      </c>
      <c r="DE32" s="47">
        <f>'Equation 4 Type II FTE'!DE32-'Equation 4 Type I FTE'!DE32</f>
        <v>5.7258486317535252E-2</v>
      </c>
      <c r="DF32" s="47">
        <f>'Equation 4 Type II FTE'!DF32-'Equation 4 Type I FTE'!DF32</f>
        <v>4.125846973272948E-2</v>
      </c>
      <c r="DG32" s="47">
        <f>'Equation 4 Type II FTE'!DG32-'Equation 4 Type I FTE'!DG32</f>
        <v>3.8831500924921859E-2</v>
      </c>
      <c r="DH32" s="47">
        <f>'Equation 4 Type II FTE'!DH32-'Equation 4 Type I FTE'!DH32</f>
        <v>5.4921405243350131E-2</v>
      </c>
      <c r="DI32" s="47">
        <f>'Equation 4 Type II FTE'!DI32-'Equation 4 Type I FTE'!DI32</f>
        <v>2.6516881418638769E-2</v>
      </c>
      <c r="DJ32" s="47">
        <f>'Equation 4 Type II FTE'!DJ32-'Equation 4 Type I FTE'!DJ32</f>
        <v>3.8202286789564333E-2</v>
      </c>
      <c r="DK32" s="47">
        <f>'Equation 4 Type II FTE'!DK32-'Equation 4 Type I FTE'!DK32</f>
        <v>6.013489379345538E-2</v>
      </c>
      <c r="DL32" s="47">
        <f>'Equation 4 Type II FTE'!DL32-'Equation 4 Type I FTE'!DL32</f>
        <v>6.3910178605600554E-2</v>
      </c>
      <c r="DM32" s="47">
        <f>'Equation 4 Type II FTE'!DM32-'Equation 4 Type I FTE'!DM32</f>
        <v>2.0314627798685973E-2</v>
      </c>
      <c r="DN32" s="47">
        <f>'Equation 4 Type II FTE'!DN32-'Equation 4 Type I FTE'!DN32</f>
        <v>4.6292182815589715E-2</v>
      </c>
      <c r="DO32" s="47">
        <f>'Equation 4 Type II FTE'!DO32-'Equation 4 Type I FTE'!DO32</f>
        <v>3.092138036614148E-2</v>
      </c>
      <c r="DP32" s="47">
        <f>'Equation 4 Type II FTE'!DP32-'Equation 4 Type I FTE'!DP32</f>
        <v>3.6404532117114245E-2</v>
      </c>
      <c r="DQ32" s="47">
        <f>'Equation 4 Type II FTE'!DQ32-'Equation 4 Type I FTE'!DQ32</f>
        <v>3.2629247304969064E-2</v>
      </c>
      <c r="DR32" s="47">
        <f>'Equation 4 Type II FTE'!DR32-'Equation 4 Type I FTE'!DR32</f>
        <v>4.9797804426867383E-2</v>
      </c>
      <c r="DS32" s="47">
        <f>'Equation 4 Type II FTE'!DS32-'Equation 4 Type I FTE'!DS32</f>
        <v>3.5325879313644191E-2</v>
      </c>
      <c r="DT32" s="47">
        <f>'Equation 4 Type II FTE'!DT32-'Equation 4 Type I FTE'!DT32</f>
        <v>4.0269704662881926E-2</v>
      </c>
      <c r="DU32" s="47">
        <f>'Equation 4 Type II FTE'!DU32-'Equation 4 Type I FTE'!DU32</f>
        <v>3.2449471837724057E-2</v>
      </c>
      <c r="DV32" s="47">
        <f>'Equation 4 Type II FTE'!DV32-'Equation 4 Type I FTE'!DV32</f>
        <v>3.0561829431651467E-2</v>
      </c>
      <c r="DW32" s="47">
        <f>'Equation 4 Type II FTE'!DW32-'Equation 4 Type I FTE'!DW32</f>
        <v>2.4359575811698668E-2</v>
      </c>
      <c r="DX32" s="47">
        <f>'Equation 4 Type II FTE'!DX32-'Equation 4 Type I FTE'!DX32</f>
        <v>3.2898910505836577E-2</v>
      </c>
      <c r="DY32" s="47">
        <f>'Equation 4 Type II FTE'!DY32-'Equation 4 Type I FTE'!DY32</f>
        <v>2.8584299291956373E-2</v>
      </c>
      <c r="DZ32" s="47">
        <f>'Equation 4 Type II FTE'!DZ32-'Equation 4 Type I FTE'!DZ32</f>
        <v>3.1640482235121517E-2</v>
      </c>
      <c r="EA32" s="47">
        <f>'Equation 4 Type II FTE'!EA32-'Equation 4 Type I FTE'!EA32</f>
        <v>4.1977571601709507E-2</v>
      </c>
      <c r="EB32" s="47">
        <f>'Equation 4 Type II FTE'!EB32-'Equation 4 Type I FTE'!EB32</f>
        <v>2.2561821139248581E-2</v>
      </c>
      <c r="EC32" s="47">
        <f>'Equation 4 Type II FTE'!EC32-'Equation 4 Type I FTE'!EC32</f>
        <v>2.939328889455891E-2</v>
      </c>
      <c r="ED32" s="47">
        <f>'Equation 4 Type II FTE'!ED32-'Equation 4 Type I FTE'!ED32</f>
        <v>2.4449463545321171E-2</v>
      </c>
      <c r="EE32" s="47">
        <f>'Equation 4 Type II FTE'!EE32-'Equation 4 Type I FTE'!EE32</f>
        <v>2.8314636091088856E-2</v>
      </c>
      <c r="EF32" s="47">
        <f>'Equation 4 Type II FTE'!EF32-'Equation 4 Type I FTE'!EF32</f>
        <v>2.5618004082413728E-2</v>
      </c>
      <c r="EG32" s="47">
        <f>'Equation 4 Type II FTE'!EG32-'Equation 4 Type I FTE'!EG32</f>
        <v>3.6044981182624225E-2</v>
      </c>
      <c r="EH32" s="47">
        <f>'Equation 4 Type II FTE'!EH32-'Equation 4 Type I FTE'!EH32</f>
        <v>2.2022494737513557E-2</v>
      </c>
      <c r="EI32" s="47">
        <f>'Equation 4 Type II FTE'!EI32-'Equation 4 Type I FTE'!EI32</f>
        <v>2.2561821139248581E-2</v>
      </c>
      <c r="EJ32" s="47">
        <f>'Equation 4 Type II FTE'!EJ32-'Equation 4 Type I FTE'!EJ32</f>
        <v>2.3370810741851118E-2</v>
      </c>
      <c r="EK32" s="47">
        <f>'Equation 4 Type II FTE'!EK32-'Equation 4 Type I FTE'!EK32</f>
        <v>3.4427001977419151E-2</v>
      </c>
      <c r="EL32" s="47">
        <f>'Equation 4 Type II FTE'!EL32-'Equation 4 Type I FTE'!EL32</f>
        <v>2.9033737960068893E-2</v>
      </c>
      <c r="EM32" s="47">
        <f>'Equation 4 Type II FTE'!EM32-'Equation 4 Type I FTE'!EM32</f>
        <v>2.8224748357466349E-2</v>
      </c>
      <c r="EN32" s="47">
        <f>'Equation 4 Type II FTE'!EN32-'Equation 4 Type I FTE'!EN32</f>
        <v>2.6426993685016265E-2</v>
      </c>
      <c r="EO32" s="47">
        <f>'Equation 4 Type II FTE'!EO32-'Equation 4 Type I FTE'!EO32</f>
        <v>2.9123625693691393E-2</v>
      </c>
      <c r="EP32" s="47">
        <f>'Equation 4 Type II FTE'!EP32-'Equation 4 Type I FTE'!EP32</f>
        <v>3.0292166230783953E-2</v>
      </c>
      <c r="EQ32" s="47">
        <f>'Equation 4 Type II FTE'!EQ32-'Equation 4 Type I FTE'!EQ32</f>
        <v>2.9303401160936403E-2</v>
      </c>
      <c r="ER32" s="47">
        <f>'Equation 4 Type II FTE'!ER32-'Equation 4 Type I FTE'!ER32</f>
        <v>2.8224748357466349E-2</v>
      </c>
      <c r="ES32" s="47">
        <f>'Equation 4 Type II FTE'!ES32-'Equation 4 Type I FTE'!ES32</f>
        <v>2.6157330484148755E-2</v>
      </c>
      <c r="ET32" s="47">
        <f>'Equation 4 Type II FTE'!ET32-'Equation 4 Type I FTE'!ET32</f>
        <v>2.8224748357466349E-2</v>
      </c>
      <c r="EU32" s="47">
        <f>'Equation 4 Type II FTE'!EU32-'Equation 4 Type I FTE'!EU32</f>
        <v>2.9483176628181416E-2</v>
      </c>
      <c r="EV32" s="47">
        <f>'Equation 4 Type II FTE'!EV32-'Equation 4 Type I FTE'!EV32</f>
        <v>2.7595534222108822E-2</v>
      </c>
      <c r="EW32" s="47">
        <f>'Equation 4 Type II FTE'!EW32-'Equation 4 Type I FTE'!EW32</f>
        <v>2.4449463545321171E-2</v>
      </c>
      <c r="EX32" s="47">
        <f>'Equation 4 Type II FTE'!EX32-'Equation 4 Type I FTE'!EX32</f>
        <v>3.3618012374816611E-2</v>
      </c>
      <c r="EY32" s="47">
        <f>'Equation 4 Type II FTE'!EY32-'Equation 4 Type I FTE'!EY32</f>
        <v>5.7618037252025266E-2</v>
      </c>
      <c r="EZ32" s="47">
        <f>'Equation 4 Type II FTE'!EZ32-'Equation 4 Type I FTE'!EZ32</f>
        <v>4.4224764942272121E-2</v>
      </c>
      <c r="FA32" s="47">
        <f>'Equation 4 Type II FTE'!FA32-'Equation 4 Type I FTE'!FA32</f>
        <v>2.7415758754863812E-2</v>
      </c>
      <c r="FB32" s="47">
        <f>'Equation 4 Type II FTE'!FB32-'Equation 4 Type I FTE'!FB32</f>
        <v>4.7011284684569749E-2</v>
      </c>
      <c r="FC32" s="47">
        <f>'Equation 4 Type II FTE'!FC32-'Equation 4 Type I FTE'!FC32</f>
        <v>3.3887675575684124E-2</v>
      </c>
      <c r="FD32" s="47">
        <f>'Equation 4 Type II FTE'!FD32-'Equation 4 Type I FTE'!FD32</f>
        <v>2.6426993685016265E-2</v>
      </c>
      <c r="FE32" s="47">
        <f>'Equation 4 Type II FTE'!FE32-'Equation 4 Type I FTE'!FE32</f>
        <v>2.5348340881546215E-2</v>
      </c>
      <c r="FF32" s="47">
        <f>'Equation 4 Type II FTE'!FF32-'Equation 4 Type I FTE'!FF32</f>
        <v>2.4269688078076161E-2</v>
      </c>
      <c r="FG32" s="47">
        <f>'Equation 4 Type II FTE'!FG32-'Equation 4 Type I FTE'!FG32</f>
        <v>4.6561846016457228E-2</v>
      </c>
      <c r="FH32" s="47">
        <f>'Equation 4 Type II FTE'!FH32-'Equation 4 Type I FTE'!FH32</f>
        <v>2.9662952095426423E-2</v>
      </c>
      <c r="FI32" s="47">
        <f>'Equation 4 Type II FTE'!FI32-'Equation 4 Type I FTE'!FI32</f>
        <v>3.8921388658544366E-2</v>
      </c>
      <c r="FJ32" s="47">
        <f>'Equation 4 Type II FTE'!FJ32-'Equation 4 Type I FTE'!FJ32</f>
        <v>3.5056216112776678E-2</v>
      </c>
      <c r="FK32" s="47">
        <f>'Equation 4 Type II FTE'!FK32-'Equation 4 Type I FTE'!FK32</f>
        <v>3.0292166230783953E-2</v>
      </c>
      <c r="FL32" s="47">
        <f>'Equation 4 Type II FTE'!FL32-'Equation 4 Type I FTE'!FL32</f>
        <v>3.8471949990431839E-2</v>
      </c>
      <c r="FM32" s="47">
        <f>'Equation 4 Type II FTE'!FM32-'Equation 4 Type I FTE'!FM32</f>
        <v>3.2089920903234037E-2</v>
      </c>
      <c r="FN32" s="47">
        <f>'Equation 4 Type II FTE'!FN32-'Equation 4 Type I FTE'!FN32</f>
        <v>3.3258461440326591E-2</v>
      </c>
      <c r="FO32" s="47">
        <f>'Equation 4 Type II FTE'!FO32-'Equation 4 Type I FTE'!FO32</f>
        <v>3.6134868916246732E-2</v>
      </c>
      <c r="FP32" s="47">
        <f>'Equation 4 Type II FTE'!FP32-'Equation 4 Type I FTE'!FP32</f>
        <v>3.1370819034254004E-2</v>
      </c>
      <c r="FQ32" s="47">
        <f>'Equation 4 Type II FTE'!FQ32-'Equation 4 Type I FTE'!FQ32</f>
        <v>3.1640482235121517E-2</v>
      </c>
      <c r="FR32" s="47">
        <f>'Equation 4 Type II FTE'!FR32-'Equation 4 Type I FTE'!FR32</f>
        <v>3.2089920903234037E-2</v>
      </c>
      <c r="FS32" s="47">
        <f>'Equation 4 Type II FTE'!FS32-'Equation 4 Type I FTE'!FS32</f>
        <v>5.5820282579575178E-2</v>
      </c>
      <c r="FT32" s="47">
        <f>'Equation 4 Type II FTE'!FT32-'Equation 4 Type I FTE'!FT32</f>
        <v>2.6516881418638769E-2</v>
      </c>
      <c r="FU32" s="47">
        <f>'Equation 4 Type II FTE'!FU32-'Equation 4 Type I FTE'!FU32</f>
        <v>3.4067451042929138E-2</v>
      </c>
      <c r="FV32" s="47">
        <f>'Equation 4 Type II FTE'!FV32-'Equation 4 Type I FTE'!FV32</f>
        <v>4.134835746635198E-2</v>
      </c>
      <c r="FW32" s="47">
        <f>'Equation 4 Type II FTE'!FW32-'Equation 4 Type I FTE'!FW32</f>
        <v>2.9573064361803916E-2</v>
      </c>
      <c r="FX32" s="47">
        <f>'Equation 4 Type II FTE'!FX32-'Equation 4 Type I FTE'!FX32</f>
        <v>4.1887683868087007E-2</v>
      </c>
      <c r="FY32" s="47">
        <f>'Equation 4 Type II FTE'!FY32-'Equation 4 Type I FTE'!FY32</f>
        <v>3.5235991580021685E-2</v>
      </c>
      <c r="FZ32" s="47">
        <f>'Equation 4 Type II FTE'!FZ32-'Equation 4 Type I FTE'!FZ32</f>
        <v>2.5258453147923712E-2</v>
      </c>
      <c r="GA32" s="47">
        <f>'Equation 4 Type II FTE'!GA32-'Equation 4 Type I FTE'!GA32</f>
        <v>2.5438228615168718E-2</v>
      </c>
      <c r="GB32" s="47">
        <f>'Equation 4 Type II FTE'!GB32-'Equation 4 Type I FTE'!GB32</f>
        <v>2.2471933405626077E-2</v>
      </c>
      <c r="GC32" s="47">
        <f>'Equation 4 Type II FTE'!GC32-'Equation 4 Type I FTE'!GC32</f>
        <v>2.2651708872871084E-2</v>
      </c>
      <c r="GD32" s="47">
        <f>'Equation 4 Type II FTE'!GD32-'Equation 4 Type I FTE'!GD32</f>
        <v>2.8134860623843849E-2</v>
      </c>
      <c r="GE32" s="47">
        <f>'Equation 4 Type II FTE'!GE32-'Equation 4 Type I FTE'!GE32</f>
        <v>2.2202270204758564E-2</v>
      </c>
      <c r="GF32" s="47">
        <f>'Equation 4 Type II FTE'!GF32-'Equation 4 Type I FTE'!GF32</f>
        <v>2.7325871021241309E-2</v>
      </c>
      <c r="GG32" s="47">
        <f>'Equation 4 Type II FTE'!GG32-'Equation 4 Type I FTE'!GG32</f>
        <v>3.1820257702366524E-2</v>
      </c>
      <c r="GH32" s="47">
        <f>'Equation 4 Type II FTE'!GH32-'Equation 4 Type I FTE'!GH32</f>
        <v>3.0112390763538943E-2</v>
      </c>
      <c r="GI32" s="47">
        <f>'Equation 4 Type II FTE'!GI32-'Equation 4 Type I FTE'!GI32</f>
        <v>3.3168573706704091E-2</v>
      </c>
      <c r="GJ32" s="47">
        <f>'Equation 4 Type II FTE'!GJ32-'Equation 4 Type I FTE'!GJ32</f>
        <v>4.5662968680232188E-2</v>
      </c>
      <c r="GK32" s="47">
        <f>'Equation 4 Type II FTE'!GK32-'Equation 4 Type I FTE'!GK32</f>
        <v>3.6674195317981759E-2</v>
      </c>
      <c r="GL32" s="47">
        <f>'Equation 4 Type II FTE'!GL32-'Equation 4 Type I FTE'!GL32</f>
        <v>4.0359592396504433E-2</v>
      </c>
      <c r="GM32" s="47">
        <f>'Equation 4 Type II FTE'!GM32-'Equation 4 Type I FTE'!GM32</f>
        <v>3.5775317981756719E-2</v>
      </c>
      <c r="GN32" s="47">
        <f>'Equation 4 Type II FTE'!GN32-'Equation 4 Type I FTE'!GN32</f>
        <v>2.6157330484148755E-2</v>
      </c>
      <c r="GO32" s="47">
        <f>'Equation 4 Type II FTE'!GO32-'Equation 4 Type I FTE'!GO32</f>
        <v>2.4809014479811188E-2</v>
      </c>
      <c r="GP32" s="47">
        <f>'Equation 4 Type II FTE'!GP32-'Equation 4 Type I FTE'!GP32</f>
        <v>2.4539351278943678E-2</v>
      </c>
      <c r="GQ32" s="47">
        <f>'Equation 4 Type II FTE'!GQ32-'Equation 4 Type I FTE'!GQ32</f>
        <v>3.919105185941188E-2</v>
      </c>
      <c r="GR32" s="47">
        <f>'Equation 4 Type II FTE'!GR32-'Equation 4 Type I FTE'!GR32</f>
        <v>3.0741604898896473E-2</v>
      </c>
      <c r="GS32" s="47">
        <f>'Equation 4 Type II FTE'!GS32-'Equation 4 Type I FTE'!GS32</f>
        <v>3.092138036614148E-2</v>
      </c>
      <c r="GT32" s="47">
        <f>'Equation 4 Type II FTE'!GT32-'Equation 4 Type I FTE'!GT32</f>
        <v>2.6426993685016265E-2</v>
      </c>
      <c r="GU32" s="47">
        <f>'Equation 4 Type II FTE'!GU32-'Equation 4 Type I FTE'!GU32</f>
        <v>2.8853962492823879E-2</v>
      </c>
      <c r="GV32" s="47">
        <f>'Equation 4 Type II FTE'!GV32-'Equation 4 Type I FTE'!GV32</f>
        <v>3.2269696370479051E-2</v>
      </c>
      <c r="GW32" s="47">
        <f>'Equation 4 Type II FTE'!GW32-'Equation 4 Type I FTE'!GW32</f>
        <v>3.0831492632518973E-2</v>
      </c>
      <c r="GX32" s="47">
        <f>'Equation 4 Type II FTE'!GX32-'Equation 4 Type I FTE'!GX32</f>
        <v>2.9483176628181416E-2</v>
      </c>
      <c r="GY32" s="47">
        <f>'Equation 4 Type II FTE'!GY32-'Equation 4 Type I FTE'!GY32</f>
        <v>2.5438228615168718E-2</v>
      </c>
      <c r="GZ32" s="47">
        <f>'Equation 4 Type II FTE'!GZ32-'Equation 4 Type I FTE'!GZ32</f>
        <v>3.2988798239459084E-2</v>
      </c>
      <c r="HA32" s="47">
        <f>'Equation 4 Type II FTE'!HA32-'Equation 4 Type I FTE'!HA32</f>
        <v>2.4449463545321171E-2</v>
      </c>
      <c r="HB32" s="47">
        <f>'Equation 4 Type II FTE'!HB32-'Equation 4 Type I FTE'!HB32</f>
        <v>2.0494403265930983E-2</v>
      </c>
      <c r="HC32" s="47">
        <f>'Equation 4 Type II FTE'!HC32-'Equation 4 Type I FTE'!HC32</f>
        <v>2.4089912610831155E-2</v>
      </c>
      <c r="HD32" s="47">
        <f>'Equation 4 Type II FTE'!HD32-'Equation 4 Type I FTE'!HD32</f>
        <v>2.7146095553996302E-2</v>
      </c>
      <c r="HE32" s="47">
        <f>'Equation 4 Type II FTE'!HE32-'Equation 4 Type I FTE'!HE32</f>
        <v>3.4876440645531671E-2</v>
      </c>
      <c r="HF32" s="47">
        <f>'Equation 4 Type II FTE'!HF32-'Equation 4 Type I FTE'!HF32</f>
        <v>2.4719126746188685E-2</v>
      </c>
      <c r="HG32" s="47">
        <f>'Equation 4 Type II FTE'!HG32-'Equation 4 Type I FTE'!HG32</f>
        <v>3.2629247304969064E-2</v>
      </c>
      <c r="HH32" s="47">
        <f>'Equation 4 Type II FTE'!HH32-'Equation 4 Type I FTE'!HH32</f>
        <v>4.0000041462014413E-2</v>
      </c>
      <c r="HI32" s="47">
        <f>'Equation 4 Type II FTE'!HI32-'Equation 4 Type I FTE'!HI32</f>
        <v>5.7797812719270265E-2</v>
      </c>
      <c r="HJ32" s="47">
        <f>'Equation 4 Type II FTE'!HJ32-'Equation 4 Type I FTE'!HJ32</f>
        <v>3.5325879313644191E-2</v>
      </c>
      <c r="HK32" s="47">
        <f>'Equation 4 Type II FTE'!HK32-'Equation 4 Type I FTE'!HK32</f>
        <v>0</v>
      </c>
      <c r="HL32" s="47">
        <f>'Equation 4 Type II FTE'!HL32-'Equation 4 Type I FTE'!HL32</f>
        <v>2.6247218217771259E-2</v>
      </c>
      <c r="HM32" s="47">
        <f>'Equation 4 Type II FTE'!HM32-'Equation 4 Type I FTE'!HM32</f>
        <v>2.8314636091088856E-2</v>
      </c>
      <c r="HN32" s="47">
        <f>'Equation 4 Type II FTE'!HN32-'Equation 4 Type I FTE'!HN32</f>
        <v>2.5707891816036232E-2</v>
      </c>
      <c r="HO32" s="47">
        <f>'Equation 4 Type II FTE'!HO32-'Equation 4 Type I FTE'!HO32</f>
        <v>2.6606769152261275E-2</v>
      </c>
      <c r="HP32" s="47">
        <f>'Equation 4 Type II FTE'!HP32-'Equation 4 Type I FTE'!HP32</f>
        <v>2.7325871021241309E-2</v>
      </c>
      <c r="HQ32" s="47">
        <f>'Equation 4 Type II FTE'!HQ32-'Equation 4 Type I FTE'!HQ32</f>
        <v>2.5707891816036232E-2</v>
      </c>
      <c r="HR32" s="47">
        <f>'Equation 4 Type II FTE'!HR32-'Equation 4 Type I FTE'!HR32</f>
        <v>2.8764074759201379E-2</v>
      </c>
      <c r="HS32" s="47">
        <f>'Equation 4 Type II FTE'!HS32-'Equation 4 Type I FTE'!HS32</f>
        <v>3.8741613191299352E-2</v>
      </c>
      <c r="HT32" s="47">
        <f>'Equation 4 Type II FTE'!HT32-'Equation 4 Type I FTE'!HT32</f>
        <v>4.7820274287172289E-2</v>
      </c>
      <c r="HU32" s="47">
        <f>'Equation 4 Type II FTE'!HU32-'Equation 4 Type I FTE'!HU32</f>
        <v>2.0943841934043503E-2</v>
      </c>
      <c r="HV32" s="47">
        <f>'Equation 4 Type II FTE'!HV32-'Equation 4 Type I FTE'!HV32</f>
        <v>3.0741604898896473E-2</v>
      </c>
      <c r="HW32" s="47">
        <f>'Equation 4 Type II FTE'!HW32-'Equation 4 Type I FTE'!HW32</f>
        <v>3.0561829431651467E-2</v>
      </c>
      <c r="HX32" s="47">
        <f>'Equation 4 Type II FTE'!HX32-'Equation 4 Type I FTE'!HX32</f>
        <v>2.5168565414301205E-2</v>
      </c>
      <c r="HY32" s="47">
        <f>'Equation 4 Type II FTE'!HY32-'Equation 4 Type I FTE'!HY32</f>
        <v>2.2022494737513557E-2</v>
      </c>
      <c r="HZ32" s="47">
        <f>'Equation 4 Type II FTE'!HZ32-'Equation 4 Type I FTE'!HZ32</f>
        <v>4.0269704662881926E-2</v>
      </c>
      <c r="IA32" s="47">
        <f>'Equation 4 Type II FTE'!IA32-'Equation 4 Type I FTE'!IA32</f>
        <v>2.5797779549658735E-2</v>
      </c>
      <c r="IB32" s="47">
        <f>'Equation 4 Type II FTE'!IB32-'Equation 4 Type I FTE'!IB32</f>
        <v>2.5977555016903742E-2</v>
      </c>
      <c r="IC32" s="47">
        <f>'Equation 4 Type II FTE'!IC32-'Equation 4 Type I FTE'!IC32</f>
        <v>2.5258453147923712E-2</v>
      </c>
      <c r="ID32" s="47">
        <f>'Equation 4 Type II FTE'!ID32-'Equation 4 Type I FTE'!ID32</f>
        <v>2.4719126746188685E-2</v>
      </c>
      <c r="IE32" s="47">
        <f>'Equation 4 Type II FTE'!IE32-'Equation 4 Type I FTE'!IE32</f>
        <v>2.5438228615168718E-2</v>
      </c>
      <c r="IF32" s="47">
        <f>'Equation 4 Type II FTE'!IF32-'Equation 4 Type I FTE'!IF32</f>
        <v>3.0561829431651467E-2</v>
      </c>
      <c r="IG32" s="47">
        <f>'Equation 4 Type II FTE'!IG32-'Equation 4 Type I FTE'!IG32</f>
        <v>2.9303401160936403E-2</v>
      </c>
      <c r="IH32" s="47">
        <f>'Equation 4 Type II FTE'!IH32-'Equation 4 Type I FTE'!IH32</f>
        <v>2.9123625693691393E-2</v>
      </c>
      <c r="II32" s="47">
        <f>'Equation 4 Type II FTE'!II32-'Equation 4 Type I FTE'!II32</f>
        <v>2.148316833577853E-2</v>
      </c>
      <c r="IJ32" s="47">
        <f>'Equation 4 Type II FTE'!IJ32-'Equation 4 Type I FTE'!IJ32</f>
        <v>2.7056207820373795E-2</v>
      </c>
      <c r="IK32" s="47">
        <f>'Equation 4 Type II FTE'!IK32-'Equation 4 Type I FTE'!IK32</f>
        <v>2.3910137143586144E-2</v>
      </c>
      <c r="IL32" s="47">
        <f>'Equation 4 Type II FTE'!IL32-'Equation 4 Type I FTE'!IL32</f>
        <v>2.3640473942718634E-2</v>
      </c>
      <c r="IM32" s="47">
        <f>'Equation 4 Type II FTE'!IM32-'Equation 4 Type I FTE'!IM32</f>
        <v>2.5707891816036232E-2</v>
      </c>
      <c r="IN32" s="47">
        <f>'Equation 4 Type II FTE'!IN32-'Equation 4 Type I FTE'!IN32</f>
        <v>2.5168565414301205E-2</v>
      </c>
      <c r="IO32" s="47">
        <f>'Equation 4 Type II FTE'!IO32-'Equation 4 Type I FTE'!IO32</f>
        <v>2.5887667283281238E-2</v>
      </c>
      <c r="IP32" s="47">
        <f>'Equation 4 Type II FTE'!IP32-'Equation 4 Type I FTE'!IP32</f>
        <v>2.6696656885883779E-2</v>
      </c>
      <c r="IQ32" s="47">
        <f>'Equation 4 Type II FTE'!IQ32-'Equation 4 Type I FTE'!IQ32</f>
        <v>2.5707891816036232E-2</v>
      </c>
      <c r="IR32" s="47">
        <f>'Equation 4 Type II FTE'!IR32-'Equation 4 Type I FTE'!IR32</f>
        <v>2.4898902213433691E-2</v>
      </c>
      <c r="IS32" s="47">
        <f>'Equation 4 Type II FTE'!IS32-'Equation 4 Type I FTE'!IS32</f>
        <v>2.5528116348791225E-2</v>
      </c>
      <c r="IT32" s="47">
        <f>'Equation 4 Type II FTE'!IT32-'Equation 4 Type I FTE'!IT32</f>
        <v>2.9932615296293937E-2</v>
      </c>
      <c r="IU32" s="47">
        <f>'Equation 4 Type II FTE'!IU32-'Equation 4 Type I FTE'!IU32</f>
        <v>2.6247218217771259E-2</v>
      </c>
      <c r="IV32" s="47">
        <f>'Equation 4 Type II FTE'!IV32-'Equation 4 Type I FTE'!IV32</f>
        <v>2.6516881418638769E-2</v>
      </c>
      <c r="IW32" s="47">
        <f>'Equation 4 Type II FTE'!IW32-'Equation 4 Type I FTE'!IW32</f>
        <v>2.3910137143586144E-2</v>
      </c>
      <c r="IX32" s="47">
        <f>'Equation 4 Type II FTE'!IX32-'Equation 4 Type I FTE'!IX32</f>
        <v>2.6966320086751292E-2</v>
      </c>
      <c r="IY32" s="47">
        <f>'Equation 4 Type II FTE'!IY32-'Equation 4 Type I FTE'!IY32</f>
        <v>2.5348340881546215E-2</v>
      </c>
      <c r="IZ32" s="47">
        <f>'Equation 4 Type II FTE'!IZ32-'Equation 4 Type I FTE'!IZ32</f>
        <v>3.2898910505836577E-2</v>
      </c>
      <c r="JA32" s="47">
        <f>'Equation 4 Type II FTE'!JA32-'Equation 4 Type I FTE'!JA32</f>
        <v>2.6426993685016265E-2</v>
      </c>
      <c r="JB32" s="47">
        <f>'Equation 4 Type II FTE'!JB32-'Equation 4 Type I FTE'!JB32</f>
        <v>4.0269704662881926E-2</v>
      </c>
      <c r="JC32" s="47">
        <f>'Equation 4 Type II FTE'!JC32-'Equation 4 Type I FTE'!JC32</f>
        <v>4.8809039357019843E-2</v>
      </c>
      <c r="JD32" s="47">
        <f>'Equation 4 Type II FTE'!JD32-'Equation 4 Type I FTE'!JD32</f>
        <v>4.8359600688907316E-2</v>
      </c>
      <c r="JE32" s="47">
        <f>'Equation 4 Type II FTE'!JE32-'Equation 4 Type I FTE'!JE32</f>
        <v>4.5573080946609688E-2</v>
      </c>
      <c r="JF32" s="47">
        <f>'Equation 4 Type II FTE'!JF32-'Equation 4 Type I FTE'!JF32</f>
        <v>4.4943866811252155E-2</v>
      </c>
      <c r="JG32" s="47">
        <f>'Equation 4 Type II FTE'!JG32-'Equation 4 Type I FTE'!JG32</f>
        <v>5.6179833514065192E-2</v>
      </c>
      <c r="JH32" s="47">
        <f>'Equation 4 Type II FTE'!JH32-'Equation 4 Type I FTE'!JH32</f>
        <v>4.7550611086304782E-2</v>
      </c>
      <c r="JI32" s="47">
        <f>'Equation 4 Type II FTE'!JI32-'Equation 4 Type I FTE'!JI32</f>
        <v>4.2786561204312054E-2</v>
      </c>
      <c r="JJ32" s="47">
        <f>'Equation 4 Type II FTE'!JJ32-'Equation 4 Type I FTE'!JJ32</f>
        <v>3.4606777444664158E-2</v>
      </c>
      <c r="JK32" s="47">
        <f>'Equation 4 Type II FTE'!JK32-'Equation 4 Type I FTE'!JK32</f>
        <v>5.3932640173502584E-2</v>
      </c>
      <c r="JL32" s="47">
        <f>'Equation 4 Type II FTE'!JL32-'Equation 4 Type I FTE'!JL32</f>
        <v>3.2988798239459084E-2</v>
      </c>
      <c r="JM32" s="47">
        <f>'Equation 4 Type II FTE'!JM32-'Equation 4 Type I FTE'!JM32</f>
        <v>3.6494419850736745E-2</v>
      </c>
      <c r="JN32" s="47">
        <f>'Equation 4 Type II FTE'!JN32-'Equation 4 Type I FTE'!JN32</f>
        <v>3.7573072654206799E-2</v>
      </c>
      <c r="JO32" s="47">
        <f>'Equation 4 Type II FTE'!JO32-'Equation 4 Type I FTE'!JO32</f>
        <v>5.0516906295847423E-2</v>
      </c>
      <c r="JP32" s="47">
        <f>'Equation 4 Type II FTE'!JP32-'Equation 4 Type I FTE'!JP32</f>
        <v>5.1415783632072463E-2</v>
      </c>
      <c r="JQ32" s="47">
        <f>'Equation 4 Type II FTE'!JQ32-'Equation 4 Type I FTE'!JQ32</f>
        <v>6.5258494609938128E-2</v>
      </c>
      <c r="JR32" s="47">
        <f>'Equation 4 Type II FTE'!JR32-'Equation 4 Type I FTE'!JR32</f>
        <v>5.7528149518402759E-2</v>
      </c>
      <c r="JS32" s="47">
        <f>'Equation 4 Type II FTE'!JS32-'Equation 4 Type I FTE'!JS32</f>
        <v>4.3955101741404608E-2</v>
      </c>
      <c r="JT32" s="47">
        <f>'Equation 4 Type II FTE'!JT32-'Equation 4 Type I FTE'!JT32</f>
        <v>4.3505663073292081E-2</v>
      </c>
      <c r="JU32" s="47">
        <f>'Equation 4 Type II FTE'!JU32-'Equation 4 Type I FTE'!JU32</f>
        <v>4.0359592396504433E-2</v>
      </c>
      <c r="JV32" s="47">
        <f>'Equation 4 Type II FTE'!JV32-'Equation 4 Type I FTE'!JV32</f>
        <v>3.5056216112776678E-2</v>
      </c>
      <c r="JW32" s="47">
        <f>'Equation 4 Type II FTE'!JW32-'Equation 4 Type I FTE'!JW32</f>
        <v>3.2539359571346564E-2</v>
      </c>
      <c r="JX32" s="47">
        <f>'Equation 4 Type II FTE'!JX32-'Equation 4 Type I FTE'!JX32</f>
        <v>2.9033737960068893E-2</v>
      </c>
      <c r="JY32" s="47">
        <f>'Equation 4 Type II FTE'!JY32-'Equation 4 Type I FTE'!JY32</f>
        <v>4.3505663073292081E-2</v>
      </c>
      <c r="JZ32" s="47">
        <f>'Equation 4 Type II FTE'!JZ32-'Equation 4 Type I FTE'!JZ32</f>
        <v>3.8292174523186832E-2</v>
      </c>
      <c r="KA32" s="47">
        <f>'Equation 4 Type II FTE'!KA32-'Equation 4 Type I FTE'!KA32</f>
        <v>2.0314627798685973E-2</v>
      </c>
      <c r="KB32" s="47">
        <f>'Equation 4 Type II FTE'!KB32-'Equation 4 Type I FTE'!KB32</f>
        <v>6.8584340753970796E-2</v>
      </c>
      <c r="KC32" s="47">
        <f>'Equation 4 Type II FTE'!KC32-'Equation 4 Type I FTE'!KC32</f>
        <v>4.9977579894112389E-2</v>
      </c>
      <c r="KD32" s="47">
        <f>'Equation 4 Type II FTE'!KD32-'Equation 4 Type I FTE'!KD32</f>
        <v>3.1370819034254004E-2</v>
      </c>
      <c r="KE32" s="47">
        <f>'Equation 4 Type II FTE'!KE32-'Equation 4 Type I FTE'!KE32</f>
        <v>3.5056216112776678E-2</v>
      </c>
      <c r="KF32" s="47">
        <f>'Equation 4 Type II FTE'!KF32-'Equation 4 Type I FTE'!KF32</f>
        <v>3.7213521719716786E-2</v>
      </c>
      <c r="KG32" s="47">
        <f>'Equation 4 Type II FTE'!KG32-'Equation 4 Type I FTE'!KG32</f>
        <v>3.8651725457676846E-2</v>
      </c>
      <c r="KH32" s="47">
        <f>'Equation 4 Type II FTE'!KH32-'Equation 4 Type I FTE'!KH32</f>
        <v>3.5235991580021685E-2</v>
      </c>
      <c r="KI32" s="47">
        <f>'Equation 4 Type II FTE'!KI32-'Equation 4 Type I FTE'!KI32</f>
        <v>4.2516898003444541E-2</v>
      </c>
      <c r="KJ32" s="47">
        <f>'Equation 4 Type II FTE'!KJ32-'Equation 4 Type I FTE'!KJ32</f>
        <v>4.7550611086304782E-2</v>
      </c>
      <c r="KK32" s="47">
        <f>'Equation 4 Type II FTE'!KK32-'Equation 4 Type I FTE'!KK32</f>
        <v>3.3528124641194104E-2</v>
      </c>
      <c r="KL32" s="47">
        <f>'Equation 4 Type II FTE'!KL32-'Equation 4 Type I FTE'!KL32</f>
        <v>5.9955118326210366E-2</v>
      </c>
      <c r="KM32" s="47">
        <f>'Equation 4 Type II FTE'!KM32-'Equation 4 Type I FTE'!KM32</f>
        <v>5.9146128723607833E-2</v>
      </c>
      <c r="KN32" s="47">
        <f>'Equation 4 Type II FTE'!KN32-'Equation 4 Type I FTE'!KN32</f>
        <v>3.9101164125789373E-2</v>
      </c>
      <c r="KO32" s="47">
        <f>'Equation 4 Type II FTE'!KO32-'Equation 4 Type I FTE'!KO32</f>
        <v>3.5865205715379218E-2</v>
      </c>
      <c r="KP32" s="47">
        <f>'Equation 4 Type II FTE'!KP32-'Equation 4 Type I FTE'!KP32</f>
        <v>4.1977571601709507E-2</v>
      </c>
      <c r="KQ32" s="47">
        <f>'Equation 4 Type II FTE'!KQ32-'Equation 4 Type I FTE'!KQ32</f>
        <v>5.4741629776105125E-2</v>
      </c>
      <c r="KR32" s="47">
        <f>'Equation 4 Type II FTE'!KR32-'Equation 4 Type I FTE'!KR32</f>
        <v>2.4000024877208651E-2</v>
      </c>
      <c r="KS32" s="47">
        <f>'Equation 4 Type II FTE'!KS32-'Equation 4 Type I FTE'!KS32</f>
        <v>3.8651725457676846E-2</v>
      </c>
      <c r="KT32" s="47">
        <f>'Equation 4 Type II FTE'!KT32-'Equation 4 Type I FTE'!KT32</f>
        <v>4.0269704662881926E-2</v>
      </c>
      <c r="KU32" s="47">
        <f>'Equation 4 Type II FTE'!KU32-'Equation 4 Type I FTE'!KU32</f>
        <v>5.114612043120495E-2</v>
      </c>
      <c r="KV32" s="47">
        <f>'Equation 4 Type II FTE'!KV32-'Equation 4 Type I FTE'!KV32</f>
        <v>2.8134860623843849E-2</v>
      </c>
      <c r="KW32" s="47">
        <f>'Equation 4 Type II FTE'!KW32-'Equation 4 Type I FTE'!KW32</f>
        <v>6.5618045544428141E-2</v>
      </c>
      <c r="KX32" s="47">
        <f>'Equation 4 Type II FTE'!KX32-'Equation 4 Type I FTE'!KX32</f>
        <v>6.5438270077183142E-2</v>
      </c>
      <c r="KY32" s="47">
        <f>'Equation 4 Type II FTE'!KY32-'Equation 4 Type I FTE'!KY32</f>
        <v>6.094388339605792E-2</v>
      </c>
      <c r="KZ32" s="47">
        <f>'Equation 4 Type II FTE'!KZ32-'Equation 4 Type I FTE'!KZ32</f>
        <v>5.6719159915800219E-2</v>
      </c>
      <c r="LA32" s="47">
        <f>'Equation 4 Type II FTE'!LA32-'Equation 4 Type I FTE'!LA32</f>
        <v>6.3460739937488034E-2</v>
      </c>
      <c r="LB32" s="47">
        <f>'Equation 4 Type II FTE'!LB32-'Equation 4 Type I FTE'!LB32</f>
        <v>5.9146128723607833E-2</v>
      </c>
      <c r="LC32" s="47">
        <f>'Equation 4 Type II FTE'!LC32-'Equation 4 Type I FTE'!LC32</f>
        <v>6.2741638068508007E-2</v>
      </c>
      <c r="LD32" s="47">
        <f>'Equation 4 Type II FTE'!LD32-'Equation 4 Type I FTE'!LD32</f>
        <v>7.1550635963513437E-2</v>
      </c>
      <c r="LE32" s="47">
        <f>'Equation 4 Type II FTE'!LE32-'Equation 4 Type I FTE'!LE32</f>
        <v>5.3303426038145051E-2</v>
      </c>
      <c r="LF32" s="47">
        <f>'Equation 4 Type II FTE'!LF32-'Equation 4 Type I FTE'!LF32</f>
        <v>4.0629255597371947E-2</v>
      </c>
      <c r="LG32" s="47">
        <f>'Equation 4 Type II FTE'!LG32-'Equation 4 Type I FTE'!LG32</f>
        <v>6.4089954072845567E-2</v>
      </c>
      <c r="LH32" s="47">
        <f>'Equation 4 Type II FTE'!LH32-'Equation 4 Type I FTE'!LH32</f>
        <v>6.3460739937488034E-2</v>
      </c>
      <c r="LI32" s="47">
        <f>'Equation 4 Type II FTE'!LI32-'Equation 4 Type I FTE'!LI32</f>
        <v>6.7775351151368249E-2</v>
      </c>
      <c r="LJ32" s="47">
        <f>'Equation 4 Type II FTE'!LJ32-'Equation 4 Type I FTE'!LJ32</f>
        <v>4.6382070549212222E-2</v>
      </c>
      <c r="LK32" s="47">
        <f>'Equation 4 Type II FTE'!LK32-'Equation 4 Type I FTE'!LK32</f>
        <v>5.8067475920137786E-2</v>
      </c>
      <c r="LL32" s="47">
        <f>'Equation 4 Type II FTE'!LL32-'Equation 4 Type I FTE'!LL32</f>
        <v>7.3618053836831024E-2</v>
      </c>
      <c r="LM32" s="47">
        <f>'Equation 4 Type II FTE'!LM32-'Equation 4 Type I FTE'!LM32</f>
        <v>4.8898927090642343E-2</v>
      </c>
      <c r="LN32" s="47">
        <f>'Equation 4 Type II FTE'!LN32-'Equation 4 Type I FTE'!LN32</f>
        <v>6.6157371946163168E-2</v>
      </c>
      <c r="LO32" s="47">
        <f>'Equation 4 Type II FTE'!LO32-'Equation 4 Type I FTE'!LO32</f>
        <v>4.134835746635198E-2</v>
      </c>
      <c r="LP32" s="47">
        <f>'Equation 4 Type II FTE'!LP32-'Equation 4 Type I FTE'!LP32</f>
        <v>6.26517503348855E-2</v>
      </c>
      <c r="LQ32" s="47">
        <f>'Equation 4 Type II FTE'!LQ32-'Equation 4 Type I FTE'!LQ32</f>
        <v>4.4853979077629648E-2</v>
      </c>
      <c r="LR32" s="47">
        <f>'Equation 4 Type II FTE'!LR32-'Equation 4 Type I FTE'!LR32</f>
        <v>6.4988831409070622E-2</v>
      </c>
      <c r="LS32" s="47">
        <f>'Equation 4 Type II FTE'!LS32-'Equation 4 Type I FTE'!LS32</f>
        <v>5.0157355361357403E-2</v>
      </c>
      <c r="LT32" s="47">
        <f>'Equation 4 Type II FTE'!LT32-'Equation 4 Type I FTE'!LT32</f>
        <v>3.8921388658544366E-2</v>
      </c>
      <c r="LU32" s="47">
        <f>'Equation 4 Type II FTE'!LU32-'Equation 4 Type I FTE'!LU32</f>
        <v>6.2022536199527974E-2</v>
      </c>
      <c r="LV32" s="47">
        <f>'Equation 4 Type II FTE'!LV32-'Equation 4 Type I FTE'!LV32</f>
        <v>5.2943875103655037E-2</v>
      </c>
      <c r="LW32" s="47">
        <f>'Equation 4 Type II FTE'!LW32-'Equation 4 Type I FTE'!LW32</f>
        <v>5.6629272182177712E-2</v>
      </c>
      <c r="LX32" s="47">
        <f>'Equation 4 Type II FTE'!LX32-'Equation 4 Type I FTE'!LX32</f>
        <v>6.8045014352235769E-2</v>
      </c>
      <c r="LY32" s="47">
        <f>'Equation 4 Type II FTE'!LY32-'Equation 4 Type I FTE'!LY32</f>
        <v>6.0853995662435413E-2</v>
      </c>
      <c r="LZ32" s="47">
        <f>'Equation 4 Type II FTE'!LZ32-'Equation 4 Type I FTE'!LZ32</f>
        <v>5.1955110033807483E-2</v>
      </c>
      <c r="MA32" s="47">
        <f>'Equation 4 Type II FTE'!MA32-'Equation 4 Type I FTE'!MA32</f>
        <v>3.6674195317981759E-2</v>
      </c>
      <c r="MB32" s="47">
        <f>'Equation 4 Type II FTE'!MB32-'Equation 4 Type I FTE'!MB32</f>
        <v>5.4112415640747591E-2</v>
      </c>
      <c r="MC32" s="47">
        <f>'Equation 4 Type II FTE'!MC32-'Equation 4 Type I FTE'!MC32</f>
        <v>7.0561870893665876E-2</v>
      </c>
      <c r="MD32" s="47">
        <f>'Equation 4 Type II FTE'!MD32-'Equation 4 Type I FTE'!MD32</f>
        <v>5.7707924985647759E-2</v>
      </c>
      <c r="ME32" s="47">
        <f>'Equation 4 Type II FTE'!ME32-'Equation 4 Type I FTE'!ME32</f>
        <v>5.5730394845952672E-2</v>
      </c>
      <c r="MF32" s="47">
        <f>'Equation 4 Type II FTE'!MF32-'Equation 4 Type I FTE'!MF32</f>
        <v>5.8966353256362833E-2</v>
      </c>
      <c r="MG32" s="47">
        <f>'Equation 4 Type II FTE'!MG32-'Equation 4 Type I FTE'!MG32</f>
        <v>5.8337139121005292E-2</v>
      </c>
      <c r="MH32" s="47">
        <f>'Equation 4 Type II FTE'!MH32-'Equation 4 Type I FTE'!MH32</f>
        <v>6.04944447279454E-2</v>
      </c>
      <c r="MI32" s="47">
        <f>'Equation 4 Type II FTE'!MI32-'Equation 4 Type I FTE'!MI32</f>
        <v>5.5370843911462651E-2</v>
      </c>
      <c r="MJ32" s="47">
        <f>'Equation 4 Type II FTE'!MJ32-'Equation 4 Type I FTE'!MJ32</f>
        <v>4.8809039357019843E-2</v>
      </c>
      <c r="MK32" s="47">
        <f>'Equation 4 Type II FTE'!MK32-'Equation 4 Type I FTE'!MK32</f>
        <v>5.3932640173502584E-2</v>
      </c>
      <c r="ML32" s="47">
        <f>'Equation 4 Type II FTE'!ML32-'Equation 4 Type I FTE'!ML32</f>
        <v>7.1280972762645917E-2</v>
      </c>
      <c r="MM32" s="47">
        <f>'Equation 4 Type II FTE'!MM32-'Equation 4 Type I FTE'!MM32</f>
        <v>4.988769216048989E-2</v>
      </c>
      <c r="MN32" s="47">
        <f>'Equation 4 Type II FTE'!MN32-'Equation 4 Type I FTE'!MN32</f>
        <v>4.8089937488039802E-2</v>
      </c>
      <c r="MO32" s="47">
        <f>'Equation 4 Type II FTE'!MO32-'Equation 4 Type I FTE'!MO32</f>
        <v>4.0359592396504433E-2</v>
      </c>
      <c r="MP32" s="47">
        <f>'Equation 4 Type II FTE'!MP32-'Equation 4 Type I FTE'!MP32</f>
        <v>4.0719143330994453E-2</v>
      </c>
      <c r="MQ32" s="47">
        <f>'Equation 4 Type II FTE'!MQ32-'Equation 4 Type I FTE'!MQ32</f>
        <v>3.7752848121451812E-2</v>
      </c>
      <c r="MR32" s="47">
        <f>'Equation 4 Type II FTE'!MR32-'Equation 4 Type I FTE'!MR32</f>
        <v>4.8089937488039802E-2</v>
      </c>
      <c r="MS32" s="47">
        <f>'Equation 4 Type II FTE'!MS32-'Equation 4 Type I FTE'!MS32</f>
        <v>4.2247234802577027E-2</v>
      </c>
      <c r="MT32" s="47">
        <f>'Equation 4 Type II FTE'!MT32-'Equation 4 Type I FTE'!MT32</f>
        <v>4.9797804426867383E-2</v>
      </c>
      <c r="MU32" s="47">
        <f>'Equation 4 Type II FTE'!MU32-'Equation 4 Type I FTE'!MU32</f>
        <v>3.96404905275244E-2</v>
      </c>
      <c r="MV32" s="47">
        <f>'Equation 4 Type II FTE'!MV32-'Equation 4 Type I FTE'!MV32</f>
        <v>5.8786577789117819E-2</v>
      </c>
      <c r="MW32" s="47">
        <f>'Equation 4 Type II FTE'!MW32-'Equation 4 Type I FTE'!MW32</f>
        <v>5.5550619378707665E-2</v>
      </c>
      <c r="MX32" s="47">
        <f>'Equation 4 Type II FTE'!MX32-'Equation 4 Type I FTE'!MX32</f>
        <v>6.139332206417044E-2</v>
      </c>
      <c r="MY32" s="47">
        <f>'Equation 4 Type II FTE'!MY32-'Equation 4 Type I FTE'!MY32</f>
        <v>5.6898935383045225E-2</v>
      </c>
      <c r="MZ32" s="47">
        <f>'Equation 4 Type II FTE'!MZ32-'Equation 4 Type I FTE'!MZ32</f>
        <v>4.2247234802577027E-2</v>
      </c>
      <c r="NA32" s="47">
        <f>'Equation 4 Type II FTE'!NA32-'Equation 4 Type I FTE'!NA32</f>
        <v>7.0112432225553356E-2</v>
      </c>
      <c r="NB32" s="47">
        <f>'Equation 4 Type II FTE'!NB32-'Equation 4 Type I FTE'!NB32</f>
        <v>5.114612043120495E-2</v>
      </c>
      <c r="NC32" s="47">
        <f>'Equation 4 Type II FTE'!NC32-'Equation 4 Type I FTE'!NC32</f>
        <v>5.6988823116667732E-2</v>
      </c>
      <c r="ND32" s="47">
        <f>'Equation 4 Type II FTE'!ND32-'Equation 4 Type I FTE'!ND32</f>
        <v>6.3910178605600554E-2</v>
      </c>
      <c r="NE32" s="47">
        <f>'Equation 4 Type II FTE'!NE32-'Equation 4 Type I FTE'!NE32</f>
        <v>4.0988806531861967E-2</v>
      </c>
      <c r="NF32" s="47">
        <f>'Equation 4 Type II FTE'!NF32-'Equation 4 Type I FTE'!NF32</f>
        <v>5.6988823116667732E-2</v>
      </c>
      <c r="NG32" s="48">
        <f>'Equation 4 Type II FTE'!NG32-'Equation 4 Type I FTE'!NG32</f>
        <v>6.139332206417044E-2</v>
      </c>
      <c r="NH32" s="47">
        <f>'Equation 4 Type II FTE'!NH32-'Equation 4 Type I FTE'!NH32</f>
        <v>6.5078719142693128E-2</v>
      </c>
      <c r="NI32" s="47">
        <f>'Equation 4 Type II FTE'!NI32-'Equation 4 Type I FTE'!NI32</f>
        <v>4.0719143330994453E-2</v>
      </c>
      <c r="NJ32" s="48">
        <f>'Equation 4 Type II FTE'!NJ32-'Equation 4 Type I FTE'!NJ32</f>
        <v>9.7168640045927152E-2</v>
      </c>
    </row>
    <row r="33" spans="2:374" ht="15" customHeight="1" thickBot="1" x14ac:dyDescent="0.35">
      <c r="B33" s="49" t="s">
        <v>853</v>
      </c>
      <c r="C33" s="50">
        <f>SUM(C11:C32)</f>
        <v>2.5438253119955476</v>
      </c>
      <c r="D33" s="51">
        <f t="shared" ref="D33:BO33" si="0">SUM(D11:D32)</f>
        <v>3.0028888006255579</v>
      </c>
      <c r="E33" s="51">
        <f t="shared" si="0"/>
        <v>3.0677288201679973</v>
      </c>
      <c r="F33" s="51">
        <f t="shared" si="0"/>
        <v>4.1618031426153062</v>
      </c>
      <c r="G33" s="51">
        <f t="shared" si="0"/>
        <v>2.963590610117929</v>
      </c>
      <c r="H33" s="51">
        <f t="shared" si="0"/>
        <v>2.4454604932136901</v>
      </c>
      <c r="I33" s="51">
        <f t="shared" si="0"/>
        <v>2.0292255521423965</v>
      </c>
      <c r="J33" s="51">
        <f t="shared" si="0"/>
        <v>2.411675368065644</v>
      </c>
      <c r="K33" s="51">
        <f t="shared" si="0"/>
        <v>2.0760048120477994</v>
      </c>
      <c r="L33" s="51">
        <f t="shared" si="0"/>
        <v>4.2467744600683934</v>
      </c>
      <c r="M33" s="51">
        <f t="shared" si="0"/>
        <v>2.4851230680408074</v>
      </c>
      <c r="N33" s="51">
        <f t="shared" si="0"/>
        <v>4.9262452236207617</v>
      </c>
      <c r="O33" s="51">
        <f t="shared" si="0"/>
        <v>2.5214292514313925</v>
      </c>
      <c r="P33" s="51">
        <f t="shared" si="0"/>
        <v>1.8490396461537688</v>
      </c>
      <c r="Q33" s="51">
        <f t="shared" si="0"/>
        <v>0</v>
      </c>
      <c r="R33" s="51">
        <f t="shared" si="0"/>
        <v>1.8443040295031823</v>
      </c>
      <c r="S33" s="51">
        <f t="shared" si="0"/>
        <v>2.1637297744390973</v>
      </c>
      <c r="T33" s="51">
        <f t="shared" si="0"/>
        <v>2.2320345097549672</v>
      </c>
      <c r="U33" s="51">
        <f t="shared" si="0"/>
        <v>2.7549316961058907</v>
      </c>
      <c r="V33" s="51">
        <f t="shared" si="0"/>
        <v>3.1194834046197872</v>
      </c>
      <c r="W33" s="51">
        <f t="shared" si="0"/>
        <v>1.8328428146572437</v>
      </c>
      <c r="X33" s="51">
        <f t="shared" si="0"/>
        <v>1.8051169477723215</v>
      </c>
      <c r="Y33" s="51">
        <f t="shared" si="0"/>
        <v>1.9436906745838152</v>
      </c>
      <c r="Z33" s="51">
        <f t="shared" si="0"/>
        <v>4.6165053315159161</v>
      </c>
      <c r="AA33" s="51">
        <f t="shared" si="0"/>
        <v>3.1005353432438869</v>
      </c>
      <c r="AB33" s="51">
        <f t="shared" si="0"/>
        <v>4.3577995543177739</v>
      </c>
      <c r="AC33" s="51">
        <f t="shared" si="0"/>
        <v>3.0168136075050991</v>
      </c>
      <c r="AD33" s="51">
        <f t="shared" si="0"/>
        <v>2.2361719701981126</v>
      </c>
      <c r="AE33" s="51">
        <f t="shared" si="0"/>
        <v>2.2090878973331343</v>
      </c>
      <c r="AF33" s="51">
        <f t="shared" si="0"/>
        <v>2.4655163319867044</v>
      </c>
      <c r="AG33" s="51">
        <f t="shared" si="0"/>
        <v>2.393337275578709</v>
      </c>
      <c r="AH33" s="51">
        <f t="shared" si="0"/>
        <v>2.7615187561681593</v>
      </c>
      <c r="AI33" s="51">
        <f t="shared" si="0"/>
        <v>2.4158448786716917</v>
      </c>
      <c r="AJ33" s="51">
        <f t="shared" si="0"/>
        <v>2.0868745268839572</v>
      </c>
      <c r="AK33" s="51">
        <f t="shared" si="0"/>
        <v>2.6263077976906573</v>
      </c>
      <c r="AL33" s="51">
        <f t="shared" si="0"/>
        <v>2.6049935493255587</v>
      </c>
      <c r="AM33" s="51">
        <f t="shared" si="0"/>
        <v>2.8718236026382478</v>
      </c>
      <c r="AN33" s="51">
        <f t="shared" si="0"/>
        <v>1.8475721960285885</v>
      </c>
      <c r="AO33" s="51">
        <f t="shared" si="0"/>
        <v>1.6232926259363625</v>
      </c>
      <c r="AP33" s="51">
        <f t="shared" si="0"/>
        <v>2.8400261483756926</v>
      </c>
      <c r="AQ33" s="51">
        <f t="shared" si="0"/>
        <v>2.0069329229267789</v>
      </c>
      <c r="AR33" s="51">
        <f t="shared" si="0"/>
        <v>2.2406964959913642</v>
      </c>
      <c r="AS33" s="51">
        <f t="shared" si="0"/>
        <v>2.1055669904359209</v>
      </c>
      <c r="AT33" s="51">
        <f t="shared" si="0"/>
        <v>1.9771296023942238</v>
      </c>
      <c r="AU33" s="51">
        <f t="shared" si="0"/>
        <v>1.8108129817810965</v>
      </c>
      <c r="AV33" s="51">
        <f t="shared" si="0"/>
        <v>2.2126125612427634</v>
      </c>
      <c r="AW33" s="51">
        <f t="shared" si="0"/>
        <v>1.9489389049247394</v>
      </c>
      <c r="AX33" s="51">
        <f t="shared" si="0"/>
        <v>1.9606627505884127</v>
      </c>
      <c r="AY33" s="51">
        <f t="shared" si="0"/>
        <v>1.5961848225435431</v>
      </c>
      <c r="AZ33" s="51">
        <f t="shared" si="0"/>
        <v>1.729696603626343</v>
      </c>
      <c r="BA33" s="51">
        <f t="shared" si="0"/>
        <v>1.8192210347175453</v>
      </c>
      <c r="BB33" s="51">
        <f t="shared" si="0"/>
        <v>2.3815895031600047</v>
      </c>
      <c r="BC33" s="51">
        <f t="shared" si="0"/>
        <v>2.5600883522708466</v>
      </c>
      <c r="BD33" s="51">
        <f t="shared" si="0"/>
        <v>1.8248216788203957</v>
      </c>
      <c r="BE33" s="51">
        <f t="shared" si="0"/>
        <v>2.3321863184665892</v>
      </c>
      <c r="BF33" s="51">
        <f t="shared" si="0"/>
        <v>2.2933333033671079</v>
      </c>
      <c r="BG33" s="51">
        <f t="shared" si="0"/>
        <v>2.8424719771281151</v>
      </c>
      <c r="BH33" s="51">
        <f t="shared" si="0"/>
        <v>2.4939767500113597</v>
      </c>
      <c r="BI33" s="51">
        <f t="shared" si="0"/>
        <v>2.8487866893311473</v>
      </c>
      <c r="BJ33" s="51">
        <f t="shared" si="0"/>
        <v>2.5029930027173806</v>
      </c>
      <c r="BK33" s="51">
        <f t="shared" si="0"/>
        <v>2.232495799776153</v>
      </c>
      <c r="BL33" s="51">
        <f t="shared" si="0"/>
        <v>1.8912210896941681</v>
      </c>
      <c r="BM33" s="51">
        <f t="shared" si="0"/>
        <v>2.2607390817633739</v>
      </c>
      <c r="BN33" s="51">
        <f t="shared" si="0"/>
        <v>2.5376935228847999</v>
      </c>
      <c r="BO33" s="51">
        <f t="shared" si="0"/>
        <v>3.6278651840276641</v>
      </c>
      <c r="BP33" s="51">
        <f t="shared" ref="BP33:EA33" si="1">SUM(BP11:BP32)</f>
        <v>2.0051182520496913</v>
      </c>
      <c r="BQ33" s="51">
        <f t="shared" si="1"/>
        <v>2.4636871555458661</v>
      </c>
      <c r="BR33" s="51">
        <f t="shared" si="1"/>
        <v>1.9773769506210368</v>
      </c>
      <c r="BS33" s="51">
        <f t="shared" si="1"/>
        <v>2.3244158074566115</v>
      </c>
      <c r="BT33" s="51">
        <f t="shared" si="1"/>
        <v>2.58223190806617</v>
      </c>
      <c r="BU33" s="51">
        <f t="shared" si="1"/>
        <v>2.2940773456583909</v>
      </c>
      <c r="BV33" s="51">
        <f t="shared" si="1"/>
        <v>2.3304893584751407</v>
      </c>
      <c r="BW33" s="51">
        <f t="shared" si="1"/>
        <v>2.5993804592235228</v>
      </c>
      <c r="BX33" s="51">
        <f t="shared" si="1"/>
        <v>1.9272647583259199</v>
      </c>
      <c r="BY33" s="51">
        <f t="shared" si="1"/>
        <v>1.8660989979965035</v>
      </c>
      <c r="BZ33" s="51">
        <f t="shared" si="1"/>
        <v>1.8356602177645869</v>
      </c>
      <c r="CA33" s="51">
        <f t="shared" si="1"/>
        <v>2.6743694435166279</v>
      </c>
      <c r="CB33" s="51">
        <f t="shared" si="1"/>
        <v>2.5544694908350092</v>
      </c>
      <c r="CC33" s="51">
        <f t="shared" si="1"/>
        <v>2.4115997737012411</v>
      </c>
      <c r="CD33" s="51">
        <f t="shared" si="1"/>
        <v>3.9751817714662514</v>
      </c>
      <c r="CE33" s="51">
        <f t="shared" si="1"/>
        <v>2.9349577202093333</v>
      </c>
      <c r="CF33" s="51">
        <f t="shared" si="1"/>
        <v>2.4221671377869352</v>
      </c>
      <c r="CG33" s="51">
        <f t="shared" si="1"/>
        <v>2.2627313530110933</v>
      </c>
      <c r="CH33" s="51">
        <f t="shared" si="1"/>
        <v>1.8803540541397836</v>
      </c>
      <c r="CI33" s="51">
        <f t="shared" si="1"/>
        <v>2.3512410991727313</v>
      </c>
      <c r="CJ33" s="51">
        <f t="shared" si="1"/>
        <v>3.4265962821534526</v>
      </c>
      <c r="CK33" s="51">
        <f t="shared" si="1"/>
        <v>4.0694882153361913</v>
      </c>
      <c r="CL33" s="51">
        <f t="shared" si="1"/>
        <v>2.7203258109510986</v>
      </c>
      <c r="CM33" s="51">
        <f t="shared" si="1"/>
        <v>2.8454531604580713</v>
      </c>
      <c r="CN33" s="51">
        <f t="shared" si="1"/>
        <v>2.0563951230291626</v>
      </c>
      <c r="CO33" s="51">
        <f t="shared" si="1"/>
        <v>2.2392464489792445</v>
      </c>
      <c r="CP33" s="51">
        <f t="shared" si="1"/>
        <v>2.229495049653869</v>
      </c>
      <c r="CQ33" s="51">
        <f t="shared" si="1"/>
        <v>1.9948242246195738</v>
      </c>
      <c r="CR33" s="51">
        <f t="shared" si="1"/>
        <v>1.9599189585466454</v>
      </c>
      <c r="CS33" s="51">
        <f t="shared" si="1"/>
        <v>1.9776562604616867</v>
      </c>
      <c r="CT33" s="51">
        <f t="shared" si="1"/>
        <v>1.9216381299762848</v>
      </c>
      <c r="CU33" s="51">
        <f t="shared" si="1"/>
        <v>1.8268995665728764</v>
      </c>
      <c r="CV33" s="51">
        <f t="shared" si="1"/>
        <v>2.6845335953231957</v>
      </c>
      <c r="CW33" s="51">
        <f t="shared" si="1"/>
        <v>2.7285495645860425</v>
      </c>
      <c r="CX33" s="51">
        <f t="shared" si="1"/>
        <v>2.1398101089073527</v>
      </c>
      <c r="CY33" s="51">
        <f t="shared" si="1"/>
        <v>2.6430192554893877</v>
      </c>
      <c r="CZ33" s="51">
        <f t="shared" si="1"/>
        <v>4.2644227708355853</v>
      </c>
      <c r="DA33" s="51">
        <f t="shared" si="1"/>
        <v>4.0083367577977382</v>
      </c>
      <c r="DB33" s="51">
        <f t="shared" si="1"/>
        <v>2.5888191171629997</v>
      </c>
      <c r="DC33" s="51">
        <f t="shared" si="1"/>
        <v>3.1871406160948785</v>
      </c>
      <c r="DD33" s="51">
        <f t="shared" si="1"/>
        <v>2.386298695389887</v>
      </c>
      <c r="DE33" s="51">
        <f t="shared" si="1"/>
        <v>4.2342226075001408</v>
      </c>
      <c r="DF33" s="51">
        <f t="shared" si="1"/>
        <v>3.048571901650289</v>
      </c>
      <c r="DG33" s="51">
        <f t="shared" si="1"/>
        <v>2.8701059371756434</v>
      </c>
      <c r="DH33" s="51">
        <f t="shared" si="1"/>
        <v>4.058742842944266</v>
      </c>
      <c r="DI33" s="51">
        <f t="shared" si="1"/>
        <v>1.9615671654802083</v>
      </c>
      <c r="DJ33" s="51">
        <f t="shared" si="1"/>
        <v>2.8205059288446415</v>
      </c>
      <c r="DK33" s="51">
        <f t="shared" si="1"/>
        <v>4.4455344367506093</v>
      </c>
      <c r="DL33" s="51">
        <f t="shared" si="1"/>
        <v>4.7217243461151455</v>
      </c>
      <c r="DM33" s="51">
        <f t="shared" si="1"/>
        <v>1.4987424824825668</v>
      </c>
      <c r="DN33" s="51">
        <f t="shared" si="1"/>
        <v>3.4231860321484633</v>
      </c>
      <c r="DO33" s="51">
        <f t="shared" si="1"/>
        <v>2.2828883786205099</v>
      </c>
      <c r="DP33" s="51">
        <f t="shared" si="1"/>
        <v>2.6905338697513796</v>
      </c>
      <c r="DQ33" s="51">
        <f t="shared" si="1"/>
        <v>2.4105009979984184</v>
      </c>
      <c r="DR33" s="51">
        <f t="shared" si="1"/>
        <v>3.6807833515993518</v>
      </c>
      <c r="DS33" s="51">
        <f t="shared" si="1"/>
        <v>2.6103223691461199</v>
      </c>
      <c r="DT33" s="51">
        <f t="shared" si="1"/>
        <v>2.9739736791269253</v>
      </c>
      <c r="DU33" s="51">
        <f t="shared" si="1"/>
        <v>2.3964205276507102</v>
      </c>
      <c r="DV33" s="51">
        <f t="shared" si="1"/>
        <v>2.2567597001060631</v>
      </c>
      <c r="DW33" s="51">
        <f t="shared" si="1"/>
        <v>1.8010619585980907</v>
      </c>
      <c r="DX33" s="51">
        <f t="shared" si="1"/>
        <v>2.4280186229578455</v>
      </c>
      <c r="DY33" s="51">
        <f t="shared" si="1"/>
        <v>2.1143087572425405</v>
      </c>
      <c r="DZ33" s="51">
        <f t="shared" si="1"/>
        <v>2.3372536418083962</v>
      </c>
      <c r="EA33" s="51">
        <f t="shared" si="1"/>
        <v>3.1034053001800483</v>
      </c>
      <c r="EB33" s="51">
        <f t="shared" ref="EB33:GM33" si="2">SUM(EB11:EB32)</f>
        <v>1.6692835738835212</v>
      </c>
      <c r="EC33" s="51">
        <f t="shared" si="2"/>
        <v>2.1722230678171512</v>
      </c>
      <c r="ED33" s="51">
        <f t="shared" si="2"/>
        <v>1.8046663903824682</v>
      </c>
      <c r="EE33" s="51">
        <f t="shared" si="2"/>
        <v>2.0945363715598351</v>
      </c>
      <c r="EF33" s="51">
        <f t="shared" si="2"/>
        <v>1.8913810099186859</v>
      </c>
      <c r="EG33" s="51">
        <f t="shared" si="2"/>
        <v>2.6616910252451813</v>
      </c>
      <c r="EH33" s="51">
        <f t="shared" si="2"/>
        <v>1.6295094814869731</v>
      </c>
      <c r="EI33" s="51">
        <f t="shared" si="2"/>
        <v>1.6647462276374627</v>
      </c>
      <c r="EJ33" s="51">
        <f t="shared" si="2"/>
        <v>1.7281535797791465</v>
      </c>
      <c r="EK33" s="51">
        <f t="shared" si="2"/>
        <v>2.5463513024496347</v>
      </c>
      <c r="EL33" s="51">
        <f t="shared" si="2"/>
        <v>2.1439445493875282</v>
      </c>
      <c r="EM33" s="51">
        <f t="shared" si="2"/>
        <v>2.0858756102400222</v>
      </c>
      <c r="EN33" s="51">
        <f t="shared" si="2"/>
        <v>1.9507465399836765</v>
      </c>
      <c r="EO33" s="51">
        <f t="shared" si="2"/>
        <v>2.1525490018891</v>
      </c>
      <c r="EP33" s="51">
        <f t="shared" si="2"/>
        <v>2.2404124401760401</v>
      </c>
      <c r="EQ33" s="51">
        <f t="shared" si="2"/>
        <v>2.1688852563018557</v>
      </c>
      <c r="ER33" s="51">
        <f t="shared" si="2"/>
        <v>2.0882995669178506</v>
      </c>
      <c r="ES33" s="51">
        <f t="shared" si="2"/>
        <v>1.9317676312091729</v>
      </c>
      <c r="ET33" s="51">
        <f t="shared" si="2"/>
        <v>2.0849707487304903</v>
      </c>
      <c r="EU33" s="51">
        <f t="shared" si="2"/>
        <v>2.1805324521968821</v>
      </c>
      <c r="EV33" s="51">
        <f t="shared" si="2"/>
        <v>2.03682438323631</v>
      </c>
      <c r="EW33" s="51">
        <f t="shared" si="2"/>
        <v>1.8039596656441976</v>
      </c>
      <c r="EX33" s="51">
        <f t="shared" si="2"/>
        <v>2.4827794426356387</v>
      </c>
      <c r="EY33" s="51">
        <f t="shared" si="2"/>
        <v>4.2600842532109073</v>
      </c>
      <c r="EZ33" s="51">
        <f t="shared" si="2"/>
        <v>3.2656421923492003</v>
      </c>
      <c r="FA33" s="51">
        <f t="shared" si="2"/>
        <v>2.0258937767407668</v>
      </c>
      <c r="FB33" s="51">
        <f t="shared" si="2"/>
        <v>3.4758487692421007</v>
      </c>
      <c r="FC33" s="51">
        <f t="shared" si="2"/>
        <v>2.5044605062643974</v>
      </c>
      <c r="FD33" s="51">
        <f t="shared" si="2"/>
        <v>1.9530003557879063</v>
      </c>
      <c r="FE33" s="51">
        <f t="shared" si="2"/>
        <v>1.8739626337266568</v>
      </c>
      <c r="FF33" s="51">
        <f t="shared" si="2"/>
        <v>1.7915651141995685</v>
      </c>
      <c r="FG33" s="51">
        <f t="shared" si="2"/>
        <v>3.4415159599810452</v>
      </c>
      <c r="FH33" s="51">
        <f t="shared" si="2"/>
        <v>2.1907265009931183</v>
      </c>
      <c r="FI33" s="51">
        <f t="shared" si="2"/>
        <v>2.8756817615246466</v>
      </c>
      <c r="FJ33" s="51">
        <f t="shared" si="2"/>
        <v>2.5902688610931501</v>
      </c>
      <c r="FK33" s="51">
        <f t="shared" si="2"/>
        <v>2.2356272179582168</v>
      </c>
      <c r="FL33" s="51">
        <f t="shared" si="2"/>
        <v>2.8457158715321014</v>
      </c>
      <c r="FM33" s="51">
        <f t="shared" si="2"/>
        <v>2.3725811141366049</v>
      </c>
      <c r="FN33" s="51">
        <f t="shared" si="2"/>
        <v>2.4572059362450869</v>
      </c>
      <c r="FO33" s="51">
        <f t="shared" si="2"/>
        <v>2.6709966305375743</v>
      </c>
      <c r="FP33" s="51">
        <f t="shared" si="2"/>
        <v>2.3170109577131273</v>
      </c>
      <c r="FQ33" s="51">
        <f t="shared" si="2"/>
        <v>2.3366915929432186</v>
      </c>
      <c r="FR33" s="51">
        <f t="shared" si="2"/>
        <v>2.372378428791468</v>
      </c>
      <c r="FS33" s="51">
        <f t="shared" si="2"/>
        <v>4.1248590385038639</v>
      </c>
      <c r="FT33" s="51">
        <f t="shared" si="2"/>
        <v>1.9574307065337857</v>
      </c>
      <c r="FU33" s="51">
        <f t="shared" si="2"/>
        <v>2.5172711339446354</v>
      </c>
      <c r="FV33" s="51">
        <f t="shared" si="2"/>
        <v>3.0578875179456135</v>
      </c>
      <c r="FW33" s="51">
        <f t="shared" si="2"/>
        <v>2.1857665733863594</v>
      </c>
      <c r="FX33" s="51">
        <f t="shared" si="2"/>
        <v>3.0970077376791036</v>
      </c>
      <c r="FY33" s="51">
        <f t="shared" si="2"/>
        <v>2.6052664835176618</v>
      </c>
      <c r="FZ33" s="51">
        <f t="shared" si="2"/>
        <v>1.8675627301845632</v>
      </c>
      <c r="GA33" s="51">
        <f t="shared" si="2"/>
        <v>1.8783777561587691</v>
      </c>
      <c r="GB33" s="51">
        <f t="shared" si="2"/>
        <v>1.6621294947904797</v>
      </c>
      <c r="GC33" s="51">
        <f t="shared" si="2"/>
        <v>1.6708971286508476</v>
      </c>
      <c r="GD33" s="51">
        <f t="shared" si="2"/>
        <v>2.0762871785576045</v>
      </c>
      <c r="GE33" s="51">
        <f t="shared" si="2"/>
        <v>1.6393607088152637</v>
      </c>
      <c r="GF33" s="51">
        <f t="shared" si="2"/>
        <v>2.0218164502662921</v>
      </c>
      <c r="GG33" s="51">
        <f t="shared" si="2"/>
        <v>2.3493366808838796</v>
      </c>
      <c r="GH33" s="51">
        <f t="shared" si="2"/>
        <v>2.2248873786808154</v>
      </c>
      <c r="GI33" s="51">
        <f t="shared" si="2"/>
        <v>2.4480836533189212</v>
      </c>
      <c r="GJ33" s="51">
        <f t="shared" si="2"/>
        <v>3.3726800932245049</v>
      </c>
      <c r="GK33" s="51">
        <f t="shared" si="2"/>
        <v>2.7120261037269042</v>
      </c>
      <c r="GL33" s="51">
        <f t="shared" si="2"/>
        <v>2.9811195982872025</v>
      </c>
      <c r="GM33" s="51">
        <f t="shared" si="2"/>
        <v>2.6463578719367074</v>
      </c>
      <c r="GN33" s="51">
        <f t="shared" ref="GN33:IY33" si="3">SUM(GN11:GN32)</f>
        <v>1.9305021691916882</v>
      </c>
      <c r="GO33" s="51">
        <f t="shared" si="3"/>
        <v>1.8312317485863949</v>
      </c>
      <c r="GP33" s="51">
        <f t="shared" si="3"/>
        <v>1.8161442622825266</v>
      </c>
      <c r="GQ33" s="51">
        <f t="shared" si="3"/>
        <v>2.8991953269962578</v>
      </c>
      <c r="GR33" s="51">
        <f t="shared" si="3"/>
        <v>2.2725638432284567</v>
      </c>
      <c r="GS33" s="51">
        <f t="shared" si="3"/>
        <v>2.2883812433977755</v>
      </c>
      <c r="GT33" s="51">
        <f t="shared" si="3"/>
        <v>1.952897486848336</v>
      </c>
      <c r="GU33" s="51">
        <f t="shared" si="3"/>
        <v>2.1303020933753181</v>
      </c>
      <c r="GV33" s="51">
        <f t="shared" si="3"/>
        <v>2.3830630328627755</v>
      </c>
      <c r="GW33" s="51">
        <f t="shared" si="3"/>
        <v>2.2789089345055786</v>
      </c>
      <c r="GX33" s="51">
        <f t="shared" si="3"/>
        <v>2.1767357874286111</v>
      </c>
      <c r="GY33" s="51">
        <f t="shared" si="3"/>
        <v>1.8811885100213825</v>
      </c>
      <c r="GZ33" s="51">
        <f t="shared" si="3"/>
        <v>2.4410501693048978</v>
      </c>
      <c r="HA33" s="51">
        <f t="shared" si="3"/>
        <v>1.8090296282695035</v>
      </c>
      <c r="HB33" s="51">
        <f t="shared" si="3"/>
        <v>1.5136271774705925</v>
      </c>
      <c r="HC33" s="51">
        <f t="shared" si="3"/>
        <v>1.7806426697621669</v>
      </c>
      <c r="HD33" s="51">
        <f t="shared" si="3"/>
        <v>2.0043266710454515</v>
      </c>
      <c r="HE33" s="51">
        <f t="shared" si="3"/>
        <v>2.5773575137676832</v>
      </c>
      <c r="HF33" s="51">
        <f t="shared" si="3"/>
        <v>1.825354131507005</v>
      </c>
      <c r="HG33" s="51">
        <f t="shared" si="3"/>
        <v>2.4107975606283065</v>
      </c>
      <c r="HH33" s="51">
        <f t="shared" si="3"/>
        <v>2.9549984036262367</v>
      </c>
      <c r="HI33" s="51">
        <f t="shared" si="3"/>
        <v>4.2680071715566372</v>
      </c>
      <c r="HJ33" s="51">
        <f t="shared" si="3"/>
        <v>2.6108484805391203</v>
      </c>
      <c r="HK33" s="51">
        <f t="shared" si="3"/>
        <v>0</v>
      </c>
      <c r="HL33" s="51">
        <f t="shared" si="3"/>
        <v>1.9383527126265259</v>
      </c>
      <c r="HM33" s="51">
        <f t="shared" si="3"/>
        <v>2.0918369204373159</v>
      </c>
      <c r="HN33" s="51">
        <f t="shared" si="3"/>
        <v>1.9009638052792894</v>
      </c>
      <c r="HO33" s="51">
        <f t="shared" si="3"/>
        <v>1.9687875559775434</v>
      </c>
      <c r="HP33" s="51">
        <f t="shared" si="3"/>
        <v>2.0221023583908488</v>
      </c>
      <c r="HQ33" s="51">
        <f t="shared" si="3"/>
        <v>1.8993426720648399</v>
      </c>
      <c r="HR33" s="51">
        <f t="shared" si="3"/>
        <v>2.1260649309606623</v>
      </c>
      <c r="HS33" s="51">
        <f t="shared" si="3"/>
        <v>2.8629578509935572</v>
      </c>
      <c r="HT33" s="51">
        <f t="shared" si="3"/>
        <v>3.5345603900016962</v>
      </c>
      <c r="HU33" s="51">
        <f t="shared" si="3"/>
        <v>1.5503176648432344</v>
      </c>
      <c r="HV33" s="51">
        <f t="shared" si="3"/>
        <v>2.2694165533056552</v>
      </c>
      <c r="HW33" s="51">
        <f t="shared" si="3"/>
        <v>2.260391025188651</v>
      </c>
      <c r="HX33" s="51">
        <f t="shared" si="3"/>
        <v>1.8613261481842145</v>
      </c>
      <c r="HY33" s="51">
        <f t="shared" si="3"/>
        <v>1.6297151735493751</v>
      </c>
      <c r="HZ33" s="51">
        <f t="shared" si="3"/>
        <v>2.9787729414516764</v>
      </c>
      <c r="IA33" s="51">
        <f t="shared" si="3"/>
        <v>1.9086430477259533</v>
      </c>
      <c r="IB33" s="51">
        <f t="shared" si="3"/>
        <v>1.9223645379069292</v>
      </c>
      <c r="IC33" s="51">
        <f t="shared" si="3"/>
        <v>1.8645884650391533</v>
      </c>
      <c r="ID33" s="51">
        <f t="shared" si="3"/>
        <v>1.824192468357142</v>
      </c>
      <c r="IE33" s="51">
        <f t="shared" si="3"/>
        <v>1.8770191978051081</v>
      </c>
      <c r="IF33" s="51">
        <f t="shared" si="3"/>
        <v>2.2555098218738383</v>
      </c>
      <c r="IG33" s="51">
        <f t="shared" si="3"/>
        <v>2.1635567222065903</v>
      </c>
      <c r="IH33" s="51">
        <f t="shared" si="3"/>
        <v>2.1509293920503443</v>
      </c>
      <c r="II33" s="51">
        <f t="shared" si="3"/>
        <v>1.5905103221597934</v>
      </c>
      <c r="IJ33" s="51">
        <f t="shared" si="3"/>
        <v>1.9983415606170649</v>
      </c>
      <c r="IK33" s="51">
        <f t="shared" si="3"/>
        <v>1.7646641727636356</v>
      </c>
      <c r="IL33" s="51">
        <f t="shared" si="3"/>
        <v>1.7477615012480301</v>
      </c>
      <c r="IM33" s="51">
        <f t="shared" si="3"/>
        <v>1.8992474553560856</v>
      </c>
      <c r="IN33" s="51">
        <f t="shared" si="3"/>
        <v>1.8570551872825012</v>
      </c>
      <c r="IO33" s="51">
        <f t="shared" si="3"/>
        <v>1.9134400748193219</v>
      </c>
      <c r="IP33" s="51">
        <f t="shared" si="3"/>
        <v>1.9747666383383273</v>
      </c>
      <c r="IQ33" s="51">
        <f t="shared" si="3"/>
        <v>1.9010541002895731</v>
      </c>
      <c r="IR33" s="51">
        <f t="shared" si="3"/>
        <v>1.8371775869611446</v>
      </c>
      <c r="IS33" s="51">
        <f t="shared" si="3"/>
        <v>1.8876044120322073</v>
      </c>
      <c r="IT33" s="51">
        <f t="shared" si="3"/>
        <v>2.2145750780281794</v>
      </c>
      <c r="IU33" s="51">
        <f t="shared" si="3"/>
        <v>1.9423222953628796</v>
      </c>
      <c r="IV33" s="51">
        <f t="shared" si="3"/>
        <v>1.9568761127679914</v>
      </c>
      <c r="IW33" s="51">
        <f t="shared" si="3"/>
        <v>1.7643033855174863</v>
      </c>
      <c r="IX33" s="51">
        <f t="shared" si="3"/>
        <v>1.9921972227461104</v>
      </c>
      <c r="IY33" s="51">
        <f t="shared" si="3"/>
        <v>1.8702345132783353</v>
      </c>
      <c r="IZ33" s="51">
        <f t="shared" ref="IZ33:LK33" si="4">SUM(IZ11:IZ32)</f>
        <v>2.4293121408491571</v>
      </c>
      <c r="JA33" s="51">
        <f t="shared" si="4"/>
        <v>1.9526319063512041</v>
      </c>
      <c r="JB33" s="51">
        <f t="shared" si="4"/>
        <v>2.9764933128990561</v>
      </c>
      <c r="JC33" s="51">
        <f t="shared" si="4"/>
        <v>3.6089983830041557</v>
      </c>
      <c r="JD33" s="51">
        <f t="shared" si="4"/>
        <v>3.575938873083385</v>
      </c>
      <c r="JE33" s="51">
        <f t="shared" si="4"/>
        <v>3.3689102400895896</v>
      </c>
      <c r="JF33" s="51">
        <f t="shared" si="4"/>
        <v>3.3210211596387924</v>
      </c>
      <c r="JG33" s="51">
        <f t="shared" si="4"/>
        <v>4.1545634271579646</v>
      </c>
      <c r="JH33" s="51">
        <f t="shared" si="4"/>
        <v>3.512518092012316</v>
      </c>
      <c r="JI33" s="51">
        <f t="shared" si="4"/>
        <v>3.1643822320929056</v>
      </c>
      <c r="JJ33" s="51">
        <f t="shared" si="4"/>
        <v>2.554848649747405</v>
      </c>
      <c r="JK33" s="51">
        <f t="shared" si="4"/>
        <v>3.9848532450029897</v>
      </c>
      <c r="JL33" s="51">
        <f t="shared" si="4"/>
        <v>2.4368751585604516</v>
      </c>
      <c r="JM33" s="51">
        <f t="shared" si="4"/>
        <v>2.6954772207968363</v>
      </c>
      <c r="JN33" s="51">
        <f t="shared" si="4"/>
        <v>2.7760694133162231</v>
      </c>
      <c r="JO33" s="51">
        <f t="shared" si="4"/>
        <v>3.7349897810158739</v>
      </c>
      <c r="JP33" s="51">
        <f t="shared" si="4"/>
        <v>3.8003903002985711</v>
      </c>
      <c r="JQ33" s="51">
        <f t="shared" si="4"/>
        <v>4.8206511542778321</v>
      </c>
      <c r="JR33" s="51">
        <f t="shared" si="4"/>
        <v>4.2532098767170377</v>
      </c>
      <c r="JS33" s="51">
        <f t="shared" si="4"/>
        <v>3.2481287536322729</v>
      </c>
      <c r="JT33" s="51">
        <f t="shared" si="4"/>
        <v>3.2131855714629252</v>
      </c>
      <c r="JU33" s="51">
        <f t="shared" si="4"/>
        <v>2.9820143721153669</v>
      </c>
      <c r="JV33" s="51">
        <f t="shared" si="4"/>
        <v>2.5920660841951708</v>
      </c>
      <c r="JW33" s="51">
        <f t="shared" si="4"/>
        <v>2.4020050983900134</v>
      </c>
      <c r="JX33" s="51">
        <f t="shared" si="4"/>
        <v>2.1482887781610147</v>
      </c>
      <c r="JY33" s="51">
        <f t="shared" si="4"/>
        <v>3.216585382864364</v>
      </c>
      <c r="JZ33" s="51">
        <f t="shared" si="4"/>
        <v>2.8325248766355551</v>
      </c>
      <c r="KA33" s="51">
        <f t="shared" si="4"/>
        <v>1.5016261956640296</v>
      </c>
      <c r="KB33" s="51">
        <f t="shared" si="4"/>
        <v>5.065799402084707</v>
      </c>
      <c r="KC33" s="51">
        <f t="shared" si="4"/>
        <v>3.6956206283790256</v>
      </c>
      <c r="KD33" s="51">
        <f t="shared" si="4"/>
        <v>2.320647929457563</v>
      </c>
      <c r="KE33" s="51">
        <f t="shared" si="4"/>
        <v>2.5903511264221066</v>
      </c>
      <c r="KF33" s="51">
        <f t="shared" si="4"/>
        <v>2.7477845619988432</v>
      </c>
      <c r="KG33" s="51">
        <f t="shared" si="4"/>
        <v>2.8567309150002598</v>
      </c>
      <c r="KH33" s="51">
        <f t="shared" si="4"/>
        <v>2.6053400789577768</v>
      </c>
      <c r="KI33" s="51">
        <f t="shared" si="4"/>
        <v>3.1390929697140204</v>
      </c>
      <c r="KJ33" s="51">
        <f t="shared" si="4"/>
        <v>3.5153157654196732</v>
      </c>
      <c r="KK33" s="51">
        <f t="shared" si="4"/>
        <v>2.4748264804450284</v>
      </c>
      <c r="KL33" s="51">
        <f t="shared" si="4"/>
        <v>4.4283523983761928</v>
      </c>
      <c r="KM33" s="51">
        <f t="shared" si="4"/>
        <v>4.3679253771315123</v>
      </c>
      <c r="KN33" s="51">
        <f t="shared" si="4"/>
        <v>2.8871842746946124</v>
      </c>
      <c r="KO33" s="51">
        <f t="shared" si="4"/>
        <v>2.6512330513793883</v>
      </c>
      <c r="KP33" s="51">
        <f t="shared" si="4"/>
        <v>3.101349628460786</v>
      </c>
      <c r="KQ33" s="51">
        <f t="shared" si="4"/>
        <v>4.0456352388539587</v>
      </c>
      <c r="KR33" s="51">
        <f t="shared" si="4"/>
        <v>1.7728679877358986</v>
      </c>
      <c r="KS33" s="51">
        <f t="shared" si="4"/>
        <v>2.8543886197051265</v>
      </c>
      <c r="KT33" s="51">
        <f t="shared" si="4"/>
        <v>2.9749640083058964</v>
      </c>
      <c r="KU33" s="51">
        <f t="shared" si="4"/>
        <v>3.7787150346574139</v>
      </c>
      <c r="KV33" s="51">
        <f t="shared" si="4"/>
        <v>2.0817371184784648</v>
      </c>
      <c r="KW33" s="51">
        <f t="shared" si="4"/>
        <v>4.8520941775919368</v>
      </c>
      <c r="KX33" s="51">
        <f t="shared" si="4"/>
        <v>4.8335595664335544</v>
      </c>
      <c r="KY33" s="51">
        <f t="shared" si="4"/>
        <v>4.5020529854268849</v>
      </c>
      <c r="KZ33" s="51">
        <f t="shared" si="4"/>
        <v>4.192773353342071</v>
      </c>
      <c r="LA33" s="51">
        <f t="shared" si="4"/>
        <v>4.6886833407395674</v>
      </c>
      <c r="LB33" s="51">
        <f t="shared" si="4"/>
        <v>4.3696260499438866</v>
      </c>
      <c r="LC33" s="51">
        <f t="shared" si="4"/>
        <v>4.6373901815921359</v>
      </c>
      <c r="LD33" s="51">
        <f t="shared" si="4"/>
        <v>5.2848459533619234</v>
      </c>
      <c r="LE33" s="51">
        <f t="shared" si="4"/>
        <v>3.9390313921493774</v>
      </c>
      <c r="LF33" s="51">
        <f t="shared" si="4"/>
        <v>3.0038863588553872</v>
      </c>
      <c r="LG33" s="51">
        <f t="shared" si="4"/>
        <v>4.73692316337248</v>
      </c>
      <c r="LH33" s="51">
        <f t="shared" si="4"/>
        <v>4.6922076902081464</v>
      </c>
      <c r="LI33" s="51">
        <f t="shared" si="4"/>
        <v>5.0086081812002741</v>
      </c>
      <c r="LJ33" s="51">
        <f t="shared" si="4"/>
        <v>3.4267807674258099</v>
      </c>
      <c r="LK33" s="51">
        <f t="shared" si="4"/>
        <v>4.2922208864317604</v>
      </c>
      <c r="LL33" s="51">
        <f t="shared" ref="LL33:NJ33" si="5">SUM(LL11:LL32)</f>
        <v>5.4423772010710891</v>
      </c>
      <c r="LM33" s="51">
        <f t="shared" si="5"/>
        <v>3.6124973761213832</v>
      </c>
      <c r="LN33" s="51">
        <f t="shared" si="5"/>
        <v>4.8879370563441711</v>
      </c>
      <c r="LO33" s="51">
        <f t="shared" si="5"/>
        <v>3.0580768557829128</v>
      </c>
      <c r="LP33" s="51">
        <f t="shared" si="5"/>
        <v>4.6314124565215851</v>
      </c>
      <c r="LQ33" s="51">
        <f t="shared" si="5"/>
        <v>3.317305338296801</v>
      </c>
      <c r="LR33" s="51">
        <f t="shared" si="5"/>
        <v>4.8025924841642924</v>
      </c>
      <c r="LS33" s="51">
        <f t="shared" si="5"/>
        <v>3.7033819031056203</v>
      </c>
      <c r="LT33" s="51">
        <f t="shared" si="5"/>
        <v>2.8737933634340496</v>
      </c>
      <c r="LU33" s="51">
        <f t="shared" si="5"/>
        <v>4.5861686645386559</v>
      </c>
      <c r="LV33" s="51">
        <f t="shared" si="5"/>
        <v>3.9156577956723662</v>
      </c>
      <c r="LW33" s="51">
        <f t="shared" si="5"/>
        <v>4.1827429728104475</v>
      </c>
      <c r="LX33" s="51">
        <f t="shared" si="5"/>
        <v>5.0273031811069746</v>
      </c>
      <c r="LY33" s="51">
        <f t="shared" si="5"/>
        <v>4.4987247331569362</v>
      </c>
      <c r="LZ33" s="51">
        <f t="shared" si="5"/>
        <v>3.8361550111710101</v>
      </c>
      <c r="MA33" s="51">
        <f t="shared" si="5"/>
        <v>2.710218321146789</v>
      </c>
      <c r="MB33" s="51">
        <f t="shared" si="5"/>
        <v>3.9996438945153683</v>
      </c>
      <c r="MC33" s="51">
        <f t="shared" si="5"/>
        <v>5.2143168142332961</v>
      </c>
      <c r="MD33" s="51">
        <f t="shared" si="5"/>
        <v>4.2626051252639909</v>
      </c>
      <c r="ME33" s="51">
        <f t="shared" si="5"/>
        <v>4.1163685193543937</v>
      </c>
      <c r="MF33" s="51">
        <f t="shared" si="5"/>
        <v>4.3564421027992992</v>
      </c>
      <c r="MG33" s="51">
        <f t="shared" si="5"/>
        <v>4.3098513607285529</v>
      </c>
      <c r="MH33" s="51">
        <f t="shared" si="5"/>
        <v>4.4736964720880836</v>
      </c>
      <c r="MI33" s="51">
        <f t="shared" si="5"/>
        <v>4.091604808623071</v>
      </c>
      <c r="MJ33" s="51">
        <f t="shared" si="5"/>
        <v>3.6046373786676442</v>
      </c>
      <c r="MK33" s="51">
        <f t="shared" si="5"/>
        <v>3.9826890219266518</v>
      </c>
      <c r="ML33" s="51">
        <f t="shared" si="5"/>
        <v>5.2693164267742789</v>
      </c>
      <c r="MM33" s="51">
        <f t="shared" si="5"/>
        <v>3.6850488175285032</v>
      </c>
      <c r="MN33" s="51">
        <f t="shared" si="5"/>
        <v>3.5542374614274883</v>
      </c>
      <c r="MO33" s="51">
        <f t="shared" si="5"/>
        <v>2.9793786657875425</v>
      </c>
      <c r="MP33" s="51">
        <f t="shared" si="5"/>
        <v>3.0065905751139907</v>
      </c>
      <c r="MQ33" s="51">
        <f t="shared" si="5"/>
        <v>2.7874560587167285</v>
      </c>
      <c r="MR33" s="51">
        <f t="shared" si="5"/>
        <v>3.5557923540759</v>
      </c>
      <c r="MS33" s="51">
        <f t="shared" si="5"/>
        <v>3.1225694143826428</v>
      </c>
      <c r="MT33" s="51">
        <f t="shared" si="5"/>
        <v>3.6821554010702018</v>
      </c>
      <c r="MU33" s="51">
        <f t="shared" si="5"/>
        <v>2.9305399113133972</v>
      </c>
      <c r="MV33" s="51">
        <f t="shared" si="5"/>
        <v>4.3455255333670708</v>
      </c>
      <c r="MW33" s="51">
        <f t="shared" si="5"/>
        <v>4.1043367896106657</v>
      </c>
      <c r="MX33" s="51">
        <f t="shared" si="5"/>
        <v>4.5374041660888667</v>
      </c>
      <c r="MY33" s="51">
        <f t="shared" si="5"/>
        <v>4.2040761426490993</v>
      </c>
      <c r="MZ33" s="51">
        <f t="shared" si="5"/>
        <v>3.1230093235945233</v>
      </c>
      <c r="NA33" s="51">
        <f t="shared" si="5"/>
        <v>5.1838605861043616</v>
      </c>
      <c r="NB33" s="51">
        <f t="shared" si="5"/>
        <v>3.7808658409053884</v>
      </c>
      <c r="NC33" s="51">
        <f t="shared" si="5"/>
        <v>4.212643682290012</v>
      </c>
      <c r="ND33" s="51">
        <f t="shared" si="5"/>
        <v>4.7200150515623296</v>
      </c>
      <c r="NE33" s="51">
        <f t="shared" si="5"/>
        <v>3.0272586419660561</v>
      </c>
      <c r="NF33" s="51">
        <f t="shared" si="5"/>
        <v>4.2100335530939672</v>
      </c>
      <c r="NG33" s="52">
        <f t="shared" si="5"/>
        <v>4.539621251610515</v>
      </c>
      <c r="NH33" s="51">
        <f t="shared" si="5"/>
        <v>4.8068340473591284</v>
      </c>
      <c r="NI33" s="51">
        <f t="shared" si="5"/>
        <v>3.0123677346156574</v>
      </c>
      <c r="NJ33" s="52">
        <f t="shared" si="5"/>
        <v>7.1832935904874811</v>
      </c>
    </row>
  </sheetData>
  <sheetProtection algorithmName="SHA-512" hashValue="X8gsx40cgx7aiescmpc2wzLDZWBidEKaZo6pY/1dmO9uNlfyutA+q9RGUVKEgTUlelgIjpB4yz16sverB9RqIA==" saltValue="CGduft3uKWsKrFKIaB84rg==" spinCount="100000" sheet="1" objects="1" scenarios="1"/>
  <pageMargins left="0.7" right="0.7" top="0.98479166666666662" bottom="0.75" header="0.3" footer="0.3"/>
  <pageSetup scale="60" fitToWidth="0" fitToHeight="0" orientation="landscape" r:id="rId1"/>
  <headerFooter>
    <oddFooter>&amp;L&amp;"Avenir LT Std 55 Roman,Regular"&amp;12&amp;K000000
May 13, 2021&amp;C&amp;"Avenir LT Std 55 Roman,Regular"&amp;12Page &amp;P of &amp;N&amp;R&amp;"Avenir LT Std 55 Roman,Regular"&amp;12&amp;K000000&amp;A</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92"/>
  <sheetViews>
    <sheetView showGridLines="0" zoomScaleNormal="100" zoomScalePageLayoutView="64" workbookViewId="0"/>
  </sheetViews>
  <sheetFormatPr defaultColWidth="9.1796875" defaultRowHeight="14" x14ac:dyDescent="0.3"/>
  <cols>
    <col min="1" max="1" width="3.1796875" style="1" customWidth="1"/>
    <col min="2" max="2" width="28" style="1" customWidth="1"/>
    <col min="3" max="3" width="36.453125" style="1" customWidth="1"/>
    <col min="4" max="4" width="22.453125" style="1" customWidth="1"/>
    <col min="5" max="5" width="18.453125" style="1" customWidth="1"/>
    <col min="6" max="6" width="6.54296875" style="1" customWidth="1"/>
    <col min="7" max="7" width="9.1796875" style="1" customWidth="1"/>
    <col min="8" max="8" width="34.54296875" style="1" bestFit="1" customWidth="1"/>
    <col min="9" max="9" width="19.453125" style="1" customWidth="1"/>
    <col min="10" max="10" width="16.81640625" style="1" customWidth="1"/>
    <col min="11" max="11" width="14.1796875" style="1" customWidth="1"/>
    <col min="12" max="12" width="31.54296875" style="1" customWidth="1"/>
    <col min="13" max="16384" width="9.1796875" style="1"/>
  </cols>
  <sheetData>
    <row r="1" spans="1:11" ht="18.75" customHeight="1" x14ac:dyDescent="0.3">
      <c r="A1" s="158"/>
      <c r="B1" s="84"/>
      <c r="C1" s="84"/>
      <c r="D1" s="84"/>
      <c r="E1" s="84"/>
    </row>
    <row r="2" spans="1:11" ht="15" customHeight="1" x14ac:dyDescent="0.3">
      <c r="A2" s="159"/>
    </row>
    <row r="3" spans="1:11" ht="18.75" customHeight="1" x14ac:dyDescent="0.3">
      <c r="A3" s="158"/>
      <c r="B3" s="84"/>
      <c r="C3" s="84"/>
      <c r="D3" s="84"/>
      <c r="E3" s="84"/>
    </row>
    <row r="4" spans="1:11" ht="15" customHeight="1" x14ac:dyDescent="0.3">
      <c r="A4" s="159"/>
    </row>
    <row r="5" spans="1:11" ht="18.75" customHeight="1" x14ac:dyDescent="0.3">
      <c r="A5" s="158"/>
      <c r="B5" s="84"/>
      <c r="C5" s="84"/>
      <c r="D5" s="84"/>
      <c r="E5" s="84"/>
    </row>
    <row r="6" spans="1:11" ht="15" customHeight="1" x14ac:dyDescent="0.3"/>
    <row r="7" spans="1:11" ht="15" customHeight="1" x14ac:dyDescent="0.3">
      <c r="A7" s="8"/>
      <c r="B7" s="8"/>
      <c r="C7" s="8"/>
      <c r="D7" s="8"/>
      <c r="E7" s="8"/>
    </row>
    <row r="8" spans="1:11" ht="15" customHeight="1" thickBot="1" x14ac:dyDescent="0.35">
      <c r="A8" s="8"/>
      <c r="B8" s="8"/>
      <c r="C8" s="8"/>
      <c r="D8" s="8"/>
      <c r="E8" s="8"/>
    </row>
    <row r="9" spans="1:11" ht="36.75" customHeight="1" thickBot="1" x14ac:dyDescent="0.4">
      <c r="B9" s="31" t="s">
        <v>363</v>
      </c>
      <c r="C9" s="32" t="s">
        <v>854</v>
      </c>
      <c r="D9" s="33" t="s">
        <v>855</v>
      </c>
      <c r="E9" s="34" t="s">
        <v>856</v>
      </c>
    </row>
    <row r="10" spans="1:11" ht="15" customHeight="1" x14ac:dyDescent="0.35">
      <c r="B10" s="35">
        <v>333112</v>
      </c>
      <c r="C10" s="441">
        <v>656</v>
      </c>
      <c r="D10" s="36">
        <v>1766</v>
      </c>
      <c r="E10" s="442">
        <f>C10/D10</f>
        <v>0.37146092865232161</v>
      </c>
    </row>
    <row r="11" spans="1:11" ht="15" customHeight="1" x14ac:dyDescent="0.35">
      <c r="B11" s="399">
        <v>333414</v>
      </c>
      <c r="C11" s="443">
        <v>1213</v>
      </c>
      <c r="D11" s="37">
        <v>2446</v>
      </c>
      <c r="E11" s="418">
        <f>C11/D11</f>
        <v>0.49591169255928047</v>
      </c>
    </row>
    <row r="12" spans="1:11" ht="15" customHeight="1" x14ac:dyDescent="0.35">
      <c r="B12" s="38">
        <v>336111</v>
      </c>
      <c r="C12" s="443">
        <v>55846</v>
      </c>
      <c r="D12" s="37">
        <v>94646</v>
      </c>
      <c r="E12" s="418">
        <f>C12/D12</f>
        <v>0.59005134923821401</v>
      </c>
    </row>
    <row r="13" spans="1:11" ht="15" customHeight="1" thickBot="1" x14ac:dyDescent="0.4">
      <c r="B13" s="444">
        <v>336112</v>
      </c>
      <c r="C13" s="445">
        <v>118993</v>
      </c>
      <c r="D13" s="39">
        <v>142312</v>
      </c>
      <c r="E13" s="446">
        <f>C13/D13</f>
        <v>0.83614171679127547</v>
      </c>
    </row>
    <row r="14" spans="1:11" ht="15.5" x14ac:dyDescent="0.35">
      <c r="C14" s="40"/>
      <c r="D14" s="41"/>
      <c r="F14" s="3"/>
      <c r="G14" s="3"/>
      <c r="H14" s="3"/>
      <c r="I14" s="3"/>
      <c r="J14" s="3"/>
      <c r="K14" s="3"/>
    </row>
    <row r="15" spans="1:11" ht="18" x14ac:dyDescent="0.35">
      <c r="B15" s="42" t="s">
        <v>857</v>
      </c>
      <c r="C15" s="40"/>
      <c r="D15" s="41"/>
      <c r="F15" s="3"/>
      <c r="G15" s="3"/>
      <c r="H15" s="3"/>
      <c r="I15" s="3"/>
      <c r="J15" s="3"/>
      <c r="K15" s="3"/>
    </row>
    <row r="16" spans="1:11" ht="15.5" x14ac:dyDescent="0.35">
      <c r="C16" s="40"/>
      <c r="D16" s="41"/>
      <c r="F16" s="3"/>
      <c r="G16" s="3"/>
      <c r="H16" s="3"/>
      <c r="I16" s="3"/>
      <c r="J16" s="3"/>
      <c r="K16" s="3"/>
    </row>
    <row r="17" spans="3:11" ht="15.5" x14ac:dyDescent="0.35">
      <c r="C17" s="40"/>
      <c r="D17" s="41"/>
      <c r="F17" s="3"/>
      <c r="G17" s="3"/>
      <c r="H17" s="3"/>
      <c r="I17" s="3"/>
      <c r="J17" s="3"/>
      <c r="K17" s="3"/>
    </row>
    <row r="18" spans="3:11" ht="15.5" x14ac:dyDescent="0.35">
      <c r="C18" s="40"/>
      <c r="D18" s="41"/>
      <c r="F18" s="3"/>
      <c r="G18" s="3"/>
      <c r="H18" s="3"/>
      <c r="I18" s="3"/>
      <c r="J18" s="3"/>
      <c r="K18" s="3"/>
    </row>
    <row r="19" spans="3:11" ht="15.5" x14ac:dyDescent="0.35">
      <c r="C19" s="40"/>
      <c r="D19" s="41"/>
      <c r="F19" s="3"/>
      <c r="G19" s="3"/>
      <c r="H19" s="3"/>
      <c r="I19" s="3"/>
      <c r="J19" s="3"/>
      <c r="K19" s="3"/>
    </row>
    <row r="20" spans="3:11" ht="15.5" x14ac:dyDescent="0.35">
      <c r="C20" s="40"/>
      <c r="D20" s="41"/>
      <c r="F20" s="3"/>
      <c r="G20" s="3"/>
      <c r="H20" s="3"/>
      <c r="I20" s="3"/>
      <c r="J20" s="3"/>
      <c r="K20" s="3"/>
    </row>
    <row r="21" spans="3:11" ht="15.5" x14ac:dyDescent="0.35">
      <c r="C21" s="40"/>
      <c r="D21" s="41"/>
      <c r="F21" s="3"/>
      <c r="G21" s="3"/>
      <c r="H21" s="3"/>
      <c r="I21" s="3"/>
      <c r="J21" s="3"/>
      <c r="K21" s="3"/>
    </row>
    <row r="22" spans="3:11" ht="15.5" x14ac:dyDescent="0.35">
      <c r="C22" s="40"/>
      <c r="D22" s="41"/>
      <c r="F22" s="3"/>
      <c r="G22" s="3"/>
      <c r="H22" s="3"/>
      <c r="I22" s="3"/>
      <c r="J22" s="3"/>
      <c r="K22" s="3"/>
    </row>
    <row r="23" spans="3:11" ht="15.5" x14ac:dyDescent="0.35">
      <c r="C23" s="40"/>
      <c r="D23" s="41"/>
      <c r="F23" s="3"/>
      <c r="G23" s="3"/>
      <c r="H23" s="3"/>
      <c r="I23" s="3"/>
      <c r="J23" s="3"/>
      <c r="K23" s="3"/>
    </row>
    <row r="24" spans="3:11" ht="15.5" x14ac:dyDescent="0.35">
      <c r="C24" s="40"/>
      <c r="D24" s="41"/>
      <c r="F24" s="3"/>
      <c r="G24" s="3"/>
      <c r="H24" s="3"/>
      <c r="I24" s="3"/>
      <c r="J24" s="3"/>
      <c r="K24" s="3"/>
    </row>
    <row r="25" spans="3:11" ht="15.5" x14ac:dyDescent="0.35">
      <c r="C25" s="40"/>
      <c r="D25" s="41"/>
      <c r="F25" s="3"/>
      <c r="G25" s="3"/>
      <c r="H25" s="3"/>
      <c r="I25" s="3"/>
      <c r="J25" s="3"/>
      <c r="K25" s="3"/>
    </row>
    <row r="26" spans="3:11" ht="15.5" x14ac:dyDescent="0.35">
      <c r="C26" s="40"/>
      <c r="D26" s="41"/>
      <c r="F26" s="3"/>
      <c r="G26" s="3"/>
      <c r="H26" s="3"/>
      <c r="I26" s="3"/>
      <c r="J26" s="3"/>
      <c r="K26" s="3"/>
    </row>
    <row r="27" spans="3:11" ht="15.5" x14ac:dyDescent="0.35">
      <c r="C27" s="40"/>
      <c r="D27" s="41"/>
      <c r="F27" s="3"/>
      <c r="G27" s="3"/>
      <c r="H27" s="3"/>
      <c r="I27" s="3"/>
      <c r="J27" s="3"/>
      <c r="K27" s="3"/>
    </row>
    <row r="28" spans="3:11" ht="15.5" x14ac:dyDescent="0.35">
      <c r="C28" s="40"/>
      <c r="D28" s="41"/>
      <c r="F28" s="3"/>
      <c r="G28" s="3"/>
      <c r="H28" s="3"/>
      <c r="I28" s="3"/>
      <c r="J28" s="3"/>
      <c r="K28" s="3"/>
    </row>
    <row r="29" spans="3:11" ht="15.5" x14ac:dyDescent="0.35">
      <c r="C29" s="40"/>
      <c r="D29" s="41"/>
      <c r="F29" s="3"/>
      <c r="G29" s="3"/>
      <c r="H29" s="3"/>
      <c r="I29" s="3"/>
      <c r="J29" s="3"/>
      <c r="K29" s="3"/>
    </row>
    <row r="30" spans="3:11" ht="15.5" x14ac:dyDescent="0.35">
      <c r="C30" s="40"/>
      <c r="D30" s="41"/>
      <c r="F30" s="3"/>
      <c r="G30" s="3"/>
      <c r="H30" s="3"/>
      <c r="I30" s="3"/>
      <c r="J30" s="3"/>
      <c r="K30" s="3"/>
    </row>
    <row r="31" spans="3:11" ht="15.5" x14ac:dyDescent="0.35">
      <c r="C31" s="40"/>
      <c r="D31" s="41"/>
      <c r="F31" s="3"/>
      <c r="G31" s="3"/>
      <c r="H31" s="3"/>
      <c r="I31" s="3"/>
      <c r="J31" s="3"/>
      <c r="K31" s="3"/>
    </row>
    <row r="32" spans="3:11" ht="15.5" x14ac:dyDescent="0.35">
      <c r="C32" s="40"/>
      <c r="D32" s="41"/>
      <c r="F32" s="3"/>
      <c r="G32" s="3"/>
      <c r="H32" s="3"/>
      <c r="I32" s="3"/>
      <c r="J32" s="3"/>
      <c r="K32" s="3"/>
    </row>
    <row r="33" spans="3:11" ht="15.5" x14ac:dyDescent="0.35">
      <c r="C33" s="40"/>
      <c r="D33" s="41"/>
      <c r="F33" s="3"/>
      <c r="G33" s="3"/>
      <c r="H33" s="3"/>
      <c r="I33" s="3"/>
      <c r="J33" s="3"/>
      <c r="K33" s="3"/>
    </row>
    <row r="34" spans="3:11" ht="15.5" x14ac:dyDescent="0.35">
      <c r="C34" s="40"/>
      <c r="D34" s="41"/>
    </row>
    <row r="35" spans="3:11" ht="15.5" x14ac:dyDescent="0.35">
      <c r="C35" s="40"/>
      <c r="D35" s="41"/>
    </row>
    <row r="36" spans="3:11" ht="15.5" x14ac:dyDescent="0.35">
      <c r="C36" s="40"/>
      <c r="D36" s="41"/>
    </row>
    <row r="37" spans="3:11" ht="15.5" x14ac:dyDescent="0.35">
      <c r="C37" s="40"/>
      <c r="D37" s="41"/>
    </row>
    <row r="38" spans="3:11" ht="15.5" x14ac:dyDescent="0.35">
      <c r="C38" s="40"/>
      <c r="D38" s="41"/>
    </row>
    <row r="39" spans="3:11" ht="15.5" x14ac:dyDescent="0.35">
      <c r="C39" s="40"/>
      <c r="D39" s="41"/>
    </row>
    <row r="40" spans="3:11" ht="15.5" x14ac:dyDescent="0.35">
      <c r="C40" s="40"/>
      <c r="D40" s="41"/>
    </row>
    <row r="41" spans="3:11" ht="15.5" x14ac:dyDescent="0.35">
      <c r="C41" s="40"/>
      <c r="D41" s="41"/>
    </row>
    <row r="42" spans="3:11" ht="15.5" x14ac:dyDescent="0.35">
      <c r="C42" s="40"/>
      <c r="D42" s="41"/>
    </row>
    <row r="43" spans="3:11" ht="15.5" x14ac:dyDescent="0.35">
      <c r="C43" s="40"/>
      <c r="D43" s="41"/>
    </row>
    <row r="44" spans="3:11" ht="15.5" x14ac:dyDescent="0.35">
      <c r="C44" s="40"/>
      <c r="D44" s="41"/>
    </row>
    <row r="45" spans="3:11" ht="15.5" x14ac:dyDescent="0.35">
      <c r="C45" s="40"/>
      <c r="D45" s="41"/>
    </row>
    <row r="46" spans="3:11" ht="15.5" x14ac:dyDescent="0.35">
      <c r="C46" s="40"/>
      <c r="D46" s="41"/>
    </row>
    <row r="47" spans="3:11" ht="15.5" x14ac:dyDescent="0.35">
      <c r="C47" s="40"/>
      <c r="D47" s="41"/>
    </row>
    <row r="48" spans="3:11" ht="15.5" x14ac:dyDescent="0.35">
      <c r="C48" s="40"/>
      <c r="D48" s="41"/>
    </row>
    <row r="49" spans="3:4" ht="15.5" x14ac:dyDescent="0.35">
      <c r="C49" s="40"/>
      <c r="D49" s="41"/>
    </row>
    <row r="50" spans="3:4" ht="15.5" x14ac:dyDescent="0.35">
      <c r="C50" s="40"/>
      <c r="D50" s="41"/>
    </row>
    <row r="51" spans="3:4" ht="15.5" x14ac:dyDescent="0.35">
      <c r="C51" s="40"/>
      <c r="D51" s="41"/>
    </row>
    <row r="52" spans="3:4" ht="15.5" x14ac:dyDescent="0.35">
      <c r="C52" s="40"/>
      <c r="D52" s="41"/>
    </row>
    <row r="53" spans="3:4" ht="15.5" x14ac:dyDescent="0.35">
      <c r="C53" s="40"/>
      <c r="D53" s="41"/>
    </row>
    <row r="54" spans="3:4" ht="15.5" x14ac:dyDescent="0.35">
      <c r="C54" s="40"/>
      <c r="D54" s="41"/>
    </row>
    <row r="55" spans="3:4" ht="15.5" x14ac:dyDescent="0.35">
      <c r="C55" s="40"/>
      <c r="D55" s="41"/>
    </row>
    <row r="56" spans="3:4" ht="15.5" x14ac:dyDescent="0.35">
      <c r="C56" s="40"/>
      <c r="D56" s="41"/>
    </row>
    <row r="57" spans="3:4" ht="15.5" x14ac:dyDescent="0.35">
      <c r="C57" s="40"/>
      <c r="D57" s="41"/>
    </row>
    <row r="58" spans="3:4" ht="15.5" x14ac:dyDescent="0.35">
      <c r="C58" s="40"/>
      <c r="D58" s="41"/>
    </row>
    <row r="59" spans="3:4" ht="15.5" x14ac:dyDescent="0.35">
      <c r="C59" s="40"/>
      <c r="D59" s="41"/>
    </row>
    <row r="60" spans="3:4" ht="15.5" x14ac:dyDescent="0.35">
      <c r="C60" s="40"/>
      <c r="D60" s="41"/>
    </row>
    <row r="61" spans="3:4" ht="15.5" x14ac:dyDescent="0.35">
      <c r="C61" s="40"/>
      <c r="D61" s="41"/>
    </row>
    <row r="62" spans="3:4" ht="15.5" x14ac:dyDescent="0.35">
      <c r="C62" s="40"/>
      <c r="D62" s="41"/>
    </row>
    <row r="63" spans="3:4" ht="15.5" x14ac:dyDescent="0.35">
      <c r="C63" s="40"/>
      <c r="D63" s="41"/>
    </row>
    <row r="64" spans="3:4" ht="15.5" x14ac:dyDescent="0.35">
      <c r="C64" s="40"/>
      <c r="D64" s="41"/>
    </row>
    <row r="65" spans="3:4" ht="15.5" x14ac:dyDescent="0.35">
      <c r="C65" s="40"/>
      <c r="D65" s="41"/>
    </row>
    <row r="66" spans="3:4" ht="15.5" x14ac:dyDescent="0.35">
      <c r="C66" s="40"/>
      <c r="D66" s="41"/>
    </row>
    <row r="67" spans="3:4" ht="15.5" x14ac:dyDescent="0.35">
      <c r="C67" s="40"/>
      <c r="D67" s="41"/>
    </row>
    <row r="68" spans="3:4" ht="15.5" x14ac:dyDescent="0.35">
      <c r="C68" s="40"/>
      <c r="D68" s="41"/>
    </row>
    <row r="69" spans="3:4" ht="15.5" x14ac:dyDescent="0.35">
      <c r="C69" s="40"/>
      <c r="D69" s="41"/>
    </row>
    <row r="70" spans="3:4" ht="15.5" x14ac:dyDescent="0.35">
      <c r="C70" s="40"/>
      <c r="D70" s="41"/>
    </row>
    <row r="71" spans="3:4" ht="15.5" x14ac:dyDescent="0.35">
      <c r="C71" s="40"/>
      <c r="D71" s="41"/>
    </row>
    <row r="72" spans="3:4" ht="15.5" x14ac:dyDescent="0.35">
      <c r="C72" s="40"/>
      <c r="D72" s="41"/>
    </row>
    <row r="73" spans="3:4" ht="15.5" x14ac:dyDescent="0.35">
      <c r="C73" s="40"/>
      <c r="D73" s="41"/>
    </row>
    <row r="74" spans="3:4" ht="15.5" x14ac:dyDescent="0.35">
      <c r="C74" s="40"/>
      <c r="D74" s="41"/>
    </row>
    <row r="75" spans="3:4" ht="15.5" x14ac:dyDescent="0.35">
      <c r="C75" s="40"/>
      <c r="D75" s="41"/>
    </row>
    <row r="76" spans="3:4" ht="15.5" x14ac:dyDescent="0.35">
      <c r="C76" s="40"/>
      <c r="D76" s="41"/>
    </row>
    <row r="77" spans="3:4" ht="15.5" x14ac:dyDescent="0.35">
      <c r="C77" s="40"/>
      <c r="D77" s="41"/>
    </row>
    <row r="78" spans="3:4" ht="15.5" x14ac:dyDescent="0.35">
      <c r="C78" s="40"/>
      <c r="D78" s="41"/>
    </row>
    <row r="79" spans="3:4" ht="15.5" x14ac:dyDescent="0.35">
      <c r="C79" s="40"/>
      <c r="D79" s="41"/>
    </row>
    <row r="80" spans="3:4" ht="15.5" x14ac:dyDescent="0.35">
      <c r="C80" s="40"/>
      <c r="D80" s="41"/>
    </row>
    <row r="81" spans="3:4" ht="15.5" x14ac:dyDescent="0.35">
      <c r="C81" s="40"/>
      <c r="D81" s="41"/>
    </row>
    <row r="82" spans="3:4" ht="15.5" x14ac:dyDescent="0.35">
      <c r="C82" s="40"/>
      <c r="D82" s="41"/>
    </row>
    <row r="83" spans="3:4" ht="15.5" x14ac:dyDescent="0.35">
      <c r="C83" s="40"/>
      <c r="D83" s="41"/>
    </row>
    <row r="84" spans="3:4" ht="15.5" x14ac:dyDescent="0.35">
      <c r="C84" s="40"/>
      <c r="D84" s="41"/>
    </row>
    <row r="85" spans="3:4" ht="15.5" x14ac:dyDescent="0.35">
      <c r="C85" s="40"/>
      <c r="D85" s="41"/>
    </row>
    <row r="86" spans="3:4" ht="15.5" x14ac:dyDescent="0.35">
      <c r="C86" s="40"/>
      <c r="D86" s="41"/>
    </row>
    <row r="87" spans="3:4" ht="15.5" x14ac:dyDescent="0.35">
      <c r="C87" s="40"/>
      <c r="D87" s="41"/>
    </row>
    <row r="88" spans="3:4" ht="15.5" x14ac:dyDescent="0.35">
      <c r="C88" s="40"/>
      <c r="D88" s="41"/>
    </row>
    <row r="89" spans="3:4" ht="15.5" x14ac:dyDescent="0.35">
      <c r="C89" s="40"/>
      <c r="D89" s="41"/>
    </row>
    <row r="90" spans="3:4" ht="15.5" x14ac:dyDescent="0.35">
      <c r="C90" s="40"/>
      <c r="D90" s="41"/>
    </row>
    <row r="91" spans="3:4" ht="15.5" x14ac:dyDescent="0.35">
      <c r="C91" s="40"/>
      <c r="D91" s="41"/>
    </row>
    <row r="92" spans="3:4" ht="15.5" x14ac:dyDescent="0.35">
      <c r="C92" s="40"/>
      <c r="D92" s="41"/>
    </row>
    <row r="93" spans="3:4" ht="15.5" x14ac:dyDescent="0.35">
      <c r="C93" s="40"/>
      <c r="D93" s="41"/>
    </row>
    <row r="94" spans="3:4" ht="15.5" x14ac:dyDescent="0.35">
      <c r="C94" s="40"/>
      <c r="D94" s="41"/>
    </row>
    <row r="95" spans="3:4" ht="15.5" x14ac:dyDescent="0.35">
      <c r="C95" s="40"/>
      <c r="D95" s="41"/>
    </row>
    <row r="96" spans="3:4" ht="15.5" x14ac:dyDescent="0.35">
      <c r="C96" s="40"/>
      <c r="D96" s="41"/>
    </row>
    <row r="97" spans="3:4" ht="15.5" x14ac:dyDescent="0.35">
      <c r="C97" s="40"/>
      <c r="D97" s="41"/>
    </row>
    <row r="98" spans="3:4" ht="15.5" x14ac:dyDescent="0.35">
      <c r="C98" s="40"/>
      <c r="D98" s="41"/>
    </row>
    <row r="99" spans="3:4" ht="15.5" x14ac:dyDescent="0.35">
      <c r="C99" s="40"/>
      <c r="D99" s="41"/>
    </row>
    <row r="100" spans="3:4" ht="15.5" x14ac:dyDescent="0.35">
      <c r="C100" s="40"/>
      <c r="D100" s="41"/>
    </row>
    <row r="101" spans="3:4" ht="15.5" x14ac:dyDescent="0.35">
      <c r="C101" s="40"/>
      <c r="D101" s="41"/>
    </row>
    <row r="102" spans="3:4" ht="15.5" x14ac:dyDescent="0.35">
      <c r="C102" s="40"/>
      <c r="D102" s="41"/>
    </row>
    <row r="103" spans="3:4" ht="15.5" x14ac:dyDescent="0.35">
      <c r="C103" s="40"/>
      <c r="D103" s="41"/>
    </row>
    <row r="104" spans="3:4" ht="15.5" x14ac:dyDescent="0.35">
      <c r="C104" s="40"/>
      <c r="D104" s="41"/>
    </row>
    <row r="105" spans="3:4" ht="15.5" x14ac:dyDescent="0.35">
      <c r="C105" s="40"/>
      <c r="D105" s="41"/>
    </row>
    <row r="106" spans="3:4" ht="15.5" x14ac:dyDescent="0.35">
      <c r="C106" s="40"/>
      <c r="D106" s="41"/>
    </row>
    <row r="107" spans="3:4" ht="15.5" x14ac:dyDescent="0.35">
      <c r="C107" s="40"/>
      <c r="D107" s="41"/>
    </row>
    <row r="108" spans="3:4" ht="15.5" x14ac:dyDescent="0.35">
      <c r="C108" s="40"/>
      <c r="D108" s="41"/>
    </row>
    <row r="109" spans="3:4" ht="15.5" x14ac:dyDescent="0.35">
      <c r="C109" s="40"/>
      <c r="D109" s="41"/>
    </row>
    <row r="110" spans="3:4" ht="15.5" x14ac:dyDescent="0.35">
      <c r="C110" s="40"/>
      <c r="D110" s="41"/>
    </row>
    <row r="111" spans="3:4" ht="15.5" x14ac:dyDescent="0.35">
      <c r="C111" s="40"/>
      <c r="D111" s="41"/>
    </row>
    <row r="112" spans="3:4" ht="15.5" x14ac:dyDescent="0.35">
      <c r="C112" s="40"/>
      <c r="D112" s="41"/>
    </row>
    <row r="113" spans="3:4" ht="15.5" x14ac:dyDescent="0.35">
      <c r="C113" s="40"/>
      <c r="D113" s="41"/>
    </row>
    <row r="114" spans="3:4" ht="15.5" x14ac:dyDescent="0.35">
      <c r="C114" s="40"/>
      <c r="D114" s="41"/>
    </row>
    <row r="115" spans="3:4" ht="15.5" x14ac:dyDescent="0.35">
      <c r="C115" s="40"/>
      <c r="D115" s="41"/>
    </row>
    <row r="116" spans="3:4" ht="15.5" x14ac:dyDescent="0.35">
      <c r="C116" s="40"/>
      <c r="D116" s="41"/>
    </row>
    <row r="117" spans="3:4" ht="15.5" x14ac:dyDescent="0.35">
      <c r="C117" s="40"/>
      <c r="D117" s="41"/>
    </row>
    <row r="118" spans="3:4" ht="15.5" x14ac:dyDescent="0.35">
      <c r="C118" s="40"/>
      <c r="D118" s="41"/>
    </row>
    <row r="119" spans="3:4" ht="15.5" x14ac:dyDescent="0.35">
      <c r="C119" s="40"/>
      <c r="D119" s="41"/>
    </row>
    <row r="120" spans="3:4" ht="15.5" x14ac:dyDescent="0.35">
      <c r="C120" s="40"/>
      <c r="D120" s="41"/>
    </row>
    <row r="121" spans="3:4" ht="15.5" x14ac:dyDescent="0.35">
      <c r="C121" s="40"/>
      <c r="D121" s="41"/>
    </row>
    <row r="122" spans="3:4" ht="15.5" x14ac:dyDescent="0.35">
      <c r="C122" s="40"/>
      <c r="D122" s="41"/>
    </row>
    <row r="123" spans="3:4" ht="15.5" x14ac:dyDescent="0.35">
      <c r="C123" s="40"/>
      <c r="D123" s="41"/>
    </row>
    <row r="124" spans="3:4" ht="15.5" x14ac:dyDescent="0.35">
      <c r="C124" s="40"/>
      <c r="D124" s="41"/>
    </row>
    <row r="125" spans="3:4" ht="15.5" x14ac:dyDescent="0.35">
      <c r="C125" s="40"/>
      <c r="D125" s="41"/>
    </row>
    <row r="126" spans="3:4" ht="15.5" x14ac:dyDescent="0.35">
      <c r="C126" s="40"/>
      <c r="D126" s="41"/>
    </row>
    <row r="127" spans="3:4" ht="15.5" x14ac:dyDescent="0.35">
      <c r="C127" s="40"/>
      <c r="D127" s="41"/>
    </row>
    <row r="128" spans="3:4" ht="15.5" x14ac:dyDescent="0.35">
      <c r="C128" s="40"/>
      <c r="D128" s="41"/>
    </row>
    <row r="129" spans="3:4" ht="15.5" x14ac:dyDescent="0.35">
      <c r="C129" s="40"/>
      <c r="D129" s="41"/>
    </row>
    <row r="130" spans="3:4" ht="15.5" x14ac:dyDescent="0.35">
      <c r="C130" s="40"/>
      <c r="D130" s="41"/>
    </row>
    <row r="131" spans="3:4" ht="15.5" x14ac:dyDescent="0.35">
      <c r="C131" s="40"/>
      <c r="D131" s="41"/>
    </row>
    <row r="132" spans="3:4" ht="15.5" x14ac:dyDescent="0.35">
      <c r="C132" s="40"/>
      <c r="D132" s="41"/>
    </row>
    <row r="133" spans="3:4" ht="15.5" x14ac:dyDescent="0.35">
      <c r="C133" s="40"/>
      <c r="D133" s="41"/>
    </row>
    <row r="134" spans="3:4" ht="15.5" x14ac:dyDescent="0.35">
      <c r="C134" s="40"/>
      <c r="D134" s="41"/>
    </row>
    <row r="135" spans="3:4" ht="15.5" x14ac:dyDescent="0.35">
      <c r="C135" s="40"/>
      <c r="D135" s="41"/>
    </row>
    <row r="136" spans="3:4" ht="15.5" x14ac:dyDescent="0.35">
      <c r="C136" s="40"/>
      <c r="D136" s="41"/>
    </row>
    <row r="137" spans="3:4" ht="15.5" x14ac:dyDescent="0.35">
      <c r="C137" s="40"/>
      <c r="D137" s="41"/>
    </row>
    <row r="138" spans="3:4" ht="15.5" x14ac:dyDescent="0.35">
      <c r="C138" s="40"/>
      <c r="D138" s="41"/>
    </row>
    <row r="139" spans="3:4" ht="15.5" x14ac:dyDescent="0.35">
      <c r="C139" s="40"/>
      <c r="D139" s="41"/>
    </row>
    <row r="140" spans="3:4" ht="15.5" x14ac:dyDescent="0.35">
      <c r="C140" s="40"/>
      <c r="D140" s="41"/>
    </row>
    <row r="141" spans="3:4" ht="15.5" x14ac:dyDescent="0.35">
      <c r="C141" s="40"/>
      <c r="D141" s="41"/>
    </row>
    <row r="142" spans="3:4" ht="15.5" x14ac:dyDescent="0.35">
      <c r="C142" s="40"/>
      <c r="D142" s="41"/>
    </row>
    <row r="143" spans="3:4" ht="15.5" x14ac:dyDescent="0.35">
      <c r="C143" s="40"/>
      <c r="D143" s="41"/>
    </row>
    <row r="144" spans="3:4" ht="15.5" x14ac:dyDescent="0.35">
      <c r="C144" s="40"/>
      <c r="D144" s="41"/>
    </row>
    <row r="145" spans="3:4" ht="15.5" x14ac:dyDescent="0.35">
      <c r="C145" s="40"/>
      <c r="D145" s="41"/>
    </row>
    <row r="146" spans="3:4" ht="15.5" x14ac:dyDescent="0.35">
      <c r="C146" s="40"/>
      <c r="D146" s="41"/>
    </row>
    <row r="147" spans="3:4" ht="15.5" x14ac:dyDescent="0.35">
      <c r="C147" s="40"/>
      <c r="D147" s="41"/>
    </row>
    <row r="148" spans="3:4" ht="15.5" x14ac:dyDescent="0.35">
      <c r="C148" s="40"/>
      <c r="D148" s="41"/>
    </row>
    <row r="149" spans="3:4" ht="15.5" x14ac:dyDescent="0.35">
      <c r="C149" s="40"/>
      <c r="D149" s="41"/>
    </row>
    <row r="150" spans="3:4" ht="15.5" x14ac:dyDescent="0.35">
      <c r="C150" s="40"/>
      <c r="D150" s="41"/>
    </row>
    <row r="151" spans="3:4" ht="15.5" x14ac:dyDescent="0.35">
      <c r="C151" s="40"/>
      <c r="D151" s="41"/>
    </row>
    <row r="152" spans="3:4" ht="15.5" x14ac:dyDescent="0.35">
      <c r="C152" s="40"/>
      <c r="D152" s="41"/>
    </row>
    <row r="153" spans="3:4" ht="15.5" x14ac:dyDescent="0.35">
      <c r="C153" s="40"/>
      <c r="D153" s="41"/>
    </row>
    <row r="154" spans="3:4" ht="15.5" x14ac:dyDescent="0.35">
      <c r="C154" s="40"/>
      <c r="D154" s="41"/>
    </row>
    <row r="155" spans="3:4" ht="15.5" x14ac:dyDescent="0.35">
      <c r="C155" s="40"/>
      <c r="D155" s="41"/>
    </row>
    <row r="156" spans="3:4" ht="15.5" x14ac:dyDescent="0.35">
      <c r="C156" s="40"/>
      <c r="D156" s="41"/>
    </row>
    <row r="157" spans="3:4" ht="15.5" x14ac:dyDescent="0.35">
      <c r="C157" s="40"/>
      <c r="D157" s="41"/>
    </row>
    <row r="158" spans="3:4" ht="15.5" x14ac:dyDescent="0.35">
      <c r="C158" s="40"/>
      <c r="D158" s="41"/>
    </row>
    <row r="159" spans="3:4" ht="15.5" x14ac:dyDescent="0.35">
      <c r="C159" s="40"/>
      <c r="D159" s="41"/>
    </row>
    <row r="160" spans="3:4" ht="15.5" x14ac:dyDescent="0.35">
      <c r="C160" s="40"/>
      <c r="D160" s="41"/>
    </row>
    <row r="161" spans="3:4" ht="15.5" x14ac:dyDescent="0.35">
      <c r="C161" s="40"/>
      <c r="D161" s="41"/>
    </row>
    <row r="162" spans="3:4" ht="15.5" x14ac:dyDescent="0.35">
      <c r="C162" s="40"/>
      <c r="D162" s="41"/>
    </row>
    <row r="163" spans="3:4" ht="15.5" x14ac:dyDescent="0.35">
      <c r="C163" s="40"/>
      <c r="D163" s="41"/>
    </row>
    <row r="164" spans="3:4" ht="15.5" x14ac:dyDescent="0.35">
      <c r="C164" s="40"/>
      <c r="D164" s="41"/>
    </row>
    <row r="165" spans="3:4" ht="15.5" x14ac:dyDescent="0.35">
      <c r="C165" s="40"/>
      <c r="D165" s="41"/>
    </row>
    <row r="166" spans="3:4" ht="15.5" x14ac:dyDescent="0.35">
      <c r="C166" s="40"/>
      <c r="D166" s="41"/>
    </row>
    <row r="167" spans="3:4" ht="15.5" x14ac:dyDescent="0.35">
      <c r="C167" s="40"/>
      <c r="D167" s="41"/>
    </row>
    <row r="168" spans="3:4" ht="15.5" x14ac:dyDescent="0.35">
      <c r="C168" s="40"/>
      <c r="D168" s="41"/>
    </row>
    <row r="169" spans="3:4" ht="15.5" x14ac:dyDescent="0.35">
      <c r="C169" s="40"/>
      <c r="D169" s="41"/>
    </row>
    <row r="170" spans="3:4" ht="15.5" x14ac:dyDescent="0.35">
      <c r="C170" s="40"/>
      <c r="D170" s="41"/>
    </row>
    <row r="171" spans="3:4" ht="15.5" x14ac:dyDescent="0.35">
      <c r="C171" s="40"/>
      <c r="D171" s="41"/>
    </row>
    <row r="172" spans="3:4" ht="15.5" x14ac:dyDescent="0.35">
      <c r="C172" s="40"/>
      <c r="D172" s="41"/>
    </row>
    <row r="173" spans="3:4" ht="15.5" x14ac:dyDescent="0.35">
      <c r="C173" s="40"/>
      <c r="D173" s="41"/>
    </row>
    <row r="174" spans="3:4" ht="15.5" x14ac:dyDescent="0.35">
      <c r="C174" s="40"/>
      <c r="D174" s="41"/>
    </row>
    <row r="175" spans="3:4" ht="15.5" x14ac:dyDescent="0.35">
      <c r="C175" s="40"/>
      <c r="D175" s="41"/>
    </row>
    <row r="176" spans="3:4" ht="15.5" x14ac:dyDescent="0.35">
      <c r="C176" s="40"/>
      <c r="D176" s="41"/>
    </row>
    <row r="177" spans="1:4" ht="15.5" x14ac:dyDescent="0.35">
      <c r="C177" s="40"/>
      <c r="D177" s="41"/>
    </row>
    <row r="178" spans="1:4" ht="15.5" x14ac:dyDescent="0.35">
      <c r="C178" s="40"/>
      <c r="D178" s="41"/>
    </row>
    <row r="179" spans="1:4" ht="15.5" x14ac:dyDescent="0.35">
      <c r="C179" s="40"/>
      <c r="D179" s="41"/>
    </row>
    <row r="180" spans="1:4" ht="15.5" x14ac:dyDescent="0.35">
      <c r="C180" s="40"/>
      <c r="D180" s="41"/>
    </row>
    <row r="181" spans="1:4" ht="15.5" x14ac:dyDescent="0.35">
      <c r="C181" s="40"/>
      <c r="D181" s="41"/>
    </row>
    <row r="182" spans="1:4" ht="15.5" x14ac:dyDescent="0.35">
      <c r="C182" s="40"/>
      <c r="D182" s="41"/>
    </row>
    <row r="183" spans="1:4" ht="15.5" x14ac:dyDescent="0.35">
      <c r="C183" s="40"/>
      <c r="D183" s="41"/>
    </row>
    <row r="184" spans="1:4" ht="15.5" x14ac:dyDescent="0.35">
      <c r="C184" s="40"/>
      <c r="D184" s="41"/>
    </row>
    <row r="185" spans="1:4" ht="15.5" x14ac:dyDescent="0.35">
      <c r="C185" s="40"/>
      <c r="D185" s="41"/>
    </row>
    <row r="186" spans="1:4" ht="15.5" x14ac:dyDescent="0.35">
      <c r="C186" s="40"/>
      <c r="D186" s="41"/>
    </row>
    <row r="187" spans="1:4" ht="15.5" x14ac:dyDescent="0.35">
      <c r="C187" s="40"/>
      <c r="D187" s="41"/>
    </row>
    <row r="188" spans="1:4" ht="15.5" x14ac:dyDescent="0.35">
      <c r="A188" s="40"/>
      <c r="B188" s="40"/>
      <c r="C188" s="40"/>
      <c r="D188" s="41"/>
    </row>
    <row r="189" spans="1:4" ht="15.5" x14ac:dyDescent="0.35">
      <c r="A189" s="40"/>
      <c r="B189" s="40"/>
      <c r="C189" s="40"/>
      <c r="D189" s="41"/>
    </row>
    <row r="190" spans="1:4" ht="15.5" x14ac:dyDescent="0.35">
      <c r="A190" s="40"/>
      <c r="B190" s="40"/>
      <c r="C190" s="40"/>
      <c r="D190" s="41"/>
    </row>
    <row r="191" spans="1:4" ht="15.5" x14ac:dyDescent="0.35">
      <c r="A191" s="40"/>
      <c r="B191" s="40"/>
      <c r="C191" s="40"/>
      <c r="D191" s="41"/>
    </row>
    <row r="192" spans="1:4" ht="15.5" x14ac:dyDescent="0.35">
      <c r="A192" s="40"/>
      <c r="B192" s="40"/>
      <c r="C192" s="40"/>
      <c r="D192" s="41"/>
    </row>
  </sheetData>
  <sheetProtection algorithmName="SHA-512" hashValue="zwbq10NFpoxyxJg4KWvBH0EjwGVI2H7Ri2tc8LwS9LTsGo04AzOuJUik9bCKq9nqZJRj6yNPe0AMmS5LSEy7SQ==" saltValue="ex2OTyzo/rGu9Yon9iMNZQ==" spinCount="100000" sheet="1" objects="1" scenarios="1"/>
  <pageMargins left="0.7" right="0.7" top="0.98479166666666662" bottom="0.75" header="0.3" footer="0.3"/>
  <pageSetup scale="60" fitToHeight="0" orientation="landscape" r:id="rId1"/>
  <headerFooter>
    <oddFooter>&amp;L&amp;"Avenir LT Std 55 Roman,Regular"&amp;12&amp;K000000
May 13, 2021&amp;C&amp;"Avenir LT Std 55 Roman,Regular"&amp;12Page &amp;P of &amp;N&amp;R&amp;"Avenir LT Std 55 Roman,Regular"&amp;12&amp;K000000&amp;A</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J32"/>
  <sheetViews>
    <sheetView showGridLines="0" zoomScaleNormal="100" zoomScalePageLayoutView="64" workbookViewId="0"/>
  </sheetViews>
  <sheetFormatPr defaultColWidth="9.1796875" defaultRowHeight="14" x14ac:dyDescent="0.3"/>
  <cols>
    <col min="1" max="1" width="3" style="1" customWidth="1"/>
    <col min="2" max="2" width="51.453125" style="1" customWidth="1"/>
    <col min="3" max="371" width="16.54296875" style="1" customWidth="1"/>
    <col min="372" max="372" width="9.1796875" style="1"/>
    <col min="373" max="373" width="14.453125" style="1" customWidth="1"/>
    <col min="374" max="374" width="13.453125" style="1" customWidth="1"/>
    <col min="375" max="16384" width="9.1796875" style="1"/>
  </cols>
  <sheetData>
    <row r="1" spans="1:374" ht="18.75" customHeight="1" x14ac:dyDescent="0.3">
      <c r="A1" s="158"/>
      <c r="B1" s="84"/>
      <c r="C1" s="84"/>
      <c r="D1" s="84"/>
      <c r="E1" s="84"/>
    </row>
    <row r="2" spans="1:374" ht="15" customHeight="1" x14ac:dyDescent="0.3">
      <c r="A2" s="159"/>
    </row>
    <row r="3" spans="1:374" ht="18.75" customHeight="1" x14ac:dyDescent="0.3">
      <c r="A3" s="158"/>
      <c r="B3" s="84"/>
      <c r="C3" s="84"/>
      <c r="D3" s="84"/>
      <c r="E3" s="84"/>
    </row>
    <row r="4" spans="1:374" ht="15" customHeight="1" x14ac:dyDescent="0.3">
      <c r="A4" s="159"/>
    </row>
    <row r="5" spans="1:374" ht="18.75" customHeight="1" x14ac:dyDescent="0.3">
      <c r="A5" s="158"/>
      <c r="B5" s="84"/>
      <c r="C5" s="84"/>
      <c r="D5" s="84"/>
      <c r="E5" s="84"/>
    </row>
    <row r="6" spans="1:374" ht="15" customHeight="1" x14ac:dyDescent="0.3"/>
    <row r="7" spans="1:374" ht="15" customHeight="1" x14ac:dyDescent="0.3">
      <c r="A7" s="8"/>
      <c r="B7" s="8"/>
      <c r="C7" s="8"/>
      <c r="D7" s="8"/>
      <c r="E7" s="8"/>
    </row>
    <row r="8" spans="1:374" ht="16" thickBot="1" x14ac:dyDescent="0.4">
      <c r="F8" s="3"/>
    </row>
    <row r="9" spans="1:374" s="9" customFormat="1" ht="28" x14ac:dyDescent="0.3">
      <c r="B9" s="10" t="s">
        <v>858</v>
      </c>
      <c r="C9" s="11" t="s">
        <v>407</v>
      </c>
      <c r="D9" s="12">
        <v>111200</v>
      </c>
      <c r="E9" s="12">
        <v>111300</v>
      </c>
      <c r="F9" s="12">
        <v>111400</v>
      </c>
      <c r="G9" s="12">
        <v>111900</v>
      </c>
      <c r="H9" s="12">
        <v>112120</v>
      </c>
      <c r="I9" s="12" t="s">
        <v>414</v>
      </c>
      <c r="J9" s="12">
        <v>112300</v>
      </c>
      <c r="K9" s="12" t="s">
        <v>417</v>
      </c>
      <c r="L9" s="12">
        <v>113000</v>
      </c>
      <c r="M9" s="12">
        <v>114000</v>
      </c>
      <c r="N9" s="12">
        <v>115000</v>
      </c>
      <c r="O9" s="12">
        <v>211000</v>
      </c>
      <c r="P9" s="12">
        <v>212100</v>
      </c>
      <c r="Q9" s="12">
        <v>212230</v>
      </c>
      <c r="R9" s="12" t="s">
        <v>425</v>
      </c>
      <c r="S9" s="12">
        <v>212310</v>
      </c>
      <c r="T9" s="12" t="s">
        <v>428</v>
      </c>
      <c r="U9" s="12">
        <v>213111</v>
      </c>
      <c r="V9" s="12" t="s">
        <v>431</v>
      </c>
      <c r="W9" s="12" t="s">
        <v>384</v>
      </c>
      <c r="X9" s="12">
        <v>221200</v>
      </c>
      <c r="Y9" s="12">
        <v>221300</v>
      </c>
      <c r="Z9" s="207" t="s">
        <v>859</v>
      </c>
      <c r="AA9" s="12" t="s">
        <v>390</v>
      </c>
      <c r="AB9" s="12" t="s">
        <v>388</v>
      </c>
      <c r="AC9" s="12" t="s">
        <v>387</v>
      </c>
      <c r="AD9" s="12">
        <v>321100</v>
      </c>
      <c r="AE9" s="12">
        <v>321200</v>
      </c>
      <c r="AF9" s="12">
        <v>321910</v>
      </c>
      <c r="AG9" s="12" t="s">
        <v>385</v>
      </c>
      <c r="AH9" s="12">
        <v>327100</v>
      </c>
      <c r="AI9" s="12">
        <v>327200</v>
      </c>
      <c r="AJ9" s="12">
        <v>327310</v>
      </c>
      <c r="AK9" s="12">
        <v>327320</v>
      </c>
      <c r="AL9" s="12">
        <v>327330</v>
      </c>
      <c r="AM9" s="12">
        <v>327390</v>
      </c>
      <c r="AN9" s="12">
        <v>327400</v>
      </c>
      <c r="AO9" s="12">
        <v>327910</v>
      </c>
      <c r="AP9" s="12">
        <v>327991</v>
      </c>
      <c r="AQ9" s="12">
        <v>327992</v>
      </c>
      <c r="AR9" s="12">
        <v>327993</v>
      </c>
      <c r="AS9" s="12">
        <v>327999</v>
      </c>
      <c r="AT9" s="12">
        <v>331110</v>
      </c>
      <c r="AU9" s="12">
        <v>331200</v>
      </c>
      <c r="AV9" s="12">
        <v>331314</v>
      </c>
      <c r="AW9" s="12">
        <v>331313</v>
      </c>
      <c r="AX9" s="12" t="s">
        <v>460</v>
      </c>
      <c r="AY9" s="12">
        <v>331410</v>
      </c>
      <c r="AZ9" s="12">
        <v>331420</v>
      </c>
      <c r="BA9" s="12">
        <v>331490</v>
      </c>
      <c r="BB9" s="12">
        <v>331510</v>
      </c>
      <c r="BC9" s="12">
        <v>331520</v>
      </c>
      <c r="BD9" s="12">
        <v>332114</v>
      </c>
      <c r="BE9" s="12" t="s">
        <v>468</v>
      </c>
      <c r="BF9" s="12">
        <v>332119</v>
      </c>
      <c r="BG9" s="12">
        <v>332200</v>
      </c>
      <c r="BH9" s="12">
        <v>332310</v>
      </c>
      <c r="BI9" s="12">
        <v>332320</v>
      </c>
      <c r="BJ9" s="12">
        <v>332410</v>
      </c>
      <c r="BK9" s="12">
        <v>332420</v>
      </c>
      <c r="BL9" s="12">
        <v>332430</v>
      </c>
      <c r="BM9" s="12">
        <v>332500</v>
      </c>
      <c r="BN9" s="12">
        <v>332600</v>
      </c>
      <c r="BO9" s="12">
        <v>332710</v>
      </c>
      <c r="BP9" s="12">
        <v>332720</v>
      </c>
      <c r="BQ9" s="12">
        <v>332800</v>
      </c>
      <c r="BR9" s="12">
        <v>332913</v>
      </c>
      <c r="BS9" s="12" t="s">
        <v>483</v>
      </c>
      <c r="BT9" s="12">
        <v>332991</v>
      </c>
      <c r="BU9" s="12">
        <v>332996</v>
      </c>
      <c r="BV9" s="12" t="s">
        <v>487</v>
      </c>
      <c r="BW9" s="12">
        <v>332999</v>
      </c>
      <c r="BX9" s="12">
        <v>333111</v>
      </c>
      <c r="BY9" s="12">
        <v>333112</v>
      </c>
      <c r="BZ9" s="12">
        <v>333120</v>
      </c>
      <c r="CA9" s="12">
        <v>333130</v>
      </c>
      <c r="CB9" s="12">
        <v>333242</v>
      </c>
      <c r="CC9" s="12" t="s">
        <v>397</v>
      </c>
      <c r="CD9" s="12">
        <v>333314</v>
      </c>
      <c r="CE9" s="12">
        <v>333316</v>
      </c>
      <c r="CF9" s="12">
        <v>333318</v>
      </c>
      <c r="CG9" s="12">
        <v>333414</v>
      </c>
      <c r="CH9" s="12">
        <v>333415</v>
      </c>
      <c r="CI9" s="12">
        <v>333413</v>
      </c>
      <c r="CJ9" s="12">
        <v>333511</v>
      </c>
      <c r="CK9" s="12">
        <v>333514</v>
      </c>
      <c r="CL9" s="12">
        <v>333517</v>
      </c>
      <c r="CM9" s="12" t="s">
        <v>505</v>
      </c>
      <c r="CN9" s="12">
        <v>333611</v>
      </c>
      <c r="CO9" s="12">
        <v>333612</v>
      </c>
      <c r="CP9" s="12">
        <v>333613</v>
      </c>
      <c r="CQ9" s="12">
        <v>333618</v>
      </c>
      <c r="CR9" s="12">
        <v>333912</v>
      </c>
      <c r="CS9" s="12" t="s">
        <v>395</v>
      </c>
      <c r="CT9" s="12">
        <v>333920</v>
      </c>
      <c r="CU9" s="12">
        <v>333991</v>
      </c>
      <c r="CV9" s="12">
        <v>333993</v>
      </c>
      <c r="CW9" s="12">
        <v>333994</v>
      </c>
      <c r="CX9" s="12" t="s">
        <v>517</v>
      </c>
      <c r="CY9" s="12" t="s">
        <v>519</v>
      </c>
      <c r="CZ9" s="12">
        <v>334111</v>
      </c>
      <c r="DA9" s="12">
        <v>334112</v>
      </c>
      <c r="DB9" s="12">
        <v>334118</v>
      </c>
      <c r="DC9" s="12">
        <v>334210</v>
      </c>
      <c r="DD9" s="12">
        <v>334220</v>
      </c>
      <c r="DE9" s="12">
        <v>334290</v>
      </c>
      <c r="DF9" s="12">
        <v>334413</v>
      </c>
      <c r="DG9" s="12">
        <v>334418</v>
      </c>
      <c r="DH9" s="12" t="s">
        <v>529</v>
      </c>
      <c r="DI9" s="12">
        <v>334510</v>
      </c>
      <c r="DJ9" s="12">
        <v>334511</v>
      </c>
      <c r="DK9" s="12">
        <v>334512</v>
      </c>
      <c r="DL9" s="12">
        <v>334513</v>
      </c>
      <c r="DM9" s="12">
        <v>334514</v>
      </c>
      <c r="DN9" s="12">
        <v>334515</v>
      </c>
      <c r="DO9" s="12">
        <v>334516</v>
      </c>
      <c r="DP9" s="12">
        <v>334517</v>
      </c>
      <c r="DQ9" s="12" t="s">
        <v>394</v>
      </c>
      <c r="DR9" s="12">
        <v>334300</v>
      </c>
      <c r="DS9" s="12">
        <v>334610</v>
      </c>
      <c r="DT9" s="12">
        <v>335110</v>
      </c>
      <c r="DU9" s="12">
        <v>335120</v>
      </c>
      <c r="DV9" s="12">
        <v>335210</v>
      </c>
      <c r="DW9" s="12">
        <v>335220</v>
      </c>
      <c r="DX9" s="12">
        <v>335311</v>
      </c>
      <c r="DY9" s="12">
        <v>335312</v>
      </c>
      <c r="DZ9" s="12">
        <v>335313</v>
      </c>
      <c r="EA9" s="12">
        <v>335314</v>
      </c>
      <c r="EB9" s="12">
        <v>335911</v>
      </c>
      <c r="EC9" s="12">
        <v>335912</v>
      </c>
      <c r="ED9" s="12">
        <v>335920</v>
      </c>
      <c r="EE9" s="12">
        <v>335930</v>
      </c>
      <c r="EF9" s="12">
        <v>335991</v>
      </c>
      <c r="EG9" s="12">
        <v>335999</v>
      </c>
      <c r="EH9" s="12">
        <v>336111</v>
      </c>
      <c r="EI9" s="12">
        <v>336112</v>
      </c>
      <c r="EJ9" s="12">
        <v>336120</v>
      </c>
      <c r="EK9" s="12">
        <v>336211</v>
      </c>
      <c r="EL9" s="12">
        <v>336212</v>
      </c>
      <c r="EM9" s="12">
        <v>336213</v>
      </c>
      <c r="EN9" s="12">
        <v>336214</v>
      </c>
      <c r="EO9" s="12">
        <v>336310</v>
      </c>
      <c r="EP9" s="12">
        <v>336320</v>
      </c>
      <c r="EQ9" s="12">
        <v>336350</v>
      </c>
      <c r="ER9" s="12">
        <v>336360</v>
      </c>
      <c r="ES9" s="12">
        <v>336370</v>
      </c>
      <c r="ET9" s="12">
        <v>336390</v>
      </c>
      <c r="EU9" s="12" t="s">
        <v>569</v>
      </c>
      <c r="EV9" s="12">
        <v>336411</v>
      </c>
      <c r="EW9" s="12">
        <v>336412</v>
      </c>
      <c r="EX9" s="12">
        <v>336413</v>
      </c>
      <c r="EY9" s="12">
        <v>336414</v>
      </c>
      <c r="EZ9" s="12" t="s">
        <v>575</v>
      </c>
      <c r="FA9" s="12">
        <v>336500</v>
      </c>
      <c r="FB9" s="12">
        <v>336611</v>
      </c>
      <c r="FC9" s="12">
        <v>336612</v>
      </c>
      <c r="FD9" s="12">
        <v>336991</v>
      </c>
      <c r="FE9" s="12">
        <v>336992</v>
      </c>
      <c r="FF9" s="12">
        <v>336999</v>
      </c>
      <c r="FG9" s="12">
        <v>337110</v>
      </c>
      <c r="FH9" s="12">
        <v>337121</v>
      </c>
      <c r="FI9" s="12">
        <v>337122</v>
      </c>
      <c r="FJ9" s="12">
        <v>337127</v>
      </c>
      <c r="FK9" s="12" t="s">
        <v>587</v>
      </c>
      <c r="FL9" s="12">
        <v>337215</v>
      </c>
      <c r="FM9" s="12" t="s">
        <v>399</v>
      </c>
      <c r="FN9" s="12">
        <v>337900</v>
      </c>
      <c r="FO9" s="12">
        <v>339112</v>
      </c>
      <c r="FP9" s="12">
        <v>339113</v>
      </c>
      <c r="FQ9" s="12">
        <v>339114</v>
      </c>
      <c r="FR9" s="12">
        <v>339115</v>
      </c>
      <c r="FS9" s="12">
        <v>339116</v>
      </c>
      <c r="FT9" s="12">
        <v>339910</v>
      </c>
      <c r="FU9" s="12">
        <v>339920</v>
      </c>
      <c r="FV9" s="12">
        <v>339930</v>
      </c>
      <c r="FW9" s="12">
        <v>339940</v>
      </c>
      <c r="FX9" s="12">
        <v>339950</v>
      </c>
      <c r="FY9" s="12">
        <v>339990</v>
      </c>
      <c r="FZ9" s="12">
        <v>311111</v>
      </c>
      <c r="GA9" s="12">
        <v>311119</v>
      </c>
      <c r="GB9" s="12">
        <v>311210</v>
      </c>
      <c r="GC9" s="12">
        <v>311221</v>
      </c>
      <c r="GD9" s="12">
        <v>311225</v>
      </c>
      <c r="GE9" s="12">
        <v>311224</v>
      </c>
      <c r="GF9" s="12">
        <v>311230</v>
      </c>
      <c r="GG9" s="12">
        <v>311300</v>
      </c>
      <c r="GH9" s="12">
        <v>311410</v>
      </c>
      <c r="GI9" s="12">
        <v>311420</v>
      </c>
      <c r="GJ9" s="12">
        <v>311513</v>
      </c>
      <c r="GK9" s="12">
        <v>311514</v>
      </c>
      <c r="GL9" s="12" t="s">
        <v>615</v>
      </c>
      <c r="GM9" s="12">
        <v>311520</v>
      </c>
      <c r="GN9" s="12">
        <v>311615</v>
      </c>
      <c r="GO9" s="12" t="s">
        <v>619</v>
      </c>
      <c r="GP9" s="12">
        <v>311700</v>
      </c>
      <c r="GQ9" s="12">
        <v>311810</v>
      </c>
      <c r="GR9" s="12" t="s">
        <v>623</v>
      </c>
      <c r="GS9" s="12">
        <v>311910</v>
      </c>
      <c r="GT9" s="12">
        <v>311920</v>
      </c>
      <c r="GU9" s="12">
        <v>311930</v>
      </c>
      <c r="GV9" s="12">
        <v>311940</v>
      </c>
      <c r="GW9" s="12">
        <v>311990</v>
      </c>
      <c r="GX9" s="12">
        <v>312110</v>
      </c>
      <c r="GY9" s="12">
        <v>312120</v>
      </c>
      <c r="GZ9" s="12">
        <v>312130</v>
      </c>
      <c r="HA9" s="12">
        <v>312140</v>
      </c>
      <c r="HB9" s="12">
        <v>312200</v>
      </c>
      <c r="HC9" s="12">
        <v>313100</v>
      </c>
      <c r="HD9" s="12">
        <v>313200</v>
      </c>
      <c r="HE9" s="12">
        <v>313300</v>
      </c>
      <c r="HF9" s="12">
        <v>314110</v>
      </c>
      <c r="HG9" s="12">
        <v>314120</v>
      </c>
      <c r="HH9" s="12">
        <v>314900</v>
      </c>
      <c r="HI9" s="12">
        <v>315000</v>
      </c>
      <c r="HJ9" s="12">
        <v>316000</v>
      </c>
      <c r="HK9" s="12">
        <v>322110</v>
      </c>
      <c r="HL9" s="12">
        <v>322120</v>
      </c>
      <c r="HM9" s="12">
        <v>322130</v>
      </c>
      <c r="HN9" s="12">
        <v>322210</v>
      </c>
      <c r="HO9" s="12">
        <v>322220</v>
      </c>
      <c r="HP9" s="12">
        <v>322230</v>
      </c>
      <c r="HQ9" s="12">
        <v>322291</v>
      </c>
      <c r="HR9" s="12">
        <v>322299</v>
      </c>
      <c r="HS9" s="12">
        <v>323110</v>
      </c>
      <c r="HT9" s="12">
        <v>323120</v>
      </c>
      <c r="HU9" s="12">
        <v>324110</v>
      </c>
      <c r="HV9" s="12">
        <v>324121</v>
      </c>
      <c r="HW9" s="12">
        <v>324122</v>
      </c>
      <c r="HX9" s="12">
        <v>324190</v>
      </c>
      <c r="HY9" s="12">
        <v>325110</v>
      </c>
      <c r="HZ9" s="12">
        <v>325120</v>
      </c>
      <c r="IA9" s="12">
        <v>325130</v>
      </c>
      <c r="IB9" s="12">
        <v>325180</v>
      </c>
      <c r="IC9" s="12">
        <v>325190</v>
      </c>
      <c r="ID9" s="12">
        <v>325211</v>
      </c>
      <c r="IE9" s="12" t="s">
        <v>398</v>
      </c>
      <c r="IF9" s="12">
        <v>325411</v>
      </c>
      <c r="IG9" s="12">
        <v>325412</v>
      </c>
      <c r="IH9" s="12">
        <v>325413</v>
      </c>
      <c r="II9" s="12">
        <v>325414</v>
      </c>
      <c r="IJ9" s="12">
        <v>325310</v>
      </c>
      <c r="IK9" s="12">
        <v>325320</v>
      </c>
      <c r="IL9" s="12">
        <v>325510</v>
      </c>
      <c r="IM9" s="12">
        <v>325520</v>
      </c>
      <c r="IN9" s="12">
        <v>325610</v>
      </c>
      <c r="IO9" s="12">
        <v>325620</v>
      </c>
      <c r="IP9" s="12">
        <v>325910</v>
      </c>
      <c r="IQ9" s="12" t="s">
        <v>675</v>
      </c>
      <c r="IR9" s="12">
        <v>326110</v>
      </c>
      <c r="IS9" s="12">
        <v>326120</v>
      </c>
      <c r="IT9" s="12">
        <v>326130</v>
      </c>
      <c r="IU9" s="12">
        <v>326140</v>
      </c>
      <c r="IV9" s="12">
        <v>326150</v>
      </c>
      <c r="IW9" s="12">
        <v>326160</v>
      </c>
      <c r="IX9" s="12">
        <v>326190</v>
      </c>
      <c r="IY9" s="12">
        <v>326210</v>
      </c>
      <c r="IZ9" s="12">
        <v>326220</v>
      </c>
      <c r="JA9" s="12">
        <v>326290</v>
      </c>
      <c r="JB9" s="12">
        <v>420000</v>
      </c>
      <c r="JC9" s="12">
        <v>441000</v>
      </c>
      <c r="JD9" s="12">
        <v>445000</v>
      </c>
      <c r="JE9" s="12">
        <v>452000</v>
      </c>
      <c r="JF9" s="12">
        <v>444000</v>
      </c>
      <c r="JG9" s="12">
        <v>446000</v>
      </c>
      <c r="JH9" s="12">
        <v>447000</v>
      </c>
      <c r="JI9" s="12">
        <v>448000</v>
      </c>
      <c r="JJ9" s="12">
        <v>454000</v>
      </c>
      <c r="JK9" s="12" t="s">
        <v>696</v>
      </c>
      <c r="JL9" s="12">
        <v>481000</v>
      </c>
      <c r="JM9" s="12">
        <v>482000</v>
      </c>
      <c r="JN9" s="12">
        <v>483000</v>
      </c>
      <c r="JO9" s="12">
        <v>484000</v>
      </c>
      <c r="JP9" s="12" t="s">
        <v>392</v>
      </c>
      <c r="JQ9" s="12">
        <v>486000</v>
      </c>
      <c r="JR9" s="12" t="s">
        <v>704</v>
      </c>
      <c r="JS9" s="12">
        <v>492000</v>
      </c>
      <c r="JT9" s="12">
        <v>493000</v>
      </c>
      <c r="JU9" s="12">
        <v>511110</v>
      </c>
      <c r="JV9" s="12">
        <v>511120</v>
      </c>
      <c r="JW9" s="12">
        <v>511130</v>
      </c>
      <c r="JX9" s="12" t="s">
        <v>711</v>
      </c>
      <c r="JY9" s="12">
        <v>511200</v>
      </c>
      <c r="JZ9" s="12">
        <v>512100</v>
      </c>
      <c r="KA9" s="12">
        <v>512200</v>
      </c>
      <c r="KB9" s="12">
        <v>515100</v>
      </c>
      <c r="KC9" s="12">
        <v>515200</v>
      </c>
      <c r="KD9" s="12">
        <v>517110</v>
      </c>
      <c r="KE9" s="12">
        <v>517210</v>
      </c>
      <c r="KF9" s="12" t="s">
        <v>720</v>
      </c>
      <c r="KG9" s="12">
        <v>518200</v>
      </c>
      <c r="KH9" s="12">
        <v>519130</v>
      </c>
      <c r="KI9" s="12" t="s">
        <v>724</v>
      </c>
      <c r="KJ9" s="12" t="s">
        <v>726</v>
      </c>
      <c r="KK9" s="12" t="s">
        <v>728</v>
      </c>
      <c r="KL9" s="12">
        <v>523900</v>
      </c>
      <c r="KM9" s="12" t="s">
        <v>731</v>
      </c>
      <c r="KN9" s="12">
        <v>524113</v>
      </c>
      <c r="KO9" s="12" t="s">
        <v>734</v>
      </c>
      <c r="KP9" s="12">
        <v>524200</v>
      </c>
      <c r="KQ9" s="12">
        <v>525000</v>
      </c>
      <c r="KR9" s="12">
        <v>531000</v>
      </c>
      <c r="KS9" s="12">
        <v>532100</v>
      </c>
      <c r="KT9" s="12">
        <v>532400</v>
      </c>
      <c r="KU9" s="12" t="s">
        <v>391</v>
      </c>
      <c r="KV9" s="12">
        <v>533000</v>
      </c>
      <c r="KW9" s="12">
        <v>541100</v>
      </c>
      <c r="KX9" s="12">
        <v>541511</v>
      </c>
      <c r="KY9" s="12">
        <v>541512</v>
      </c>
      <c r="KZ9" s="12" t="s">
        <v>746</v>
      </c>
      <c r="LA9" s="12">
        <v>541200</v>
      </c>
      <c r="LB9" s="12">
        <v>541300</v>
      </c>
      <c r="LC9" s="12">
        <v>541610</v>
      </c>
      <c r="LD9" s="12" t="s">
        <v>382</v>
      </c>
      <c r="LE9" s="12">
        <v>541700</v>
      </c>
      <c r="LF9" s="12">
        <v>541800</v>
      </c>
      <c r="LG9" s="12">
        <v>541400</v>
      </c>
      <c r="LH9" s="12">
        <v>541920</v>
      </c>
      <c r="LI9" s="12">
        <v>541940</v>
      </c>
      <c r="LJ9" s="12" t="s">
        <v>757</v>
      </c>
      <c r="LK9" s="12">
        <v>550000</v>
      </c>
      <c r="LL9" s="12">
        <v>561300</v>
      </c>
      <c r="LM9" s="12">
        <v>561700</v>
      </c>
      <c r="LN9" s="12">
        <v>561100</v>
      </c>
      <c r="LO9" s="12">
        <v>561200</v>
      </c>
      <c r="LP9" s="12">
        <v>561400</v>
      </c>
      <c r="LQ9" s="12">
        <v>561500</v>
      </c>
      <c r="LR9" s="12">
        <v>561600</v>
      </c>
      <c r="LS9" s="12">
        <v>561900</v>
      </c>
      <c r="LT9" s="12">
        <v>562000</v>
      </c>
      <c r="LU9" s="12">
        <v>611100</v>
      </c>
      <c r="LV9" s="12" t="s">
        <v>393</v>
      </c>
      <c r="LW9" s="12" t="s">
        <v>401</v>
      </c>
      <c r="LX9" s="12">
        <v>621100</v>
      </c>
      <c r="LY9" s="12">
        <v>621200</v>
      </c>
      <c r="LZ9" s="12">
        <v>621300</v>
      </c>
      <c r="MA9" s="12">
        <v>621400</v>
      </c>
      <c r="MB9" s="12">
        <v>621500</v>
      </c>
      <c r="MC9" s="12">
        <v>621600</v>
      </c>
      <c r="MD9" s="12">
        <v>621900</v>
      </c>
      <c r="ME9" s="12">
        <v>622000</v>
      </c>
      <c r="MF9" s="12" t="s">
        <v>780</v>
      </c>
      <c r="MG9" s="12" t="s">
        <v>782</v>
      </c>
      <c r="MH9" s="12">
        <v>624100</v>
      </c>
      <c r="MI9" s="12">
        <v>624400</v>
      </c>
      <c r="MJ9" s="12" t="s">
        <v>386</v>
      </c>
      <c r="MK9" s="12">
        <v>711100</v>
      </c>
      <c r="ML9" s="12">
        <v>711200</v>
      </c>
      <c r="MM9" s="12">
        <v>711500</v>
      </c>
      <c r="MN9" s="12" t="s">
        <v>790</v>
      </c>
      <c r="MO9" s="12">
        <v>712000</v>
      </c>
      <c r="MP9" s="12">
        <v>713100</v>
      </c>
      <c r="MQ9" s="12">
        <v>713200</v>
      </c>
      <c r="MR9" s="12">
        <v>713900</v>
      </c>
      <c r="MS9" s="12">
        <v>721000</v>
      </c>
      <c r="MT9" s="12">
        <v>722110</v>
      </c>
      <c r="MU9" s="12">
        <v>722211</v>
      </c>
      <c r="MV9" s="12" t="s">
        <v>799</v>
      </c>
      <c r="MW9" s="12">
        <v>811100</v>
      </c>
      <c r="MX9" s="12">
        <v>811200</v>
      </c>
      <c r="MY9" s="12">
        <v>811300</v>
      </c>
      <c r="MZ9" s="12">
        <v>811400</v>
      </c>
      <c r="NA9" s="12">
        <v>812100</v>
      </c>
      <c r="NB9" s="12">
        <v>812200</v>
      </c>
      <c r="NC9" s="12">
        <v>812300</v>
      </c>
      <c r="ND9" s="12">
        <v>812900</v>
      </c>
      <c r="NE9" s="12">
        <v>813100</v>
      </c>
      <c r="NF9" s="12" t="s">
        <v>381</v>
      </c>
      <c r="NG9" s="163" t="s">
        <v>811</v>
      </c>
      <c r="NH9" s="178">
        <v>491000</v>
      </c>
      <c r="NI9" s="179" t="s">
        <v>815</v>
      </c>
      <c r="NJ9" s="180" t="s">
        <v>383</v>
      </c>
    </row>
    <row r="10" spans="1:374" s="13" customFormat="1" ht="46.5" customHeight="1" thickBot="1" x14ac:dyDescent="0.4">
      <c r="B10" s="14" t="s">
        <v>860</v>
      </c>
      <c r="C10" s="15" t="s">
        <v>408</v>
      </c>
      <c r="D10" s="16" t="s">
        <v>409</v>
      </c>
      <c r="E10" s="16" t="s">
        <v>410</v>
      </c>
      <c r="F10" s="16" t="s">
        <v>411</v>
      </c>
      <c r="G10" s="16" t="s">
        <v>412</v>
      </c>
      <c r="H10" s="16" t="s">
        <v>413</v>
      </c>
      <c r="I10" s="16" t="s">
        <v>415</v>
      </c>
      <c r="J10" s="16" t="s">
        <v>416</v>
      </c>
      <c r="K10" s="16" t="s">
        <v>418</v>
      </c>
      <c r="L10" s="16" t="s">
        <v>419</v>
      </c>
      <c r="M10" s="16" t="s">
        <v>420</v>
      </c>
      <c r="N10" s="16" t="s">
        <v>421</v>
      </c>
      <c r="O10" s="16" t="s">
        <v>422</v>
      </c>
      <c r="P10" s="16" t="s">
        <v>423</v>
      </c>
      <c r="Q10" s="16" t="s">
        <v>424</v>
      </c>
      <c r="R10" s="16" t="s">
        <v>426</v>
      </c>
      <c r="S10" s="16" t="s">
        <v>427</v>
      </c>
      <c r="T10" s="16" t="s">
        <v>429</v>
      </c>
      <c r="U10" s="16" t="s">
        <v>430</v>
      </c>
      <c r="V10" s="16" t="s">
        <v>432</v>
      </c>
      <c r="W10" s="16" t="s">
        <v>433</v>
      </c>
      <c r="X10" s="16" t="s">
        <v>434</v>
      </c>
      <c r="Y10" s="16" t="s">
        <v>435</v>
      </c>
      <c r="Z10" s="16" t="s">
        <v>436</v>
      </c>
      <c r="AA10" s="16" t="s">
        <v>437</v>
      </c>
      <c r="AB10" s="16" t="s">
        <v>438</v>
      </c>
      <c r="AC10" s="16" t="s">
        <v>439</v>
      </c>
      <c r="AD10" s="16" t="s">
        <v>440</v>
      </c>
      <c r="AE10" s="16" t="s">
        <v>441</v>
      </c>
      <c r="AF10" s="16" t="s">
        <v>442</v>
      </c>
      <c r="AG10" s="16" t="s">
        <v>443</v>
      </c>
      <c r="AH10" s="16" t="s">
        <v>444</v>
      </c>
      <c r="AI10" s="16" t="s">
        <v>445</v>
      </c>
      <c r="AJ10" s="16" t="s">
        <v>446</v>
      </c>
      <c r="AK10" s="16" t="s">
        <v>447</v>
      </c>
      <c r="AL10" s="16" t="s">
        <v>448</v>
      </c>
      <c r="AM10" s="16" t="s">
        <v>449</v>
      </c>
      <c r="AN10" s="16" t="s">
        <v>450</v>
      </c>
      <c r="AO10" s="16" t="s">
        <v>451</v>
      </c>
      <c r="AP10" s="16" t="s">
        <v>452</v>
      </c>
      <c r="AQ10" s="16" t="s">
        <v>453</v>
      </c>
      <c r="AR10" s="16" t="s">
        <v>454</v>
      </c>
      <c r="AS10" s="16" t="s">
        <v>455</v>
      </c>
      <c r="AT10" s="16" t="s">
        <v>456</v>
      </c>
      <c r="AU10" s="16" t="s">
        <v>457</v>
      </c>
      <c r="AV10" s="16" t="s">
        <v>458</v>
      </c>
      <c r="AW10" s="16" t="s">
        <v>459</v>
      </c>
      <c r="AX10" s="16" t="s">
        <v>461</v>
      </c>
      <c r="AY10" s="16" t="s">
        <v>462</v>
      </c>
      <c r="AZ10" s="16" t="s">
        <v>463</v>
      </c>
      <c r="BA10" s="16" t="s">
        <v>464</v>
      </c>
      <c r="BB10" s="16" t="s">
        <v>465</v>
      </c>
      <c r="BC10" s="16" t="s">
        <v>466</v>
      </c>
      <c r="BD10" s="16" t="s">
        <v>467</v>
      </c>
      <c r="BE10" s="16" t="s">
        <v>469</v>
      </c>
      <c r="BF10" s="16" t="s">
        <v>470</v>
      </c>
      <c r="BG10" s="16" t="s">
        <v>471</v>
      </c>
      <c r="BH10" s="16" t="s">
        <v>472</v>
      </c>
      <c r="BI10" s="16" t="s">
        <v>473</v>
      </c>
      <c r="BJ10" s="16" t="s">
        <v>474</v>
      </c>
      <c r="BK10" s="16" t="s">
        <v>475</v>
      </c>
      <c r="BL10" s="16" t="s">
        <v>476</v>
      </c>
      <c r="BM10" s="16" t="s">
        <v>477</v>
      </c>
      <c r="BN10" s="16" t="s">
        <v>478</v>
      </c>
      <c r="BO10" s="16" t="s">
        <v>479</v>
      </c>
      <c r="BP10" s="16" t="s">
        <v>480</v>
      </c>
      <c r="BQ10" s="16" t="s">
        <v>481</v>
      </c>
      <c r="BR10" s="16" t="s">
        <v>482</v>
      </c>
      <c r="BS10" s="16" t="s">
        <v>484</v>
      </c>
      <c r="BT10" s="16" t="s">
        <v>485</v>
      </c>
      <c r="BU10" s="16" t="s">
        <v>486</v>
      </c>
      <c r="BV10" s="16" t="s">
        <v>488</v>
      </c>
      <c r="BW10" s="16" t="s">
        <v>489</v>
      </c>
      <c r="BX10" s="16" t="s">
        <v>490</v>
      </c>
      <c r="BY10" s="16" t="s">
        <v>491</v>
      </c>
      <c r="BZ10" s="16" t="s">
        <v>492</v>
      </c>
      <c r="CA10" s="16" t="s">
        <v>493</v>
      </c>
      <c r="CB10" s="16" t="s">
        <v>494</v>
      </c>
      <c r="CC10" s="16" t="s">
        <v>495</v>
      </c>
      <c r="CD10" s="16" t="s">
        <v>496</v>
      </c>
      <c r="CE10" s="16" t="s">
        <v>497</v>
      </c>
      <c r="CF10" s="16" t="s">
        <v>498</v>
      </c>
      <c r="CG10" s="16" t="s">
        <v>499</v>
      </c>
      <c r="CH10" s="16" t="s">
        <v>500</v>
      </c>
      <c r="CI10" s="16" t="s">
        <v>501</v>
      </c>
      <c r="CJ10" s="16" t="s">
        <v>502</v>
      </c>
      <c r="CK10" s="16" t="s">
        <v>503</v>
      </c>
      <c r="CL10" s="16" t="s">
        <v>504</v>
      </c>
      <c r="CM10" s="16" t="s">
        <v>506</v>
      </c>
      <c r="CN10" s="16" t="s">
        <v>507</v>
      </c>
      <c r="CO10" s="16" t="s">
        <v>508</v>
      </c>
      <c r="CP10" s="16" t="s">
        <v>509</v>
      </c>
      <c r="CQ10" s="16" t="s">
        <v>510</v>
      </c>
      <c r="CR10" s="16" t="s">
        <v>511</v>
      </c>
      <c r="CS10" s="16" t="s">
        <v>512</v>
      </c>
      <c r="CT10" s="16" t="s">
        <v>513</v>
      </c>
      <c r="CU10" s="16" t="s">
        <v>514</v>
      </c>
      <c r="CV10" s="16" t="s">
        <v>515</v>
      </c>
      <c r="CW10" s="16" t="s">
        <v>516</v>
      </c>
      <c r="CX10" s="16" t="s">
        <v>518</v>
      </c>
      <c r="CY10" s="16" t="s">
        <v>520</v>
      </c>
      <c r="CZ10" s="16" t="s">
        <v>521</v>
      </c>
      <c r="DA10" s="16" t="s">
        <v>522</v>
      </c>
      <c r="DB10" s="16" t="s">
        <v>523</v>
      </c>
      <c r="DC10" s="16" t="s">
        <v>524</v>
      </c>
      <c r="DD10" s="16" t="s">
        <v>525</v>
      </c>
      <c r="DE10" s="16" t="s">
        <v>526</v>
      </c>
      <c r="DF10" s="16" t="s">
        <v>527</v>
      </c>
      <c r="DG10" s="16" t="s">
        <v>528</v>
      </c>
      <c r="DH10" s="16" t="s">
        <v>530</v>
      </c>
      <c r="DI10" s="16" t="s">
        <v>531</v>
      </c>
      <c r="DJ10" s="16" t="s">
        <v>532</v>
      </c>
      <c r="DK10" s="16" t="s">
        <v>533</v>
      </c>
      <c r="DL10" s="16" t="s">
        <v>534</v>
      </c>
      <c r="DM10" s="16" t="s">
        <v>535</v>
      </c>
      <c r="DN10" s="16" t="s">
        <v>536</v>
      </c>
      <c r="DO10" s="16" t="s">
        <v>537</v>
      </c>
      <c r="DP10" s="16" t="s">
        <v>538</v>
      </c>
      <c r="DQ10" s="16" t="s">
        <v>539</v>
      </c>
      <c r="DR10" s="16" t="s">
        <v>540</v>
      </c>
      <c r="DS10" s="16" t="s">
        <v>541</v>
      </c>
      <c r="DT10" s="16" t="s">
        <v>542</v>
      </c>
      <c r="DU10" s="16" t="s">
        <v>543</v>
      </c>
      <c r="DV10" s="16" t="s">
        <v>544</v>
      </c>
      <c r="DW10" s="16" t="s">
        <v>545</v>
      </c>
      <c r="DX10" s="16" t="s">
        <v>546</v>
      </c>
      <c r="DY10" s="16" t="s">
        <v>547</v>
      </c>
      <c r="DZ10" s="16" t="s">
        <v>548</v>
      </c>
      <c r="EA10" s="16" t="s">
        <v>549</v>
      </c>
      <c r="EB10" s="16" t="s">
        <v>550</v>
      </c>
      <c r="EC10" s="16" t="s">
        <v>551</v>
      </c>
      <c r="ED10" s="16" t="s">
        <v>552</v>
      </c>
      <c r="EE10" s="16" t="s">
        <v>553</v>
      </c>
      <c r="EF10" s="16" t="s">
        <v>554</v>
      </c>
      <c r="EG10" s="16" t="s">
        <v>555</v>
      </c>
      <c r="EH10" s="16" t="s">
        <v>556</v>
      </c>
      <c r="EI10" s="16" t="s">
        <v>557</v>
      </c>
      <c r="EJ10" s="16" t="s">
        <v>558</v>
      </c>
      <c r="EK10" s="16" t="s">
        <v>559</v>
      </c>
      <c r="EL10" s="16" t="s">
        <v>560</v>
      </c>
      <c r="EM10" s="16" t="s">
        <v>561</v>
      </c>
      <c r="EN10" s="16" t="s">
        <v>562</v>
      </c>
      <c r="EO10" s="16" t="s">
        <v>563</v>
      </c>
      <c r="EP10" s="16" t="s">
        <v>564</v>
      </c>
      <c r="EQ10" s="16" t="s">
        <v>565</v>
      </c>
      <c r="ER10" s="16" t="s">
        <v>566</v>
      </c>
      <c r="ES10" s="16" t="s">
        <v>567</v>
      </c>
      <c r="ET10" s="16" t="s">
        <v>568</v>
      </c>
      <c r="EU10" s="16" t="s">
        <v>570</v>
      </c>
      <c r="EV10" s="16" t="s">
        <v>571</v>
      </c>
      <c r="EW10" s="16" t="s">
        <v>572</v>
      </c>
      <c r="EX10" s="16" t="s">
        <v>573</v>
      </c>
      <c r="EY10" s="16" t="s">
        <v>574</v>
      </c>
      <c r="EZ10" s="16" t="s">
        <v>576</v>
      </c>
      <c r="FA10" s="16" t="s">
        <v>577</v>
      </c>
      <c r="FB10" s="16" t="s">
        <v>578</v>
      </c>
      <c r="FC10" s="16" t="s">
        <v>579</v>
      </c>
      <c r="FD10" s="16" t="s">
        <v>580</v>
      </c>
      <c r="FE10" s="16" t="s">
        <v>581</v>
      </c>
      <c r="FF10" s="16" t="s">
        <v>582</v>
      </c>
      <c r="FG10" s="16" t="s">
        <v>583</v>
      </c>
      <c r="FH10" s="16" t="s">
        <v>584</v>
      </c>
      <c r="FI10" s="16" t="s">
        <v>585</v>
      </c>
      <c r="FJ10" s="16" t="s">
        <v>586</v>
      </c>
      <c r="FK10" s="16" t="s">
        <v>588</v>
      </c>
      <c r="FL10" s="16" t="s">
        <v>589</v>
      </c>
      <c r="FM10" s="16" t="s">
        <v>590</v>
      </c>
      <c r="FN10" s="16" t="s">
        <v>591</v>
      </c>
      <c r="FO10" s="16" t="s">
        <v>592</v>
      </c>
      <c r="FP10" s="16" t="s">
        <v>593</v>
      </c>
      <c r="FQ10" s="16" t="s">
        <v>594</v>
      </c>
      <c r="FR10" s="16" t="s">
        <v>595</v>
      </c>
      <c r="FS10" s="16" t="s">
        <v>596</v>
      </c>
      <c r="FT10" s="16" t="s">
        <v>597</v>
      </c>
      <c r="FU10" s="16" t="s">
        <v>598</v>
      </c>
      <c r="FV10" s="16" t="s">
        <v>599</v>
      </c>
      <c r="FW10" s="16" t="s">
        <v>600</v>
      </c>
      <c r="FX10" s="16" t="s">
        <v>601</v>
      </c>
      <c r="FY10" s="16" t="s">
        <v>602</v>
      </c>
      <c r="FZ10" s="16" t="s">
        <v>603</v>
      </c>
      <c r="GA10" s="16" t="s">
        <v>604</v>
      </c>
      <c r="GB10" s="16" t="s">
        <v>605</v>
      </c>
      <c r="GC10" s="16" t="s">
        <v>606</v>
      </c>
      <c r="GD10" s="16" t="s">
        <v>607</v>
      </c>
      <c r="GE10" s="16" t="s">
        <v>608</v>
      </c>
      <c r="GF10" s="16" t="s">
        <v>609</v>
      </c>
      <c r="GG10" s="16" t="s">
        <v>610</v>
      </c>
      <c r="GH10" s="16" t="s">
        <v>611</v>
      </c>
      <c r="GI10" s="16" t="s">
        <v>612</v>
      </c>
      <c r="GJ10" s="16" t="s">
        <v>613</v>
      </c>
      <c r="GK10" s="16" t="s">
        <v>614</v>
      </c>
      <c r="GL10" s="16" t="s">
        <v>616</v>
      </c>
      <c r="GM10" s="16" t="s">
        <v>617</v>
      </c>
      <c r="GN10" s="16" t="s">
        <v>618</v>
      </c>
      <c r="GO10" s="16" t="s">
        <v>620</v>
      </c>
      <c r="GP10" s="16" t="s">
        <v>621</v>
      </c>
      <c r="GQ10" s="16" t="s">
        <v>622</v>
      </c>
      <c r="GR10" s="16" t="s">
        <v>624</v>
      </c>
      <c r="GS10" s="16" t="s">
        <v>625</v>
      </c>
      <c r="GT10" s="16" t="s">
        <v>626</v>
      </c>
      <c r="GU10" s="16" t="s">
        <v>627</v>
      </c>
      <c r="GV10" s="16" t="s">
        <v>628</v>
      </c>
      <c r="GW10" s="16" t="s">
        <v>629</v>
      </c>
      <c r="GX10" s="16" t="s">
        <v>630</v>
      </c>
      <c r="GY10" s="16" t="s">
        <v>631</v>
      </c>
      <c r="GZ10" s="16" t="s">
        <v>632</v>
      </c>
      <c r="HA10" s="16" t="s">
        <v>633</v>
      </c>
      <c r="HB10" s="16" t="s">
        <v>634</v>
      </c>
      <c r="HC10" s="16" t="s">
        <v>635</v>
      </c>
      <c r="HD10" s="16" t="s">
        <v>636</v>
      </c>
      <c r="HE10" s="16" t="s">
        <v>637</v>
      </c>
      <c r="HF10" s="16" t="s">
        <v>638</v>
      </c>
      <c r="HG10" s="16" t="s">
        <v>639</v>
      </c>
      <c r="HH10" s="16" t="s">
        <v>640</v>
      </c>
      <c r="HI10" s="16" t="s">
        <v>641</v>
      </c>
      <c r="HJ10" s="16" t="s">
        <v>642</v>
      </c>
      <c r="HK10" s="16" t="s">
        <v>643</v>
      </c>
      <c r="HL10" s="16" t="s">
        <v>644</v>
      </c>
      <c r="HM10" s="16" t="s">
        <v>645</v>
      </c>
      <c r="HN10" s="16" t="s">
        <v>646</v>
      </c>
      <c r="HO10" s="16" t="s">
        <v>647</v>
      </c>
      <c r="HP10" s="16" t="s">
        <v>648</v>
      </c>
      <c r="HQ10" s="16" t="s">
        <v>649</v>
      </c>
      <c r="HR10" s="16" t="s">
        <v>650</v>
      </c>
      <c r="HS10" s="16" t="s">
        <v>651</v>
      </c>
      <c r="HT10" s="16" t="s">
        <v>652</v>
      </c>
      <c r="HU10" s="16" t="s">
        <v>653</v>
      </c>
      <c r="HV10" s="16" t="s">
        <v>654</v>
      </c>
      <c r="HW10" s="16" t="s">
        <v>655</v>
      </c>
      <c r="HX10" s="16" t="s">
        <v>656</v>
      </c>
      <c r="HY10" s="16" t="s">
        <v>657</v>
      </c>
      <c r="HZ10" s="16" t="s">
        <v>658</v>
      </c>
      <c r="IA10" s="16" t="s">
        <v>659</v>
      </c>
      <c r="IB10" s="16" t="s">
        <v>660</v>
      </c>
      <c r="IC10" s="16" t="s">
        <v>661</v>
      </c>
      <c r="ID10" s="16" t="s">
        <v>662</v>
      </c>
      <c r="IE10" s="16" t="s">
        <v>663</v>
      </c>
      <c r="IF10" s="16" t="s">
        <v>664</v>
      </c>
      <c r="IG10" s="16" t="s">
        <v>665</v>
      </c>
      <c r="IH10" s="16" t="s">
        <v>666</v>
      </c>
      <c r="II10" s="16" t="s">
        <v>667</v>
      </c>
      <c r="IJ10" s="16" t="s">
        <v>668</v>
      </c>
      <c r="IK10" s="16" t="s">
        <v>669</v>
      </c>
      <c r="IL10" s="16" t="s">
        <v>670</v>
      </c>
      <c r="IM10" s="16" t="s">
        <v>671</v>
      </c>
      <c r="IN10" s="16" t="s">
        <v>672</v>
      </c>
      <c r="IO10" s="16" t="s">
        <v>673</v>
      </c>
      <c r="IP10" s="16" t="s">
        <v>674</v>
      </c>
      <c r="IQ10" s="16" t="s">
        <v>676</v>
      </c>
      <c r="IR10" s="16" t="s">
        <v>677</v>
      </c>
      <c r="IS10" s="16" t="s">
        <v>678</v>
      </c>
      <c r="IT10" s="16" t="s">
        <v>679</v>
      </c>
      <c r="IU10" s="16" t="s">
        <v>680</v>
      </c>
      <c r="IV10" s="16" t="s">
        <v>681</v>
      </c>
      <c r="IW10" s="16" t="s">
        <v>682</v>
      </c>
      <c r="IX10" s="16" t="s">
        <v>683</v>
      </c>
      <c r="IY10" s="16" t="s">
        <v>684</v>
      </c>
      <c r="IZ10" s="16" t="s">
        <v>685</v>
      </c>
      <c r="JA10" s="16" t="s">
        <v>686</v>
      </c>
      <c r="JB10" s="16" t="s">
        <v>687</v>
      </c>
      <c r="JC10" s="16" t="s">
        <v>688</v>
      </c>
      <c r="JD10" s="16" t="s">
        <v>689</v>
      </c>
      <c r="JE10" s="16" t="s">
        <v>690</v>
      </c>
      <c r="JF10" s="16" t="s">
        <v>691</v>
      </c>
      <c r="JG10" s="16" t="s">
        <v>692</v>
      </c>
      <c r="JH10" s="16" t="s">
        <v>693</v>
      </c>
      <c r="JI10" s="16" t="s">
        <v>694</v>
      </c>
      <c r="JJ10" s="16" t="s">
        <v>695</v>
      </c>
      <c r="JK10" s="16" t="s">
        <v>697</v>
      </c>
      <c r="JL10" s="16" t="s">
        <v>698</v>
      </c>
      <c r="JM10" s="16" t="s">
        <v>699</v>
      </c>
      <c r="JN10" s="16" t="s">
        <v>700</v>
      </c>
      <c r="JO10" s="16" t="s">
        <v>701</v>
      </c>
      <c r="JP10" s="16" t="s">
        <v>702</v>
      </c>
      <c r="JQ10" s="16" t="s">
        <v>703</v>
      </c>
      <c r="JR10" s="16" t="s">
        <v>705</v>
      </c>
      <c r="JS10" s="16" t="s">
        <v>706</v>
      </c>
      <c r="JT10" s="16" t="s">
        <v>707</v>
      </c>
      <c r="JU10" s="16" t="s">
        <v>708</v>
      </c>
      <c r="JV10" s="16" t="s">
        <v>709</v>
      </c>
      <c r="JW10" s="16" t="s">
        <v>710</v>
      </c>
      <c r="JX10" s="16" t="s">
        <v>712</v>
      </c>
      <c r="JY10" s="16" t="s">
        <v>713</v>
      </c>
      <c r="JZ10" s="16" t="s">
        <v>714</v>
      </c>
      <c r="KA10" s="16" t="s">
        <v>715</v>
      </c>
      <c r="KB10" s="16" t="s">
        <v>716</v>
      </c>
      <c r="KC10" s="16" t="s">
        <v>717</v>
      </c>
      <c r="KD10" s="16" t="s">
        <v>718</v>
      </c>
      <c r="KE10" s="16" t="s">
        <v>719</v>
      </c>
      <c r="KF10" s="16" t="s">
        <v>721</v>
      </c>
      <c r="KG10" s="16" t="s">
        <v>722</v>
      </c>
      <c r="KH10" s="16" t="s">
        <v>723</v>
      </c>
      <c r="KI10" s="16" t="s">
        <v>725</v>
      </c>
      <c r="KJ10" s="16" t="s">
        <v>727</v>
      </c>
      <c r="KK10" s="16" t="s">
        <v>729</v>
      </c>
      <c r="KL10" s="16" t="s">
        <v>730</v>
      </c>
      <c r="KM10" s="16" t="s">
        <v>732</v>
      </c>
      <c r="KN10" s="16" t="s">
        <v>733</v>
      </c>
      <c r="KO10" s="16" t="s">
        <v>735</v>
      </c>
      <c r="KP10" s="16" t="s">
        <v>736</v>
      </c>
      <c r="KQ10" s="16" t="s">
        <v>737</v>
      </c>
      <c r="KR10" s="16" t="s">
        <v>738</v>
      </c>
      <c r="KS10" s="16" t="s">
        <v>739</v>
      </c>
      <c r="KT10" s="16" t="s">
        <v>740</v>
      </c>
      <c r="KU10" s="16" t="s">
        <v>741</v>
      </c>
      <c r="KV10" s="16" t="s">
        <v>742</v>
      </c>
      <c r="KW10" s="16" t="s">
        <v>743</v>
      </c>
      <c r="KX10" s="16" t="s">
        <v>744</v>
      </c>
      <c r="KY10" s="16" t="s">
        <v>745</v>
      </c>
      <c r="KZ10" s="16" t="s">
        <v>747</v>
      </c>
      <c r="LA10" s="16" t="s">
        <v>748</v>
      </c>
      <c r="LB10" s="16" t="s">
        <v>749</v>
      </c>
      <c r="LC10" s="16" t="s">
        <v>750</v>
      </c>
      <c r="LD10" s="16" t="s">
        <v>751</v>
      </c>
      <c r="LE10" s="16" t="s">
        <v>752</v>
      </c>
      <c r="LF10" s="16" t="s">
        <v>753</v>
      </c>
      <c r="LG10" s="16" t="s">
        <v>754</v>
      </c>
      <c r="LH10" s="16" t="s">
        <v>755</v>
      </c>
      <c r="LI10" s="16" t="s">
        <v>756</v>
      </c>
      <c r="LJ10" s="16" t="s">
        <v>758</v>
      </c>
      <c r="LK10" s="16" t="s">
        <v>759</v>
      </c>
      <c r="LL10" s="16" t="s">
        <v>760</v>
      </c>
      <c r="LM10" s="16" t="s">
        <v>761</v>
      </c>
      <c r="LN10" s="16" t="s">
        <v>762</v>
      </c>
      <c r="LO10" s="16" t="s">
        <v>763</v>
      </c>
      <c r="LP10" s="16" t="s">
        <v>764</v>
      </c>
      <c r="LQ10" s="16" t="s">
        <v>765</v>
      </c>
      <c r="LR10" s="16" t="s">
        <v>766</v>
      </c>
      <c r="LS10" s="16" t="s">
        <v>767</v>
      </c>
      <c r="LT10" s="16" t="s">
        <v>768</v>
      </c>
      <c r="LU10" s="16" t="s">
        <v>769</v>
      </c>
      <c r="LV10" s="16" t="s">
        <v>770</v>
      </c>
      <c r="LW10" s="16" t="s">
        <v>771</v>
      </c>
      <c r="LX10" s="16" t="s">
        <v>772</v>
      </c>
      <c r="LY10" s="16" t="s">
        <v>773</v>
      </c>
      <c r="LZ10" s="16" t="s">
        <v>774</v>
      </c>
      <c r="MA10" s="16" t="s">
        <v>775</v>
      </c>
      <c r="MB10" s="16" t="s">
        <v>776</v>
      </c>
      <c r="MC10" s="16" t="s">
        <v>777</v>
      </c>
      <c r="MD10" s="16" t="s">
        <v>778</v>
      </c>
      <c r="ME10" s="16" t="s">
        <v>779</v>
      </c>
      <c r="MF10" s="16" t="s">
        <v>781</v>
      </c>
      <c r="MG10" s="16" t="s">
        <v>783</v>
      </c>
      <c r="MH10" s="16" t="s">
        <v>784</v>
      </c>
      <c r="MI10" s="16" t="s">
        <v>785</v>
      </c>
      <c r="MJ10" s="16" t="s">
        <v>786</v>
      </c>
      <c r="MK10" s="16" t="s">
        <v>787</v>
      </c>
      <c r="ML10" s="16" t="s">
        <v>788</v>
      </c>
      <c r="MM10" s="16" t="s">
        <v>789</v>
      </c>
      <c r="MN10" s="16" t="s">
        <v>791</v>
      </c>
      <c r="MO10" s="16" t="s">
        <v>792</v>
      </c>
      <c r="MP10" s="16" t="s">
        <v>793</v>
      </c>
      <c r="MQ10" s="16" t="s">
        <v>794</v>
      </c>
      <c r="MR10" s="16" t="s">
        <v>795</v>
      </c>
      <c r="MS10" s="16" t="s">
        <v>796</v>
      </c>
      <c r="MT10" s="16" t="s">
        <v>797</v>
      </c>
      <c r="MU10" s="16" t="s">
        <v>798</v>
      </c>
      <c r="MV10" s="16" t="s">
        <v>800</v>
      </c>
      <c r="MW10" s="16" t="s">
        <v>801</v>
      </c>
      <c r="MX10" s="16" t="s">
        <v>802</v>
      </c>
      <c r="MY10" s="16" t="s">
        <v>803</v>
      </c>
      <c r="MZ10" s="16" t="s">
        <v>804</v>
      </c>
      <c r="NA10" s="16" t="s">
        <v>805</v>
      </c>
      <c r="NB10" s="16" t="s">
        <v>806</v>
      </c>
      <c r="NC10" s="16" t="s">
        <v>807</v>
      </c>
      <c r="ND10" s="16" t="s">
        <v>808</v>
      </c>
      <c r="NE10" s="16" t="s">
        <v>809</v>
      </c>
      <c r="NF10" s="16" t="s">
        <v>810</v>
      </c>
      <c r="NG10" s="164" t="s">
        <v>812</v>
      </c>
      <c r="NH10" s="175" t="s">
        <v>813</v>
      </c>
      <c r="NI10" s="176" t="s">
        <v>816</v>
      </c>
      <c r="NJ10" s="177" t="s">
        <v>817</v>
      </c>
    </row>
    <row r="11" spans="1:374" x14ac:dyDescent="0.3">
      <c r="B11" s="17" t="s">
        <v>824</v>
      </c>
      <c r="C11" s="20">
        <v>5.9480000000000004</v>
      </c>
      <c r="D11" s="21">
        <v>8.4542000000000002</v>
      </c>
      <c r="E11" s="21">
        <v>11.766999999999999</v>
      </c>
      <c r="F11" s="21">
        <v>13.553699999999999</v>
      </c>
      <c r="G11" s="21">
        <v>7.8893000000000004</v>
      </c>
      <c r="H11" s="21">
        <v>4.6219999999999999</v>
      </c>
      <c r="I11" s="21">
        <v>4.7739000000000003</v>
      </c>
      <c r="J11" s="21">
        <v>3.5527000000000002</v>
      </c>
      <c r="K11" s="21">
        <v>5.4976000000000003</v>
      </c>
      <c r="L11" s="21">
        <v>11.3848</v>
      </c>
      <c r="M11" s="21">
        <v>15.6561</v>
      </c>
      <c r="N11" s="21">
        <v>18.948699999999999</v>
      </c>
      <c r="O11" s="21">
        <v>6.9999999999999999E-4</v>
      </c>
      <c r="P11" s="21">
        <v>5.7999999999999996E-3</v>
      </c>
      <c r="Q11" s="22">
        <v>0</v>
      </c>
      <c r="R11" s="21">
        <v>3.2000000000000002E-3</v>
      </c>
      <c r="S11" s="21">
        <v>2.0999999999999999E-3</v>
      </c>
      <c r="T11" s="21">
        <v>2.7000000000000001E-3</v>
      </c>
      <c r="U11" s="21">
        <v>2.3999999999999998E-3</v>
      </c>
      <c r="V11" s="21">
        <v>2.3999999999999998E-3</v>
      </c>
      <c r="W11" s="21">
        <v>1.1999999999999999E-3</v>
      </c>
      <c r="X11" s="21">
        <v>1.1000000000000001E-3</v>
      </c>
      <c r="Y11" s="21">
        <v>8.0000000000000004E-4</v>
      </c>
      <c r="Z11" s="21">
        <v>4.5999999999999999E-3</v>
      </c>
      <c r="AA11" s="21">
        <v>1.06E-2</v>
      </c>
      <c r="AB11" s="21">
        <v>1.4E-2</v>
      </c>
      <c r="AC11" s="21">
        <v>3.8E-3</v>
      </c>
      <c r="AD11" s="21">
        <v>0.90459999999999996</v>
      </c>
      <c r="AE11" s="21">
        <v>0.3987</v>
      </c>
      <c r="AF11" s="21">
        <v>0.1482</v>
      </c>
      <c r="AG11" s="21">
        <v>5.8900000000000001E-2</v>
      </c>
      <c r="AH11" s="21">
        <v>3.3999999999999998E-3</v>
      </c>
      <c r="AI11" s="21">
        <v>2.0999999999999999E-3</v>
      </c>
      <c r="AJ11" s="21">
        <v>2E-3</v>
      </c>
      <c r="AK11" s="21">
        <v>2.7000000000000001E-3</v>
      </c>
      <c r="AL11" s="21">
        <v>2.8E-3</v>
      </c>
      <c r="AM11" s="21">
        <v>2.5999999999999999E-3</v>
      </c>
      <c r="AN11" s="21">
        <v>2.8999999999999998E-3</v>
      </c>
      <c r="AO11" s="21">
        <v>1.2999999999999999E-3</v>
      </c>
      <c r="AP11" s="21">
        <v>2.5999999999999999E-3</v>
      </c>
      <c r="AQ11" s="21">
        <v>1.8E-3</v>
      </c>
      <c r="AR11" s="21">
        <v>2.3E-3</v>
      </c>
      <c r="AS11" s="21">
        <v>2.0999999999999999E-3</v>
      </c>
      <c r="AT11" s="21">
        <v>1.8E-3</v>
      </c>
      <c r="AU11" s="21">
        <v>1.1999999999999999E-3</v>
      </c>
      <c r="AV11" s="21">
        <v>2.0999999999999999E-3</v>
      </c>
      <c r="AW11" s="21">
        <v>1.1000000000000001E-3</v>
      </c>
      <c r="AX11" s="21">
        <v>1.2999999999999999E-3</v>
      </c>
      <c r="AY11" s="21">
        <v>8.0000000000000004E-4</v>
      </c>
      <c r="AZ11" s="21">
        <v>1E-3</v>
      </c>
      <c r="BA11" s="21">
        <v>1.5E-3</v>
      </c>
      <c r="BB11" s="21">
        <v>1.4E-3</v>
      </c>
      <c r="BC11" s="21">
        <v>1.6999999999999999E-3</v>
      </c>
      <c r="BD11" s="21">
        <v>1.1000000000000001E-3</v>
      </c>
      <c r="BE11" s="21">
        <v>1.4E-3</v>
      </c>
      <c r="BF11" s="21">
        <v>1.1000000000000001E-3</v>
      </c>
      <c r="BG11" s="21">
        <v>1.4E-3</v>
      </c>
      <c r="BH11" s="21">
        <v>1.1000000000000001E-3</v>
      </c>
      <c r="BI11" s="21">
        <v>1.4E-3</v>
      </c>
      <c r="BJ11" s="21">
        <v>1E-3</v>
      </c>
      <c r="BK11" s="21">
        <v>1.1000000000000001E-3</v>
      </c>
      <c r="BL11" s="21">
        <v>1E-3</v>
      </c>
      <c r="BM11" s="21">
        <v>1.4E-3</v>
      </c>
      <c r="BN11" s="21">
        <v>1.6000000000000001E-3</v>
      </c>
      <c r="BO11" s="21">
        <v>1.2999999999999999E-3</v>
      </c>
      <c r="BP11" s="21">
        <v>1.4E-3</v>
      </c>
      <c r="BQ11" s="21">
        <v>1.2999999999999999E-3</v>
      </c>
      <c r="BR11" s="21">
        <v>1.1000000000000001E-3</v>
      </c>
      <c r="BS11" s="21">
        <v>1.2999999999999999E-3</v>
      </c>
      <c r="BT11" s="21">
        <v>1.1000000000000001E-3</v>
      </c>
      <c r="BU11" s="21">
        <v>1.1000000000000001E-3</v>
      </c>
      <c r="BV11" s="21">
        <v>2E-3</v>
      </c>
      <c r="BW11" s="21">
        <v>1.2999999999999999E-3</v>
      </c>
      <c r="BX11" s="21">
        <v>1.6999999999999999E-3</v>
      </c>
      <c r="BY11" s="21">
        <v>1.8E-3</v>
      </c>
      <c r="BZ11" s="21">
        <v>1.5E-3</v>
      </c>
      <c r="CA11" s="21">
        <v>3.2000000000000002E-3</v>
      </c>
      <c r="CB11" s="21">
        <v>2.2000000000000001E-3</v>
      </c>
      <c r="CC11" s="21">
        <v>2.5000000000000001E-3</v>
      </c>
      <c r="CD11" s="21">
        <v>1.9E-3</v>
      </c>
      <c r="CE11" s="21">
        <v>3.2000000000000002E-3</v>
      </c>
      <c r="CF11" s="21">
        <v>1.8E-3</v>
      </c>
      <c r="CG11" s="21">
        <v>2.3E-3</v>
      </c>
      <c r="CH11" s="21">
        <v>1.2999999999999999E-3</v>
      </c>
      <c r="CI11" s="21">
        <v>2E-3</v>
      </c>
      <c r="CJ11" s="21">
        <v>1.1999999999999999E-3</v>
      </c>
      <c r="CK11" s="21">
        <v>1E-3</v>
      </c>
      <c r="CL11" s="21">
        <v>1.4E-3</v>
      </c>
      <c r="CM11" s="21">
        <v>1.1999999999999999E-3</v>
      </c>
      <c r="CN11" s="21">
        <v>2E-3</v>
      </c>
      <c r="CO11" s="21">
        <v>1.2999999999999999E-3</v>
      </c>
      <c r="CP11" s="21">
        <v>1.1000000000000001E-3</v>
      </c>
      <c r="CQ11" s="21">
        <v>4.4000000000000003E-3</v>
      </c>
      <c r="CR11" s="21">
        <v>1.6999999999999999E-3</v>
      </c>
      <c r="CS11" s="21">
        <v>1.9E-3</v>
      </c>
      <c r="CT11" s="21">
        <v>2.0999999999999999E-3</v>
      </c>
      <c r="CU11" s="21">
        <v>1E-3</v>
      </c>
      <c r="CV11" s="21">
        <v>1.6000000000000001E-3</v>
      </c>
      <c r="CW11" s="21">
        <v>8.9999999999999998E-4</v>
      </c>
      <c r="CX11" s="21">
        <v>1.8E-3</v>
      </c>
      <c r="CY11" s="21">
        <v>1.8E-3</v>
      </c>
      <c r="CZ11" s="21">
        <v>4.0000000000000002E-4</v>
      </c>
      <c r="DA11" s="21">
        <v>8.9999999999999998E-4</v>
      </c>
      <c r="DB11" s="21">
        <v>5.9999999999999995E-4</v>
      </c>
      <c r="DC11" s="21">
        <v>5.9999999999999995E-4</v>
      </c>
      <c r="DD11" s="21">
        <v>5.9999999999999995E-4</v>
      </c>
      <c r="DE11" s="21">
        <v>6.9999999999999999E-4</v>
      </c>
      <c r="DF11" s="21">
        <v>5.9999999999999995E-4</v>
      </c>
      <c r="DG11" s="21">
        <v>8.9999999999999998E-4</v>
      </c>
      <c r="DH11" s="21">
        <v>1.1000000000000001E-3</v>
      </c>
      <c r="DI11" s="21">
        <v>5.0000000000000001E-4</v>
      </c>
      <c r="DJ11" s="21">
        <v>4.0000000000000002E-4</v>
      </c>
      <c r="DK11" s="21">
        <v>6.9999999999999999E-4</v>
      </c>
      <c r="DL11" s="21">
        <v>6.9999999999999999E-4</v>
      </c>
      <c r="DM11" s="21">
        <v>2.9999999999999997E-4</v>
      </c>
      <c r="DN11" s="21">
        <v>1E-3</v>
      </c>
      <c r="DO11" s="21">
        <v>5.0000000000000001E-4</v>
      </c>
      <c r="DP11" s="21">
        <v>5.9999999999999995E-4</v>
      </c>
      <c r="DQ11" s="21">
        <v>4.0000000000000002E-4</v>
      </c>
      <c r="DR11" s="21">
        <v>3.3999999999999998E-3</v>
      </c>
      <c r="DS11" s="21">
        <v>8.0000000000000004E-4</v>
      </c>
      <c r="DT11" s="21">
        <v>1.2999999999999999E-3</v>
      </c>
      <c r="DU11" s="21">
        <v>1.1999999999999999E-3</v>
      </c>
      <c r="DV11" s="21">
        <v>1.1000000000000001E-3</v>
      </c>
      <c r="DW11" s="21">
        <v>8.9999999999999998E-4</v>
      </c>
      <c r="DX11" s="21">
        <v>1E-3</v>
      </c>
      <c r="DY11" s="21">
        <v>1.5E-3</v>
      </c>
      <c r="DZ11" s="21">
        <v>1.6999999999999999E-3</v>
      </c>
      <c r="EA11" s="21">
        <v>5.1999999999999998E-3</v>
      </c>
      <c r="EB11" s="21">
        <v>1E-3</v>
      </c>
      <c r="EC11" s="21">
        <v>1E-3</v>
      </c>
      <c r="ED11" s="21">
        <v>1.5E-3</v>
      </c>
      <c r="EE11" s="21">
        <v>8.9999999999999998E-4</v>
      </c>
      <c r="EF11" s="21">
        <v>1.5E-3</v>
      </c>
      <c r="EG11" s="21">
        <v>1.1999999999999999E-3</v>
      </c>
      <c r="EH11" s="21">
        <v>1E-3</v>
      </c>
      <c r="EI11" s="21">
        <v>1E-3</v>
      </c>
      <c r="EJ11" s="21">
        <v>1.1000000000000001E-3</v>
      </c>
      <c r="EK11" s="21">
        <v>2.8999999999999998E-3</v>
      </c>
      <c r="EL11" s="21">
        <v>4.1000000000000003E-3</v>
      </c>
      <c r="EM11" s="21">
        <v>1.6000000000000001E-3</v>
      </c>
      <c r="EN11" s="21">
        <v>4.4999999999999997E-3</v>
      </c>
      <c r="EO11" s="21">
        <v>2.3999999999999998E-3</v>
      </c>
      <c r="EP11" s="21">
        <v>1.5E-3</v>
      </c>
      <c r="EQ11" s="21">
        <v>1.5E-3</v>
      </c>
      <c r="ER11" s="21">
        <v>6.4000000000000003E-3</v>
      </c>
      <c r="ES11" s="21">
        <v>1.5E-3</v>
      </c>
      <c r="ET11" s="21">
        <v>2.7000000000000001E-3</v>
      </c>
      <c r="EU11" s="21">
        <v>3.3E-3</v>
      </c>
      <c r="EV11" s="21">
        <v>6.9999999999999999E-4</v>
      </c>
      <c r="EW11" s="21">
        <v>5.9999999999999995E-4</v>
      </c>
      <c r="EX11" s="21">
        <v>8.0000000000000004E-4</v>
      </c>
      <c r="EY11" s="21">
        <v>1E-3</v>
      </c>
      <c r="EZ11" s="21">
        <v>1E-3</v>
      </c>
      <c r="FA11" s="21">
        <v>1.6000000000000001E-3</v>
      </c>
      <c r="FB11" s="21">
        <v>2E-3</v>
      </c>
      <c r="FC11" s="21">
        <v>2.7000000000000001E-3</v>
      </c>
      <c r="FD11" s="21">
        <v>1E-3</v>
      </c>
      <c r="FE11" s="21">
        <v>2.2000000000000001E-3</v>
      </c>
      <c r="FF11" s="21">
        <v>1.5E-3</v>
      </c>
      <c r="FG11" s="21">
        <v>2.0299999999999999E-2</v>
      </c>
      <c r="FH11" s="21">
        <v>5.8999999999999999E-3</v>
      </c>
      <c r="FI11" s="21">
        <v>2.5899999999999999E-2</v>
      </c>
      <c r="FJ11" s="21">
        <v>1.01E-2</v>
      </c>
      <c r="FK11" s="21">
        <v>6.6E-3</v>
      </c>
      <c r="FL11" s="21">
        <v>6.7000000000000002E-3</v>
      </c>
      <c r="FM11" s="21">
        <v>1.55E-2</v>
      </c>
      <c r="FN11" s="21">
        <v>4.5999999999999999E-3</v>
      </c>
      <c r="FO11" s="21">
        <v>1.1999999999999999E-3</v>
      </c>
      <c r="FP11" s="21">
        <v>1.9E-3</v>
      </c>
      <c r="FQ11" s="21">
        <v>1.1000000000000001E-3</v>
      </c>
      <c r="FR11" s="21">
        <v>1E-3</v>
      </c>
      <c r="FS11" s="21">
        <v>1.1999999999999999E-3</v>
      </c>
      <c r="FT11" s="21">
        <v>1.5E-3</v>
      </c>
      <c r="FU11" s="21">
        <v>6.4999999999999997E-3</v>
      </c>
      <c r="FV11" s="21">
        <v>4.1999999999999997E-3</v>
      </c>
      <c r="FW11" s="21">
        <v>8.9999999999999993E-3</v>
      </c>
      <c r="FX11" s="21">
        <v>3.7000000000000002E-3</v>
      </c>
      <c r="FY11" s="21">
        <v>0.20019999999999999</v>
      </c>
      <c r="FZ11" s="21">
        <v>9.9500000000000005E-2</v>
      </c>
      <c r="GA11" s="21">
        <v>0.16750000000000001</v>
      </c>
      <c r="GB11" s="21">
        <v>0.25750000000000001</v>
      </c>
      <c r="GC11" s="21">
        <v>0.2681</v>
      </c>
      <c r="GD11" s="21">
        <v>9.8500000000000004E-2</v>
      </c>
      <c r="GE11" s="21">
        <v>0.30599999999999999</v>
      </c>
      <c r="GF11" s="21">
        <v>0.1517</v>
      </c>
      <c r="GG11" s="21">
        <v>0.35</v>
      </c>
      <c r="GH11" s="21">
        <v>0.73770000000000002</v>
      </c>
      <c r="GI11" s="21">
        <v>0.9254</v>
      </c>
      <c r="GJ11" s="21">
        <v>2.2155</v>
      </c>
      <c r="GK11" s="21">
        <v>1.3888</v>
      </c>
      <c r="GL11" s="21">
        <v>1.9830000000000001</v>
      </c>
      <c r="GM11" s="21">
        <v>0.82730000000000004</v>
      </c>
      <c r="GN11" s="21">
        <v>0.48380000000000001</v>
      </c>
      <c r="GO11" s="21">
        <v>0.66049999999999998</v>
      </c>
      <c r="GP11" s="21">
        <v>0.18310000000000001</v>
      </c>
      <c r="GQ11" s="21">
        <v>0.15659999999999999</v>
      </c>
      <c r="GR11" s="21">
        <v>0.23760000000000001</v>
      </c>
      <c r="GS11" s="21">
        <v>0.99029999999999996</v>
      </c>
      <c r="GT11" s="21">
        <v>0.2442</v>
      </c>
      <c r="GU11" s="21">
        <v>0.1757</v>
      </c>
      <c r="GV11" s="21">
        <v>0.80300000000000005</v>
      </c>
      <c r="GW11" s="21">
        <v>0.87139999999999995</v>
      </c>
      <c r="GX11" s="21">
        <v>2.3900000000000001E-2</v>
      </c>
      <c r="GY11" s="21">
        <v>4.8399999999999999E-2</v>
      </c>
      <c r="GZ11" s="21">
        <v>1.4333</v>
      </c>
      <c r="HA11" s="21">
        <v>5.3900000000000003E-2</v>
      </c>
      <c r="HB11" s="21">
        <v>9.5100000000000004E-2</v>
      </c>
      <c r="HC11" s="21">
        <v>0.57520000000000004</v>
      </c>
      <c r="HD11" s="21">
        <v>7.2499999999999995E-2</v>
      </c>
      <c r="HE11" s="21">
        <v>4.7000000000000002E-3</v>
      </c>
      <c r="HF11" s="21">
        <v>5.8999999999999999E-3</v>
      </c>
      <c r="HG11" s="21">
        <v>6.8999999999999999E-3</v>
      </c>
      <c r="HH11" s="21">
        <v>6.3E-3</v>
      </c>
      <c r="HI11" s="21">
        <v>5.4999999999999997E-3</v>
      </c>
      <c r="HJ11" s="21">
        <v>2.9700000000000001E-2</v>
      </c>
      <c r="HK11" s="21">
        <v>0</v>
      </c>
      <c r="HL11" s="21">
        <v>0.12839999999999999</v>
      </c>
      <c r="HM11" s="21">
        <v>0.2059</v>
      </c>
      <c r="HN11" s="21">
        <v>6.7000000000000002E-3</v>
      </c>
      <c r="HO11" s="21">
        <v>3.3999999999999998E-3</v>
      </c>
      <c r="HP11" s="21">
        <v>5.3E-3</v>
      </c>
      <c r="HQ11" s="21">
        <v>3.2000000000000002E-3</v>
      </c>
      <c r="HR11" s="21">
        <v>3.8999999999999998E-3</v>
      </c>
      <c r="HS11" s="21">
        <v>3.8E-3</v>
      </c>
      <c r="HT11" s="21">
        <v>3.8E-3</v>
      </c>
      <c r="HU11" s="21">
        <v>6.9999999999999999E-4</v>
      </c>
      <c r="HV11" s="21">
        <v>2.7000000000000001E-3</v>
      </c>
      <c r="HW11" s="21">
        <v>1.2999999999999999E-3</v>
      </c>
      <c r="HX11" s="21">
        <v>3.3999999999999998E-3</v>
      </c>
      <c r="HY11" s="21">
        <v>3.0999999999999999E-3</v>
      </c>
      <c r="HZ11" s="21">
        <v>1.0999999999999999E-2</v>
      </c>
      <c r="IA11" s="21">
        <v>2.3999999999999998E-3</v>
      </c>
      <c r="IB11" s="21">
        <v>1.8E-3</v>
      </c>
      <c r="IC11" s="21">
        <v>0.1167</v>
      </c>
      <c r="ID11" s="21">
        <v>5.7999999999999996E-3</v>
      </c>
      <c r="IE11" s="21">
        <v>3.3999999999999998E-3</v>
      </c>
      <c r="IF11" s="21">
        <v>1.04E-2</v>
      </c>
      <c r="IG11" s="21">
        <v>4.4000000000000003E-3</v>
      </c>
      <c r="IH11" s="21">
        <v>2.3E-3</v>
      </c>
      <c r="II11" s="21">
        <v>8.9999999999999998E-4</v>
      </c>
      <c r="IJ11" s="21">
        <v>2.3E-3</v>
      </c>
      <c r="IK11" s="21">
        <v>9.7000000000000003E-3</v>
      </c>
      <c r="IL11" s="21">
        <v>3.5000000000000001E-3</v>
      </c>
      <c r="IM11" s="21">
        <v>3.8E-3</v>
      </c>
      <c r="IN11" s="21">
        <v>2.7000000000000001E-3</v>
      </c>
      <c r="IO11" s="21">
        <v>2.5999999999999999E-3</v>
      </c>
      <c r="IP11" s="21">
        <v>1.6000000000000001E-3</v>
      </c>
      <c r="IQ11" s="21">
        <v>2.7000000000000001E-3</v>
      </c>
      <c r="IR11" s="21">
        <v>2.2000000000000001E-3</v>
      </c>
      <c r="IS11" s="21">
        <v>1.9E-3</v>
      </c>
      <c r="IT11" s="21">
        <v>1.8E-3</v>
      </c>
      <c r="IU11" s="21">
        <v>2.5999999999999999E-3</v>
      </c>
      <c r="IV11" s="21">
        <v>2.5999999999999999E-3</v>
      </c>
      <c r="IW11" s="21">
        <v>2.3999999999999998E-3</v>
      </c>
      <c r="IX11" s="21">
        <v>3.3E-3</v>
      </c>
      <c r="IY11" s="21">
        <v>2.4299999999999999E-2</v>
      </c>
      <c r="IZ11" s="21">
        <v>5.4000000000000003E-3</v>
      </c>
      <c r="JA11" s="21">
        <v>1.0699999999999999E-2</v>
      </c>
      <c r="JB11" s="21">
        <v>2.8999999999999998E-3</v>
      </c>
      <c r="JC11" s="21">
        <v>2.93E-2</v>
      </c>
      <c r="JD11" s="21">
        <v>3.7100000000000001E-2</v>
      </c>
      <c r="JE11" s="21">
        <v>4.3E-3</v>
      </c>
      <c r="JF11" s="21">
        <v>1.1000000000000001E-3</v>
      </c>
      <c r="JG11" s="21">
        <v>1.4E-3</v>
      </c>
      <c r="JH11" s="21">
        <v>7.3400000000000007E-2</v>
      </c>
      <c r="JI11" s="21">
        <v>2.0999999999999999E-3</v>
      </c>
      <c r="JJ11" s="21">
        <v>2.0999999999999999E-3</v>
      </c>
      <c r="JK11" s="21">
        <v>3.0999999999999999E-3</v>
      </c>
      <c r="JL11" s="21">
        <v>3.3999999999999998E-3</v>
      </c>
      <c r="JM11" s="21">
        <v>5.7000000000000002E-3</v>
      </c>
      <c r="JN11" s="21">
        <v>4.3E-3</v>
      </c>
      <c r="JO11" s="21">
        <v>2.8E-3</v>
      </c>
      <c r="JP11" s="21">
        <v>2.3E-3</v>
      </c>
      <c r="JQ11" s="21">
        <v>1.1999999999999999E-3</v>
      </c>
      <c r="JR11" s="21">
        <v>8.6E-3</v>
      </c>
      <c r="JS11" s="21">
        <v>2E-3</v>
      </c>
      <c r="JT11" s="21">
        <v>1.9E-3</v>
      </c>
      <c r="JU11" s="21">
        <v>1.1000000000000001E-3</v>
      </c>
      <c r="JV11" s="21">
        <v>1.4E-3</v>
      </c>
      <c r="JW11" s="21">
        <v>1.6000000000000001E-3</v>
      </c>
      <c r="JX11" s="21">
        <v>1.6000000000000001E-3</v>
      </c>
      <c r="JY11" s="21">
        <v>8.0000000000000004E-4</v>
      </c>
      <c r="JZ11" s="21">
        <v>1E-3</v>
      </c>
      <c r="KA11" s="21">
        <v>5.0000000000000001E-4</v>
      </c>
      <c r="KB11" s="21">
        <v>1.4E-3</v>
      </c>
      <c r="KC11" s="21">
        <v>1E-3</v>
      </c>
      <c r="KD11" s="21">
        <v>1E-3</v>
      </c>
      <c r="KE11" s="21">
        <v>1.8E-3</v>
      </c>
      <c r="KF11" s="21">
        <v>1.5E-3</v>
      </c>
      <c r="KG11" s="21">
        <v>3.2000000000000002E-3</v>
      </c>
      <c r="KH11" s="21">
        <v>1.9E-3</v>
      </c>
      <c r="KI11" s="21">
        <v>6.9999999999999999E-4</v>
      </c>
      <c r="KJ11" s="21">
        <v>1.2999999999999999E-3</v>
      </c>
      <c r="KK11" s="21">
        <v>1.1999999999999999E-3</v>
      </c>
      <c r="KL11" s="21">
        <v>2E-3</v>
      </c>
      <c r="KM11" s="21">
        <v>1.1000000000000001E-3</v>
      </c>
      <c r="KN11" s="21">
        <v>5.0000000000000001E-4</v>
      </c>
      <c r="KO11" s="21">
        <v>5.9999999999999995E-4</v>
      </c>
      <c r="KP11" s="21">
        <v>5.0000000000000001E-4</v>
      </c>
      <c r="KQ11" s="21">
        <v>1.8E-3</v>
      </c>
      <c r="KR11" s="21">
        <v>2.5999999999999999E-3</v>
      </c>
      <c r="KS11" s="21">
        <v>2E-3</v>
      </c>
      <c r="KT11" s="21">
        <v>2.8999999999999998E-3</v>
      </c>
      <c r="KU11" s="21">
        <v>1.8E-3</v>
      </c>
      <c r="KV11" s="21">
        <v>1.2999999999999999E-3</v>
      </c>
      <c r="KW11" s="21">
        <v>1.4E-3</v>
      </c>
      <c r="KX11" s="21">
        <v>8.0000000000000004E-4</v>
      </c>
      <c r="KY11" s="21">
        <v>1.1000000000000001E-3</v>
      </c>
      <c r="KZ11" s="21">
        <v>2.2000000000000001E-3</v>
      </c>
      <c r="LA11" s="21">
        <v>2.8999999999999998E-3</v>
      </c>
      <c r="LB11" s="21">
        <v>2.7000000000000001E-3</v>
      </c>
      <c r="LC11" s="21">
        <v>3.5000000000000001E-3</v>
      </c>
      <c r="LD11" s="21">
        <v>1.2999999999999999E-3</v>
      </c>
      <c r="LE11" s="21">
        <v>2.4899999999999999E-2</v>
      </c>
      <c r="LF11" s="21">
        <v>0.01</v>
      </c>
      <c r="LG11" s="21">
        <v>1.6999999999999999E-3</v>
      </c>
      <c r="LH11" s="21">
        <v>1.5E-3</v>
      </c>
      <c r="LI11" s="21">
        <v>5.5999999999999999E-3</v>
      </c>
      <c r="LJ11" s="21">
        <v>1.1999999999999999E-3</v>
      </c>
      <c r="LK11" s="21">
        <v>1.6999999999999999E-3</v>
      </c>
      <c r="LL11" s="21">
        <v>1E-3</v>
      </c>
      <c r="LM11" s="21">
        <v>9.06E-2</v>
      </c>
      <c r="LN11" s="21">
        <v>2.3E-3</v>
      </c>
      <c r="LO11" s="21">
        <v>2.7000000000000001E-3</v>
      </c>
      <c r="LP11" s="21">
        <v>2.0999999999999999E-3</v>
      </c>
      <c r="LQ11" s="21">
        <v>2.3999999999999998E-3</v>
      </c>
      <c r="LR11" s="21">
        <v>1.5E-3</v>
      </c>
      <c r="LS11" s="21">
        <v>2.8999999999999998E-3</v>
      </c>
      <c r="LT11" s="21">
        <v>1.6000000000000001E-3</v>
      </c>
      <c r="LU11" s="21">
        <v>2.3699999999999999E-2</v>
      </c>
      <c r="LV11" s="21">
        <v>1.3299999999999999E-2</v>
      </c>
      <c r="LW11" s="21">
        <v>1.6999999999999999E-3</v>
      </c>
      <c r="LX11" s="21">
        <v>1.6000000000000001E-3</v>
      </c>
      <c r="LY11" s="21">
        <v>1.1999999999999999E-3</v>
      </c>
      <c r="LZ11" s="21">
        <v>1.2999999999999999E-3</v>
      </c>
      <c r="MA11" s="21">
        <v>2.2000000000000001E-3</v>
      </c>
      <c r="MB11" s="21">
        <v>1.1999999999999999E-3</v>
      </c>
      <c r="MC11" s="21">
        <v>1.1000000000000001E-3</v>
      </c>
      <c r="MD11" s="21">
        <v>1.6999999999999999E-3</v>
      </c>
      <c r="ME11" s="21">
        <v>7.7000000000000002E-3</v>
      </c>
      <c r="MF11" s="21">
        <v>1.5299999999999999E-2</v>
      </c>
      <c r="MG11" s="21">
        <v>1.29E-2</v>
      </c>
      <c r="MH11" s="21">
        <v>9.7000000000000003E-3</v>
      </c>
      <c r="MI11" s="21">
        <v>5.4300000000000001E-2</v>
      </c>
      <c r="MJ11" s="21">
        <v>2.3300000000000001E-2</v>
      </c>
      <c r="MK11" s="21">
        <v>2.0999999999999999E-3</v>
      </c>
      <c r="ML11" s="21">
        <v>9.9000000000000008E-3</v>
      </c>
      <c r="MM11" s="21">
        <v>4.0000000000000002E-4</v>
      </c>
      <c r="MN11" s="21">
        <v>3.8E-3</v>
      </c>
      <c r="MO11" s="21">
        <v>5.3E-3</v>
      </c>
      <c r="MP11" s="21">
        <v>3.6499999999999998E-2</v>
      </c>
      <c r="MQ11" s="21">
        <v>1.9599999999999999E-2</v>
      </c>
      <c r="MR11" s="21">
        <v>1.9800000000000002E-2</v>
      </c>
      <c r="MS11" s="21">
        <v>1.38E-2</v>
      </c>
      <c r="MT11" s="21">
        <v>4.2200000000000001E-2</v>
      </c>
      <c r="MU11" s="21">
        <v>5.0200000000000002E-2</v>
      </c>
      <c r="MV11" s="21">
        <v>2.3E-2</v>
      </c>
      <c r="MW11" s="21">
        <v>1.4E-3</v>
      </c>
      <c r="MX11" s="21">
        <v>8.0000000000000004E-4</v>
      </c>
      <c r="MY11" s="21">
        <v>1.4E-3</v>
      </c>
      <c r="MZ11" s="21">
        <v>5.9999999999999995E-4</v>
      </c>
      <c r="NA11" s="21">
        <v>1.6999999999999999E-3</v>
      </c>
      <c r="NB11" s="21">
        <v>5.5999999999999999E-3</v>
      </c>
      <c r="NC11" s="21">
        <v>1.2999999999999999E-3</v>
      </c>
      <c r="ND11" s="21">
        <v>1.2999999999999999E-3</v>
      </c>
      <c r="NE11" s="21">
        <v>1.9300000000000001E-2</v>
      </c>
      <c r="NF11" s="21">
        <v>2.0999999999999999E-3</v>
      </c>
      <c r="NG11" s="181">
        <v>9.9000000000000008E-3</v>
      </c>
      <c r="NH11" s="172">
        <v>3.2000000000000002E-3</v>
      </c>
      <c r="NI11" s="173">
        <v>4.3E-3</v>
      </c>
      <c r="NJ11" s="174">
        <v>0</v>
      </c>
    </row>
    <row r="12" spans="1:374" x14ac:dyDescent="0.3">
      <c r="B12" s="18" t="s">
        <v>825</v>
      </c>
      <c r="C12" s="24">
        <v>1.9300000000000001E-2</v>
      </c>
      <c r="D12" s="25">
        <v>8.0000000000000002E-3</v>
      </c>
      <c r="E12" s="25">
        <v>5.7999999999999996E-3</v>
      </c>
      <c r="F12" s="25">
        <v>1.2500000000000001E-2</v>
      </c>
      <c r="G12" s="25">
        <v>1.4800000000000001E-2</v>
      </c>
      <c r="H12" s="25">
        <v>8.2000000000000007E-3</v>
      </c>
      <c r="I12" s="25">
        <v>8.9999999999999993E-3</v>
      </c>
      <c r="J12" s="25">
        <v>7.4000000000000003E-3</v>
      </c>
      <c r="K12" s="25">
        <v>3.5999999999999999E-3</v>
      </c>
      <c r="L12" s="25">
        <v>8.0000000000000002E-3</v>
      </c>
      <c r="M12" s="25">
        <v>1.18E-2</v>
      </c>
      <c r="N12" s="25">
        <v>4.7999999999999996E-3</v>
      </c>
      <c r="O12" s="25">
        <v>3.262</v>
      </c>
      <c r="P12" s="25">
        <v>2.4489999999999998</v>
      </c>
      <c r="Q12" s="26">
        <v>0</v>
      </c>
      <c r="R12" s="25">
        <v>1.8154999999999999</v>
      </c>
      <c r="S12" s="25">
        <v>2.3311000000000002</v>
      </c>
      <c r="T12" s="25">
        <v>2.3603000000000001</v>
      </c>
      <c r="U12" s="25">
        <v>2.4134000000000002</v>
      </c>
      <c r="V12" s="25">
        <v>3.4601000000000002</v>
      </c>
      <c r="W12" s="25">
        <v>5.8000000000000003E-2</v>
      </c>
      <c r="X12" s="25">
        <v>0.1517</v>
      </c>
      <c r="Y12" s="25">
        <v>2.12E-2</v>
      </c>
      <c r="Z12" s="25">
        <v>1.46E-2</v>
      </c>
      <c r="AA12" s="25">
        <v>2.24E-2</v>
      </c>
      <c r="AB12" s="25">
        <v>1.4800000000000001E-2</v>
      </c>
      <c r="AC12" s="25">
        <v>2.86E-2</v>
      </c>
      <c r="AD12" s="25">
        <v>6.7999999999999996E-3</v>
      </c>
      <c r="AE12" s="25">
        <v>7.6E-3</v>
      </c>
      <c r="AF12" s="25">
        <v>4.4999999999999997E-3</v>
      </c>
      <c r="AG12" s="25">
        <v>7.6E-3</v>
      </c>
      <c r="AH12" s="25">
        <v>4.6899999999999997E-2</v>
      </c>
      <c r="AI12" s="25">
        <v>2.9399999999999999E-2</v>
      </c>
      <c r="AJ12" s="25">
        <v>3.85E-2</v>
      </c>
      <c r="AK12" s="25">
        <v>0.1479</v>
      </c>
      <c r="AL12" s="25">
        <v>6.0600000000000001E-2</v>
      </c>
      <c r="AM12" s="25">
        <v>2.52E-2</v>
      </c>
      <c r="AN12" s="25">
        <v>5.3199999999999997E-2</v>
      </c>
      <c r="AO12" s="25">
        <v>8.0999999999999996E-3</v>
      </c>
      <c r="AP12" s="25">
        <v>4.3099999999999999E-2</v>
      </c>
      <c r="AQ12" s="25">
        <v>0.1071</v>
      </c>
      <c r="AR12" s="25">
        <v>2.3099999999999999E-2</v>
      </c>
      <c r="AS12" s="25">
        <v>8.9300000000000004E-2</v>
      </c>
      <c r="AT12" s="25">
        <v>1.9900000000000001E-2</v>
      </c>
      <c r="AU12" s="25">
        <v>6.7999999999999996E-3</v>
      </c>
      <c r="AV12" s="25">
        <v>1.03E-2</v>
      </c>
      <c r="AW12" s="25">
        <v>2.4400000000000002E-2</v>
      </c>
      <c r="AX12" s="25">
        <v>5.5999999999999999E-3</v>
      </c>
      <c r="AY12" s="25">
        <v>3.1899999999999998E-2</v>
      </c>
      <c r="AZ12" s="25">
        <v>3.5000000000000001E-3</v>
      </c>
      <c r="BA12" s="25">
        <v>1.5599999999999999E-2</v>
      </c>
      <c r="BB12" s="25">
        <v>1.61E-2</v>
      </c>
      <c r="BC12" s="25">
        <v>8.9999999999999993E-3</v>
      </c>
      <c r="BD12" s="25">
        <v>4.1999999999999997E-3</v>
      </c>
      <c r="BE12" s="25">
        <v>5.7999999999999996E-3</v>
      </c>
      <c r="BF12" s="25">
        <v>3.5000000000000001E-3</v>
      </c>
      <c r="BG12" s="25">
        <v>3.0999999999999999E-3</v>
      </c>
      <c r="BH12" s="25">
        <v>3.2000000000000002E-3</v>
      </c>
      <c r="BI12" s="25">
        <v>3.8999999999999998E-3</v>
      </c>
      <c r="BJ12" s="25">
        <v>2.7000000000000001E-3</v>
      </c>
      <c r="BK12" s="25">
        <v>3.2000000000000002E-3</v>
      </c>
      <c r="BL12" s="25">
        <v>3.8E-3</v>
      </c>
      <c r="BM12" s="25">
        <v>3.3E-3</v>
      </c>
      <c r="BN12" s="25">
        <v>5.7000000000000002E-3</v>
      </c>
      <c r="BO12" s="25">
        <v>3.5000000000000001E-3</v>
      </c>
      <c r="BP12" s="25">
        <v>3.5000000000000001E-3</v>
      </c>
      <c r="BQ12" s="25">
        <v>6.0000000000000001E-3</v>
      </c>
      <c r="BR12" s="25">
        <v>2.8999999999999998E-3</v>
      </c>
      <c r="BS12" s="25">
        <v>2.8E-3</v>
      </c>
      <c r="BT12" s="25">
        <v>2.8E-3</v>
      </c>
      <c r="BU12" s="25">
        <v>2.7000000000000001E-3</v>
      </c>
      <c r="BV12" s="25">
        <v>2.7000000000000001E-3</v>
      </c>
      <c r="BW12" s="25">
        <v>3.8E-3</v>
      </c>
      <c r="BX12" s="25">
        <v>2.5999999999999999E-3</v>
      </c>
      <c r="BY12" s="25">
        <v>2E-3</v>
      </c>
      <c r="BZ12" s="25">
        <v>2.5999999999999999E-3</v>
      </c>
      <c r="CA12" s="25">
        <v>3.8E-3</v>
      </c>
      <c r="CB12" s="25">
        <v>2.0999999999999999E-3</v>
      </c>
      <c r="CC12" s="25">
        <v>2.8E-3</v>
      </c>
      <c r="CD12" s="25">
        <v>3.0000000000000001E-3</v>
      </c>
      <c r="CE12" s="25">
        <v>4.4999999999999997E-3</v>
      </c>
      <c r="CF12" s="25">
        <v>1.5599999999999999E-2</v>
      </c>
      <c r="CG12" s="25">
        <v>3.8E-3</v>
      </c>
      <c r="CH12" s="25">
        <v>2.2000000000000001E-3</v>
      </c>
      <c r="CI12" s="25">
        <v>2.5000000000000001E-3</v>
      </c>
      <c r="CJ12" s="25">
        <v>3.0999999999999999E-3</v>
      </c>
      <c r="CK12" s="25">
        <v>2.3999999999999998E-3</v>
      </c>
      <c r="CL12" s="25">
        <v>3.5999999999999999E-3</v>
      </c>
      <c r="CM12" s="25">
        <v>3.5999999999999999E-3</v>
      </c>
      <c r="CN12" s="25">
        <v>2.5000000000000001E-3</v>
      </c>
      <c r="CO12" s="25">
        <v>2.8E-3</v>
      </c>
      <c r="CP12" s="25">
        <v>2.5999999999999999E-3</v>
      </c>
      <c r="CQ12" s="25">
        <v>3.0000000000000001E-3</v>
      </c>
      <c r="CR12" s="25">
        <v>2.5999999999999999E-3</v>
      </c>
      <c r="CS12" s="25">
        <v>2.3999999999999998E-3</v>
      </c>
      <c r="CT12" s="25">
        <v>2.5000000000000001E-3</v>
      </c>
      <c r="CU12" s="25">
        <v>2E-3</v>
      </c>
      <c r="CV12" s="25">
        <v>2.3999999999999998E-3</v>
      </c>
      <c r="CW12" s="25">
        <v>2.3E-3</v>
      </c>
      <c r="CX12" s="25">
        <v>2.5999999999999999E-3</v>
      </c>
      <c r="CY12" s="25">
        <v>4.7999999999999996E-3</v>
      </c>
      <c r="CZ12" s="25">
        <v>5.9999999999999995E-4</v>
      </c>
      <c r="DA12" s="25">
        <v>1.2999999999999999E-3</v>
      </c>
      <c r="DB12" s="25">
        <v>1.6999999999999999E-3</v>
      </c>
      <c r="DC12" s="25">
        <v>8.9999999999999998E-4</v>
      </c>
      <c r="DD12" s="25">
        <v>8.0000000000000004E-4</v>
      </c>
      <c r="DE12" s="25">
        <v>1.4E-3</v>
      </c>
      <c r="DF12" s="25">
        <v>1.9E-3</v>
      </c>
      <c r="DG12" s="25">
        <v>1.9E-3</v>
      </c>
      <c r="DH12" s="25">
        <v>2.3E-3</v>
      </c>
      <c r="DI12" s="25">
        <v>8.0000000000000004E-4</v>
      </c>
      <c r="DJ12" s="25">
        <v>5.9999999999999995E-4</v>
      </c>
      <c r="DK12" s="25">
        <v>1.2999999999999999E-3</v>
      </c>
      <c r="DL12" s="25">
        <v>1.4E-3</v>
      </c>
      <c r="DM12" s="25">
        <v>5.9999999999999995E-4</v>
      </c>
      <c r="DN12" s="25">
        <v>1.4E-3</v>
      </c>
      <c r="DO12" s="25">
        <v>1.1000000000000001E-3</v>
      </c>
      <c r="DP12" s="25">
        <v>1.1999999999999999E-3</v>
      </c>
      <c r="DQ12" s="25">
        <v>8.9999999999999998E-4</v>
      </c>
      <c r="DR12" s="25">
        <v>1.5E-3</v>
      </c>
      <c r="DS12" s="25">
        <v>1.1999999999999999E-3</v>
      </c>
      <c r="DT12" s="25">
        <v>7.0000000000000001E-3</v>
      </c>
      <c r="DU12" s="25">
        <v>4.8999999999999998E-3</v>
      </c>
      <c r="DV12" s="25">
        <v>3.5999999999999999E-3</v>
      </c>
      <c r="DW12" s="25">
        <v>2.5000000000000001E-3</v>
      </c>
      <c r="DX12" s="25">
        <v>7.9000000000000008E-3</v>
      </c>
      <c r="DY12" s="25">
        <v>2.3999999999999998E-3</v>
      </c>
      <c r="DZ12" s="25">
        <v>2.8E-3</v>
      </c>
      <c r="EA12" s="25">
        <v>2.8E-3</v>
      </c>
      <c r="EB12" s="25">
        <v>4.7000000000000002E-3</v>
      </c>
      <c r="EC12" s="25">
        <v>3.3E-3</v>
      </c>
      <c r="ED12" s="25">
        <v>3.5000000000000001E-3</v>
      </c>
      <c r="EE12" s="25">
        <v>2.3999999999999998E-3</v>
      </c>
      <c r="EF12" s="25">
        <v>3.04E-2</v>
      </c>
      <c r="EG12" s="25">
        <v>2.8999999999999998E-3</v>
      </c>
      <c r="EH12" s="25">
        <v>1.6999999999999999E-3</v>
      </c>
      <c r="EI12" s="25">
        <v>1.6000000000000001E-3</v>
      </c>
      <c r="EJ12" s="25">
        <v>1.8E-3</v>
      </c>
      <c r="EK12" s="25">
        <v>2.3999999999999998E-3</v>
      </c>
      <c r="EL12" s="25">
        <v>2.2000000000000001E-3</v>
      </c>
      <c r="EM12" s="25">
        <v>1.5E-3</v>
      </c>
      <c r="EN12" s="25">
        <v>2.8E-3</v>
      </c>
      <c r="EO12" s="25">
        <v>3.3999999999999998E-3</v>
      </c>
      <c r="EP12" s="25">
        <v>2.7000000000000001E-3</v>
      </c>
      <c r="EQ12" s="25">
        <v>3.8E-3</v>
      </c>
      <c r="ER12" s="25">
        <v>3.3999999999999998E-3</v>
      </c>
      <c r="ES12" s="25">
        <v>3.8E-3</v>
      </c>
      <c r="ET12" s="25">
        <v>3.8E-3</v>
      </c>
      <c r="EU12" s="25">
        <v>4.1999999999999997E-3</v>
      </c>
      <c r="EV12" s="25">
        <v>1.4E-3</v>
      </c>
      <c r="EW12" s="25">
        <v>1.1000000000000001E-3</v>
      </c>
      <c r="EX12" s="25">
        <v>4.1999999999999997E-3</v>
      </c>
      <c r="EY12" s="25">
        <v>1.6999999999999999E-3</v>
      </c>
      <c r="EZ12" s="25">
        <v>2.0999999999999999E-3</v>
      </c>
      <c r="FA12" s="25">
        <v>3.0000000000000001E-3</v>
      </c>
      <c r="FB12" s="25">
        <v>2.7000000000000001E-3</v>
      </c>
      <c r="FC12" s="25">
        <v>2.3E-3</v>
      </c>
      <c r="FD12" s="25">
        <v>1.6999999999999999E-3</v>
      </c>
      <c r="FE12" s="25">
        <v>2.3E-3</v>
      </c>
      <c r="FF12" s="25">
        <v>2E-3</v>
      </c>
      <c r="FG12" s="25">
        <v>4.1999999999999997E-3</v>
      </c>
      <c r="FH12" s="25">
        <v>3.5000000000000001E-3</v>
      </c>
      <c r="FI12" s="25">
        <v>4.5999999999999999E-3</v>
      </c>
      <c r="FJ12" s="25">
        <v>6.3E-3</v>
      </c>
      <c r="FK12" s="25">
        <v>5.4000000000000003E-3</v>
      </c>
      <c r="FL12" s="25">
        <v>4.4000000000000003E-3</v>
      </c>
      <c r="FM12" s="25">
        <v>4.1999999999999997E-3</v>
      </c>
      <c r="FN12" s="25">
        <v>5.3E-3</v>
      </c>
      <c r="FO12" s="25">
        <v>2.0999999999999999E-3</v>
      </c>
      <c r="FP12" s="25">
        <v>3.0000000000000001E-3</v>
      </c>
      <c r="FQ12" s="25">
        <v>2.5000000000000001E-3</v>
      </c>
      <c r="FR12" s="25">
        <v>1.8E-3</v>
      </c>
      <c r="FS12" s="25">
        <v>2E-3</v>
      </c>
      <c r="FT12" s="25">
        <v>4.3E-3</v>
      </c>
      <c r="FU12" s="25">
        <v>4.1000000000000003E-3</v>
      </c>
      <c r="FV12" s="25">
        <v>4.1999999999999997E-3</v>
      </c>
      <c r="FW12" s="25">
        <v>5.7000000000000002E-3</v>
      </c>
      <c r="FX12" s="25">
        <v>4.5999999999999999E-3</v>
      </c>
      <c r="FY12" s="25">
        <v>3.7000000000000002E-3</v>
      </c>
      <c r="FZ12" s="25">
        <v>3.3999999999999998E-3</v>
      </c>
      <c r="GA12" s="25">
        <v>4.4999999999999997E-3</v>
      </c>
      <c r="GB12" s="25">
        <v>4.8999999999999998E-3</v>
      </c>
      <c r="GC12" s="25">
        <v>8.0999999999999996E-3</v>
      </c>
      <c r="GD12" s="25">
        <v>3.2000000000000002E-3</v>
      </c>
      <c r="GE12" s="25">
        <v>4.3E-3</v>
      </c>
      <c r="GF12" s="25">
        <v>4.4999999999999997E-3</v>
      </c>
      <c r="GG12" s="25">
        <v>7.7000000000000002E-3</v>
      </c>
      <c r="GH12" s="25">
        <v>4.7999999999999996E-3</v>
      </c>
      <c r="GI12" s="25">
        <v>5.1000000000000004E-3</v>
      </c>
      <c r="GJ12" s="25">
        <v>7.4999999999999997E-3</v>
      </c>
      <c r="GK12" s="25">
        <v>6.7999999999999996E-3</v>
      </c>
      <c r="GL12" s="25">
        <v>7.1000000000000004E-3</v>
      </c>
      <c r="GM12" s="25">
        <v>7.1000000000000004E-3</v>
      </c>
      <c r="GN12" s="25">
        <v>3.5999999999999999E-3</v>
      </c>
      <c r="GO12" s="25">
        <v>3.7000000000000002E-3</v>
      </c>
      <c r="GP12" s="25">
        <v>4.1000000000000003E-3</v>
      </c>
      <c r="GQ12" s="25">
        <v>4.5999999999999999E-3</v>
      </c>
      <c r="GR12" s="25">
        <v>4.5999999999999999E-3</v>
      </c>
      <c r="GS12" s="25">
        <v>5.4999999999999997E-3</v>
      </c>
      <c r="GT12" s="25">
        <v>3.3999999999999998E-3</v>
      </c>
      <c r="GU12" s="25">
        <v>4.0000000000000001E-3</v>
      </c>
      <c r="GV12" s="25">
        <v>4.7000000000000002E-3</v>
      </c>
      <c r="GW12" s="25">
        <v>4.5999999999999999E-3</v>
      </c>
      <c r="GX12" s="25">
        <v>4.4999999999999997E-3</v>
      </c>
      <c r="GY12" s="25">
        <v>5.3E-3</v>
      </c>
      <c r="GZ12" s="25">
        <v>4.4000000000000003E-3</v>
      </c>
      <c r="HA12" s="25">
        <v>3.5999999999999999E-3</v>
      </c>
      <c r="HB12" s="25">
        <v>1.6999999999999999E-3</v>
      </c>
      <c r="HC12" s="25">
        <v>5.4000000000000003E-3</v>
      </c>
      <c r="HD12" s="25">
        <v>5.8999999999999999E-3</v>
      </c>
      <c r="HE12" s="25">
        <v>5.3E-3</v>
      </c>
      <c r="HF12" s="25">
        <v>3.5999999999999999E-3</v>
      </c>
      <c r="HG12" s="25">
        <v>2.3999999999999998E-3</v>
      </c>
      <c r="HH12" s="25">
        <v>3.2000000000000002E-3</v>
      </c>
      <c r="HI12" s="25">
        <v>1.5E-3</v>
      </c>
      <c r="HJ12" s="25">
        <v>2.7000000000000001E-3</v>
      </c>
      <c r="HK12" s="25">
        <v>0</v>
      </c>
      <c r="HL12" s="25">
        <v>1.9300000000000001E-2</v>
      </c>
      <c r="HM12" s="25">
        <v>1.7600000000000001E-2</v>
      </c>
      <c r="HN12" s="25">
        <v>5.4000000000000003E-3</v>
      </c>
      <c r="HO12" s="25">
        <v>5.5999999999999999E-3</v>
      </c>
      <c r="HP12" s="25">
        <v>3.8E-3</v>
      </c>
      <c r="HQ12" s="25">
        <v>3.3E-3</v>
      </c>
      <c r="HR12" s="25">
        <v>5.4999999999999997E-3</v>
      </c>
      <c r="HS12" s="25">
        <v>9.7999999999999997E-3</v>
      </c>
      <c r="HT12" s="25">
        <v>2.5000000000000001E-3</v>
      </c>
      <c r="HU12" s="25">
        <v>0.26329999999999998</v>
      </c>
      <c r="HV12" s="25">
        <v>0.1656</v>
      </c>
      <c r="HW12" s="25">
        <v>9.3700000000000006E-2</v>
      </c>
      <c r="HX12" s="25">
        <v>0.13039999999999999</v>
      </c>
      <c r="HY12" s="25">
        <v>7.4700000000000003E-2</v>
      </c>
      <c r="HZ12" s="25">
        <v>3.3599999999999998E-2</v>
      </c>
      <c r="IA12" s="25">
        <v>3.7900000000000003E-2</v>
      </c>
      <c r="IB12" s="25">
        <v>5.0999999999999997E-2</v>
      </c>
      <c r="IC12" s="25">
        <v>3.5400000000000001E-2</v>
      </c>
      <c r="ID12" s="25">
        <v>3.15E-2</v>
      </c>
      <c r="IE12" s="25">
        <v>2.5100000000000001E-2</v>
      </c>
      <c r="IF12" s="25">
        <v>3.2000000000000002E-3</v>
      </c>
      <c r="IG12" s="25">
        <v>2.3999999999999998E-3</v>
      </c>
      <c r="IH12" s="25">
        <v>1.8E-3</v>
      </c>
      <c r="II12" s="25">
        <v>1.1000000000000001E-3</v>
      </c>
      <c r="IJ12" s="25">
        <v>9.7199999999999995E-2</v>
      </c>
      <c r="IK12" s="25">
        <v>1.0200000000000001E-2</v>
      </c>
      <c r="IL12" s="25">
        <v>1.4200000000000001E-2</v>
      </c>
      <c r="IM12" s="25">
        <v>2.0400000000000001E-2</v>
      </c>
      <c r="IN12" s="25">
        <v>9.7999999999999997E-3</v>
      </c>
      <c r="IO12" s="25">
        <v>3.8E-3</v>
      </c>
      <c r="IP12" s="25">
        <v>2.2599999999999999E-2</v>
      </c>
      <c r="IQ12" s="25">
        <v>1.66E-2</v>
      </c>
      <c r="IR12" s="25">
        <v>6.3E-3</v>
      </c>
      <c r="IS12" s="25">
        <v>5.7000000000000002E-3</v>
      </c>
      <c r="IT12" s="25">
        <v>6.7999999999999996E-3</v>
      </c>
      <c r="IU12" s="25">
        <v>8.2000000000000007E-3</v>
      </c>
      <c r="IV12" s="25">
        <v>2.2800000000000001E-2</v>
      </c>
      <c r="IW12" s="25">
        <v>6.1999999999999998E-3</v>
      </c>
      <c r="IX12" s="25">
        <v>5.7999999999999996E-3</v>
      </c>
      <c r="IY12" s="25">
        <v>1.3299999999999999E-2</v>
      </c>
      <c r="IZ12" s="25">
        <v>5.1000000000000004E-3</v>
      </c>
      <c r="JA12" s="25">
        <v>0.01</v>
      </c>
      <c r="JB12" s="25">
        <v>3.0999999999999999E-3</v>
      </c>
      <c r="JC12" s="25">
        <v>2.3E-3</v>
      </c>
      <c r="JD12" s="25">
        <v>3.7000000000000002E-3</v>
      </c>
      <c r="JE12" s="25">
        <v>2.5000000000000001E-3</v>
      </c>
      <c r="JF12" s="25">
        <v>2.7000000000000001E-3</v>
      </c>
      <c r="JG12" s="25">
        <v>1.9E-3</v>
      </c>
      <c r="JH12" s="25">
        <v>5.3E-3</v>
      </c>
      <c r="JI12" s="25">
        <v>2.5999999999999999E-3</v>
      </c>
      <c r="JJ12" s="25">
        <v>2.0999999999999999E-3</v>
      </c>
      <c r="JK12" s="25">
        <v>2.7000000000000001E-3</v>
      </c>
      <c r="JL12" s="25">
        <v>4.5699999999999998E-2</v>
      </c>
      <c r="JM12" s="25">
        <v>2.3400000000000001E-2</v>
      </c>
      <c r="JN12" s="25">
        <v>3.0599999999999999E-2</v>
      </c>
      <c r="JO12" s="25">
        <v>4.7899999999999998E-2</v>
      </c>
      <c r="JP12" s="25">
        <v>7.0599999999999996E-2</v>
      </c>
      <c r="JQ12" s="25">
        <v>5.8999999999999999E-3</v>
      </c>
      <c r="JR12" s="25">
        <v>1.6299999999999999E-2</v>
      </c>
      <c r="JS12" s="25">
        <v>2.7199999999999998E-2</v>
      </c>
      <c r="JT12" s="25">
        <v>7.0000000000000001E-3</v>
      </c>
      <c r="JU12" s="25">
        <v>1.8E-3</v>
      </c>
      <c r="JV12" s="25">
        <v>2.3E-3</v>
      </c>
      <c r="JW12" s="25">
        <v>2.3999999999999998E-3</v>
      </c>
      <c r="JX12" s="25">
        <v>2.3999999999999998E-3</v>
      </c>
      <c r="JY12" s="25">
        <v>1E-3</v>
      </c>
      <c r="JZ12" s="25">
        <v>1.2999999999999999E-3</v>
      </c>
      <c r="KA12" s="25">
        <v>5.9999999999999995E-4</v>
      </c>
      <c r="KB12" s="25">
        <v>6.9999999999999999E-4</v>
      </c>
      <c r="KC12" s="25">
        <v>8.9999999999999998E-4</v>
      </c>
      <c r="KD12" s="25">
        <v>1.2999999999999999E-3</v>
      </c>
      <c r="KE12" s="25">
        <v>2.3999999999999998E-3</v>
      </c>
      <c r="KF12" s="25">
        <v>2.3999999999999998E-3</v>
      </c>
      <c r="KG12" s="25">
        <v>3.8999999999999998E-3</v>
      </c>
      <c r="KH12" s="25">
        <v>2.5000000000000001E-3</v>
      </c>
      <c r="KI12" s="25">
        <v>1.6000000000000001E-3</v>
      </c>
      <c r="KJ12" s="25">
        <v>3.5999999999999999E-3</v>
      </c>
      <c r="KK12" s="25">
        <v>4.0000000000000001E-3</v>
      </c>
      <c r="KL12" s="25">
        <v>5.3E-3</v>
      </c>
      <c r="KM12" s="25">
        <v>2.5999999999999999E-3</v>
      </c>
      <c r="KN12" s="25">
        <v>5.0000000000000001E-4</v>
      </c>
      <c r="KO12" s="25">
        <v>5.0000000000000001E-4</v>
      </c>
      <c r="KP12" s="25">
        <v>6.9999999999999999E-4</v>
      </c>
      <c r="KQ12" s="25">
        <v>6.7000000000000002E-3</v>
      </c>
      <c r="KR12" s="25">
        <v>3.2000000000000002E-3</v>
      </c>
      <c r="KS12" s="25">
        <v>1.03E-2</v>
      </c>
      <c r="KT12" s="25">
        <v>7.1000000000000004E-3</v>
      </c>
      <c r="KU12" s="25">
        <v>5.0000000000000001E-3</v>
      </c>
      <c r="KV12" s="25">
        <v>1.2999999999999999E-3</v>
      </c>
      <c r="KW12" s="25">
        <v>1.1999999999999999E-3</v>
      </c>
      <c r="KX12" s="25">
        <v>8.0000000000000004E-4</v>
      </c>
      <c r="KY12" s="25">
        <v>1.4E-3</v>
      </c>
      <c r="KZ12" s="25">
        <v>3.3E-3</v>
      </c>
      <c r="LA12" s="25">
        <v>1.2999999999999999E-3</v>
      </c>
      <c r="LB12" s="25">
        <v>3.5000000000000001E-3</v>
      </c>
      <c r="LC12" s="25">
        <v>1.9E-3</v>
      </c>
      <c r="LD12" s="25">
        <v>1.5E-3</v>
      </c>
      <c r="LE12" s="25">
        <v>3.8999999999999998E-3</v>
      </c>
      <c r="LF12" s="25">
        <v>1.6999999999999999E-3</v>
      </c>
      <c r="LG12" s="25">
        <v>1.2999999999999999E-3</v>
      </c>
      <c r="LH12" s="25">
        <v>1.9E-3</v>
      </c>
      <c r="LI12" s="25">
        <v>1.1000000000000001E-3</v>
      </c>
      <c r="LJ12" s="25">
        <v>1.5E-3</v>
      </c>
      <c r="LK12" s="25">
        <v>2.3999999999999998E-3</v>
      </c>
      <c r="LL12" s="25">
        <v>8.9999999999999998E-4</v>
      </c>
      <c r="LM12" s="25">
        <v>6.6E-3</v>
      </c>
      <c r="LN12" s="25">
        <v>2.2000000000000001E-3</v>
      </c>
      <c r="LO12" s="25">
        <v>3.8E-3</v>
      </c>
      <c r="LP12" s="25">
        <v>2.8E-3</v>
      </c>
      <c r="LQ12" s="25">
        <v>2.3E-3</v>
      </c>
      <c r="LR12" s="25">
        <v>2E-3</v>
      </c>
      <c r="LS12" s="25">
        <v>2.5999999999999999E-3</v>
      </c>
      <c r="LT12" s="25">
        <v>6.8999999999999999E-3</v>
      </c>
      <c r="LU12" s="25">
        <v>2.3999999999999998E-3</v>
      </c>
      <c r="LV12" s="25">
        <v>2.8999999999999998E-3</v>
      </c>
      <c r="LW12" s="25">
        <v>4.4000000000000003E-3</v>
      </c>
      <c r="LX12" s="25">
        <v>1.6000000000000001E-3</v>
      </c>
      <c r="LY12" s="25">
        <v>1.8E-3</v>
      </c>
      <c r="LZ12" s="25">
        <v>2E-3</v>
      </c>
      <c r="MA12" s="25">
        <v>1.9E-3</v>
      </c>
      <c r="MB12" s="25">
        <v>2.3999999999999998E-3</v>
      </c>
      <c r="MC12" s="25">
        <v>1.8E-3</v>
      </c>
      <c r="MD12" s="25">
        <v>3.8E-3</v>
      </c>
      <c r="ME12" s="25">
        <v>3.7000000000000002E-3</v>
      </c>
      <c r="MF12" s="25">
        <v>2.8999999999999998E-3</v>
      </c>
      <c r="MG12" s="25">
        <v>2.5000000000000001E-3</v>
      </c>
      <c r="MH12" s="25">
        <v>3.3E-3</v>
      </c>
      <c r="MI12" s="25">
        <v>2.8999999999999998E-3</v>
      </c>
      <c r="MJ12" s="25">
        <v>3.5999999999999999E-3</v>
      </c>
      <c r="MK12" s="25">
        <v>1.6000000000000001E-3</v>
      </c>
      <c r="ML12" s="25">
        <v>1.5E-3</v>
      </c>
      <c r="MM12" s="25">
        <v>4.0000000000000002E-4</v>
      </c>
      <c r="MN12" s="25">
        <v>3.7000000000000002E-3</v>
      </c>
      <c r="MO12" s="25">
        <v>3.2000000000000002E-3</v>
      </c>
      <c r="MP12" s="25">
        <v>2.7000000000000001E-3</v>
      </c>
      <c r="MQ12" s="25">
        <v>4.4000000000000003E-3</v>
      </c>
      <c r="MR12" s="25">
        <v>5.1000000000000004E-3</v>
      </c>
      <c r="MS12" s="25">
        <v>3.5999999999999999E-3</v>
      </c>
      <c r="MT12" s="25">
        <v>3.8999999999999998E-3</v>
      </c>
      <c r="MU12" s="25">
        <v>5.1999999999999998E-3</v>
      </c>
      <c r="MV12" s="25">
        <v>1.9E-3</v>
      </c>
      <c r="MW12" s="25">
        <v>2.2000000000000001E-3</v>
      </c>
      <c r="MX12" s="25">
        <v>1.4E-3</v>
      </c>
      <c r="MY12" s="25">
        <v>2.3E-3</v>
      </c>
      <c r="MZ12" s="25">
        <v>8.9999999999999998E-4</v>
      </c>
      <c r="NA12" s="25">
        <v>1.9E-3</v>
      </c>
      <c r="NB12" s="25">
        <v>8.0000000000000004E-4</v>
      </c>
      <c r="NC12" s="25">
        <v>5.1999999999999998E-3</v>
      </c>
      <c r="ND12" s="25">
        <v>1.6999999999999999E-3</v>
      </c>
      <c r="NE12" s="25">
        <v>9.5999999999999992E-3</v>
      </c>
      <c r="NF12" s="25">
        <v>2.2000000000000001E-3</v>
      </c>
      <c r="NG12" s="182">
        <v>4.4999999999999997E-3</v>
      </c>
      <c r="NH12" s="166">
        <v>1.03E-2</v>
      </c>
      <c r="NI12" s="167">
        <v>2.7099999999999999E-2</v>
      </c>
      <c r="NJ12" s="168">
        <v>0</v>
      </c>
    </row>
    <row r="13" spans="1:374" x14ac:dyDescent="0.3">
      <c r="B13" s="18" t="s">
        <v>826</v>
      </c>
      <c r="C13" s="24">
        <v>1.4E-2</v>
      </c>
      <c r="D13" s="25">
        <v>1.3299999999999999E-2</v>
      </c>
      <c r="E13" s="25">
        <v>1.0800000000000001E-2</v>
      </c>
      <c r="F13" s="25">
        <v>1.5100000000000001E-2</v>
      </c>
      <c r="G13" s="25">
        <v>1.4E-2</v>
      </c>
      <c r="H13" s="25">
        <v>1.49E-2</v>
      </c>
      <c r="I13" s="25">
        <v>7.1999999999999998E-3</v>
      </c>
      <c r="J13" s="25">
        <v>1.2E-2</v>
      </c>
      <c r="K13" s="25">
        <v>4.4000000000000003E-3</v>
      </c>
      <c r="L13" s="25">
        <v>4.4999999999999997E-3</v>
      </c>
      <c r="M13" s="25">
        <v>5.1999999999999998E-3</v>
      </c>
      <c r="N13" s="25">
        <v>5.4999999999999997E-3</v>
      </c>
      <c r="O13" s="25">
        <v>1.14E-2</v>
      </c>
      <c r="P13" s="25">
        <v>1.7100000000000001E-2</v>
      </c>
      <c r="Q13" s="26">
        <v>0</v>
      </c>
      <c r="R13" s="25">
        <v>3.7499999999999999E-2</v>
      </c>
      <c r="S13" s="25">
        <v>2.3400000000000001E-2</v>
      </c>
      <c r="T13" s="25">
        <v>3.5799999999999998E-2</v>
      </c>
      <c r="U13" s="25">
        <v>2.8999999999999998E-3</v>
      </c>
      <c r="V13" s="25">
        <v>4.4000000000000003E-3</v>
      </c>
      <c r="W13" s="25">
        <v>1.1245000000000001</v>
      </c>
      <c r="X13" s="25">
        <v>1.0984</v>
      </c>
      <c r="Y13" s="25">
        <v>1.9154</v>
      </c>
      <c r="Z13" s="25">
        <v>5.7000000000000002E-3</v>
      </c>
      <c r="AA13" s="25">
        <v>6.7999999999999996E-3</v>
      </c>
      <c r="AB13" s="25">
        <v>6.7000000000000002E-3</v>
      </c>
      <c r="AC13" s="25">
        <v>6.1999999999999998E-3</v>
      </c>
      <c r="AD13" s="25">
        <v>2.3599999999999999E-2</v>
      </c>
      <c r="AE13" s="25">
        <v>2.7300000000000001E-2</v>
      </c>
      <c r="AF13" s="25">
        <v>1.52E-2</v>
      </c>
      <c r="AG13" s="25">
        <v>1.47E-2</v>
      </c>
      <c r="AH13" s="25">
        <v>2.6499999999999999E-2</v>
      </c>
      <c r="AI13" s="25">
        <v>4.3400000000000001E-2</v>
      </c>
      <c r="AJ13" s="25">
        <v>0.1154</v>
      </c>
      <c r="AK13" s="25">
        <v>2.5100000000000001E-2</v>
      </c>
      <c r="AL13" s="25">
        <v>1.67E-2</v>
      </c>
      <c r="AM13" s="25">
        <v>1.47E-2</v>
      </c>
      <c r="AN13" s="25">
        <v>6.3700000000000007E-2</v>
      </c>
      <c r="AO13" s="25">
        <v>1.0999999999999999E-2</v>
      </c>
      <c r="AP13" s="25">
        <v>1.17E-2</v>
      </c>
      <c r="AQ13" s="25">
        <v>3.1699999999999999E-2</v>
      </c>
      <c r="AR13" s="25">
        <v>4.4299999999999999E-2</v>
      </c>
      <c r="AS13" s="25">
        <v>1.9300000000000001E-2</v>
      </c>
      <c r="AT13" s="25">
        <v>2.7699999999999999E-2</v>
      </c>
      <c r="AU13" s="25">
        <v>1.4200000000000001E-2</v>
      </c>
      <c r="AV13" s="25">
        <v>2.63E-2</v>
      </c>
      <c r="AW13" s="25">
        <v>0.14349999999999999</v>
      </c>
      <c r="AX13" s="25">
        <v>2.4500000000000001E-2</v>
      </c>
      <c r="AY13" s="25">
        <v>2.8299999999999999E-2</v>
      </c>
      <c r="AZ13" s="25">
        <v>1.09E-2</v>
      </c>
      <c r="BA13" s="25">
        <v>1.18E-2</v>
      </c>
      <c r="BB13" s="25">
        <v>2.6700000000000002E-2</v>
      </c>
      <c r="BC13" s="25">
        <v>2.6200000000000001E-2</v>
      </c>
      <c r="BD13" s="25">
        <v>1.5699999999999999E-2</v>
      </c>
      <c r="BE13" s="25">
        <v>2.47E-2</v>
      </c>
      <c r="BF13" s="25">
        <v>1.37E-2</v>
      </c>
      <c r="BG13" s="25">
        <v>1.34E-2</v>
      </c>
      <c r="BH13" s="25">
        <v>9.1999999999999998E-3</v>
      </c>
      <c r="BI13" s="25">
        <v>1.03E-2</v>
      </c>
      <c r="BJ13" s="25">
        <v>8.6E-3</v>
      </c>
      <c r="BK13" s="25">
        <v>9.2999999999999992E-3</v>
      </c>
      <c r="BL13" s="25">
        <v>1.6500000000000001E-2</v>
      </c>
      <c r="BM13" s="25">
        <v>1.0200000000000001E-2</v>
      </c>
      <c r="BN13" s="25">
        <v>1.29E-2</v>
      </c>
      <c r="BO13" s="25">
        <v>1.35E-2</v>
      </c>
      <c r="BP13" s="25">
        <v>1.5100000000000001E-2</v>
      </c>
      <c r="BQ13" s="25">
        <v>2.53E-2</v>
      </c>
      <c r="BR13" s="25">
        <v>7.3000000000000001E-3</v>
      </c>
      <c r="BS13" s="25">
        <v>1.0500000000000001E-2</v>
      </c>
      <c r="BT13" s="25">
        <v>1.6299999999999999E-2</v>
      </c>
      <c r="BU13" s="25">
        <v>9.1000000000000004E-3</v>
      </c>
      <c r="BV13" s="25">
        <v>9.4999999999999998E-3</v>
      </c>
      <c r="BW13" s="25">
        <v>1.2800000000000001E-2</v>
      </c>
      <c r="BX13" s="25">
        <v>5.4999999999999997E-3</v>
      </c>
      <c r="BY13" s="25">
        <v>5.5999999999999999E-3</v>
      </c>
      <c r="BZ13" s="25">
        <v>5.3E-3</v>
      </c>
      <c r="CA13" s="25">
        <v>7.1999999999999998E-3</v>
      </c>
      <c r="CB13" s="25">
        <v>6.4000000000000003E-3</v>
      </c>
      <c r="CC13" s="25">
        <v>8.5000000000000006E-3</v>
      </c>
      <c r="CD13" s="25">
        <v>9.5999999999999992E-3</v>
      </c>
      <c r="CE13" s="25">
        <v>6.1000000000000004E-3</v>
      </c>
      <c r="CF13" s="25">
        <v>7.0000000000000001E-3</v>
      </c>
      <c r="CG13" s="25">
        <v>1.15E-2</v>
      </c>
      <c r="CH13" s="25">
        <v>6.4999999999999997E-3</v>
      </c>
      <c r="CI13" s="25">
        <v>8.3000000000000001E-3</v>
      </c>
      <c r="CJ13" s="25">
        <v>1.6500000000000001E-2</v>
      </c>
      <c r="CK13" s="25">
        <v>1.06E-2</v>
      </c>
      <c r="CL13" s="25">
        <v>7.7999999999999996E-3</v>
      </c>
      <c r="CM13" s="25">
        <v>1.24E-2</v>
      </c>
      <c r="CN13" s="25">
        <v>7.9000000000000008E-3</v>
      </c>
      <c r="CO13" s="25">
        <v>1.0200000000000001E-2</v>
      </c>
      <c r="CP13" s="25">
        <v>1.11E-2</v>
      </c>
      <c r="CQ13" s="25">
        <v>7.9000000000000008E-3</v>
      </c>
      <c r="CR13" s="25">
        <v>7.0000000000000001E-3</v>
      </c>
      <c r="CS13" s="25">
        <v>7.1999999999999998E-3</v>
      </c>
      <c r="CT13" s="25">
        <v>6.1000000000000004E-3</v>
      </c>
      <c r="CU13" s="25">
        <v>6.3E-3</v>
      </c>
      <c r="CV13" s="25">
        <v>6.7000000000000002E-3</v>
      </c>
      <c r="CW13" s="25">
        <v>7.6E-3</v>
      </c>
      <c r="CX13" s="25">
        <v>8.3000000000000001E-3</v>
      </c>
      <c r="CY13" s="25">
        <v>8.3000000000000001E-3</v>
      </c>
      <c r="CZ13" s="25">
        <v>2.2000000000000001E-3</v>
      </c>
      <c r="DA13" s="25">
        <v>7.7000000000000002E-3</v>
      </c>
      <c r="DB13" s="25">
        <v>3.7000000000000002E-3</v>
      </c>
      <c r="DC13" s="25">
        <v>3.3999999999999998E-3</v>
      </c>
      <c r="DD13" s="25">
        <v>3.0999999999999999E-3</v>
      </c>
      <c r="DE13" s="25">
        <v>4.7999999999999996E-3</v>
      </c>
      <c r="DF13" s="25">
        <v>9.7000000000000003E-3</v>
      </c>
      <c r="DG13" s="25">
        <v>6.1999999999999998E-3</v>
      </c>
      <c r="DH13" s="25">
        <v>8.8000000000000005E-3</v>
      </c>
      <c r="DI13" s="25">
        <v>2.7000000000000001E-3</v>
      </c>
      <c r="DJ13" s="25">
        <v>3.2000000000000002E-3</v>
      </c>
      <c r="DK13" s="25">
        <v>4.7999999999999996E-3</v>
      </c>
      <c r="DL13" s="25">
        <v>4.4000000000000003E-3</v>
      </c>
      <c r="DM13" s="25">
        <v>1.8E-3</v>
      </c>
      <c r="DN13" s="25">
        <v>7.1000000000000004E-3</v>
      </c>
      <c r="DO13" s="25">
        <v>3.2000000000000002E-3</v>
      </c>
      <c r="DP13" s="25">
        <v>4.1000000000000003E-3</v>
      </c>
      <c r="DQ13" s="25">
        <v>3.0000000000000001E-3</v>
      </c>
      <c r="DR13" s="25">
        <v>4.5999999999999999E-3</v>
      </c>
      <c r="DS13" s="25">
        <v>5.7999999999999996E-3</v>
      </c>
      <c r="DT13" s="25">
        <v>1.55E-2</v>
      </c>
      <c r="DU13" s="25">
        <v>8.2000000000000007E-3</v>
      </c>
      <c r="DV13" s="25">
        <v>6.8999999999999999E-3</v>
      </c>
      <c r="DW13" s="25">
        <v>6.7000000000000002E-3</v>
      </c>
      <c r="DX13" s="25">
        <v>8.6999999999999994E-3</v>
      </c>
      <c r="DY13" s="25">
        <v>6.3E-3</v>
      </c>
      <c r="DZ13" s="25">
        <v>7.0000000000000001E-3</v>
      </c>
      <c r="EA13" s="25">
        <v>4.1000000000000003E-3</v>
      </c>
      <c r="EB13" s="25">
        <v>1.9199999999999998E-2</v>
      </c>
      <c r="EC13" s="25">
        <v>9.1000000000000004E-3</v>
      </c>
      <c r="ED13" s="25">
        <v>1.1299999999999999E-2</v>
      </c>
      <c r="EE13" s="25">
        <v>8.2000000000000007E-3</v>
      </c>
      <c r="EF13" s="25">
        <v>2.3900000000000001E-2</v>
      </c>
      <c r="EG13" s="25">
        <v>9.1000000000000004E-3</v>
      </c>
      <c r="EH13" s="25">
        <v>4.3E-3</v>
      </c>
      <c r="EI13" s="25">
        <v>3.8999999999999998E-3</v>
      </c>
      <c r="EJ13" s="25">
        <v>3.3E-3</v>
      </c>
      <c r="EK13" s="25">
        <v>6.8999999999999999E-3</v>
      </c>
      <c r="EL13" s="25">
        <v>6.8999999999999999E-3</v>
      </c>
      <c r="EM13" s="25">
        <v>4.8999999999999998E-3</v>
      </c>
      <c r="EN13" s="25">
        <v>1.0800000000000001E-2</v>
      </c>
      <c r="EO13" s="25">
        <v>1.17E-2</v>
      </c>
      <c r="EP13" s="25">
        <v>9.1999999999999998E-3</v>
      </c>
      <c r="EQ13" s="25">
        <v>1.18E-2</v>
      </c>
      <c r="ER13" s="25">
        <v>7.0000000000000001E-3</v>
      </c>
      <c r="ES13" s="25">
        <v>1.23E-2</v>
      </c>
      <c r="ET13" s="25">
        <v>9.2999999999999992E-3</v>
      </c>
      <c r="EU13" s="25">
        <v>1.2999999999999999E-2</v>
      </c>
      <c r="EV13" s="25">
        <v>4.5999999999999999E-3</v>
      </c>
      <c r="EW13" s="25">
        <v>3.3999999999999998E-3</v>
      </c>
      <c r="EX13" s="25">
        <v>9.7999999999999997E-3</v>
      </c>
      <c r="EY13" s="25">
        <v>8.8000000000000005E-3</v>
      </c>
      <c r="EZ13" s="25">
        <v>7.6E-3</v>
      </c>
      <c r="FA13" s="25">
        <v>6.7999999999999996E-3</v>
      </c>
      <c r="FB13" s="25">
        <v>9.1999999999999998E-3</v>
      </c>
      <c r="FC13" s="25">
        <v>7.6E-3</v>
      </c>
      <c r="FD13" s="25">
        <v>4.5999999999999999E-3</v>
      </c>
      <c r="FE13" s="25">
        <v>5.1999999999999998E-3</v>
      </c>
      <c r="FF13" s="25">
        <v>5.3E-3</v>
      </c>
      <c r="FG13" s="25">
        <v>1.2800000000000001E-2</v>
      </c>
      <c r="FH13" s="25">
        <v>7.7999999999999996E-3</v>
      </c>
      <c r="FI13" s="25">
        <v>1.4999999999999999E-2</v>
      </c>
      <c r="FJ13" s="25">
        <v>1.21E-2</v>
      </c>
      <c r="FK13" s="25">
        <v>1.2500000000000001E-2</v>
      </c>
      <c r="FL13" s="25">
        <v>1.34E-2</v>
      </c>
      <c r="FM13" s="25">
        <v>1.17E-2</v>
      </c>
      <c r="FN13" s="25">
        <v>7.1000000000000004E-3</v>
      </c>
      <c r="FO13" s="25">
        <v>6.7999999999999996E-3</v>
      </c>
      <c r="FP13" s="25">
        <v>6.7000000000000002E-3</v>
      </c>
      <c r="FQ13" s="25">
        <v>5.0000000000000001E-3</v>
      </c>
      <c r="FR13" s="25">
        <v>7.4999999999999997E-3</v>
      </c>
      <c r="FS13" s="25">
        <v>7.0000000000000001E-3</v>
      </c>
      <c r="FT13" s="25">
        <v>4.7000000000000002E-3</v>
      </c>
      <c r="FU13" s="25">
        <v>1.0800000000000001E-2</v>
      </c>
      <c r="FV13" s="25">
        <v>9.1000000000000004E-3</v>
      </c>
      <c r="FW13" s="25">
        <v>9.4999999999999998E-3</v>
      </c>
      <c r="FX13" s="25">
        <v>9.9000000000000008E-3</v>
      </c>
      <c r="FY13" s="25">
        <v>1.0200000000000001E-2</v>
      </c>
      <c r="FZ13" s="25">
        <v>8.9999999999999993E-3</v>
      </c>
      <c r="GA13" s="25">
        <v>8.0000000000000002E-3</v>
      </c>
      <c r="GB13" s="25">
        <v>2.1700000000000001E-2</v>
      </c>
      <c r="GC13" s="25">
        <v>3.44E-2</v>
      </c>
      <c r="GD13" s="25">
        <v>8.2000000000000007E-3</v>
      </c>
      <c r="GE13" s="25">
        <v>1.0500000000000001E-2</v>
      </c>
      <c r="GF13" s="25">
        <v>1.2999999999999999E-2</v>
      </c>
      <c r="GG13" s="25">
        <v>1.9400000000000001E-2</v>
      </c>
      <c r="GH13" s="25">
        <v>1.7100000000000001E-2</v>
      </c>
      <c r="GI13" s="25">
        <v>1.6E-2</v>
      </c>
      <c r="GJ13" s="25">
        <v>1.7399999999999999E-2</v>
      </c>
      <c r="GK13" s="25">
        <v>1.8100000000000002E-2</v>
      </c>
      <c r="GL13" s="25">
        <v>1.7500000000000002E-2</v>
      </c>
      <c r="GM13" s="25">
        <v>1.7399999999999999E-2</v>
      </c>
      <c r="GN13" s="25">
        <v>1.0800000000000001E-2</v>
      </c>
      <c r="GO13" s="25">
        <v>6.7000000000000002E-3</v>
      </c>
      <c r="GP13" s="25">
        <v>1.11E-2</v>
      </c>
      <c r="GQ13" s="25">
        <v>1.66E-2</v>
      </c>
      <c r="GR13" s="25">
        <v>1.5299999999999999E-2</v>
      </c>
      <c r="GS13" s="25">
        <v>1.4E-2</v>
      </c>
      <c r="GT13" s="25">
        <v>8.3000000000000001E-3</v>
      </c>
      <c r="GU13" s="25">
        <v>8.3999999999999995E-3</v>
      </c>
      <c r="GV13" s="25">
        <v>1.18E-2</v>
      </c>
      <c r="GW13" s="25">
        <v>1.41E-2</v>
      </c>
      <c r="GX13" s="25">
        <v>1.83E-2</v>
      </c>
      <c r="GY13" s="25">
        <v>1.43E-2</v>
      </c>
      <c r="GZ13" s="25">
        <v>9.4000000000000004E-3</v>
      </c>
      <c r="HA13" s="25">
        <v>7.0000000000000001E-3</v>
      </c>
      <c r="HB13" s="25">
        <v>4.8999999999999998E-3</v>
      </c>
      <c r="HC13" s="25">
        <v>3.9899999999999998E-2</v>
      </c>
      <c r="HD13" s="25">
        <v>2.7900000000000001E-2</v>
      </c>
      <c r="HE13" s="25">
        <v>2.3699999999999999E-2</v>
      </c>
      <c r="HF13" s="25">
        <v>1.5100000000000001E-2</v>
      </c>
      <c r="HG13" s="25">
        <v>8.2000000000000007E-3</v>
      </c>
      <c r="HH13" s="25">
        <v>1.4E-2</v>
      </c>
      <c r="HI13" s="25">
        <v>5.4000000000000003E-3</v>
      </c>
      <c r="HJ13" s="25">
        <v>6.1000000000000004E-3</v>
      </c>
      <c r="HK13" s="25">
        <v>0</v>
      </c>
      <c r="HL13" s="25">
        <v>4.4200000000000003E-2</v>
      </c>
      <c r="HM13" s="25">
        <v>5.9799999999999999E-2</v>
      </c>
      <c r="HN13" s="25">
        <v>1.41E-2</v>
      </c>
      <c r="HO13" s="25">
        <v>1.5800000000000002E-2</v>
      </c>
      <c r="HP13" s="25">
        <v>1.26E-2</v>
      </c>
      <c r="HQ13" s="25">
        <v>1.43E-2</v>
      </c>
      <c r="HR13" s="25">
        <v>1.9599999999999999E-2</v>
      </c>
      <c r="HS13" s="25">
        <v>1.6E-2</v>
      </c>
      <c r="HT13" s="25">
        <v>1.0999999999999999E-2</v>
      </c>
      <c r="HU13" s="25">
        <v>1.03E-2</v>
      </c>
      <c r="HV13" s="25">
        <v>2.3699999999999999E-2</v>
      </c>
      <c r="HW13" s="25">
        <v>1.09E-2</v>
      </c>
      <c r="HX13" s="25">
        <v>8.6999999999999994E-3</v>
      </c>
      <c r="HY13" s="25">
        <v>2.8899999999999999E-2</v>
      </c>
      <c r="HZ13" s="25">
        <v>0.13750000000000001</v>
      </c>
      <c r="IA13" s="25">
        <v>2.3800000000000002E-2</v>
      </c>
      <c r="IB13" s="25">
        <v>4.9099999999999998E-2</v>
      </c>
      <c r="IC13" s="25">
        <v>2.18E-2</v>
      </c>
      <c r="ID13" s="25">
        <v>2.24E-2</v>
      </c>
      <c r="IE13" s="25">
        <v>2.1700000000000001E-2</v>
      </c>
      <c r="IF13" s="25">
        <v>9.7999999999999997E-3</v>
      </c>
      <c r="IG13" s="25">
        <v>6.1000000000000004E-3</v>
      </c>
      <c r="IH13" s="25">
        <v>4.4999999999999997E-3</v>
      </c>
      <c r="II13" s="25">
        <v>3.0000000000000001E-3</v>
      </c>
      <c r="IJ13" s="25">
        <v>7.8200000000000006E-2</v>
      </c>
      <c r="IK13" s="25">
        <v>9.1999999999999998E-3</v>
      </c>
      <c r="IL13" s="25">
        <v>8.0000000000000002E-3</v>
      </c>
      <c r="IM13" s="25">
        <v>1.2E-2</v>
      </c>
      <c r="IN13" s="25">
        <v>8.6E-3</v>
      </c>
      <c r="IO13" s="25">
        <v>7.4000000000000003E-3</v>
      </c>
      <c r="IP13" s="25">
        <v>9.4000000000000004E-3</v>
      </c>
      <c r="IQ13" s="25">
        <v>1.4200000000000001E-2</v>
      </c>
      <c r="IR13" s="25">
        <v>2.1100000000000001E-2</v>
      </c>
      <c r="IS13" s="25">
        <v>2.0400000000000001E-2</v>
      </c>
      <c r="IT13" s="25">
        <v>1.6899999999999998E-2</v>
      </c>
      <c r="IU13" s="25">
        <v>2.5399999999999999E-2</v>
      </c>
      <c r="IV13" s="25">
        <v>1.3100000000000001E-2</v>
      </c>
      <c r="IW13" s="25">
        <v>3.0700000000000002E-2</v>
      </c>
      <c r="IX13" s="25">
        <v>2.0799999999999999E-2</v>
      </c>
      <c r="IY13" s="25">
        <v>1.6500000000000001E-2</v>
      </c>
      <c r="IZ13" s="25">
        <v>1.34E-2</v>
      </c>
      <c r="JA13" s="25">
        <v>1.7000000000000001E-2</v>
      </c>
      <c r="JB13" s="25">
        <v>1.0699999999999999E-2</v>
      </c>
      <c r="JC13" s="25">
        <v>1.2200000000000001E-2</v>
      </c>
      <c r="JD13" s="25">
        <v>3.4299999999999997E-2</v>
      </c>
      <c r="JE13" s="25">
        <v>2.3400000000000001E-2</v>
      </c>
      <c r="JF13" s="25">
        <v>1.7500000000000002E-2</v>
      </c>
      <c r="JG13" s="25">
        <v>1.5900000000000001E-2</v>
      </c>
      <c r="JH13" s="25">
        <v>3.5799999999999998E-2</v>
      </c>
      <c r="JI13" s="25">
        <v>1.8700000000000001E-2</v>
      </c>
      <c r="JJ13" s="25">
        <v>8.3999999999999995E-3</v>
      </c>
      <c r="JK13" s="25">
        <v>1.78E-2</v>
      </c>
      <c r="JL13" s="25">
        <v>4.4000000000000003E-3</v>
      </c>
      <c r="JM13" s="25">
        <v>3.8999999999999998E-3</v>
      </c>
      <c r="JN13" s="25">
        <v>6.4999999999999997E-3</v>
      </c>
      <c r="JO13" s="25">
        <v>8.2000000000000007E-3</v>
      </c>
      <c r="JP13" s="25">
        <v>7.3000000000000001E-3</v>
      </c>
      <c r="JQ13" s="25">
        <v>2.93E-2</v>
      </c>
      <c r="JR13" s="25">
        <v>7.6E-3</v>
      </c>
      <c r="JS13" s="25">
        <v>6.4999999999999997E-3</v>
      </c>
      <c r="JT13" s="25">
        <v>8.8599999999999998E-2</v>
      </c>
      <c r="JU13" s="25">
        <v>6.1000000000000004E-3</v>
      </c>
      <c r="JV13" s="25">
        <v>4.8999999999999998E-3</v>
      </c>
      <c r="JW13" s="25">
        <v>6.3E-3</v>
      </c>
      <c r="JX13" s="25">
        <v>6.1999999999999998E-3</v>
      </c>
      <c r="JY13" s="25">
        <v>3.3E-3</v>
      </c>
      <c r="JZ13" s="25">
        <v>4.4999999999999997E-3</v>
      </c>
      <c r="KA13" s="25">
        <v>1.1999999999999999E-3</v>
      </c>
      <c r="KB13" s="25">
        <v>3.0000000000000001E-3</v>
      </c>
      <c r="KC13" s="25">
        <v>2.8E-3</v>
      </c>
      <c r="KD13" s="25">
        <v>6.7999999999999996E-3</v>
      </c>
      <c r="KE13" s="25">
        <v>6.1000000000000004E-3</v>
      </c>
      <c r="KF13" s="25">
        <v>8.9999999999999993E-3</v>
      </c>
      <c r="KG13" s="25">
        <v>1.0500000000000001E-2</v>
      </c>
      <c r="KH13" s="25">
        <v>5.5999999999999999E-3</v>
      </c>
      <c r="KI13" s="25">
        <v>1.03E-2</v>
      </c>
      <c r="KJ13" s="25">
        <v>4.1999999999999997E-3</v>
      </c>
      <c r="KK13" s="25">
        <v>4.4999999999999997E-3</v>
      </c>
      <c r="KL13" s="25">
        <v>5.8999999999999999E-3</v>
      </c>
      <c r="KM13" s="25">
        <v>4.4000000000000003E-3</v>
      </c>
      <c r="KN13" s="25">
        <v>1.1999999999999999E-3</v>
      </c>
      <c r="KO13" s="25">
        <v>1.6999999999999999E-3</v>
      </c>
      <c r="KP13" s="25">
        <v>1.6999999999999999E-3</v>
      </c>
      <c r="KQ13" s="25">
        <v>1.44E-2</v>
      </c>
      <c r="KR13" s="25">
        <v>1.84E-2</v>
      </c>
      <c r="KS13" s="25">
        <v>1.9E-2</v>
      </c>
      <c r="KT13" s="25">
        <v>7.4999999999999997E-3</v>
      </c>
      <c r="KU13" s="25">
        <v>1.0500000000000001E-2</v>
      </c>
      <c r="KV13" s="25">
        <v>3.0999999999999999E-3</v>
      </c>
      <c r="KW13" s="25">
        <v>4.1000000000000003E-3</v>
      </c>
      <c r="KX13" s="25">
        <v>2.3999999999999998E-3</v>
      </c>
      <c r="KY13" s="25">
        <v>1.9E-3</v>
      </c>
      <c r="KZ13" s="25">
        <v>3.3999999999999998E-3</v>
      </c>
      <c r="LA13" s="25">
        <v>3.7000000000000002E-3</v>
      </c>
      <c r="LB13" s="25">
        <v>5.8999999999999999E-3</v>
      </c>
      <c r="LC13" s="25">
        <v>3.3999999999999998E-3</v>
      </c>
      <c r="LD13" s="25">
        <v>3.0999999999999999E-3</v>
      </c>
      <c r="LE13" s="25">
        <v>7.4000000000000003E-3</v>
      </c>
      <c r="LF13" s="25">
        <v>5.1000000000000004E-3</v>
      </c>
      <c r="LG13" s="25">
        <v>4.8999999999999998E-3</v>
      </c>
      <c r="LH13" s="25">
        <v>6.4999999999999997E-3</v>
      </c>
      <c r="LI13" s="25">
        <v>2.7000000000000001E-3</v>
      </c>
      <c r="LJ13" s="25">
        <v>4.7000000000000002E-3</v>
      </c>
      <c r="LK13" s="25">
        <v>1.3899999999999999E-2</v>
      </c>
      <c r="LL13" s="25">
        <v>2.2000000000000001E-3</v>
      </c>
      <c r="LM13" s="25">
        <v>5.5999999999999999E-3</v>
      </c>
      <c r="LN13" s="25">
        <v>5.1999999999999998E-3</v>
      </c>
      <c r="LO13" s="25">
        <v>1.4800000000000001E-2</v>
      </c>
      <c r="LP13" s="25">
        <v>6.6E-3</v>
      </c>
      <c r="LQ13" s="25">
        <v>5.8999999999999999E-3</v>
      </c>
      <c r="LR13" s="25">
        <v>3.8999999999999998E-3</v>
      </c>
      <c r="LS13" s="25">
        <v>6.7000000000000002E-3</v>
      </c>
      <c r="LT13" s="25">
        <v>7.1999999999999998E-3</v>
      </c>
      <c r="LU13" s="25">
        <v>1.4E-2</v>
      </c>
      <c r="LV13" s="25">
        <v>2.2200000000000001E-2</v>
      </c>
      <c r="LW13" s="25">
        <v>6.1999999999999998E-3</v>
      </c>
      <c r="LX13" s="25">
        <v>4.5999999999999999E-3</v>
      </c>
      <c r="LY13" s="25">
        <v>7.1000000000000004E-3</v>
      </c>
      <c r="LZ13" s="25">
        <v>5.5999999999999999E-3</v>
      </c>
      <c r="MA13" s="25">
        <v>7.7000000000000002E-3</v>
      </c>
      <c r="MB13" s="25">
        <v>4.8999999999999998E-3</v>
      </c>
      <c r="MC13" s="25">
        <v>3.3999999999999998E-3</v>
      </c>
      <c r="MD13" s="25">
        <v>7.7000000000000002E-3</v>
      </c>
      <c r="ME13" s="25">
        <v>1.17E-2</v>
      </c>
      <c r="MF13" s="25">
        <v>1.1900000000000001E-2</v>
      </c>
      <c r="MG13" s="25">
        <v>1.03E-2</v>
      </c>
      <c r="MH13" s="25">
        <v>8.6E-3</v>
      </c>
      <c r="MI13" s="25">
        <v>9.9000000000000008E-3</v>
      </c>
      <c r="MJ13" s="25">
        <v>9.9000000000000008E-3</v>
      </c>
      <c r="MK13" s="25">
        <v>4.5999999999999999E-3</v>
      </c>
      <c r="ML13" s="25">
        <v>5.7999999999999996E-3</v>
      </c>
      <c r="MM13" s="25">
        <v>8.9999999999999998E-4</v>
      </c>
      <c r="MN13" s="25">
        <v>6.7999999999999996E-3</v>
      </c>
      <c r="MO13" s="25">
        <v>1.49E-2</v>
      </c>
      <c r="MP13" s="25">
        <v>1.1599999999999999E-2</v>
      </c>
      <c r="MQ13" s="25">
        <v>6.1000000000000004E-3</v>
      </c>
      <c r="MR13" s="25">
        <v>2.2800000000000001E-2</v>
      </c>
      <c r="MS13" s="25">
        <v>2.1499999999999998E-2</v>
      </c>
      <c r="MT13" s="25">
        <v>2.24E-2</v>
      </c>
      <c r="MU13" s="25">
        <v>3.4500000000000003E-2</v>
      </c>
      <c r="MV13" s="25">
        <v>1.11E-2</v>
      </c>
      <c r="MW13" s="25">
        <v>7.6E-3</v>
      </c>
      <c r="MX13" s="25">
        <v>5.1999999999999998E-3</v>
      </c>
      <c r="MY13" s="25">
        <v>5.1000000000000004E-3</v>
      </c>
      <c r="MZ13" s="25">
        <v>3.3E-3</v>
      </c>
      <c r="NA13" s="25">
        <v>1.0699999999999999E-2</v>
      </c>
      <c r="NB13" s="25">
        <v>8.0000000000000004E-4</v>
      </c>
      <c r="NC13" s="25">
        <v>1.67E-2</v>
      </c>
      <c r="ND13" s="25">
        <v>6.4000000000000003E-3</v>
      </c>
      <c r="NE13" s="25">
        <v>1.21E-2</v>
      </c>
      <c r="NF13" s="25">
        <v>4.1999999999999997E-3</v>
      </c>
      <c r="NG13" s="182">
        <v>1.0800000000000001E-2</v>
      </c>
      <c r="NH13" s="183">
        <v>7.9000000000000008E-3</v>
      </c>
      <c r="NI13" s="167">
        <v>9.2999999999999992E-3</v>
      </c>
      <c r="NJ13" s="168">
        <v>0</v>
      </c>
    </row>
    <row r="14" spans="1:374" x14ac:dyDescent="0.3">
      <c r="B14" s="18" t="s">
        <v>827</v>
      </c>
      <c r="C14" s="24">
        <v>6.1699999999999998E-2</v>
      </c>
      <c r="D14" s="25">
        <v>5.4699999999999999E-2</v>
      </c>
      <c r="E14" s="25">
        <v>3.2099999999999997E-2</v>
      </c>
      <c r="F14" s="25">
        <v>3.1199999999999999E-2</v>
      </c>
      <c r="G14" s="25">
        <v>5.9700000000000003E-2</v>
      </c>
      <c r="H14" s="25">
        <v>2.8400000000000002E-2</v>
      </c>
      <c r="I14" s="25">
        <v>1.47E-2</v>
      </c>
      <c r="J14" s="25">
        <v>1.7600000000000001E-2</v>
      </c>
      <c r="K14" s="25">
        <v>1.7500000000000002E-2</v>
      </c>
      <c r="L14" s="25">
        <v>7.0000000000000001E-3</v>
      </c>
      <c r="M14" s="25">
        <v>1.4800000000000001E-2</v>
      </c>
      <c r="N14" s="25">
        <v>6.1000000000000004E-3</v>
      </c>
      <c r="O14" s="25">
        <v>1.84E-2</v>
      </c>
      <c r="P14" s="25">
        <v>5.6800000000000003E-2</v>
      </c>
      <c r="Q14" s="26">
        <v>0</v>
      </c>
      <c r="R14" s="25">
        <v>3.9699999999999999E-2</v>
      </c>
      <c r="S14" s="25">
        <v>0.1242</v>
      </c>
      <c r="T14" s="25">
        <v>0.1232</v>
      </c>
      <c r="U14" s="25">
        <v>2.7099999999999999E-2</v>
      </c>
      <c r="V14" s="25">
        <v>8.9300000000000004E-2</v>
      </c>
      <c r="W14" s="25">
        <v>9.6799999999999997E-2</v>
      </c>
      <c r="X14" s="25">
        <v>2.4799999999999999E-2</v>
      </c>
      <c r="Y14" s="25">
        <v>4.4699999999999997E-2</v>
      </c>
      <c r="Z14" s="25">
        <v>7.8188000000000004</v>
      </c>
      <c r="AA14" s="25">
        <v>4.4673999999999996</v>
      </c>
      <c r="AB14" s="25">
        <v>7.1265999999999998</v>
      </c>
      <c r="AC14" s="25">
        <v>4.2740999999999998</v>
      </c>
      <c r="AD14" s="25">
        <v>1.9300000000000001E-2</v>
      </c>
      <c r="AE14" s="25">
        <v>1.8599999999999998E-2</v>
      </c>
      <c r="AF14" s="25">
        <v>1.6899999999999998E-2</v>
      </c>
      <c r="AG14" s="25">
        <v>1.7600000000000001E-2</v>
      </c>
      <c r="AH14" s="25">
        <v>2.76E-2</v>
      </c>
      <c r="AI14" s="25">
        <v>2.9899999999999999E-2</v>
      </c>
      <c r="AJ14" s="25">
        <v>4.3799999999999999E-2</v>
      </c>
      <c r="AK14" s="25">
        <v>3.5000000000000003E-2</v>
      </c>
      <c r="AL14" s="25">
        <v>3.8199999999999998E-2</v>
      </c>
      <c r="AM14" s="25">
        <v>2.3400000000000001E-2</v>
      </c>
      <c r="AN14" s="25">
        <v>2.53E-2</v>
      </c>
      <c r="AO14" s="25">
        <v>1.35E-2</v>
      </c>
      <c r="AP14" s="25">
        <v>2.1700000000000001E-2</v>
      </c>
      <c r="AQ14" s="25">
        <v>3.1300000000000001E-2</v>
      </c>
      <c r="AR14" s="25">
        <v>2.3800000000000002E-2</v>
      </c>
      <c r="AS14" s="25">
        <v>2.1399999999999999E-2</v>
      </c>
      <c r="AT14" s="25">
        <v>2.2599999999999999E-2</v>
      </c>
      <c r="AU14" s="25">
        <v>1.4200000000000001E-2</v>
      </c>
      <c r="AV14" s="25">
        <v>1.7600000000000001E-2</v>
      </c>
      <c r="AW14" s="25">
        <v>2.8500000000000001E-2</v>
      </c>
      <c r="AX14" s="25">
        <v>1.7000000000000001E-2</v>
      </c>
      <c r="AY14" s="25">
        <v>1.47E-2</v>
      </c>
      <c r="AZ14" s="25">
        <v>9.4999999999999998E-3</v>
      </c>
      <c r="BA14" s="25">
        <v>1.18E-2</v>
      </c>
      <c r="BB14" s="25">
        <v>1.8800000000000001E-2</v>
      </c>
      <c r="BC14" s="25">
        <v>2.4799999999999999E-2</v>
      </c>
      <c r="BD14" s="25">
        <v>1.5599999999999999E-2</v>
      </c>
      <c r="BE14" s="25">
        <v>2.2599999999999999E-2</v>
      </c>
      <c r="BF14" s="25">
        <v>1.47E-2</v>
      </c>
      <c r="BG14" s="25">
        <v>1.5299999999999999E-2</v>
      </c>
      <c r="BH14" s="25">
        <v>1.26E-2</v>
      </c>
      <c r="BI14" s="25">
        <v>1.4200000000000001E-2</v>
      </c>
      <c r="BJ14" s="25">
        <v>1.21E-2</v>
      </c>
      <c r="BK14" s="25">
        <v>1.15E-2</v>
      </c>
      <c r="BL14" s="25">
        <v>1.09E-2</v>
      </c>
      <c r="BM14" s="25">
        <v>1.3299999999999999E-2</v>
      </c>
      <c r="BN14" s="25">
        <v>1.7399999999999999E-2</v>
      </c>
      <c r="BO14" s="25">
        <v>1.9300000000000001E-2</v>
      </c>
      <c r="BP14" s="25">
        <v>1.9300000000000001E-2</v>
      </c>
      <c r="BQ14" s="25">
        <v>2.01E-2</v>
      </c>
      <c r="BR14" s="25">
        <v>1.1299999999999999E-2</v>
      </c>
      <c r="BS14" s="25">
        <v>1.43E-2</v>
      </c>
      <c r="BT14" s="25">
        <v>1.72E-2</v>
      </c>
      <c r="BU14" s="25">
        <v>1.38E-2</v>
      </c>
      <c r="BV14" s="25">
        <v>1.2E-2</v>
      </c>
      <c r="BW14" s="25">
        <v>1.55E-2</v>
      </c>
      <c r="BX14" s="25">
        <v>8.8999999999999999E-3</v>
      </c>
      <c r="BY14" s="25">
        <v>7.4000000000000003E-3</v>
      </c>
      <c r="BZ14" s="25">
        <v>1.01E-2</v>
      </c>
      <c r="CA14" s="25">
        <v>1.26E-2</v>
      </c>
      <c r="CB14" s="25">
        <v>1.03E-2</v>
      </c>
      <c r="CC14" s="25">
        <v>1.23E-2</v>
      </c>
      <c r="CD14" s="25">
        <v>1.37E-2</v>
      </c>
      <c r="CE14" s="25">
        <v>1.0800000000000001E-2</v>
      </c>
      <c r="CF14" s="25">
        <v>1.2500000000000001E-2</v>
      </c>
      <c r="CG14" s="25">
        <v>1.1900000000000001E-2</v>
      </c>
      <c r="CH14" s="25">
        <v>8.2000000000000007E-3</v>
      </c>
      <c r="CI14" s="25">
        <v>1.0500000000000001E-2</v>
      </c>
      <c r="CJ14" s="25">
        <v>1.95E-2</v>
      </c>
      <c r="CK14" s="25">
        <v>1.46E-2</v>
      </c>
      <c r="CL14" s="25">
        <v>1.17E-2</v>
      </c>
      <c r="CM14" s="25">
        <v>1.66E-2</v>
      </c>
      <c r="CN14" s="25">
        <v>9.9000000000000008E-3</v>
      </c>
      <c r="CO14" s="25">
        <v>2.1999999999999999E-2</v>
      </c>
      <c r="CP14" s="25">
        <v>1.4500000000000001E-2</v>
      </c>
      <c r="CQ14" s="25">
        <v>1.0200000000000001E-2</v>
      </c>
      <c r="CR14" s="25">
        <v>9.1999999999999998E-3</v>
      </c>
      <c r="CS14" s="25">
        <v>1.11E-2</v>
      </c>
      <c r="CT14" s="25">
        <v>9.4999999999999998E-3</v>
      </c>
      <c r="CU14" s="25">
        <v>1.0999999999999999E-2</v>
      </c>
      <c r="CV14" s="25">
        <v>1.0500000000000001E-2</v>
      </c>
      <c r="CW14" s="25">
        <v>1.04E-2</v>
      </c>
      <c r="CX14" s="25">
        <v>1.18E-2</v>
      </c>
      <c r="CY14" s="25">
        <v>1.21E-2</v>
      </c>
      <c r="CZ14" s="25">
        <v>4.5999999999999999E-3</v>
      </c>
      <c r="DA14" s="25">
        <v>1.26E-2</v>
      </c>
      <c r="DB14" s="25">
        <v>5.4999999999999997E-3</v>
      </c>
      <c r="DC14" s="25">
        <v>6.4000000000000003E-3</v>
      </c>
      <c r="DD14" s="25">
        <v>5.1999999999999998E-3</v>
      </c>
      <c r="DE14" s="25">
        <v>8.3000000000000001E-3</v>
      </c>
      <c r="DF14" s="25">
        <v>1.03E-2</v>
      </c>
      <c r="DG14" s="25">
        <v>8.5000000000000006E-3</v>
      </c>
      <c r="DH14" s="25">
        <v>1.4200000000000001E-2</v>
      </c>
      <c r="DI14" s="25">
        <v>3.8E-3</v>
      </c>
      <c r="DJ14" s="25">
        <v>4.4999999999999997E-3</v>
      </c>
      <c r="DK14" s="25">
        <v>7.0000000000000001E-3</v>
      </c>
      <c r="DL14" s="25">
        <v>7.4000000000000003E-3</v>
      </c>
      <c r="DM14" s="25">
        <v>2.8E-3</v>
      </c>
      <c r="DN14" s="25">
        <v>9.4999999999999998E-3</v>
      </c>
      <c r="DO14" s="25">
        <v>4.8999999999999998E-3</v>
      </c>
      <c r="DP14" s="25">
        <v>5.1000000000000004E-3</v>
      </c>
      <c r="DQ14" s="25">
        <v>4.7999999999999996E-3</v>
      </c>
      <c r="DR14" s="25">
        <v>6.7000000000000002E-3</v>
      </c>
      <c r="DS14" s="25">
        <v>8.0999999999999996E-3</v>
      </c>
      <c r="DT14" s="25">
        <v>1.23E-2</v>
      </c>
      <c r="DU14" s="25">
        <v>1.23E-2</v>
      </c>
      <c r="DV14" s="25">
        <v>8.3000000000000001E-3</v>
      </c>
      <c r="DW14" s="25">
        <v>7.6E-3</v>
      </c>
      <c r="DX14" s="25">
        <v>1.23E-2</v>
      </c>
      <c r="DY14" s="25">
        <v>7.3000000000000001E-3</v>
      </c>
      <c r="DZ14" s="25">
        <v>1.2E-2</v>
      </c>
      <c r="EA14" s="25">
        <v>7.4000000000000003E-3</v>
      </c>
      <c r="EB14" s="25">
        <v>1.84E-2</v>
      </c>
      <c r="EC14" s="25">
        <v>1.49E-2</v>
      </c>
      <c r="ED14" s="25">
        <v>1.0999999999999999E-2</v>
      </c>
      <c r="EE14" s="25">
        <v>9.9000000000000008E-3</v>
      </c>
      <c r="EF14" s="25">
        <v>1.89E-2</v>
      </c>
      <c r="EG14" s="25">
        <v>1.11E-2</v>
      </c>
      <c r="EH14" s="25">
        <v>5.3E-3</v>
      </c>
      <c r="EI14" s="25">
        <v>5.1999999999999998E-3</v>
      </c>
      <c r="EJ14" s="25">
        <v>5.7000000000000002E-3</v>
      </c>
      <c r="EK14" s="25">
        <v>0.01</v>
      </c>
      <c r="EL14" s="25">
        <v>9.5999999999999992E-3</v>
      </c>
      <c r="EM14" s="25">
        <v>7.3000000000000001E-3</v>
      </c>
      <c r="EN14" s="25">
        <v>1.7899999999999999E-2</v>
      </c>
      <c r="EO14" s="25">
        <v>1.2699999999999999E-2</v>
      </c>
      <c r="EP14" s="25">
        <v>1.0200000000000001E-2</v>
      </c>
      <c r="EQ14" s="25">
        <v>1.5800000000000002E-2</v>
      </c>
      <c r="ER14" s="25">
        <v>1.15E-2</v>
      </c>
      <c r="ES14" s="25">
        <v>1.4800000000000001E-2</v>
      </c>
      <c r="ET14" s="25">
        <v>1.1900000000000001E-2</v>
      </c>
      <c r="EU14" s="25">
        <v>1.3899999999999999E-2</v>
      </c>
      <c r="EV14" s="25">
        <v>8.2000000000000007E-3</v>
      </c>
      <c r="EW14" s="25">
        <v>6.1000000000000004E-3</v>
      </c>
      <c r="EX14" s="25">
        <v>9.4000000000000004E-3</v>
      </c>
      <c r="EY14" s="25">
        <v>9.2999999999999992E-3</v>
      </c>
      <c r="EZ14" s="25">
        <v>1.66E-2</v>
      </c>
      <c r="FA14" s="25">
        <v>1.0999999999999999E-2</v>
      </c>
      <c r="FB14" s="25">
        <v>1.8700000000000001E-2</v>
      </c>
      <c r="FC14" s="25">
        <v>9.7999999999999997E-3</v>
      </c>
      <c r="FD14" s="25">
        <v>7.0000000000000001E-3</v>
      </c>
      <c r="FE14" s="25">
        <v>6.4999999999999997E-3</v>
      </c>
      <c r="FF14" s="25">
        <v>6.4999999999999997E-3</v>
      </c>
      <c r="FG14" s="25">
        <v>1.55E-2</v>
      </c>
      <c r="FH14" s="25">
        <v>1.21E-2</v>
      </c>
      <c r="FI14" s="25">
        <v>1.6899999999999998E-2</v>
      </c>
      <c r="FJ14" s="25">
        <v>1.7999999999999999E-2</v>
      </c>
      <c r="FK14" s="25">
        <v>1.78E-2</v>
      </c>
      <c r="FL14" s="25">
        <v>1.5800000000000002E-2</v>
      </c>
      <c r="FM14" s="25">
        <v>1.7100000000000001E-2</v>
      </c>
      <c r="FN14" s="25">
        <v>0.02</v>
      </c>
      <c r="FO14" s="25">
        <v>1.01E-2</v>
      </c>
      <c r="FP14" s="25">
        <v>9.5999999999999992E-3</v>
      </c>
      <c r="FQ14" s="25">
        <v>8.6E-3</v>
      </c>
      <c r="FR14" s="25">
        <v>1.0699999999999999E-2</v>
      </c>
      <c r="FS14" s="25">
        <v>1.46E-2</v>
      </c>
      <c r="FT14" s="25">
        <v>8.3999999999999995E-3</v>
      </c>
      <c r="FU14" s="25">
        <v>1.43E-2</v>
      </c>
      <c r="FV14" s="25">
        <v>1.0999999999999999E-2</v>
      </c>
      <c r="FW14" s="25">
        <v>1.3899999999999999E-2</v>
      </c>
      <c r="FX14" s="25">
        <v>1.5699999999999999E-2</v>
      </c>
      <c r="FY14" s="25">
        <v>1.43E-2</v>
      </c>
      <c r="FZ14" s="25">
        <v>1.1599999999999999E-2</v>
      </c>
      <c r="GA14" s="25">
        <v>1.03E-2</v>
      </c>
      <c r="GB14" s="25">
        <v>1.72E-2</v>
      </c>
      <c r="GC14" s="25">
        <v>2.2499999999999999E-2</v>
      </c>
      <c r="GD14" s="25">
        <v>1.2500000000000001E-2</v>
      </c>
      <c r="GE14" s="25">
        <v>1.0500000000000001E-2</v>
      </c>
      <c r="GF14" s="25">
        <v>1.3299999999999999E-2</v>
      </c>
      <c r="GG14" s="25">
        <v>2.0299999999999999E-2</v>
      </c>
      <c r="GH14" s="25">
        <v>1.8100000000000002E-2</v>
      </c>
      <c r="GI14" s="25">
        <v>1.84E-2</v>
      </c>
      <c r="GJ14" s="25">
        <v>2.3300000000000001E-2</v>
      </c>
      <c r="GK14" s="25">
        <v>2.1899999999999999E-2</v>
      </c>
      <c r="GL14" s="25">
        <v>2.8000000000000001E-2</v>
      </c>
      <c r="GM14" s="25">
        <v>2.7E-2</v>
      </c>
      <c r="GN14" s="25">
        <v>1.11E-2</v>
      </c>
      <c r="GO14" s="25">
        <v>9.1000000000000004E-3</v>
      </c>
      <c r="GP14" s="25">
        <v>1.26E-2</v>
      </c>
      <c r="GQ14" s="25">
        <v>1.9199999999999998E-2</v>
      </c>
      <c r="GR14" s="25">
        <v>1.7999999999999999E-2</v>
      </c>
      <c r="GS14" s="25">
        <v>1.9599999999999999E-2</v>
      </c>
      <c r="GT14" s="25">
        <v>1.21E-2</v>
      </c>
      <c r="GU14" s="25">
        <v>1.4200000000000001E-2</v>
      </c>
      <c r="GV14" s="25">
        <v>2.01E-2</v>
      </c>
      <c r="GW14" s="25">
        <v>2.07E-2</v>
      </c>
      <c r="GX14" s="25">
        <v>1.8800000000000001E-2</v>
      </c>
      <c r="GY14" s="25">
        <v>1.11E-2</v>
      </c>
      <c r="GZ14" s="25">
        <v>1.6500000000000001E-2</v>
      </c>
      <c r="HA14" s="25">
        <v>8.3000000000000001E-3</v>
      </c>
      <c r="HB14" s="25">
        <v>6.7000000000000002E-3</v>
      </c>
      <c r="HC14" s="25">
        <v>1.5599999999999999E-2</v>
      </c>
      <c r="HD14" s="25">
        <v>1.6299999999999999E-2</v>
      </c>
      <c r="HE14" s="25">
        <v>1.8599999999999998E-2</v>
      </c>
      <c r="HF14" s="25">
        <v>1.2E-2</v>
      </c>
      <c r="HG14" s="25">
        <v>1.1900000000000001E-2</v>
      </c>
      <c r="HH14" s="25">
        <v>1.89E-2</v>
      </c>
      <c r="HI14" s="25">
        <v>6.8999999999999999E-3</v>
      </c>
      <c r="HJ14" s="25">
        <v>0.01</v>
      </c>
      <c r="HK14" s="25">
        <v>0</v>
      </c>
      <c r="HL14" s="25">
        <v>2.3E-2</v>
      </c>
      <c r="HM14" s="25">
        <v>3.6799999999999999E-2</v>
      </c>
      <c r="HN14" s="25">
        <v>2.23E-2</v>
      </c>
      <c r="HO14" s="25">
        <v>1.67E-2</v>
      </c>
      <c r="HP14" s="25">
        <v>1.4E-2</v>
      </c>
      <c r="HQ14" s="25">
        <v>1.24E-2</v>
      </c>
      <c r="HR14" s="25">
        <v>2.2700000000000001E-2</v>
      </c>
      <c r="HS14" s="25">
        <v>2.3099999999999999E-2</v>
      </c>
      <c r="HT14" s="25">
        <v>1.89E-2</v>
      </c>
      <c r="HU14" s="25">
        <v>4.3499999999999997E-2</v>
      </c>
      <c r="HV14" s="25">
        <v>3.3700000000000001E-2</v>
      </c>
      <c r="HW14" s="25">
        <v>2.3800000000000002E-2</v>
      </c>
      <c r="HX14" s="25">
        <v>2.23E-2</v>
      </c>
      <c r="HY14" s="25">
        <v>2.01E-2</v>
      </c>
      <c r="HZ14" s="25">
        <v>4.3499999999999997E-2</v>
      </c>
      <c r="IA14" s="25">
        <v>2.5899999999999999E-2</v>
      </c>
      <c r="IB14" s="25">
        <v>3.3500000000000002E-2</v>
      </c>
      <c r="IC14" s="25">
        <v>2.7699999999999999E-2</v>
      </c>
      <c r="ID14" s="25">
        <v>2.2800000000000001E-2</v>
      </c>
      <c r="IE14" s="25">
        <v>2.0899999999999998E-2</v>
      </c>
      <c r="IF14" s="25">
        <v>1.41E-2</v>
      </c>
      <c r="IG14" s="25">
        <v>1.0500000000000001E-2</v>
      </c>
      <c r="IH14" s="25">
        <v>9.7000000000000003E-3</v>
      </c>
      <c r="II14" s="25">
        <v>6.8999999999999999E-3</v>
      </c>
      <c r="IJ14" s="25">
        <v>2.4199999999999999E-2</v>
      </c>
      <c r="IK14" s="25">
        <v>1.4200000000000001E-2</v>
      </c>
      <c r="IL14" s="25">
        <v>1.11E-2</v>
      </c>
      <c r="IM14" s="25">
        <v>1.6299999999999999E-2</v>
      </c>
      <c r="IN14" s="25">
        <v>1.35E-2</v>
      </c>
      <c r="IO14" s="25">
        <v>1.0800000000000001E-2</v>
      </c>
      <c r="IP14" s="25">
        <v>1.6899999999999998E-2</v>
      </c>
      <c r="IQ14" s="25">
        <v>1.95E-2</v>
      </c>
      <c r="IR14" s="25">
        <v>1.77E-2</v>
      </c>
      <c r="IS14" s="25">
        <v>1.5299999999999999E-2</v>
      </c>
      <c r="IT14" s="25">
        <v>1.3100000000000001E-2</v>
      </c>
      <c r="IU14" s="25">
        <v>2.1600000000000001E-2</v>
      </c>
      <c r="IV14" s="25">
        <v>1.7299999999999999E-2</v>
      </c>
      <c r="IW14" s="25">
        <v>2.2700000000000001E-2</v>
      </c>
      <c r="IX14" s="25">
        <v>1.9699999999999999E-2</v>
      </c>
      <c r="IY14" s="25">
        <v>1.41E-2</v>
      </c>
      <c r="IZ14" s="25">
        <v>1.52E-2</v>
      </c>
      <c r="JA14" s="25">
        <v>1.4500000000000001E-2</v>
      </c>
      <c r="JB14" s="25">
        <v>1.9699999999999999E-2</v>
      </c>
      <c r="JC14" s="25">
        <v>2.12E-2</v>
      </c>
      <c r="JD14" s="25">
        <v>3.1199999999999999E-2</v>
      </c>
      <c r="JE14" s="25">
        <v>2.6100000000000002E-2</v>
      </c>
      <c r="JF14" s="25">
        <v>2.3E-2</v>
      </c>
      <c r="JG14" s="25">
        <v>3.15E-2</v>
      </c>
      <c r="JH14" s="25">
        <v>6.1400000000000003E-2</v>
      </c>
      <c r="JI14" s="25">
        <v>4.2900000000000001E-2</v>
      </c>
      <c r="JJ14" s="25">
        <v>1.4E-2</v>
      </c>
      <c r="JK14" s="25">
        <v>3.4599999999999999E-2</v>
      </c>
      <c r="JL14" s="25">
        <v>3.0300000000000001E-2</v>
      </c>
      <c r="JM14" s="25">
        <v>0.114</v>
      </c>
      <c r="JN14" s="25">
        <v>3.1199999999999999E-2</v>
      </c>
      <c r="JO14" s="25">
        <v>2.69E-2</v>
      </c>
      <c r="JP14" s="25">
        <v>2.9499999999999998E-2</v>
      </c>
      <c r="JQ14" s="25">
        <v>0.11849999999999999</v>
      </c>
      <c r="JR14" s="25">
        <v>7.7700000000000005E-2</v>
      </c>
      <c r="JS14" s="25">
        <v>3.1099999999999999E-2</v>
      </c>
      <c r="JT14" s="25">
        <v>7.3800000000000004E-2</v>
      </c>
      <c r="JU14" s="25">
        <v>8.5000000000000006E-3</v>
      </c>
      <c r="JV14" s="25">
        <v>1.23E-2</v>
      </c>
      <c r="JW14" s="25">
        <v>1.44E-2</v>
      </c>
      <c r="JX14" s="25">
        <v>1.14E-2</v>
      </c>
      <c r="JY14" s="25">
        <v>7.9000000000000008E-3</v>
      </c>
      <c r="JZ14" s="25">
        <v>1.0800000000000001E-2</v>
      </c>
      <c r="KA14" s="25">
        <v>3.8E-3</v>
      </c>
      <c r="KB14" s="25">
        <v>5.5999999999999999E-3</v>
      </c>
      <c r="KC14" s="25">
        <v>5.8999999999999999E-3</v>
      </c>
      <c r="KD14" s="25">
        <v>1.7100000000000001E-2</v>
      </c>
      <c r="KE14" s="25">
        <v>0.04</v>
      </c>
      <c r="KF14" s="25">
        <v>2.47E-2</v>
      </c>
      <c r="KG14" s="25">
        <v>1.78E-2</v>
      </c>
      <c r="KH14" s="25">
        <v>1.43E-2</v>
      </c>
      <c r="KI14" s="25">
        <v>8.0000000000000002E-3</v>
      </c>
      <c r="KJ14" s="25">
        <v>2.4299999999999999E-2</v>
      </c>
      <c r="KK14" s="25">
        <v>3.39E-2</v>
      </c>
      <c r="KL14" s="25">
        <v>5.3699999999999998E-2</v>
      </c>
      <c r="KM14" s="25">
        <v>2.63E-2</v>
      </c>
      <c r="KN14" s="25">
        <v>8.5000000000000006E-3</v>
      </c>
      <c r="KO14" s="25">
        <v>1.01E-2</v>
      </c>
      <c r="KP14" s="25">
        <v>1.06E-2</v>
      </c>
      <c r="KQ14" s="25">
        <v>4.3200000000000002E-2</v>
      </c>
      <c r="KR14" s="25">
        <v>0.1789</v>
      </c>
      <c r="KS14" s="25">
        <v>2.4500000000000001E-2</v>
      </c>
      <c r="KT14" s="25">
        <v>2.1399999999999999E-2</v>
      </c>
      <c r="KU14" s="25">
        <v>2.81E-2</v>
      </c>
      <c r="KV14" s="25">
        <v>1.35E-2</v>
      </c>
      <c r="KW14" s="25">
        <v>1.8800000000000001E-2</v>
      </c>
      <c r="KX14" s="25">
        <v>6.7000000000000002E-3</v>
      </c>
      <c r="KY14" s="25">
        <v>5.1000000000000004E-3</v>
      </c>
      <c r="KZ14" s="25">
        <v>1.09E-2</v>
      </c>
      <c r="LA14" s="25">
        <v>1.17E-2</v>
      </c>
      <c r="LB14" s="25">
        <v>1.21E-2</v>
      </c>
      <c r="LC14" s="25">
        <v>1.2500000000000001E-2</v>
      </c>
      <c r="LD14" s="25">
        <v>9.1000000000000004E-3</v>
      </c>
      <c r="LE14" s="25">
        <v>2.0299999999999999E-2</v>
      </c>
      <c r="LF14" s="25">
        <v>2.1999999999999999E-2</v>
      </c>
      <c r="LG14" s="25">
        <v>8.6E-3</v>
      </c>
      <c r="LH14" s="25">
        <v>1.78E-2</v>
      </c>
      <c r="LI14" s="25">
        <v>6.1000000000000004E-3</v>
      </c>
      <c r="LJ14" s="25">
        <v>1.2E-2</v>
      </c>
      <c r="LK14" s="25">
        <v>1.72E-2</v>
      </c>
      <c r="LL14" s="25">
        <v>5.0000000000000001E-3</v>
      </c>
      <c r="LM14" s="25">
        <v>1.2699999999999999E-2</v>
      </c>
      <c r="LN14" s="25">
        <v>1.5100000000000001E-2</v>
      </c>
      <c r="LO14" s="25">
        <v>4.48E-2</v>
      </c>
      <c r="LP14" s="25">
        <v>1.41E-2</v>
      </c>
      <c r="LQ14" s="25">
        <v>1.67E-2</v>
      </c>
      <c r="LR14" s="25">
        <v>1.11E-2</v>
      </c>
      <c r="LS14" s="25">
        <v>1.35E-2</v>
      </c>
      <c r="LT14" s="25">
        <v>1.32E-2</v>
      </c>
      <c r="LU14" s="25">
        <v>1.3899999999999999E-2</v>
      </c>
      <c r="LV14" s="25">
        <v>3.7499999999999999E-2</v>
      </c>
      <c r="LW14" s="25">
        <v>3.3700000000000001E-2</v>
      </c>
      <c r="LX14" s="25">
        <v>1.1900000000000001E-2</v>
      </c>
      <c r="LY14" s="25">
        <v>1.67E-2</v>
      </c>
      <c r="LZ14" s="25">
        <v>1.7399999999999999E-2</v>
      </c>
      <c r="MA14" s="25">
        <v>3.1300000000000001E-2</v>
      </c>
      <c r="MB14" s="25">
        <v>1.04E-2</v>
      </c>
      <c r="MC14" s="25">
        <v>1.41E-2</v>
      </c>
      <c r="MD14" s="25">
        <v>1.9400000000000001E-2</v>
      </c>
      <c r="ME14" s="25">
        <v>1.8499999999999999E-2</v>
      </c>
      <c r="MF14" s="25">
        <v>2.8500000000000001E-2</v>
      </c>
      <c r="MG14" s="25">
        <v>3.2399999999999998E-2</v>
      </c>
      <c r="MH14" s="25">
        <v>4.0800000000000003E-2</v>
      </c>
      <c r="MI14" s="25">
        <v>4.1599999999999998E-2</v>
      </c>
      <c r="MJ14" s="25">
        <v>2.52E-2</v>
      </c>
      <c r="MK14" s="25">
        <v>1.9E-2</v>
      </c>
      <c r="ML14" s="25">
        <v>0.01</v>
      </c>
      <c r="MM14" s="25">
        <v>2.8999999999999998E-3</v>
      </c>
      <c r="MN14" s="25">
        <v>2.64E-2</v>
      </c>
      <c r="MO14" s="25">
        <v>5.1900000000000002E-2</v>
      </c>
      <c r="MP14" s="25">
        <v>1.3299999999999999E-2</v>
      </c>
      <c r="MQ14" s="25">
        <v>1.9E-2</v>
      </c>
      <c r="MR14" s="25">
        <v>4.5600000000000002E-2</v>
      </c>
      <c r="MS14" s="25">
        <v>2.7400000000000001E-2</v>
      </c>
      <c r="MT14" s="25">
        <v>2.8899999999999999E-2</v>
      </c>
      <c r="MU14" s="25">
        <v>4.07E-2</v>
      </c>
      <c r="MV14" s="25">
        <v>1.8100000000000002E-2</v>
      </c>
      <c r="MW14" s="25">
        <v>1.43E-2</v>
      </c>
      <c r="MX14" s="25">
        <v>1.2500000000000001E-2</v>
      </c>
      <c r="MY14" s="25">
        <v>9.7999999999999997E-3</v>
      </c>
      <c r="MZ14" s="25">
        <v>5.4999999999999997E-3</v>
      </c>
      <c r="NA14" s="25">
        <v>2.63E-2</v>
      </c>
      <c r="NB14" s="25">
        <v>1.4E-3</v>
      </c>
      <c r="NC14" s="25">
        <v>2.2800000000000001E-2</v>
      </c>
      <c r="ND14" s="25">
        <v>3.9E-2</v>
      </c>
      <c r="NE14" s="25">
        <v>0.1709</v>
      </c>
      <c r="NF14" s="25">
        <v>1.78E-2</v>
      </c>
      <c r="NG14" s="182">
        <v>4.6300000000000001E-2</v>
      </c>
      <c r="NH14" s="166">
        <v>5.4600000000000003E-2</v>
      </c>
      <c r="NI14" s="167">
        <v>0.71919999999999995</v>
      </c>
      <c r="NJ14" s="168">
        <v>0</v>
      </c>
    </row>
    <row r="15" spans="1:374" x14ac:dyDescent="0.3">
      <c r="B15" s="18" t="s">
        <v>828</v>
      </c>
      <c r="C15" s="24">
        <v>3.32E-2</v>
      </c>
      <c r="D15" s="25">
        <v>4.0300000000000002E-2</v>
      </c>
      <c r="E15" s="25">
        <v>2.69E-2</v>
      </c>
      <c r="F15" s="25">
        <v>2.1700000000000001E-2</v>
      </c>
      <c r="G15" s="25">
        <v>3.6799999999999999E-2</v>
      </c>
      <c r="H15" s="25">
        <v>4.2200000000000001E-2</v>
      </c>
      <c r="I15" s="25">
        <v>4.0599999999999997E-2</v>
      </c>
      <c r="J15" s="25">
        <v>2.7199999999999998E-2</v>
      </c>
      <c r="K15" s="25">
        <v>1.1599999999999999E-2</v>
      </c>
      <c r="L15" s="25">
        <v>2.3699999999999999E-2</v>
      </c>
      <c r="M15" s="25">
        <v>9.6100000000000005E-2</v>
      </c>
      <c r="N15" s="25">
        <v>1.2999999999999999E-2</v>
      </c>
      <c r="O15" s="25">
        <v>5.5E-2</v>
      </c>
      <c r="P15" s="25">
        <v>5.7000000000000002E-2</v>
      </c>
      <c r="Q15" s="26">
        <v>0</v>
      </c>
      <c r="R15" s="25">
        <v>0.1414</v>
      </c>
      <c r="S15" s="25">
        <v>3.9699999999999999E-2</v>
      </c>
      <c r="T15" s="25">
        <v>6.7900000000000002E-2</v>
      </c>
      <c r="U15" s="25">
        <v>9.1200000000000003E-2</v>
      </c>
      <c r="V15" s="25">
        <v>0.1012</v>
      </c>
      <c r="W15" s="25">
        <v>2.24E-2</v>
      </c>
      <c r="X15" s="25">
        <v>1.5900000000000001E-2</v>
      </c>
      <c r="Y15" s="25">
        <v>1.7999999999999999E-2</v>
      </c>
      <c r="Z15" s="25">
        <v>0.39610000000000001</v>
      </c>
      <c r="AA15" s="25">
        <v>0.35039999999999999</v>
      </c>
      <c r="AB15" s="25">
        <v>0.33539999999999998</v>
      </c>
      <c r="AC15" s="25">
        <v>0.38119999999999998</v>
      </c>
      <c r="AD15" s="25">
        <v>3.2490999999999999</v>
      </c>
      <c r="AE15" s="25">
        <v>4.1368999999999998</v>
      </c>
      <c r="AF15" s="25">
        <v>5.1375999999999999</v>
      </c>
      <c r="AG15" s="25">
        <v>5.2180999999999997</v>
      </c>
      <c r="AH15" s="25">
        <v>5.3456000000000001</v>
      </c>
      <c r="AI15" s="25">
        <v>3.6351</v>
      </c>
      <c r="AJ15" s="25">
        <v>2.0607000000000002</v>
      </c>
      <c r="AK15" s="25">
        <v>3.5550000000000002</v>
      </c>
      <c r="AL15" s="25">
        <v>3.5072000000000001</v>
      </c>
      <c r="AM15" s="25">
        <v>4.7583000000000002</v>
      </c>
      <c r="AN15" s="25">
        <v>2.3892000000000002</v>
      </c>
      <c r="AO15" s="25">
        <v>3.0531000000000001</v>
      </c>
      <c r="AP15" s="25">
        <v>5.5986000000000002</v>
      </c>
      <c r="AQ15" s="25">
        <v>2.8155000000000001</v>
      </c>
      <c r="AR15" s="25">
        <v>3.3725000000000001</v>
      </c>
      <c r="AS15" s="25">
        <v>2.8531</v>
      </c>
      <c r="AT15" s="25">
        <v>2.2204999999999999</v>
      </c>
      <c r="AU15" s="25">
        <v>2.4325999999999999</v>
      </c>
      <c r="AV15" s="25">
        <v>2.7633000000000001</v>
      </c>
      <c r="AW15" s="25">
        <v>1.8736999999999999</v>
      </c>
      <c r="AX15" s="25">
        <v>2.9203999999999999</v>
      </c>
      <c r="AY15" s="25">
        <v>2.1341999999999999</v>
      </c>
      <c r="AZ15" s="25">
        <v>2.9510000000000001</v>
      </c>
      <c r="BA15" s="25">
        <v>2.8491</v>
      </c>
      <c r="BB15" s="25">
        <v>4.0209999999999999</v>
      </c>
      <c r="BC15" s="25">
        <v>4.5728</v>
      </c>
      <c r="BD15" s="25">
        <v>2.6166999999999998</v>
      </c>
      <c r="BE15" s="25">
        <v>3.2338</v>
      </c>
      <c r="BF15" s="25">
        <v>4.0044000000000004</v>
      </c>
      <c r="BG15" s="25">
        <v>5.7176</v>
      </c>
      <c r="BH15" s="25">
        <v>3.9611000000000001</v>
      </c>
      <c r="BI15" s="25">
        <v>5.1006</v>
      </c>
      <c r="BJ15" s="25">
        <v>3.9512999999999998</v>
      </c>
      <c r="BK15" s="25">
        <v>3.2406999999999999</v>
      </c>
      <c r="BL15" s="25">
        <v>2.8376000000000001</v>
      </c>
      <c r="BM15" s="25">
        <v>3.0749</v>
      </c>
      <c r="BN15" s="25">
        <v>4.3944000000000001</v>
      </c>
      <c r="BO15" s="25">
        <v>6.7713000000000001</v>
      </c>
      <c r="BP15" s="25">
        <v>3.0293000000000001</v>
      </c>
      <c r="BQ15" s="25">
        <v>4.8075999999999999</v>
      </c>
      <c r="BR15" s="25">
        <v>2.7738999999999998</v>
      </c>
      <c r="BS15" s="25">
        <v>2.9611000000000001</v>
      </c>
      <c r="BT15" s="25">
        <v>3.8980999999999999</v>
      </c>
      <c r="BU15" s="25">
        <v>4.0335999999999999</v>
      </c>
      <c r="BV15" s="25">
        <v>3.488</v>
      </c>
      <c r="BW15" s="25">
        <v>4.4836</v>
      </c>
      <c r="BX15" s="25">
        <v>2.8509000000000002</v>
      </c>
      <c r="BY15" s="25">
        <v>4.2404999999999999</v>
      </c>
      <c r="BZ15" s="25">
        <v>3.2810999999999999</v>
      </c>
      <c r="CA15" s="25">
        <v>4.0366</v>
      </c>
      <c r="CB15" s="25">
        <v>2.1288</v>
      </c>
      <c r="CC15" s="25">
        <v>3.3125</v>
      </c>
      <c r="CD15" s="25">
        <v>4.9085999999999999</v>
      </c>
      <c r="CE15" s="25">
        <v>2.7374000000000001</v>
      </c>
      <c r="CF15" s="25">
        <v>3.1850999999999998</v>
      </c>
      <c r="CG15" s="25">
        <v>3.0049999999999999</v>
      </c>
      <c r="CH15" s="25">
        <v>3.0148000000000001</v>
      </c>
      <c r="CI15" s="25">
        <v>4.7042999999999999</v>
      </c>
      <c r="CJ15" s="25">
        <v>6.9816000000000003</v>
      </c>
      <c r="CK15" s="25">
        <v>8.2749000000000006</v>
      </c>
      <c r="CL15" s="25">
        <v>4.2762000000000002</v>
      </c>
      <c r="CM15" s="25">
        <v>5.0635000000000003</v>
      </c>
      <c r="CN15" s="25">
        <v>2.2004999999999999</v>
      </c>
      <c r="CO15" s="25">
        <v>2.7707000000000002</v>
      </c>
      <c r="CP15" s="25">
        <v>4.1059999999999999</v>
      </c>
      <c r="CQ15" s="25">
        <v>2.3908</v>
      </c>
      <c r="CR15" s="25">
        <v>2.5863</v>
      </c>
      <c r="CS15" s="25">
        <v>2.3900999999999999</v>
      </c>
      <c r="CT15" s="25">
        <v>2.8940000000000001</v>
      </c>
      <c r="CU15" s="25">
        <v>3.1107</v>
      </c>
      <c r="CV15" s="25">
        <v>3.8553000000000002</v>
      </c>
      <c r="CW15" s="25">
        <v>4.3951000000000002</v>
      </c>
      <c r="CX15" s="25">
        <v>2.7948</v>
      </c>
      <c r="CY15" s="25">
        <v>3.0575999999999999</v>
      </c>
      <c r="CZ15" s="25">
        <v>3.7578999999999998</v>
      </c>
      <c r="DA15" s="25">
        <v>2.8450000000000002</v>
      </c>
      <c r="DB15" s="25">
        <v>2.8191000000000002</v>
      </c>
      <c r="DC15" s="25">
        <v>2.7115999999999998</v>
      </c>
      <c r="DD15" s="25">
        <v>2.3927</v>
      </c>
      <c r="DE15" s="25">
        <v>5.9248000000000003</v>
      </c>
      <c r="DF15" s="25">
        <v>2.4834000000000001</v>
      </c>
      <c r="DG15" s="25">
        <v>4.2492000000000001</v>
      </c>
      <c r="DH15" s="25">
        <v>6.5073999999999996</v>
      </c>
      <c r="DI15" s="25">
        <v>2.0265</v>
      </c>
      <c r="DJ15" s="25">
        <v>2.9089999999999998</v>
      </c>
      <c r="DK15" s="25">
        <v>6.4359999999999999</v>
      </c>
      <c r="DL15" s="25">
        <v>6.8425000000000002</v>
      </c>
      <c r="DM15" s="25">
        <v>2.1219999999999999</v>
      </c>
      <c r="DN15" s="25">
        <v>3.0167000000000002</v>
      </c>
      <c r="DO15" s="25">
        <v>2.5034000000000001</v>
      </c>
      <c r="DP15" s="25">
        <v>3.2339000000000002</v>
      </c>
      <c r="DQ15" s="25">
        <v>3.2027000000000001</v>
      </c>
      <c r="DR15" s="25">
        <v>4.0964</v>
      </c>
      <c r="DS15" s="25">
        <v>2.2850999999999999</v>
      </c>
      <c r="DT15" s="25">
        <v>4.6082000000000001</v>
      </c>
      <c r="DU15" s="25">
        <v>3.7505000000000002</v>
      </c>
      <c r="DV15" s="25">
        <v>2.7618999999999998</v>
      </c>
      <c r="DW15" s="25">
        <v>3.0461</v>
      </c>
      <c r="DX15" s="25">
        <v>3.331</v>
      </c>
      <c r="DY15" s="25">
        <v>3.4289999999999998</v>
      </c>
      <c r="DZ15" s="25">
        <v>3.3536000000000001</v>
      </c>
      <c r="EA15" s="25">
        <v>4.7969999999999997</v>
      </c>
      <c r="EB15" s="25">
        <v>2.6265000000000001</v>
      </c>
      <c r="EC15" s="25">
        <v>2.8591000000000002</v>
      </c>
      <c r="ED15" s="25">
        <v>2.4184000000000001</v>
      </c>
      <c r="EE15" s="25">
        <v>3.3879000000000001</v>
      </c>
      <c r="EF15" s="25">
        <v>2.8671000000000002</v>
      </c>
      <c r="EG15" s="25">
        <v>3.2412000000000001</v>
      </c>
      <c r="EH15" s="25">
        <v>1.9521999999999999</v>
      </c>
      <c r="EI15" s="25">
        <v>3.5594999999999999</v>
      </c>
      <c r="EJ15" s="25">
        <v>2.6067999999999998</v>
      </c>
      <c r="EK15" s="25">
        <v>4.8148</v>
      </c>
      <c r="EL15" s="25">
        <v>3.7536999999999998</v>
      </c>
      <c r="EM15" s="25">
        <v>4.5922000000000001</v>
      </c>
      <c r="EN15" s="25">
        <v>4.3780999999999999</v>
      </c>
      <c r="EO15" s="25">
        <v>3.2313999999999998</v>
      </c>
      <c r="EP15" s="25">
        <v>2.8313000000000001</v>
      </c>
      <c r="EQ15" s="25">
        <v>3.3715999999999999</v>
      </c>
      <c r="ER15" s="25">
        <v>3.6545999999999998</v>
      </c>
      <c r="ES15" s="25">
        <v>3.7170999999999998</v>
      </c>
      <c r="ET15" s="25">
        <v>3.6964000000000001</v>
      </c>
      <c r="EU15" s="25">
        <v>4.1325000000000003</v>
      </c>
      <c r="EV15" s="25">
        <v>1.9598</v>
      </c>
      <c r="EW15" s="25">
        <v>2.4041000000000001</v>
      </c>
      <c r="EX15" s="25">
        <v>3.4756</v>
      </c>
      <c r="EY15" s="25">
        <v>3.4346000000000001</v>
      </c>
      <c r="EZ15" s="25">
        <v>2.6861999999999999</v>
      </c>
      <c r="FA15" s="25">
        <v>2.7841</v>
      </c>
      <c r="FB15" s="25">
        <v>5.0551000000000004</v>
      </c>
      <c r="FC15" s="25">
        <v>4.2777000000000003</v>
      </c>
      <c r="FD15" s="25">
        <v>3.9066999999999998</v>
      </c>
      <c r="FE15" s="25">
        <v>2.1057999999999999</v>
      </c>
      <c r="FF15" s="25">
        <v>3.4281000000000001</v>
      </c>
      <c r="FG15" s="25">
        <v>8.0411999999999999</v>
      </c>
      <c r="FH15" s="25">
        <v>4.4992999999999999</v>
      </c>
      <c r="FI15" s="25">
        <v>6.6916000000000002</v>
      </c>
      <c r="FJ15" s="25">
        <v>4.2405999999999997</v>
      </c>
      <c r="FK15" s="25">
        <v>3.5026000000000002</v>
      </c>
      <c r="FL15" s="25">
        <v>5.6433</v>
      </c>
      <c r="FM15" s="25">
        <v>3.7418999999999998</v>
      </c>
      <c r="FN15" s="25">
        <v>3.6732999999999998</v>
      </c>
      <c r="FO15" s="25">
        <v>3.0358999999999998</v>
      </c>
      <c r="FP15" s="25">
        <v>2.9337</v>
      </c>
      <c r="FQ15" s="25">
        <v>3.3290999999999999</v>
      </c>
      <c r="FR15" s="25">
        <v>3.7673000000000001</v>
      </c>
      <c r="FS15" s="25">
        <v>10.3447</v>
      </c>
      <c r="FT15" s="25">
        <v>3.9628000000000001</v>
      </c>
      <c r="FU15" s="25">
        <v>3.6869999999999998</v>
      </c>
      <c r="FV15" s="25">
        <v>4.4134000000000002</v>
      </c>
      <c r="FW15" s="25">
        <v>3.4432999999999998</v>
      </c>
      <c r="FX15" s="25">
        <v>6.7079000000000004</v>
      </c>
      <c r="FY15" s="25">
        <v>4.4755000000000003</v>
      </c>
      <c r="FZ15" s="25">
        <v>0.1593</v>
      </c>
      <c r="GA15" s="25">
        <v>2.24E-2</v>
      </c>
      <c r="GB15" s="25">
        <v>1.12E-2</v>
      </c>
      <c r="GC15" s="25">
        <v>1.37E-2</v>
      </c>
      <c r="GD15" s="25">
        <v>2.4199999999999999E-2</v>
      </c>
      <c r="GE15" s="25">
        <v>1.61E-2</v>
      </c>
      <c r="GF15" s="25">
        <v>2.9700000000000001E-2</v>
      </c>
      <c r="GG15" s="25">
        <v>6.0100000000000001E-2</v>
      </c>
      <c r="GH15" s="25">
        <v>2.8199999999999999E-2</v>
      </c>
      <c r="GI15" s="25">
        <v>0.1673</v>
      </c>
      <c r="GJ15" s="25">
        <v>5.2299999999999999E-2</v>
      </c>
      <c r="GK15" s="25">
        <v>7.6399999999999996E-2</v>
      </c>
      <c r="GL15" s="25">
        <v>5.67E-2</v>
      </c>
      <c r="GM15" s="25">
        <v>4.7399999999999998E-2</v>
      </c>
      <c r="GN15" s="25">
        <v>2.0500000000000001E-2</v>
      </c>
      <c r="GO15" s="25">
        <v>1.4500000000000001E-2</v>
      </c>
      <c r="GP15" s="25">
        <v>1.9300000000000001E-2</v>
      </c>
      <c r="GQ15" s="25">
        <v>3.7600000000000001E-2</v>
      </c>
      <c r="GR15" s="25">
        <v>3.1300000000000001E-2</v>
      </c>
      <c r="GS15" s="25">
        <v>6.1499999999999999E-2</v>
      </c>
      <c r="GT15" s="25">
        <v>6.9199999999999998E-2</v>
      </c>
      <c r="GU15" s="25">
        <v>2.76E-2</v>
      </c>
      <c r="GV15" s="25">
        <v>8.6599999999999996E-2</v>
      </c>
      <c r="GW15" s="25">
        <v>3.5400000000000001E-2</v>
      </c>
      <c r="GX15" s="25">
        <v>0.33710000000000001</v>
      </c>
      <c r="GY15" s="25">
        <v>0.378</v>
      </c>
      <c r="GZ15" s="25">
        <v>0.45269999999999999</v>
      </c>
      <c r="HA15" s="25">
        <v>0.25480000000000003</v>
      </c>
      <c r="HB15" s="25">
        <v>6.54E-2</v>
      </c>
      <c r="HC15" s="25">
        <v>6.3899999999999998E-2</v>
      </c>
      <c r="HD15" s="25">
        <v>8.2000000000000003E-2</v>
      </c>
      <c r="HE15" s="25">
        <v>0.1462</v>
      </c>
      <c r="HF15" s="25">
        <v>8.0100000000000005E-2</v>
      </c>
      <c r="HG15" s="25">
        <v>0.27629999999999999</v>
      </c>
      <c r="HH15" s="25">
        <v>0.14879999999999999</v>
      </c>
      <c r="HI15" s="25">
        <v>5.5500000000000001E-2</v>
      </c>
      <c r="HJ15" s="25">
        <v>8.1799999999999998E-2</v>
      </c>
      <c r="HK15" s="25">
        <v>0</v>
      </c>
      <c r="HL15" s="25">
        <v>0.22670000000000001</v>
      </c>
      <c r="HM15" s="25">
        <v>0.2984</v>
      </c>
      <c r="HN15" s="25">
        <v>0.14929999999999999</v>
      </c>
      <c r="HO15" s="25">
        <v>0.21060000000000001</v>
      </c>
      <c r="HP15" s="25">
        <v>0.18429999999999999</v>
      </c>
      <c r="HQ15" s="25">
        <v>0.1961</v>
      </c>
      <c r="HR15" s="25">
        <v>0.22900000000000001</v>
      </c>
      <c r="HS15" s="25">
        <v>0.1391</v>
      </c>
      <c r="HT15" s="25">
        <v>0.2006</v>
      </c>
      <c r="HU15" s="25">
        <v>1.23E-2</v>
      </c>
      <c r="HV15" s="25">
        <v>8.14E-2</v>
      </c>
      <c r="HW15" s="25">
        <v>0.2135</v>
      </c>
      <c r="HX15" s="25">
        <v>5.91E-2</v>
      </c>
      <c r="HY15" s="25">
        <v>1.67E-2</v>
      </c>
      <c r="HZ15" s="25">
        <v>5.4600000000000003E-2</v>
      </c>
      <c r="IA15" s="25">
        <v>0.1183</v>
      </c>
      <c r="IB15" s="25">
        <v>0.19189999999999999</v>
      </c>
      <c r="IC15" s="25">
        <v>7.1999999999999995E-2</v>
      </c>
      <c r="ID15" s="25">
        <v>8.09E-2</v>
      </c>
      <c r="IE15" s="25">
        <v>0.1154</v>
      </c>
      <c r="IF15" s="25">
        <v>1.9099999999999999E-2</v>
      </c>
      <c r="IG15" s="25">
        <v>1.9300000000000001E-2</v>
      </c>
      <c r="IH15" s="25">
        <v>2.5899999999999999E-2</v>
      </c>
      <c r="II15" s="25">
        <v>9.7000000000000003E-3</v>
      </c>
      <c r="IJ15" s="25">
        <v>6.1400000000000003E-2</v>
      </c>
      <c r="IK15" s="25">
        <v>0.1434</v>
      </c>
      <c r="IL15" s="25">
        <v>0.14349999999999999</v>
      </c>
      <c r="IM15" s="25">
        <v>0.18279999999999999</v>
      </c>
      <c r="IN15" s="25">
        <v>0.15429999999999999</v>
      </c>
      <c r="IO15" s="25">
        <v>0.1973</v>
      </c>
      <c r="IP15" s="25">
        <v>0.1515</v>
      </c>
      <c r="IQ15" s="25">
        <v>0.13200000000000001</v>
      </c>
      <c r="IR15" s="25">
        <v>0.12690000000000001</v>
      </c>
      <c r="IS15" s="25">
        <v>9.35E-2</v>
      </c>
      <c r="IT15" s="25">
        <v>0.1225</v>
      </c>
      <c r="IU15" s="25">
        <v>0.1198</v>
      </c>
      <c r="IV15" s="25">
        <v>0.1207</v>
      </c>
      <c r="IW15" s="25">
        <v>7.8E-2</v>
      </c>
      <c r="IX15" s="25">
        <v>0.26129999999999998</v>
      </c>
      <c r="IY15" s="25">
        <v>0.1074</v>
      </c>
      <c r="IZ15" s="25">
        <v>0.1799</v>
      </c>
      <c r="JA15" s="25">
        <v>0.38350000000000001</v>
      </c>
      <c r="JB15" s="25">
        <v>3.7100000000000001E-2</v>
      </c>
      <c r="JC15" s="25">
        <v>3.6400000000000002E-2</v>
      </c>
      <c r="JD15" s="25">
        <v>2.6599999999999999E-2</v>
      </c>
      <c r="JE15" s="25">
        <v>1.9599999999999999E-2</v>
      </c>
      <c r="JF15" s="25">
        <v>1.8499999999999999E-2</v>
      </c>
      <c r="JG15" s="25">
        <v>2.46E-2</v>
      </c>
      <c r="JH15" s="25">
        <v>2.7799999999999998E-2</v>
      </c>
      <c r="JI15" s="25">
        <v>4.02E-2</v>
      </c>
      <c r="JJ15" s="25">
        <v>3.2099999999999997E-2</v>
      </c>
      <c r="JK15" s="25">
        <v>4.1000000000000002E-2</v>
      </c>
      <c r="JL15" s="25">
        <v>4.2999999999999997E-2</v>
      </c>
      <c r="JM15" s="25">
        <v>0.1086</v>
      </c>
      <c r="JN15" s="25">
        <v>0.15140000000000001</v>
      </c>
      <c r="JO15" s="25">
        <v>3.7900000000000003E-2</v>
      </c>
      <c r="JP15" s="25">
        <v>3.9100000000000003E-2</v>
      </c>
      <c r="JQ15" s="25">
        <v>6.4500000000000002E-2</v>
      </c>
      <c r="JR15" s="25">
        <v>5.28E-2</v>
      </c>
      <c r="JS15" s="25">
        <v>5.3800000000000001E-2</v>
      </c>
      <c r="JT15" s="25">
        <v>6.7699999999999996E-2</v>
      </c>
      <c r="JU15" s="25">
        <v>4.2799999999999998E-2</v>
      </c>
      <c r="JV15" s="25">
        <v>5.2200000000000003E-2</v>
      </c>
      <c r="JW15" s="25">
        <v>4.4900000000000002E-2</v>
      </c>
      <c r="JX15" s="25">
        <v>8.0199999999999994E-2</v>
      </c>
      <c r="JY15" s="25">
        <v>6.7000000000000004E-2</v>
      </c>
      <c r="JZ15" s="25">
        <v>2.6800000000000001E-2</v>
      </c>
      <c r="KA15" s="25">
        <v>0.10150000000000001</v>
      </c>
      <c r="KB15" s="25">
        <v>2.9700000000000001E-2</v>
      </c>
      <c r="KC15" s="25">
        <v>8.6300000000000002E-2</v>
      </c>
      <c r="KD15" s="25">
        <v>6.1699999999999998E-2</v>
      </c>
      <c r="KE15" s="25">
        <v>0.1353</v>
      </c>
      <c r="KF15" s="25">
        <v>6.8900000000000003E-2</v>
      </c>
      <c r="KG15" s="25">
        <v>0.15190000000000001</v>
      </c>
      <c r="KH15" s="25">
        <v>8.3099999999999993E-2</v>
      </c>
      <c r="KI15" s="25">
        <v>5.0299999999999997E-2</v>
      </c>
      <c r="KJ15" s="25">
        <v>1.7299999999999999E-2</v>
      </c>
      <c r="KK15" s="25">
        <v>1.4E-2</v>
      </c>
      <c r="KL15" s="25">
        <v>2.1999999999999999E-2</v>
      </c>
      <c r="KM15" s="25">
        <v>1.5599999999999999E-2</v>
      </c>
      <c r="KN15" s="25">
        <v>4.7999999999999996E-3</v>
      </c>
      <c r="KO15" s="25">
        <v>5.1000000000000004E-3</v>
      </c>
      <c r="KP15" s="25">
        <v>4.5999999999999999E-3</v>
      </c>
      <c r="KQ15" s="25">
        <v>1.9099999999999999E-2</v>
      </c>
      <c r="KR15" s="25">
        <v>2.8899999999999999E-2</v>
      </c>
      <c r="KS15" s="25">
        <v>5.7599999999999998E-2</v>
      </c>
      <c r="KT15" s="25">
        <v>0.1109</v>
      </c>
      <c r="KU15" s="25">
        <v>2.53E-2</v>
      </c>
      <c r="KV15" s="25">
        <v>1.3599999999999999E-2</v>
      </c>
      <c r="KW15" s="25">
        <v>1.5299999999999999E-2</v>
      </c>
      <c r="KX15" s="25">
        <v>2.52E-2</v>
      </c>
      <c r="KY15" s="25">
        <v>7.7799999999999994E-2</v>
      </c>
      <c r="KZ15" s="25">
        <v>0.11600000000000001</v>
      </c>
      <c r="LA15" s="25">
        <v>1.54E-2</v>
      </c>
      <c r="LB15" s="25">
        <v>6.5500000000000003E-2</v>
      </c>
      <c r="LC15" s="25">
        <v>1.95E-2</v>
      </c>
      <c r="LD15" s="25">
        <v>3.8300000000000001E-2</v>
      </c>
      <c r="LE15" s="25">
        <v>8.7999999999999995E-2</v>
      </c>
      <c r="LF15" s="25">
        <v>2.9100000000000001E-2</v>
      </c>
      <c r="LG15" s="25">
        <v>4.5900000000000003E-2</v>
      </c>
      <c r="LH15" s="25">
        <v>5.1799999999999999E-2</v>
      </c>
      <c r="LI15" s="25">
        <v>2.1000000000000001E-2</v>
      </c>
      <c r="LJ15" s="25">
        <v>5.8200000000000002E-2</v>
      </c>
      <c r="LK15" s="25">
        <v>3.15E-2</v>
      </c>
      <c r="LL15" s="25">
        <v>0.01</v>
      </c>
      <c r="LM15" s="25">
        <v>6.59E-2</v>
      </c>
      <c r="LN15" s="25">
        <v>2.6700000000000002E-2</v>
      </c>
      <c r="LO15" s="25">
        <v>0.15479999999999999</v>
      </c>
      <c r="LP15" s="25">
        <v>4.53E-2</v>
      </c>
      <c r="LQ15" s="25">
        <v>2.8000000000000001E-2</v>
      </c>
      <c r="LR15" s="25">
        <v>7.2400000000000006E-2</v>
      </c>
      <c r="LS15" s="25">
        <v>4.0599999999999997E-2</v>
      </c>
      <c r="LT15" s="25">
        <v>0.1459</v>
      </c>
      <c r="LU15" s="25">
        <v>3.4000000000000002E-2</v>
      </c>
      <c r="LV15" s="25">
        <v>1.83E-2</v>
      </c>
      <c r="LW15" s="25">
        <v>5.9400000000000001E-2</v>
      </c>
      <c r="LX15" s="25">
        <v>5.62E-2</v>
      </c>
      <c r="LY15" s="25">
        <v>0.53690000000000004</v>
      </c>
      <c r="LZ15" s="25">
        <v>2.23E-2</v>
      </c>
      <c r="MA15" s="25">
        <v>5.6399999999999999E-2</v>
      </c>
      <c r="MB15" s="25">
        <v>3.3399999999999999E-2</v>
      </c>
      <c r="MC15" s="25">
        <v>3.0599999999999999E-2</v>
      </c>
      <c r="MD15" s="25">
        <v>5.4800000000000001E-2</v>
      </c>
      <c r="ME15" s="25">
        <v>6.9500000000000006E-2</v>
      </c>
      <c r="MF15" s="25">
        <v>2.47E-2</v>
      </c>
      <c r="MG15" s="25">
        <v>2.1399999999999999E-2</v>
      </c>
      <c r="MH15" s="25">
        <v>4.0800000000000003E-2</v>
      </c>
      <c r="MI15" s="25">
        <v>4.7300000000000002E-2</v>
      </c>
      <c r="MJ15" s="25">
        <v>0.1343</v>
      </c>
      <c r="MK15" s="25">
        <v>2.0199999999999999E-2</v>
      </c>
      <c r="ML15" s="25">
        <v>1.09E-2</v>
      </c>
      <c r="MM15" s="25">
        <v>3.0999999999999999E-3</v>
      </c>
      <c r="MN15" s="25">
        <v>1.2500000000000001E-2</v>
      </c>
      <c r="MO15" s="25">
        <v>2.53E-2</v>
      </c>
      <c r="MP15" s="25">
        <v>0.10299999999999999</v>
      </c>
      <c r="MQ15" s="25">
        <v>2.47E-2</v>
      </c>
      <c r="MR15" s="25">
        <v>7.3800000000000004E-2</v>
      </c>
      <c r="MS15" s="25">
        <v>2.87E-2</v>
      </c>
      <c r="MT15" s="25">
        <v>4.1399999999999999E-2</v>
      </c>
      <c r="MU15" s="25">
        <v>4.9700000000000001E-2</v>
      </c>
      <c r="MV15" s="25">
        <v>2.75E-2</v>
      </c>
      <c r="MW15" s="25">
        <v>0.1192</v>
      </c>
      <c r="MX15" s="25">
        <v>0.24940000000000001</v>
      </c>
      <c r="MY15" s="25">
        <v>0.17399999999999999</v>
      </c>
      <c r="MZ15" s="25">
        <v>6.9099999999999995E-2</v>
      </c>
      <c r="NA15" s="25">
        <v>3.2599999999999997E-2</v>
      </c>
      <c r="NB15" s="25">
        <v>0.1671</v>
      </c>
      <c r="NC15" s="25">
        <v>3.6799999999999999E-2</v>
      </c>
      <c r="ND15" s="25">
        <v>3.2500000000000001E-2</v>
      </c>
      <c r="NE15" s="25">
        <v>4.4699999999999997E-2</v>
      </c>
      <c r="NF15" s="25">
        <v>3.0300000000000001E-2</v>
      </c>
      <c r="NG15" s="182">
        <v>5.0500000000000003E-2</v>
      </c>
      <c r="NH15" s="166">
        <v>8.3000000000000004E-2</v>
      </c>
      <c r="NI15" s="167">
        <v>0.13930000000000001</v>
      </c>
      <c r="NJ15" s="168">
        <v>0</v>
      </c>
    </row>
    <row r="16" spans="1:374" x14ac:dyDescent="0.3">
      <c r="B16" s="18" t="s">
        <v>829</v>
      </c>
      <c r="C16" s="24">
        <v>0.14319999999999999</v>
      </c>
      <c r="D16" s="25">
        <v>0.1159</v>
      </c>
      <c r="E16" s="25">
        <v>8.4000000000000005E-2</v>
      </c>
      <c r="F16" s="25">
        <v>0.1144</v>
      </c>
      <c r="G16" s="25">
        <v>8.8099999999999998E-2</v>
      </c>
      <c r="H16" s="25">
        <v>0.44550000000000001</v>
      </c>
      <c r="I16" s="25">
        <v>0.16220000000000001</v>
      </c>
      <c r="J16" s="25">
        <v>0.65810000000000002</v>
      </c>
      <c r="K16" s="25">
        <v>0.123</v>
      </c>
      <c r="L16" s="25">
        <v>5.3499999999999999E-2</v>
      </c>
      <c r="M16" s="25">
        <v>7.8200000000000006E-2</v>
      </c>
      <c r="N16" s="25">
        <v>0.12529999999999999</v>
      </c>
      <c r="O16" s="25">
        <v>3.9E-2</v>
      </c>
      <c r="P16" s="25">
        <v>8.0799999999999997E-2</v>
      </c>
      <c r="Q16" s="26">
        <v>0</v>
      </c>
      <c r="R16" s="25">
        <v>0.10829999999999999</v>
      </c>
      <c r="S16" s="25">
        <v>7.9699999999999993E-2</v>
      </c>
      <c r="T16" s="25">
        <v>9.5799999999999996E-2</v>
      </c>
      <c r="U16" s="25">
        <v>5.7000000000000002E-2</v>
      </c>
      <c r="V16" s="25">
        <v>7.6700000000000004E-2</v>
      </c>
      <c r="W16" s="25">
        <v>5.0299999999999997E-2</v>
      </c>
      <c r="X16" s="25">
        <v>1.3299999999999999E-2</v>
      </c>
      <c r="Y16" s="25">
        <v>3.8100000000000002E-2</v>
      </c>
      <c r="Z16" s="25">
        <v>7.8200000000000006E-2</v>
      </c>
      <c r="AA16" s="25">
        <v>0.13200000000000001</v>
      </c>
      <c r="AB16" s="25">
        <v>7.5899999999999995E-2</v>
      </c>
      <c r="AC16" s="25">
        <v>0.11849999999999999</v>
      </c>
      <c r="AD16" s="25">
        <v>4.6800000000000001E-2</v>
      </c>
      <c r="AE16" s="25">
        <v>0.12189999999999999</v>
      </c>
      <c r="AF16" s="25">
        <v>6.7199999999999996E-2</v>
      </c>
      <c r="AG16" s="25">
        <v>0.1363</v>
      </c>
      <c r="AH16" s="25">
        <v>0.10630000000000001</v>
      </c>
      <c r="AI16" s="25">
        <v>0.1172</v>
      </c>
      <c r="AJ16" s="25">
        <v>6.3799999999999996E-2</v>
      </c>
      <c r="AK16" s="25">
        <v>8.72E-2</v>
      </c>
      <c r="AL16" s="25">
        <v>9.5699999999999993E-2</v>
      </c>
      <c r="AM16" s="25">
        <v>0.1067</v>
      </c>
      <c r="AN16" s="25">
        <v>8.8800000000000004E-2</v>
      </c>
      <c r="AO16" s="25">
        <v>6.3899999999999998E-2</v>
      </c>
      <c r="AP16" s="25">
        <v>0.18770000000000001</v>
      </c>
      <c r="AQ16" s="25">
        <v>5.3100000000000001E-2</v>
      </c>
      <c r="AR16" s="25">
        <v>0.1308</v>
      </c>
      <c r="AS16" s="25">
        <v>7.6700000000000004E-2</v>
      </c>
      <c r="AT16" s="25">
        <v>7.8700000000000006E-2</v>
      </c>
      <c r="AU16" s="25">
        <v>5.1900000000000002E-2</v>
      </c>
      <c r="AV16" s="25">
        <v>9.3899999999999997E-2</v>
      </c>
      <c r="AW16" s="25">
        <v>5.91E-2</v>
      </c>
      <c r="AX16" s="25">
        <v>5.3900000000000003E-2</v>
      </c>
      <c r="AY16" s="25">
        <v>1.8499999999999999E-2</v>
      </c>
      <c r="AZ16" s="25">
        <v>2.8400000000000002E-2</v>
      </c>
      <c r="BA16" s="25">
        <v>5.0299999999999997E-2</v>
      </c>
      <c r="BB16" s="25">
        <v>5.1799999999999999E-2</v>
      </c>
      <c r="BC16" s="25">
        <v>4.2799999999999998E-2</v>
      </c>
      <c r="BD16" s="25">
        <v>3.1E-2</v>
      </c>
      <c r="BE16" s="25">
        <v>3.8300000000000001E-2</v>
      </c>
      <c r="BF16" s="25">
        <v>5.6300000000000003E-2</v>
      </c>
      <c r="BG16" s="25">
        <v>7.4399999999999994E-2</v>
      </c>
      <c r="BH16" s="25">
        <v>4.3099999999999999E-2</v>
      </c>
      <c r="BI16" s="25">
        <v>6.8500000000000005E-2</v>
      </c>
      <c r="BJ16" s="25">
        <v>5.3100000000000001E-2</v>
      </c>
      <c r="BK16" s="25">
        <v>4.8899999999999999E-2</v>
      </c>
      <c r="BL16" s="25">
        <v>5.8299999999999998E-2</v>
      </c>
      <c r="BM16" s="25">
        <v>7.1499999999999994E-2</v>
      </c>
      <c r="BN16" s="25">
        <v>7.4499999999999997E-2</v>
      </c>
      <c r="BO16" s="25">
        <v>5.7799999999999997E-2</v>
      </c>
      <c r="BP16" s="25">
        <v>4.1300000000000003E-2</v>
      </c>
      <c r="BQ16" s="25">
        <v>0.12720000000000001</v>
      </c>
      <c r="BR16" s="25">
        <v>0.1138</v>
      </c>
      <c r="BS16" s="25">
        <v>5.8500000000000003E-2</v>
      </c>
      <c r="BT16" s="25">
        <v>2.4899999999999999E-2</v>
      </c>
      <c r="BU16" s="25">
        <v>3.6200000000000003E-2</v>
      </c>
      <c r="BV16" s="25">
        <v>8.1199999999999994E-2</v>
      </c>
      <c r="BW16" s="25">
        <v>5.0900000000000001E-2</v>
      </c>
      <c r="BX16" s="25">
        <v>7.9399999999999998E-2</v>
      </c>
      <c r="BY16" s="25">
        <v>7.3700000000000002E-2</v>
      </c>
      <c r="BZ16" s="25">
        <v>5.1700000000000003E-2</v>
      </c>
      <c r="CA16" s="25">
        <v>5.4399999999999997E-2</v>
      </c>
      <c r="CB16" s="25">
        <v>4.07E-2</v>
      </c>
      <c r="CC16" s="25">
        <v>4.7899999999999998E-2</v>
      </c>
      <c r="CD16" s="25">
        <v>6.9099999999999995E-2</v>
      </c>
      <c r="CE16" s="25">
        <v>0.13250000000000001</v>
      </c>
      <c r="CF16" s="25">
        <v>0.10489999999999999</v>
      </c>
      <c r="CG16" s="25">
        <v>0.14460000000000001</v>
      </c>
      <c r="CH16" s="25">
        <v>4.7E-2</v>
      </c>
      <c r="CI16" s="25">
        <v>9.4100000000000003E-2</v>
      </c>
      <c r="CJ16" s="25">
        <v>6.1400000000000003E-2</v>
      </c>
      <c r="CK16" s="25">
        <v>3.1800000000000002E-2</v>
      </c>
      <c r="CL16" s="25">
        <v>6.6600000000000006E-2</v>
      </c>
      <c r="CM16" s="25">
        <v>3.7699999999999997E-2</v>
      </c>
      <c r="CN16" s="25">
        <v>4.7800000000000002E-2</v>
      </c>
      <c r="CO16" s="25">
        <v>3.3099999999999997E-2</v>
      </c>
      <c r="CP16" s="25">
        <v>3.1800000000000002E-2</v>
      </c>
      <c r="CQ16" s="25">
        <v>6.4299999999999996E-2</v>
      </c>
      <c r="CR16" s="25">
        <v>6.3899999999999998E-2</v>
      </c>
      <c r="CS16" s="25">
        <v>5.67E-2</v>
      </c>
      <c r="CT16" s="25">
        <v>4.8599999999999997E-2</v>
      </c>
      <c r="CU16" s="25">
        <v>9.0300000000000005E-2</v>
      </c>
      <c r="CV16" s="25">
        <v>5.6500000000000002E-2</v>
      </c>
      <c r="CW16" s="25">
        <v>2.07E-2</v>
      </c>
      <c r="CX16" s="25">
        <v>0.10630000000000001</v>
      </c>
      <c r="CY16" s="25">
        <v>5.7599999999999998E-2</v>
      </c>
      <c r="CZ16" s="25">
        <v>9.9000000000000008E-3</v>
      </c>
      <c r="DA16" s="25">
        <v>2.8199999999999999E-2</v>
      </c>
      <c r="DB16" s="25">
        <v>5.1999999999999998E-2</v>
      </c>
      <c r="DC16" s="25">
        <v>2.1899999999999999E-2</v>
      </c>
      <c r="DD16" s="25">
        <v>1.5299999999999999E-2</v>
      </c>
      <c r="DE16" s="25">
        <v>3.2500000000000001E-2</v>
      </c>
      <c r="DF16" s="25">
        <v>2.06E-2</v>
      </c>
      <c r="DG16" s="25">
        <v>4.4299999999999999E-2</v>
      </c>
      <c r="DH16" s="25">
        <v>4.7100000000000003E-2</v>
      </c>
      <c r="DI16" s="25">
        <v>3.1600000000000003E-2</v>
      </c>
      <c r="DJ16" s="25">
        <v>1.26E-2</v>
      </c>
      <c r="DK16" s="25">
        <v>3.5000000000000003E-2</v>
      </c>
      <c r="DL16" s="25">
        <v>3.1800000000000002E-2</v>
      </c>
      <c r="DM16" s="25">
        <v>1.7899999999999999E-2</v>
      </c>
      <c r="DN16" s="25">
        <v>3.32E-2</v>
      </c>
      <c r="DO16" s="25">
        <v>3.5700000000000003E-2</v>
      </c>
      <c r="DP16" s="25">
        <v>2.3699999999999999E-2</v>
      </c>
      <c r="DQ16" s="25">
        <v>1.95E-2</v>
      </c>
      <c r="DR16" s="25">
        <v>3.2899999999999999E-2</v>
      </c>
      <c r="DS16" s="25">
        <v>6.59E-2</v>
      </c>
      <c r="DT16" s="25">
        <v>0.1071</v>
      </c>
      <c r="DU16" s="25">
        <v>9.9599999999999994E-2</v>
      </c>
      <c r="DV16" s="25">
        <v>0.14860000000000001</v>
      </c>
      <c r="DW16" s="25">
        <v>0.11749999999999999</v>
      </c>
      <c r="DX16" s="25">
        <v>8.3299999999999999E-2</v>
      </c>
      <c r="DY16" s="25">
        <v>4.36E-2</v>
      </c>
      <c r="DZ16" s="25">
        <v>4.9700000000000001E-2</v>
      </c>
      <c r="EA16" s="25">
        <v>3.2300000000000002E-2</v>
      </c>
      <c r="EB16" s="25">
        <v>4.82E-2</v>
      </c>
      <c r="EC16" s="25">
        <v>5.57E-2</v>
      </c>
      <c r="ED16" s="25">
        <v>4.3999999999999997E-2</v>
      </c>
      <c r="EE16" s="25">
        <v>5.45E-2</v>
      </c>
      <c r="EF16" s="25">
        <v>0.23899999999999999</v>
      </c>
      <c r="EG16" s="25">
        <v>4.0599999999999997E-2</v>
      </c>
      <c r="EH16" s="25">
        <v>6.2700000000000006E-2</v>
      </c>
      <c r="EI16" s="25">
        <v>7.8700000000000006E-2</v>
      </c>
      <c r="EJ16" s="25">
        <v>7.7299999999999994E-2</v>
      </c>
      <c r="EK16" s="25">
        <v>7.7200000000000005E-2</v>
      </c>
      <c r="EL16" s="25">
        <v>5.6300000000000003E-2</v>
      </c>
      <c r="EM16" s="25">
        <v>6.4699999999999994E-2</v>
      </c>
      <c r="EN16" s="25">
        <v>0.10630000000000001</v>
      </c>
      <c r="EO16" s="25">
        <v>6.3299999999999995E-2</v>
      </c>
      <c r="EP16" s="25">
        <v>7.4099999999999999E-2</v>
      </c>
      <c r="EQ16" s="25">
        <v>3.9100000000000003E-2</v>
      </c>
      <c r="ER16" s="25">
        <v>0.33829999999999999</v>
      </c>
      <c r="ES16" s="25">
        <v>6.4799999999999996E-2</v>
      </c>
      <c r="ET16" s="25">
        <v>0.10299999999999999</v>
      </c>
      <c r="EU16" s="25">
        <v>6.4699999999999994E-2</v>
      </c>
      <c r="EV16" s="25">
        <v>3.1600000000000003E-2</v>
      </c>
      <c r="EW16" s="25">
        <v>1.6799999999999999E-2</v>
      </c>
      <c r="EX16" s="25">
        <v>6.54E-2</v>
      </c>
      <c r="EY16" s="25">
        <v>2.7699999999999999E-2</v>
      </c>
      <c r="EZ16" s="25">
        <v>3.5700000000000003E-2</v>
      </c>
      <c r="FA16" s="25">
        <v>4.7699999999999999E-2</v>
      </c>
      <c r="FB16" s="25">
        <v>6.59E-2</v>
      </c>
      <c r="FC16" s="25">
        <v>0.1777</v>
      </c>
      <c r="FD16" s="25">
        <v>2.5700000000000001E-2</v>
      </c>
      <c r="FE16" s="25">
        <v>3.6499999999999998E-2</v>
      </c>
      <c r="FF16" s="25">
        <v>0.1489</v>
      </c>
      <c r="FG16" s="25">
        <v>0.13239999999999999</v>
      </c>
      <c r="FH16" s="25">
        <v>0.28870000000000001</v>
      </c>
      <c r="FI16" s="25">
        <v>0.1908</v>
      </c>
      <c r="FJ16" s="25">
        <v>0.184</v>
      </c>
      <c r="FK16" s="25">
        <v>0.2089</v>
      </c>
      <c r="FL16" s="25">
        <v>0.1384</v>
      </c>
      <c r="FM16" s="25">
        <v>0.18110000000000001</v>
      </c>
      <c r="FN16" s="25">
        <v>0.39419999999999999</v>
      </c>
      <c r="FO16" s="25">
        <v>0.12130000000000001</v>
      </c>
      <c r="FP16" s="25">
        <v>0.13880000000000001</v>
      </c>
      <c r="FQ16" s="25">
        <v>4.9799999999999997E-2</v>
      </c>
      <c r="FR16" s="25">
        <v>8.8700000000000001E-2</v>
      </c>
      <c r="FS16" s="25">
        <v>2.75E-2</v>
      </c>
      <c r="FT16" s="25">
        <v>2.9499999999999998E-2</v>
      </c>
      <c r="FU16" s="25">
        <v>0.3367</v>
      </c>
      <c r="FV16" s="25">
        <v>0.4924</v>
      </c>
      <c r="FW16" s="25">
        <v>0.24179999999999999</v>
      </c>
      <c r="FX16" s="25">
        <v>0.20760000000000001</v>
      </c>
      <c r="FY16" s="25">
        <v>0.13350000000000001</v>
      </c>
      <c r="FZ16" s="25">
        <v>3.0794999999999999</v>
      </c>
      <c r="GA16" s="25">
        <v>3.1354000000000002</v>
      </c>
      <c r="GB16" s="25">
        <v>2.7490999999999999</v>
      </c>
      <c r="GC16" s="25">
        <v>2.2225000000000001</v>
      </c>
      <c r="GD16" s="25">
        <v>3.1682999999999999</v>
      </c>
      <c r="GE16" s="25">
        <v>3.1442999999999999</v>
      </c>
      <c r="GF16" s="25">
        <v>3.9733000000000001</v>
      </c>
      <c r="GG16" s="25">
        <v>3.5874000000000001</v>
      </c>
      <c r="GH16" s="25">
        <v>3.6377000000000002</v>
      </c>
      <c r="GI16" s="25">
        <v>3.9098000000000002</v>
      </c>
      <c r="GJ16" s="25">
        <v>3.9529000000000001</v>
      </c>
      <c r="GK16" s="25">
        <v>2.6696</v>
      </c>
      <c r="GL16" s="25">
        <v>3.0041000000000002</v>
      </c>
      <c r="GM16" s="25">
        <v>4.0663999999999998</v>
      </c>
      <c r="GN16" s="25">
        <v>4.8361000000000001</v>
      </c>
      <c r="GO16" s="25">
        <v>3.4056000000000002</v>
      </c>
      <c r="GP16" s="25">
        <v>3.1461999999999999</v>
      </c>
      <c r="GQ16" s="25">
        <v>7.7952000000000004</v>
      </c>
      <c r="GR16" s="25">
        <v>4.2621000000000002</v>
      </c>
      <c r="GS16" s="25">
        <v>3.3612000000000002</v>
      </c>
      <c r="GT16" s="25">
        <v>3.1638000000000002</v>
      </c>
      <c r="GU16" s="25">
        <v>3.0209999999999999</v>
      </c>
      <c r="GV16" s="25">
        <v>3.0251999999999999</v>
      </c>
      <c r="GW16" s="25">
        <v>3.4495</v>
      </c>
      <c r="GX16" s="25">
        <v>3.1364999999999998</v>
      </c>
      <c r="GY16" s="25">
        <v>3.5537000000000001</v>
      </c>
      <c r="GZ16" s="25">
        <v>4.8719999999999999</v>
      </c>
      <c r="HA16" s="25">
        <v>3.1274000000000002</v>
      </c>
      <c r="HB16" s="25">
        <v>2.5095999999999998</v>
      </c>
      <c r="HC16" s="25">
        <v>4.3653000000000004</v>
      </c>
      <c r="HD16" s="25">
        <v>4.3268000000000004</v>
      </c>
      <c r="HE16" s="25">
        <v>5.2984</v>
      </c>
      <c r="HF16" s="25">
        <v>3.9588999999999999</v>
      </c>
      <c r="HG16" s="25">
        <v>5.5972</v>
      </c>
      <c r="HH16" s="25">
        <v>6.7737999999999996</v>
      </c>
      <c r="HI16" s="25">
        <v>14.268000000000001</v>
      </c>
      <c r="HJ16" s="25">
        <v>6.8367000000000004</v>
      </c>
      <c r="HK16" s="25">
        <v>0</v>
      </c>
      <c r="HL16" s="25">
        <v>2.0718000000000001</v>
      </c>
      <c r="HM16" s="25">
        <v>2.0026999999999999</v>
      </c>
      <c r="HN16" s="25">
        <v>2.5767000000000002</v>
      </c>
      <c r="HO16" s="25">
        <v>2.9805999999999999</v>
      </c>
      <c r="HP16" s="25">
        <v>2.9763999999999999</v>
      </c>
      <c r="HQ16" s="25">
        <v>2.2881999999999998</v>
      </c>
      <c r="HR16" s="25">
        <v>2.9964</v>
      </c>
      <c r="HS16" s="25">
        <v>5.6905000000000001</v>
      </c>
      <c r="HT16" s="25">
        <v>7.9101999999999997</v>
      </c>
      <c r="HU16" s="25">
        <v>1.0517000000000001</v>
      </c>
      <c r="HV16" s="25">
        <v>1.9943</v>
      </c>
      <c r="HW16" s="25">
        <v>2.2887</v>
      </c>
      <c r="HX16" s="25">
        <v>2.1661000000000001</v>
      </c>
      <c r="HY16" s="25">
        <v>1.3855999999999999</v>
      </c>
      <c r="HZ16" s="25">
        <v>3.3109999999999999</v>
      </c>
      <c r="IA16" s="25">
        <v>2.9335</v>
      </c>
      <c r="IB16" s="25">
        <v>1.7075</v>
      </c>
      <c r="IC16" s="25">
        <v>2.1048</v>
      </c>
      <c r="ID16" s="25">
        <v>2.5101</v>
      </c>
      <c r="IE16" s="25">
        <v>2.7852999999999999</v>
      </c>
      <c r="IF16" s="25">
        <v>1.7523</v>
      </c>
      <c r="IG16" s="25">
        <v>1.6248</v>
      </c>
      <c r="IH16" s="25">
        <v>1.8579000000000001</v>
      </c>
      <c r="II16" s="25">
        <v>1.2962</v>
      </c>
      <c r="IJ16" s="25">
        <v>2.5045999999999999</v>
      </c>
      <c r="IK16" s="25">
        <v>1.978</v>
      </c>
      <c r="IL16" s="25">
        <v>2.4750000000000001</v>
      </c>
      <c r="IM16" s="25">
        <v>2.1783000000000001</v>
      </c>
      <c r="IN16" s="25">
        <v>2.089</v>
      </c>
      <c r="IO16" s="25">
        <v>2.8913000000000002</v>
      </c>
      <c r="IP16" s="25">
        <v>2.5899000000000001</v>
      </c>
      <c r="IQ16" s="25">
        <v>2.5916000000000001</v>
      </c>
      <c r="IR16" s="25">
        <v>2.847</v>
      </c>
      <c r="IS16" s="25">
        <v>3.1303000000000001</v>
      </c>
      <c r="IT16" s="25">
        <v>3.6930999999999998</v>
      </c>
      <c r="IU16" s="25">
        <v>3.1307999999999998</v>
      </c>
      <c r="IV16" s="25">
        <v>2.8717000000000001</v>
      </c>
      <c r="IW16" s="25">
        <v>2.6128</v>
      </c>
      <c r="IX16" s="25">
        <v>3.0870000000000002</v>
      </c>
      <c r="IY16" s="25">
        <v>2.7837000000000001</v>
      </c>
      <c r="IZ16" s="25">
        <v>4.5792999999999999</v>
      </c>
      <c r="JA16" s="25">
        <v>2.9729999999999999</v>
      </c>
      <c r="JB16" s="25">
        <v>6.4399999999999999E-2</v>
      </c>
      <c r="JC16" s="25">
        <v>3.2000000000000001E-2</v>
      </c>
      <c r="JD16" s="25">
        <v>7.5499999999999998E-2</v>
      </c>
      <c r="JE16" s="25">
        <v>5.57E-2</v>
      </c>
      <c r="JF16" s="25">
        <v>2.4899999999999999E-2</v>
      </c>
      <c r="JG16" s="25">
        <v>3.7900000000000003E-2</v>
      </c>
      <c r="JH16" s="25">
        <v>7.2099999999999997E-2</v>
      </c>
      <c r="JI16" s="25">
        <v>6.8099999999999994E-2</v>
      </c>
      <c r="JJ16" s="25">
        <v>8.2799999999999999E-2</v>
      </c>
      <c r="JK16" s="25">
        <v>5.2299999999999999E-2</v>
      </c>
      <c r="JL16" s="25">
        <v>0.18360000000000001</v>
      </c>
      <c r="JM16" s="25">
        <v>9.7299999999999998E-2</v>
      </c>
      <c r="JN16" s="25">
        <v>0.1618</v>
      </c>
      <c r="JO16" s="25">
        <v>0.189</v>
      </c>
      <c r="JP16" s="25">
        <v>0.27879999999999999</v>
      </c>
      <c r="JQ16" s="25">
        <v>2.1399999999999999E-2</v>
      </c>
      <c r="JR16" s="25">
        <v>9.7799999999999998E-2</v>
      </c>
      <c r="JS16" s="25">
        <v>0.1978</v>
      </c>
      <c r="JT16" s="25">
        <v>3.9899999999999998E-2</v>
      </c>
      <c r="JU16" s="25">
        <v>0.13880000000000001</v>
      </c>
      <c r="JV16" s="25">
        <v>0.17519999999999999</v>
      </c>
      <c r="JW16" s="25">
        <v>0.29189999999999999</v>
      </c>
      <c r="JX16" s="25">
        <v>0.23880000000000001</v>
      </c>
      <c r="JY16" s="25">
        <v>2.8000000000000001E-2</v>
      </c>
      <c r="JZ16" s="25">
        <v>4.1500000000000002E-2</v>
      </c>
      <c r="KA16" s="25">
        <v>2.98E-2</v>
      </c>
      <c r="KB16" s="25">
        <v>3.2000000000000001E-2</v>
      </c>
      <c r="KC16" s="25">
        <v>6.9500000000000006E-2</v>
      </c>
      <c r="KD16" s="25">
        <v>3.2099999999999997E-2</v>
      </c>
      <c r="KE16" s="25">
        <v>4.5900000000000003E-2</v>
      </c>
      <c r="KF16" s="25">
        <v>3.61E-2</v>
      </c>
      <c r="KG16" s="25">
        <v>4.9700000000000001E-2</v>
      </c>
      <c r="KH16" s="25">
        <v>0.21740000000000001</v>
      </c>
      <c r="KI16" s="25">
        <v>3.5099999999999999E-2</v>
      </c>
      <c r="KJ16" s="25">
        <v>4.0099999999999997E-2</v>
      </c>
      <c r="KK16" s="25">
        <v>2.9700000000000001E-2</v>
      </c>
      <c r="KL16" s="25">
        <v>4.6100000000000002E-2</v>
      </c>
      <c r="KM16" s="25">
        <v>3.1199999999999999E-2</v>
      </c>
      <c r="KN16" s="25">
        <v>1.5599999999999999E-2</v>
      </c>
      <c r="KO16" s="25">
        <v>1.41E-2</v>
      </c>
      <c r="KP16" s="25">
        <v>1.8200000000000001E-2</v>
      </c>
      <c r="KQ16" s="25">
        <v>3.9300000000000002E-2</v>
      </c>
      <c r="KR16" s="25">
        <v>1.9599999999999999E-2</v>
      </c>
      <c r="KS16" s="25">
        <v>7.4300000000000005E-2</v>
      </c>
      <c r="KT16" s="25">
        <v>5.91E-2</v>
      </c>
      <c r="KU16" s="25">
        <v>7.4800000000000005E-2</v>
      </c>
      <c r="KV16" s="25">
        <v>3.5900000000000001E-2</v>
      </c>
      <c r="KW16" s="25">
        <v>2.9100000000000001E-2</v>
      </c>
      <c r="KX16" s="25">
        <v>1.41E-2</v>
      </c>
      <c r="KY16" s="25">
        <v>2.4400000000000002E-2</v>
      </c>
      <c r="KZ16" s="25">
        <v>3.3399999999999999E-2</v>
      </c>
      <c r="LA16" s="25">
        <v>1.7299999999999999E-2</v>
      </c>
      <c r="LB16" s="25">
        <v>4.7199999999999999E-2</v>
      </c>
      <c r="LC16" s="25">
        <v>4.1599999999999998E-2</v>
      </c>
      <c r="LD16" s="25">
        <v>3.1899999999999998E-2</v>
      </c>
      <c r="LE16" s="25">
        <v>6.6100000000000006E-2</v>
      </c>
      <c r="LF16" s="25">
        <v>0.11219999999999999</v>
      </c>
      <c r="LG16" s="25">
        <v>5.2999999999999999E-2</v>
      </c>
      <c r="LH16" s="25">
        <v>0.1176</v>
      </c>
      <c r="LI16" s="25">
        <v>0.2364</v>
      </c>
      <c r="LJ16" s="25">
        <v>3.5000000000000003E-2</v>
      </c>
      <c r="LK16" s="25">
        <v>3.8800000000000001E-2</v>
      </c>
      <c r="LL16" s="25">
        <v>1.46E-2</v>
      </c>
      <c r="LM16" s="25">
        <v>8.8099999999999998E-2</v>
      </c>
      <c r="LN16" s="25">
        <v>3.8399999999999997E-2</v>
      </c>
      <c r="LO16" s="25">
        <v>3.39E-2</v>
      </c>
      <c r="LP16" s="25">
        <v>6.0100000000000001E-2</v>
      </c>
      <c r="LQ16" s="25">
        <v>7.7899999999999997E-2</v>
      </c>
      <c r="LR16" s="25">
        <v>3.2899999999999999E-2</v>
      </c>
      <c r="LS16" s="25">
        <v>0.1454</v>
      </c>
      <c r="LT16" s="25">
        <v>6.8699999999999997E-2</v>
      </c>
      <c r="LU16" s="25">
        <v>6.6299999999999998E-2</v>
      </c>
      <c r="LV16" s="25">
        <v>8.2600000000000007E-2</v>
      </c>
      <c r="LW16" s="25">
        <v>8.9099999999999999E-2</v>
      </c>
      <c r="LX16" s="25">
        <v>5.7500000000000002E-2</v>
      </c>
      <c r="LY16" s="25">
        <v>5.0599999999999999E-2</v>
      </c>
      <c r="LZ16" s="25">
        <v>6.9699999999999998E-2</v>
      </c>
      <c r="MA16" s="25">
        <v>6.0499999999999998E-2</v>
      </c>
      <c r="MB16" s="25">
        <v>9.4899999999999998E-2</v>
      </c>
      <c r="MC16" s="25">
        <v>5.6099999999999997E-2</v>
      </c>
      <c r="MD16" s="25">
        <v>0.1032</v>
      </c>
      <c r="ME16" s="25">
        <v>0.1013</v>
      </c>
      <c r="MF16" s="25">
        <v>0.1022</v>
      </c>
      <c r="MG16" s="25">
        <v>0.1032</v>
      </c>
      <c r="MH16" s="25">
        <v>0.13600000000000001</v>
      </c>
      <c r="MI16" s="25">
        <v>0.16589999999999999</v>
      </c>
      <c r="MJ16" s="25">
        <v>0.24490000000000001</v>
      </c>
      <c r="MK16" s="25">
        <v>5.0999999999999997E-2</v>
      </c>
      <c r="ML16" s="25">
        <v>6.3100000000000003E-2</v>
      </c>
      <c r="MM16" s="25">
        <v>7.0000000000000001E-3</v>
      </c>
      <c r="MN16" s="25">
        <v>4.1399999999999999E-2</v>
      </c>
      <c r="MO16" s="25">
        <v>0.1545</v>
      </c>
      <c r="MP16" s="25">
        <v>0.1991</v>
      </c>
      <c r="MQ16" s="25">
        <v>0.1048</v>
      </c>
      <c r="MR16" s="25">
        <v>0.1351</v>
      </c>
      <c r="MS16" s="25">
        <v>0.10630000000000001</v>
      </c>
      <c r="MT16" s="25">
        <v>0.19450000000000001</v>
      </c>
      <c r="MU16" s="25">
        <v>0.2762</v>
      </c>
      <c r="MV16" s="25">
        <v>0.11700000000000001</v>
      </c>
      <c r="MW16" s="25">
        <v>5.0500000000000003E-2</v>
      </c>
      <c r="MX16" s="25">
        <v>2.3599999999999999E-2</v>
      </c>
      <c r="MY16" s="25">
        <v>5.0200000000000002E-2</v>
      </c>
      <c r="MZ16" s="25">
        <v>2.2100000000000002E-2</v>
      </c>
      <c r="NA16" s="25">
        <v>9.4200000000000006E-2</v>
      </c>
      <c r="NB16" s="25">
        <v>9.1999999999999998E-3</v>
      </c>
      <c r="NC16" s="25">
        <v>8.2500000000000004E-2</v>
      </c>
      <c r="ND16" s="25">
        <v>6.25E-2</v>
      </c>
      <c r="NE16" s="25">
        <v>0.1003</v>
      </c>
      <c r="NF16" s="25">
        <v>6.3600000000000004E-2</v>
      </c>
      <c r="NG16" s="182">
        <v>0.23</v>
      </c>
      <c r="NH16" s="166">
        <v>6.1600000000000002E-2</v>
      </c>
      <c r="NI16" s="184">
        <v>8.2799999999999999E-2</v>
      </c>
      <c r="NJ16" s="168">
        <v>0</v>
      </c>
    </row>
    <row r="17" spans="2:374" x14ac:dyDescent="0.3">
      <c r="B17" s="18" t="s">
        <v>687</v>
      </c>
      <c r="C17" s="24">
        <v>0.26319999999999999</v>
      </c>
      <c r="D17" s="25">
        <v>0.22559999999999999</v>
      </c>
      <c r="E17" s="25">
        <v>0.1489</v>
      </c>
      <c r="F17" s="25">
        <v>0.24940000000000001</v>
      </c>
      <c r="G17" s="25">
        <v>0.1784</v>
      </c>
      <c r="H17" s="25">
        <v>0.58299999999999996</v>
      </c>
      <c r="I17" s="25">
        <v>0.24909999999999999</v>
      </c>
      <c r="J17" s="25">
        <v>0.69779999999999998</v>
      </c>
      <c r="K17" s="25">
        <v>0.17100000000000001</v>
      </c>
      <c r="L17" s="25">
        <v>0.23069999999999999</v>
      </c>
      <c r="M17" s="25">
        <v>9.6199999999999994E-2</v>
      </c>
      <c r="N17" s="25">
        <v>0.20330000000000001</v>
      </c>
      <c r="O17" s="25">
        <v>5.33E-2</v>
      </c>
      <c r="P17" s="25">
        <v>0.1201</v>
      </c>
      <c r="Q17" s="26">
        <v>0</v>
      </c>
      <c r="R17" s="25">
        <v>0.14099999999999999</v>
      </c>
      <c r="S17" s="25">
        <v>9.8900000000000002E-2</v>
      </c>
      <c r="T17" s="25">
        <v>0.1104</v>
      </c>
      <c r="U17" s="25">
        <v>0.11459999999999999</v>
      </c>
      <c r="V17" s="25">
        <v>9.2200000000000004E-2</v>
      </c>
      <c r="W17" s="25">
        <v>5.5E-2</v>
      </c>
      <c r="X17" s="25">
        <v>5.11E-2</v>
      </c>
      <c r="Y17" s="25">
        <v>7.6100000000000001E-2</v>
      </c>
      <c r="Z17" s="25">
        <v>0.17180000000000001</v>
      </c>
      <c r="AA17" s="25">
        <v>0.17899999999999999</v>
      </c>
      <c r="AB17" s="25">
        <v>0.1414</v>
      </c>
      <c r="AC17" s="25">
        <v>0.17949999999999999</v>
      </c>
      <c r="AD17" s="25">
        <v>0.36899999999999999</v>
      </c>
      <c r="AE17" s="25">
        <v>0.2671</v>
      </c>
      <c r="AF17" s="25">
        <v>0.2455</v>
      </c>
      <c r="AG17" s="25">
        <v>0.24390000000000001</v>
      </c>
      <c r="AH17" s="25">
        <v>0.1399</v>
      </c>
      <c r="AI17" s="25">
        <v>0.1691</v>
      </c>
      <c r="AJ17" s="25">
        <v>0.1212</v>
      </c>
      <c r="AK17" s="25">
        <v>0.1749</v>
      </c>
      <c r="AL17" s="25">
        <v>0.14599999999999999</v>
      </c>
      <c r="AM17" s="25">
        <v>0.17199999999999999</v>
      </c>
      <c r="AN17" s="25">
        <v>0.1197</v>
      </c>
      <c r="AO17" s="25">
        <v>0.14219999999999999</v>
      </c>
      <c r="AP17" s="25">
        <v>0.18360000000000001</v>
      </c>
      <c r="AQ17" s="25">
        <v>8.9499999999999996E-2</v>
      </c>
      <c r="AR17" s="25">
        <v>0.1464</v>
      </c>
      <c r="AS17" s="25">
        <v>0.15690000000000001</v>
      </c>
      <c r="AT17" s="25">
        <v>0.3281</v>
      </c>
      <c r="AU17" s="25">
        <v>0.20760000000000001</v>
      </c>
      <c r="AV17" s="25">
        <v>0.50019999999999998</v>
      </c>
      <c r="AW17" s="25">
        <v>0.12809999999999999</v>
      </c>
      <c r="AX17" s="25">
        <v>0.24149999999999999</v>
      </c>
      <c r="AY17" s="25">
        <v>9.6500000000000002E-2</v>
      </c>
      <c r="AZ17" s="25">
        <v>0.24579999999999999</v>
      </c>
      <c r="BA17" s="25">
        <v>0.2321</v>
      </c>
      <c r="BB17" s="25">
        <v>0.23680000000000001</v>
      </c>
      <c r="BC17" s="25">
        <v>0.15329999999999999</v>
      </c>
      <c r="BD17" s="25">
        <v>0.19980000000000001</v>
      </c>
      <c r="BE17" s="25">
        <v>0.18160000000000001</v>
      </c>
      <c r="BF17" s="25">
        <v>0.16850000000000001</v>
      </c>
      <c r="BG17" s="25">
        <v>0.1363</v>
      </c>
      <c r="BH17" s="25">
        <v>0.17480000000000001</v>
      </c>
      <c r="BI17" s="25">
        <v>0.17399999999999999</v>
      </c>
      <c r="BJ17" s="25">
        <v>0.161</v>
      </c>
      <c r="BK17" s="25">
        <v>0.1767</v>
      </c>
      <c r="BL17" s="25">
        <v>0.21490000000000001</v>
      </c>
      <c r="BM17" s="25">
        <v>0.2198</v>
      </c>
      <c r="BN17" s="25">
        <v>0.1648</v>
      </c>
      <c r="BO17" s="25">
        <v>0.11749999999999999</v>
      </c>
      <c r="BP17" s="25">
        <v>0.1754</v>
      </c>
      <c r="BQ17" s="25">
        <v>0.14119999999999999</v>
      </c>
      <c r="BR17" s="25">
        <v>0.1983</v>
      </c>
      <c r="BS17" s="25">
        <v>0.2099</v>
      </c>
      <c r="BT17" s="25">
        <v>0.1817</v>
      </c>
      <c r="BU17" s="25">
        <v>0.1731</v>
      </c>
      <c r="BV17" s="25">
        <v>0.1166</v>
      </c>
      <c r="BW17" s="25">
        <v>0.17580000000000001</v>
      </c>
      <c r="BX17" s="25">
        <v>0.25530000000000003</v>
      </c>
      <c r="BY17" s="25">
        <v>0.28110000000000002</v>
      </c>
      <c r="BZ17" s="25">
        <v>0.22919999999999999</v>
      </c>
      <c r="CA17" s="25">
        <v>0.21110000000000001</v>
      </c>
      <c r="CB17" s="25">
        <v>0.2011</v>
      </c>
      <c r="CC17" s="25">
        <v>0.21690000000000001</v>
      </c>
      <c r="CD17" s="25">
        <v>0.152</v>
      </c>
      <c r="CE17" s="25">
        <v>0.20499999999999999</v>
      </c>
      <c r="CF17" s="25">
        <v>0.20030000000000001</v>
      </c>
      <c r="CG17" s="25">
        <v>0.19719999999999999</v>
      </c>
      <c r="CH17" s="25">
        <v>0.28899999999999998</v>
      </c>
      <c r="CI17" s="25">
        <v>0.2142</v>
      </c>
      <c r="CJ17" s="25">
        <v>0.1346</v>
      </c>
      <c r="CK17" s="25">
        <v>0.1135</v>
      </c>
      <c r="CL17" s="25">
        <v>0.21149999999999999</v>
      </c>
      <c r="CM17" s="25">
        <v>0.17649999999999999</v>
      </c>
      <c r="CN17" s="25">
        <v>0.2525</v>
      </c>
      <c r="CO17" s="25">
        <v>0.18629999999999999</v>
      </c>
      <c r="CP17" s="25">
        <v>0.16589999999999999</v>
      </c>
      <c r="CQ17" s="25">
        <v>0.26629999999999998</v>
      </c>
      <c r="CR17" s="25">
        <v>0.25169999999999998</v>
      </c>
      <c r="CS17" s="25">
        <v>0.23530000000000001</v>
      </c>
      <c r="CT17" s="25">
        <v>0.24030000000000001</v>
      </c>
      <c r="CU17" s="25">
        <v>0.17510000000000001</v>
      </c>
      <c r="CV17" s="25">
        <v>0.18260000000000001</v>
      </c>
      <c r="CW17" s="25">
        <v>0.16950000000000001</v>
      </c>
      <c r="CX17" s="25">
        <v>0.21820000000000001</v>
      </c>
      <c r="CY17" s="25">
        <v>0.2054</v>
      </c>
      <c r="CZ17" s="25">
        <v>5.9499999999999997E-2</v>
      </c>
      <c r="DA17" s="25">
        <v>7.6799999999999993E-2</v>
      </c>
      <c r="DB17" s="25">
        <v>0.12640000000000001</v>
      </c>
      <c r="DC17" s="25">
        <v>9.6500000000000002E-2</v>
      </c>
      <c r="DD17" s="25">
        <v>0.1741</v>
      </c>
      <c r="DE17" s="25">
        <v>0.1149</v>
      </c>
      <c r="DF17" s="25">
        <v>5.2999999999999999E-2</v>
      </c>
      <c r="DG17" s="25">
        <v>0.15179999999999999</v>
      </c>
      <c r="DH17" s="25">
        <v>0.1183</v>
      </c>
      <c r="DI17" s="25">
        <v>7.3999999999999996E-2</v>
      </c>
      <c r="DJ17" s="25">
        <v>4.99E-2</v>
      </c>
      <c r="DK17" s="25">
        <v>0.10630000000000001</v>
      </c>
      <c r="DL17" s="25">
        <v>8.5900000000000004E-2</v>
      </c>
      <c r="DM17" s="25">
        <v>5.8599999999999999E-2</v>
      </c>
      <c r="DN17" s="25">
        <v>0.09</v>
      </c>
      <c r="DO17" s="25">
        <v>7.4700000000000003E-2</v>
      </c>
      <c r="DP17" s="25">
        <v>0.1341</v>
      </c>
      <c r="DQ17" s="25">
        <v>6.4299999999999996E-2</v>
      </c>
      <c r="DR17" s="25">
        <v>0.14710000000000001</v>
      </c>
      <c r="DS17" s="25">
        <v>3.9199999999999999E-2</v>
      </c>
      <c r="DT17" s="25">
        <v>0.32169999999999999</v>
      </c>
      <c r="DU17" s="25">
        <v>0.25119999999999998</v>
      </c>
      <c r="DV17" s="25">
        <v>0.22209999999999999</v>
      </c>
      <c r="DW17" s="25">
        <v>0.21129999999999999</v>
      </c>
      <c r="DX17" s="25">
        <v>0.21379999999999999</v>
      </c>
      <c r="DY17" s="25">
        <v>0.25540000000000002</v>
      </c>
      <c r="DZ17" s="25">
        <v>0.22140000000000001</v>
      </c>
      <c r="EA17" s="25">
        <v>0.26619999999999999</v>
      </c>
      <c r="EB17" s="25">
        <v>0.1459</v>
      </c>
      <c r="EC17" s="25">
        <v>0.158</v>
      </c>
      <c r="ED17" s="25">
        <v>0.24759999999999999</v>
      </c>
      <c r="EE17" s="25">
        <v>0.17810000000000001</v>
      </c>
      <c r="EF17" s="25">
        <v>0.15870000000000001</v>
      </c>
      <c r="EG17" s="25">
        <v>0.25040000000000001</v>
      </c>
      <c r="EH17" s="25">
        <v>0.27579999999999999</v>
      </c>
      <c r="EI17" s="25">
        <v>0.30299999999999999</v>
      </c>
      <c r="EJ17" s="25">
        <v>0.31469999999999998</v>
      </c>
      <c r="EK17" s="25">
        <v>0.27160000000000001</v>
      </c>
      <c r="EL17" s="25">
        <v>0.24909999999999999</v>
      </c>
      <c r="EM17" s="25">
        <v>0.1537</v>
      </c>
      <c r="EN17" s="25">
        <v>0.246</v>
      </c>
      <c r="EO17" s="25">
        <v>0.25109999999999999</v>
      </c>
      <c r="EP17" s="25">
        <v>0.24410000000000001</v>
      </c>
      <c r="EQ17" s="25">
        <v>0.23119999999999999</v>
      </c>
      <c r="ER17" s="25">
        <v>0.35959999999999998</v>
      </c>
      <c r="ES17" s="25">
        <v>0.2041</v>
      </c>
      <c r="ET17" s="25">
        <v>0.2429</v>
      </c>
      <c r="EU17" s="25">
        <v>0.23699999999999999</v>
      </c>
      <c r="EV17" s="25">
        <v>0.1119</v>
      </c>
      <c r="EW17" s="25">
        <v>7.5300000000000006E-2</v>
      </c>
      <c r="EX17" s="25">
        <v>0.1202</v>
      </c>
      <c r="EY17" s="25">
        <v>0.11409999999999999</v>
      </c>
      <c r="EZ17" s="25">
        <v>6.1699999999999998E-2</v>
      </c>
      <c r="FA17" s="25">
        <v>0.24299999999999999</v>
      </c>
      <c r="FB17" s="25">
        <v>0.1482</v>
      </c>
      <c r="FC17" s="25">
        <v>0.2477</v>
      </c>
      <c r="FD17" s="25">
        <v>0.2165</v>
      </c>
      <c r="FE17" s="25">
        <v>0.1522</v>
      </c>
      <c r="FF17" s="25">
        <v>0.22950000000000001</v>
      </c>
      <c r="FG17" s="25">
        <v>0.1741</v>
      </c>
      <c r="FH17" s="25">
        <v>0.34320000000000001</v>
      </c>
      <c r="FI17" s="25">
        <v>0.22389999999999999</v>
      </c>
      <c r="FJ17" s="25">
        <v>0.18559999999999999</v>
      </c>
      <c r="FK17" s="25">
        <v>0.2417</v>
      </c>
      <c r="FL17" s="25">
        <v>0.19020000000000001</v>
      </c>
      <c r="FM17" s="25">
        <v>0.23649999999999999</v>
      </c>
      <c r="FN17" s="25">
        <v>0.3523</v>
      </c>
      <c r="FO17" s="25">
        <v>0.18509999999999999</v>
      </c>
      <c r="FP17" s="25">
        <v>0.19359999999999999</v>
      </c>
      <c r="FQ17" s="25">
        <v>0.1409</v>
      </c>
      <c r="FR17" s="25">
        <v>9.8799999999999999E-2</v>
      </c>
      <c r="FS17" s="25">
        <v>0.16239999999999999</v>
      </c>
      <c r="FT17" s="25">
        <v>0.33850000000000002</v>
      </c>
      <c r="FU17" s="25">
        <v>0.24379999999999999</v>
      </c>
      <c r="FV17" s="25">
        <v>0.151</v>
      </c>
      <c r="FW17" s="25">
        <v>0.15859999999999999</v>
      </c>
      <c r="FX17" s="25">
        <v>0.1951</v>
      </c>
      <c r="FY17" s="25">
        <v>0.16400000000000001</v>
      </c>
      <c r="FZ17" s="25">
        <v>0.20710000000000001</v>
      </c>
      <c r="GA17" s="25">
        <v>0.2676</v>
      </c>
      <c r="GB17" s="25">
        <v>6.0600000000000001E-2</v>
      </c>
      <c r="GC17" s="25">
        <v>5.7099999999999998E-2</v>
      </c>
      <c r="GD17" s="25">
        <v>0.35949999999999999</v>
      </c>
      <c r="GE17" s="25">
        <v>0.1467</v>
      </c>
      <c r="GF17" s="25">
        <v>0.24979999999999999</v>
      </c>
      <c r="GG17" s="25">
        <v>0.29720000000000002</v>
      </c>
      <c r="GH17" s="25">
        <v>0.29980000000000001</v>
      </c>
      <c r="GI17" s="25">
        <v>0.33589999999999998</v>
      </c>
      <c r="GJ17" s="25">
        <v>0.63600000000000001</v>
      </c>
      <c r="GK17" s="25">
        <v>0.47310000000000002</v>
      </c>
      <c r="GL17" s="25">
        <v>0.50360000000000005</v>
      </c>
      <c r="GM17" s="25">
        <v>0.35399999999999998</v>
      </c>
      <c r="GN17" s="25">
        <v>0.21340000000000001</v>
      </c>
      <c r="GO17" s="25">
        <v>0.1943</v>
      </c>
      <c r="GP17" s="25">
        <v>0.17710000000000001</v>
      </c>
      <c r="GQ17" s="25">
        <v>0.19489999999999999</v>
      </c>
      <c r="GR17" s="25">
        <v>0.2707</v>
      </c>
      <c r="GS17" s="25">
        <v>0.33589999999999998</v>
      </c>
      <c r="GT17" s="25">
        <v>0.37469999999999998</v>
      </c>
      <c r="GU17" s="25">
        <v>0.19719999999999999</v>
      </c>
      <c r="GV17" s="25">
        <v>0.2999</v>
      </c>
      <c r="GW17" s="25">
        <v>0.30249999999999999</v>
      </c>
      <c r="GX17" s="25">
        <v>0.28070000000000001</v>
      </c>
      <c r="GY17" s="25">
        <v>0.16889999999999999</v>
      </c>
      <c r="GZ17" s="25">
        <v>0.36409999999999998</v>
      </c>
      <c r="HA17" s="25">
        <v>0.30559999999999998</v>
      </c>
      <c r="HB17" s="25">
        <v>0.10489999999999999</v>
      </c>
      <c r="HC17" s="25">
        <v>0.16489999999999999</v>
      </c>
      <c r="HD17" s="25">
        <v>0.15939999999999999</v>
      </c>
      <c r="HE17" s="25">
        <v>0.20250000000000001</v>
      </c>
      <c r="HF17" s="25">
        <v>0.20269999999999999</v>
      </c>
      <c r="HG17" s="25">
        <v>0.22570000000000001</v>
      </c>
      <c r="HH17" s="25">
        <v>0.1633</v>
      </c>
      <c r="HI17" s="25">
        <v>0.1492</v>
      </c>
      <c r="HJ17" s="25">
        <v>0.4047</v>
      </c>
      <c r="HK17" s="25">
        <v>0</v>
      </c>
      <c r="HL17" s="25">
        <v>0.22869999999999999</v>
      </c>
      <c r="HM17" s="25">
        <v>0.25480000000000003</v>
      </c>
      <c r="HN17" s="25">
        <v>0.2</v>
      </c>
      <c r="HO17" s="25">
        <v>0.19980000000000001</v>
      </c>
      <c r="HP17" s="25">
        <v>0.21759999999999999</v>
      </c>
      <c r="HQ17" s="25">
        <v>0.17730000000000001</v>
      </c>
      <c r="HR17" s="25">
        <v>0.16089999999999999</v>
      </c>
      <c r="HS17" s="25">
        <v>0.1366</v>
      </c>
      <c r="HT17" s="25">
        <v>9.0200000000000002E-2</v>
      </c>
      <c r="HU17" s="25">
        <v>7.2099999999999997E-2</v>
      </c>
      <c r="HV17" s="25">
        <v>0.21049999999999999</v>
      </c>
      <c r="HW17" s="25">
        <v>0.17019999999999999</v>
      </c>
      <c r="HX17" s="25">
        <v>0.14369999999999999</v>
      </c>
      <c r="HY17" s="25">
        <v>0.13550000000000001</v>
      </c>
      <c r="HZ17" s="25">
        <v>0.10340000000000001</v>
      </c>
      <c r="IA17" s="25">
        <v>0.10920000000000001</v>
      </c>
      <c r="IB17" s="25">
        <v>0.15090000000000001</v>
      </c>
      <c r="IC17" s="25">
        <v>0.18099999999999999</v>
      </c>
      <c r="ID17" s="25">
        <v>0.18390000000000001</v>
      </c>
      <c r="IE17" s="25">
        <v>0.14899999999999999</v>
      </c>
      <c r="IF17" s="25">
        <v>0.26829999999999998</v>
      </c>
      <c r="IG17" s="25">
        <v>0.19869999999999999</v>
      </c>
      <c r="IH17" s="25">
        <v>0.2094</v>
      </c>
      <c r="II17" s="25">
        <v>0.22420000000000001</v>
      </c>
      <c r="IJ17" s="25">
        <v>0.32900000000000001</v>
      </c>
      <c r="IK17" s="25">
        <v>0.17480000000000001</v>
      </c>
      <c r="IL17" s="25">
        <v>0.17180000000000001</v>
      </c>
      <c r="IM17" s="25">
        <v>0.158</v>
      </c>
      <c r="IN17" s="25">
        <v>0.1832</v>
      </c>
      <c r="IO17" s="25">
        <v>0.1734</v>
      </c>
      <c r="IP17" s="25">
        <v>0.18740000000000001</v>
      </c>
      <c r="IQ17" s="25">
        <v>0.23449999999999999</v>
      </c>
      <c r="IR17" s="25">
        <v>0.1817</v>
      </c>
      <c r="IS17" s="25">
        <v>0.17080000000000001</v>
      </c>
      <c r="IT17" s="25">
        <v>0.19439999999999999</v>
      </c>
      <c r="IU17" s="25">
        <v>0.15329999999999999</v>
      </c>
      <c r="IV17" s="25">
        <v>0.24160000000000001</v>
      </c>
      <c r="IW17" s="25">
        <v>0.1784</v>
      </c>
      <c r="IX17" s="25">
        <v>0.19220000000000001</v>
      </c>
      <c r="IY17" s="25">
        <v>0.27829999999999999</v>
      </c>
      <c r="IZ17" s="25">
        <v>0.23400000000000001</v>
      </c>
      <c r="JA17" s="25">
        <v>0.2361</v>
      </c>
      <c r="JB17" s="25">
        <v>3.3224</v>
      </c>
      <c r="JC17" s="25">
        <v>4.9500000000000002E-2</v>
      </c>
      <c r="JD17" s="25">
        <v>5.4199999999999998E-2</v>
      </c>
      <c r="JE17" s="25">
        <v>4.5100000000000001E-2</v>
      </c>
      <c r="JF17" s="25">
        <v>3.3799999999999997E-2</v>
      </c>
      <c r="JG17" s="25">
        <v>3.49E-2</v>
      </c>
      <c r="JH17" s="25">
        <v>6.6100000000000006E-2</v>
      </c>
      <c r="JI17" s="25">
        <v>5.3800000000000001E-2</v>
      </c>
      <c r="JJ17" s="25">
        <v>0.11169999999999999</v>
      </c>
      <c r="JK17" s="25">
        <v>5.4300000000000001E-2</v>
      </c>
      <c r="JL17" s="25">
        <v>9.2200000000000004E-2</v>
      </c>
      <c r="JM17" s="25">
        <v>0.1249</v>
      </c>
      <c r="JN17" s="25">
        <v>0.13569999999999999</v>
      </c>
      <c r="JO17" s="25">
        <v>0.17249999999999999</v>
      </c>
      <c r="JP17" s="25">
        <v>0.24490000000000001</v>
      </c>
      <c r="JQ17" s="25">
        <v>4.8800000000000003E-2</v>
      </c>
      <c r="JR17" s="25">
        <v>0.09</v>
      </c>
      <c r="JS17" s="25">
        <v>0.15079999999999999</v>
      </c>
      <c r="JT17" s="25">
        <v>8.0100000000000005E-2</v>
      </c>
      <c r="JU17" s="25">
        <v>4.6100000000000002E-2</v>
      </c>
      <c r="JV17" s="25">
        <v>6.4299999999999996E-2</v>
      </c>
      <c r="JW17" s="25">
        <v>8.5099999999999995E-2</v>
      </c>
      <c r="JX17" s="25">
        <v>8.5000000000000006E-2</v>
      </c>
      <c r="JY17" s="25">
        <v>3.4599999999999999E-2</v>
      </c>
      <c r="JZ17" s="25">
        <v>2.4400000000000002E-2</v>
      </c>
      <c r="KA17" s="25">
        <v>1.06E-2</v>
      </c>
      <c r="KB17" s="25">
        <v>2.8500000000000001E-2</v>
      </c>
      <c r="KC17" s="25">
        <v>9.0200000000000002E-2</v>
      </c>
      <c r="KD17" s="25">
        <v>7.0599999999999996E-2</v>
      </c>
      <c r="KE17" s="25">
        <v>8.3699999999999997E-2</v>
      </c>
      <c r="KF17" s="25">
        <v>6.2700000000000006E-2</v>
      </c>
      <c r="KG17" s="25">
        <v>6.7699999999999996E-2</v>
      </c>
      <c r="KH17" s="25">
        <v>6.7000000000000004E-2</v>
      </c>
      <c r="KI17" s="25">
        <v>3.0700000000000002E-2</v>
      </c>
      <c r="KJ17" s="25">
        <v>2.23E-2</v>
      </c>
      <c r="KK17" s="25">
        <v>2.9499999999999998E-2</v>
      </c>
      <c r="KL17" s="25">
        <v>3.1199999999999999E-2</v>
      </c>
      <c r="KM17" s="25">
        <v>2.3800000000000002E-2</v>
      </c>
      <c r="KN17" s="25">
        <v>6.1999999999999998E-3</v>
      </c>
      <c r="KO17" s="25">
        <v>9.7999999999999997E-3</v>
      </c>
      <c r="KP17" s="25">
        <v>7.7000000000000002E-3</v>
      </c>
      <c r="KQ17" s="25">
        <v>3.5999999999999997E-2</v>
      </c>
      <c r="KR17" s="25">
        <v>2.0799999999999999E-2</v>
      </c>
      <c r="KS17" s="25">
        <v>0.16539999999999999</v>
      </c>
      <c r="KT17" s="25">
        <v>0.28720000000000001</v>
      </c>
      <c r="KU17" s="25">
        <v>0.28039999999999998</v>
      </c>
      <c r="KV17" s="25">
        <v>2.06E-2</v>
      </c>
      <c r="KW17" s="25">
        <v>2.4400000000000002E-2</v>
      </c>
      <c r="KX17" s="25">
        <v>1.4800000000000001E-2</v>
      </c>
      <c r="KY17" s="25">
        <v>3.95E-2</v>
      </c>
      <c r="KZ17" s="25">
        <v>4.4699999999999997E-2</v>
      </c>
      <c r="LA17" s="25">
        <v>1.9699999999999999E-2</v>
      </c>
      <c r="LB17" s="25">
        <v>5.6899999999999999E-2</v>
      </c>
      <c r="LC17" s="25">
        <v>3.32E-2</v>
      </c>
      <c r="LD17" s="25">
        <v>4.0300000000000002E-2</v>
      </c>
      <c r="LE17" s="25">
        <v>6.2300000000000001E-2</v>
      </c>
      <c r="LF17" s="25">
        <v>4.6899999999999997E-2</v>
      </c>
      <c r="LG17" s="25">
        <v>6.1600000000000002E-2</v>
      </c>
      <c r="LH17" s="25">
        <v>0.1517</v>
      </c>
      <c r="LI17" s="25">
        <v>0.16289999999999999</v>
      </c>
      <c r="LJ17" s="25">
        <v>4.6699999999999998E-2</v>
      </c>
      <c r="LK17" s="25">
        <v>4.1000000000000002E-2</v>
      </c>
      <c r="LL17" s="25">
        <v>1.23E-2</v>
      </c>
      <c r="LM17" s="25">
        <v>0.11169999999999999</v>
      </c>
      <c r="LN17" s="25">
        <v>4.0500000000000001E-2</v>
      </c>
      <c r="LO17" s="25">
        <v>9.0200000000000002E-2</v>
      </c>
      <c r="LP17" s="25">
        <v>5.11E-2</v>
      </c>
      <c r="LQ17" s="25">
        <v>4.1099999999999998E-2</v>
      </c>
      <c r="LR17" s="25">
        <v>5.57E-2</v>
      </c>
      <c r="LS17" s="25">
        <v>6.3200000000000006E-2</v>
      </c>
      <c r="LT17" s="25">
        <v>0.11849999999999999</v>
      </c>
      <c r="LU17" s="25">
        <v>5.96E-2</v>
      </c>
      <c r="LV17" s="25">
        <v>3.6600000000000001E-2</v>
      </c>
      <c r="LW17" s="25">
        <v>5.2900000000000003E-2</v>
      </c>
      <c r="LX17" s="25">
        <v>6.7699999999999996E-2</v>
      </c>
      <c r="LY17" s="25">
        <v>0.121</v>
      </c>
      <c r="LZ17" s="25">
        <v>7.7499999999999999E-2</v>
      </c>
      <c r="MA17" s="25">
        <v>8.3299999999999999E-2</v>
      </c>
      <c r="MB17" s="25">
        <v>0.1308</v>
      </c>
      <c r="MC17" s="25">
        <v>4.99E-2</v>
      </c>
      <c r="MD17" s="25">
        <v>9.0300000000000005E-2</v>
      </c>
      <c r="ME17" s="25">
        <v>0.1032</v>
      </c>
      <c r="MF17" s="25">
        <v>6.7199999999999996E-2</v>
      </c>
      <c r="MG17" s="25">
        <v>6.2100000000000002E-2</v>
      </c>
      <c r="MH17" s="25">
        <v>6.7400000000000002E-2</v>
      </c>
      <c r="MI17" s="25">
        <v>6.1800000000000001E-2</v>
      </c>
      <c r="MJ17" s="25">
        <v>0.13739999999999999</v>
      </c>
      <c r="MK17" s="25">
        <v>2.5700000000000001E-2</v>
      </c>
      <c r="ML17" s="25">
        <v>2.69E-2</v>
      </c>
      <c r="MM17" s="25">
        <v>5.8999999999999999E-3</v>
      </c>
      <c r="MN17" s="25">
        <v>2.47E-2</v>
      </c>
      <c r="MO17" s="25">
        <v>4.9799999999999997E-2</v>
      </c>
      <c r="MP17" s="25">
        <v>0.1166</v>
      </c>
      <c r="MQ17" s="25">
        <v>5.9299999999999999E-2</v>
      </c>
      <c r="MR17" s="25">
        <v>9.3899999999999997E-2</v>
      </c>
      <c r="MS17" s="25">
        <v>6.1800000000000001E-2</v>
      </c>
      <c r="MT17" s="25">
        <v>9.0700000000000003E-2</v>
      </c>
      <c r="MU17" s="25">
        <v>0.1283</v>
      </c>
      <c r="MV17" s="25">
        <v>6.7199999999999996E-2</v>
      </c>
      <c r="MW17" s="25">
        <v>0.1013</v>
      </c>
      <c r="MX17" s="25">
        <v>9.6100000000000005E-2</v>
      </c>
      <c r="MY17" s="25">
        <v>0.1278</v>
      </c>
      <c r="MZ17" s="25">
        <v>6.7500000000000004E-2</v>
      </c>
      <c r="NA17" s="25">
        <v>5.3400000000000003E-2</v>
      </c>
      <c r="NB17" s="25">
        <v>6.6600000000000006E-2</v>
      </c>
      <c r="NC17" s="25">
        <v>8.6300000000000002E-2</v>
      </c>
      <c r="ND17" s="25">
        <v>6.3E-2</v>
      </c>
      <c r="NE17" s="25">
        <v>5.6399999999999999E-2</v>
      </c>
      <c r="NF17" s="25">
        <v>3.5999999999999997E-2</v>
      </c>
      <c r="NG17" s="182">
        <v>6.6900000000000001E-2</v>
      </c>
      <c r="NH17" s="166">
        <v>5.8799999999999998E-2</v>
      </c>
      <c r="NI17" s="167">
        <v>8.8499999999999995E-2</v>
      </c>
      <c r="NJ17" s="168">
        <v>0</v>
      </c>
    </row>
    <row r="18" spans="2:374" x14ac:dyDescent="0.3">
      <c r="B18" s="18" t="s">
        <v>830</v>
      </c>
      <c r="C18" s="24">
        <v>4.8300000000000003E-2</v>
      </c>
      <c r="D18" s="25">
        <v>3.7499999999999999E-2</v>
      </c>
      <c r="E18" s="25">
        <v>2.0899999999999998E-2</v>
      </c>
      <c r="F18" s="25">
        <v>7.3200000000000001E-2</v>
      </c>
      <c r="G18" s="25">
        <v>4.1200000000000001E-2</v>
      </c>
      <c r="H18" s="25">
        <v>4.7500000000000001E-2</v>
      </c>
      <c r="I18" s="25">
        <v>1.8700000000000001E-2</v>
      </c>
      <c r="J18" s="25">
        <v>3.4700000000000002E-2</v>
      </c>
      <c r="K18" s="25">
        <v>1.9099999999999999E-2</v>
      </c>
      <c r="L18" s="25">
        <v>3.2899999999999999E-2</v>
      </c>
      <c r="M18" s="25">
        <v>1.5900000000000001E-2</v>
      </c>
      <c r="N18" s="25">
        <v>9.7999999999999997E-3</v>
      </c>
      <c r="O18" s="25">
        <v>1.3100000000000001E-2</v>
      </c>
      <c r="P18" s="25">
        <v>4.0599999999999997E-2</v>
      </c>
      <c r="Q18" s="26">
        <v>0</v>
      </c>
      <c r="R18" s="25">
        <v>2.93E-2</v>
      </c>
      <c r="S18" s="25">
        <v>4.7300000000000002E-2</v>
      </c>
      <c r="T18" s="25">
        <v>5.0200000000000002E-2</v>
      </c>
      <c r="U18" s="25">
        <v>3.95E-2</v>
      </c>
      <c r="V18" s="25">
        <v>4.48E-2</v>
      </c>
      <c r="W18" s="25">
        <v>4.8099999999999997E-2</v>
      </c>
      <c r="X18" s="25">
        <v>1.6199999999999999E-2</v>
      </c>
      <c r="Y18" s="25">
        <v>2.9000000000000001E-2</v>
      </c>
      <c r="Z18" s="25">
        <v>0.1197</v>
      </c>
      <c r="AA18" s="25">
        <v>0.7157</v>
      </c>
      <c r="AB18" s="25">
        <v>0.66379999999999995</v>
      </c>
      <c r="AC18" s="25">
        <v>7.1800000000000003E-2</v>
      </c>
      <c r="AD18" s="25">
        <v>3.1199999999999999E-2</v>
      </c>
      <c r="AE18" s="25">
        <v>2.52E-2</v>
      </c>
      <c r="AF18" s="25">
        <v>3.7999999999999999E-2</v>
      </c>
      <c r="AG18" s="25">
        <v>6.8099999999999994E-2</v>
      </c>
      <c r="AH18" s="25">
        <v>2.7400000000000001E-2</v>
      </c>
      <c r="AI18" s="25">
        <v>3.4500000000000003E-2</v>
      </c>
      <c r="AJ18" s="25">
        <v>4.2099999999999999E-2</v>
      </c>
      <c r="AK18" s="25">
        <v>5.0900000000000001E-2</v>
      </c>
      <c r="AL18" s="25">
        <v>6.0600000000000001E-2</v>
      </c>
      <c r="AM18" s="25">
        <v>3.9899999999999998E-2</v>
      </c>
      <c r="AN18" s="25">
        <v>3.5900000000000001E-2</v>
      </c>
      <c r="AO18" s="25">
        <v>1.9400000000000001E-2</v>
      </c>
      <c r="AP18" s="25">
        <v>3.8800000000000001E-2</v>
      </c>
      <c r="AQ18" s="25">
        <v>3.6999999999999998E-2</v>
      </c>
      <c r="AR18" s="25">
        <v>3.1E-2</v>
      </c>
      <c r="AS18" s="25">
        <v>3.0300000000000001E-2</v>
      </c>
      <c r="AT18" s="25">
        <v>2.8799999999999999E-2</v>
      </c>
      <c r="AU18" s="25">
        <v>2.6200000000000001E-2</v>
      </c>
      <c r="AV18" s="25">
        <v>2.81E-2</v>
      </c>
      <c r="AW18" s="25">
        <v>3.0599999999999999E-2</v>
      </c>
      <c r="AX18" s="25">
        <v>2.6800000000000001E-2</v>
      </c>
      <c r="AY18" s="25">
        <v>1.9E-2</v>
      </c>
      <c r="AZ18" s="25">
        <v>1.78E-2</v>
      </c>
      <c r="BA18" s="25">
        <v>2.1100000000000001E-2</v>
      </c>
      <c r="BB18" s="25">
        <v>2.5700000000000001E-2</v>
      </c>
      <c r="BC18" s="25">
        <v>2.5999999999999999E-2</v>
      </c>
      <c r="BD18" s="25">
        <v>1.8200000000000001E-2</v>
      </c>
      <c r="BE18" s="25">
        <v>2.5000000000000001E-2</v>
      </c>
      <c r="BF18" s="25">
        <v>2.3E-2</v>
      </c>
      <c r="BG18" s="25">
        <v>2.64E-2</v>
      </c>
      <c r="BH18" s="25">
        <v>2.5600000000000001E-2</v>
      </c>
      <c r="BI18" s="25">
        <v>2.35E-2</v>
      </c>
      <c r="BJ18" s="25">
        <v>1.7000000000000001E-2</v>
      </c>
      <c r="BK18" s="25">
        <v>2.4799999999999999E-2</v>
      </c>
      <c r="BL18" s="25">
        <v>1.7100000000000001E-2</v>
      </c>
      <c r="BM18" s="25">
        <v>4.0399999999999998E-2</v>
      </c>
      <c r="BN18" s="25">
        <v>2.0799999999999999E-2</v>
      </c>
      <c r="BO18" s="25">
        <v>2.58E-2</v>
      </c>
      <c r="BP18" s="25">
        <v>2.3800000000000002E-2</v>
      </c>
      <c r="BQ18" s="25">
        <v>2.24E-2</v>
      </c>
      <c r="BR18" s="25">
        <v>7.6399999999999996E-2</v>
      </c>
      <c r="BS18" s="25">
        <v>2.9499999999999998E-2</v>
      </c>
      <c r="BT18" s="25">
        <v>2.3199999999999998E-2</v>
      </c>
      <c r="BU18" s="25">
        <v>1.66E-2</v>
      </c>
      <c r="BV18" s="25">
        <v>1.5299999999999999E-2</v>
      </c>
      <c r="BW18" s="25">
        <v>2.52E-2</v>
      </c>
      <c r="BX18" s="25">
        <v>0.16520000000000001</v>
      </c>
      <c r="BY18" s="25">
        <v>5.0999999999999997E-2</v>
      </c>
      <c r="BZ18" s="25">
        <v>0.14369999999999999</v>
      </c>
      <c r="CA18" s="25">
        <v>4.3799999999999999E-2</v>
      </c>
      <c r="CB18" s="25">
        <v>1.6500000000000001E-2</v>
      </c>
      <c r="CC18" s="25">
        <v>3.0300000000000001E-2</v>
      </c>
      <c r="CD18" s="25">
        <v>1.9400000000000001E-2</v>
      </c>
      <c r="CE18" s="25">
        <v>2.2100000000000002E-2</v>
      </c>
      <c r="CF18" s="25">
        <v>3.6400000000000002E-2</v>
      </c>
      <c r="CG18" s="25">
        <v>3.6999999999999998E-2</v>
      </c>
      <c r="CH18" s="25">
        <v>1.9699999999999999E-2</v>
      </c>
      <c r="CI18" s="25">
        <v>1.4200000000000001E-2</v>
      </c>
      <c r="CJ18" s="25">
        <v>0.02</v>
      </c>
      <c r="CK18" s="25">
        <v>1.66E-2</v>
      </c>
      <c r="CL18" s="25">
        <v>1.7600000000000001E-2</v>
      </c>
      <c r="CM18" s="25">
        <v>1.8200000000000001E-2</v>
      </c>
      <c r="CN18" s="25">
        <v>1.4999999999999999E-2</v>
      </c>
      <c r="CO18" s="25">
        <v>2.2499999999999999E-2</v>
      </c>
      <c r="CP18" s="25">
        <v>1.55E-2</v>
      </c>
      <c r="CQ18" s="25">
        <v>4.0800000000000003E-2</v>
      </c>
      <c r="CR18" s="25">
        <v>5.3400000000000003E-2</v>
      </c>
      <c r="CS18" s="25">
        <v>0.10539999999999999</v>
      </c>
      <c r="CT18" s="25">
        <v>4.0500000000000001E-2</v>
      </c>
      <c r="CU18" s="25">
        <v>1.4500000000000001E-2</v>
      </c>
      <c r="CV18" s="25">
        <v>1.4999999999999999E-2</v>
      </c>
      <c r="CW18" s="25">
        <v>1.29E-2</v>
      </c>
      <c r="CX18" s="25">
        <v>4.4900000000000002E-2</v>
      </c>
      <c r="CY18" s="25">
        <v>1.5699999999999999E-2</v>
      </c>
      <c r="CZ18" s="25">
        <v>6.3E-3</v>
      </c>
      <c r="DA18" s="25">
        <v>1.7299999999999999E-2</v>
      </c>
      <c r="DB18" s="25">
        <v>1.17E-2</v>
      </c>
      <c r="DC18" s="25">
        <v>9.7000000000000003E-3</v>
      </c>
      <c r="DD18" s="25">
        <v>9.9000000000000008E-3</v>
      </c>
      <c r="DE18" s="25">
        <v>1.2200000000000001E-2</v>
      </c>
      <c r="DF18" s="25">
        <v>1.0800000000000001E-2</v>
      </c>
      <c r="DG18" s="25">
        <v>1.2800000000000001E-2</v>
      </c>
      <c r="DH18" s="25">
        <v>1.7899999999999999E-2</v>
      </c>
      <c r="DI18" s="25">
        <v>8.0999999999999996E-3</v>
      </c>
      <c r="DJ18" s="25">
        <v>7.4000000000000003E-3</v>
      </c>
      <c r="DK18" s="25">
        <v>1.38E-2</v>
      </c>
      <c r="DL18" s="25">
        <v>1.1900000000000001E-2</v>
      </c>
      <c r="DM18" s="25">
        <v>1.15E-2</v>
      </c>
      <c r="DN18" s="25">
        <v>0.02</v>
      </c>
      <c r="DO18" s="25">
        <v>1.03E-2</v>
      </c>
      <c r="DP18" s="25">
        <v>8.0000000000000002E-3</v>
      </c>
      <c r="DQ18" s="25">
        <v>8.6E-3</v>
      </c>
      <c r="DR18" s="25">
        <v>1.43E-2</v>
      </c>
      <c r="DS18" s="25">
        <v>9.2999999999999992E-3</v>
      </c>
      <c r="DT18" s="25">
        <v>3.73E-2</v>
      </c>
      <c r="DU18" s="25">
        <v>3.56E-2</v>
      </c>
      <c r="DV18" s="25">
        <v>1.3299999999999999E-2</v>
      </c>
      <c r="DW18" s="25">
        <v>1.17E-2</v>
      </c>
      <c r="DX18" s="25">
        <v>3.1800000000000002E-2</v>
      </c>
      <c r="DY18" s="25">
        <v>2.0500000000000001E-2</v>
      </c>
      <c r="DZ18" s="25">
        <v>1.4800000000000001E-2</v>
      </c>
      <c r="EA18" s="25">
        <v>1.2E-2</v>
      </c>
      <c r="EB18" s="25">
        <v>5.8799999999999998E-2</v>
      </c>
      <c r="EC18" s="25">
        <v>2.1600000000000001E-2</v>
      </c>
      <c r="ED18" s="25">
        <v>1.61E-2</v>
      </c>
      <c r="EE18" s="25">
        <v>1.26E-2</v>
      </c>
      <c r="EF18" s="25">
        <v>1.8499999999999999E-2</v>
      </c>
      <c r="EG18" s="25">
        <v>1.9900000000000001E-2</v>
      </c>
      <c r="EH18" s="25">
        <v>1.2800000000000001E-2</v>
      </c>
      <c r="EI18" s="25">
        <v>1.34E-2</v>
      </c>
      <c r="EJ18" s="25">
        <v>1.5100000000000001E-2</v>
      </c>
      <c r="EK18" s="25">
        <v>2.63E-2</v>
      </c>
      <c r="EL18" s="25">
        <v>0.10100000000000001</v>
      </c>
      <c r="EM18" s="25">
        <v>1.1599999999999999E-2</v>
      </c>
      <c r="EN18" s="25">
        <v>1.6500000000000001E-2</v>
      </c>
      <c r="EO18" s="25">
        <v>0.17050000000000001</v>
      </c>
      <c r="EP18" s="25">
        <v>0.09</v>
      </c>
      <c r="EQ18" s="25">
        <v>7.6700000000000004E-2</v>
      </c>
      <c r="ER18" s="25">
        <v>5.2999999999999999E-2</v>
      </c>
      <c r="ES18" s="25">
        <v>2.4400000000000002E-2</v>
      </c>
      <c r="ET18" s="25">
        <v>5.6599999999999998E-2</v>
      </c>
      <c r="EU18" s="25">
        <v>5.5899999999999998E-2</v>
      </c>
      <c r="EV18" s="25">
        <v>1.29E-2</v>
      </c>
      <c r="EW18" s="25">
        <v>7.6E-3</v>
      </c>
      <c r="EX18" s="25">
        <v>1.52E-2</v>
      </c>
      <c r="EY18" s="25">
        <v>1.1599999999999999E-2</v>
      </c>
      <c r="EZ18" s="25">
        <v>1.4200000000000001E-2</v>
      </c>
      <c r="FA18" s="25">
        <v>1.61E-2</v>
      </c>
      <c r="FB18" s="25">
        <v>2.8799999999999999E-2</v>
      </c>
      <c r="FC18" s="25">
        <v>0.22889999999999999</v>
      </c>
      <c r="FD18" s="25">
        <v>1.04E-2</v>
      </c>
      <c r="FE18" s="25">
        <v>8.8999999999999999E-3</v>
      </c>
      <c r="FF18" s="25">
        <v>0.14660000000000001</v>
      </c>
      <c r="FG18" s="25">
        <v>0.1241</v>
      </c>
      <c r="FH18" s="25">
        <v>3.7999999999999999E-2</v>
      </c>
      <c r="FI18" s="25">
        <v>0.11409999999999999</v>
      </c>
      <c r="FJ18" s="25">
        <v>8.77E-2</v>
      </c>
      <c r="FK18" s="25">
        <v>4.8000000000000001E-2</v>
      </c>
      <c r="FL18" s="25">
        <v>8.7400000000000005E-2</v>
      </c>
      <c r="FM18" s="25">
        <v>0.1409</v>
      </c>
      <c r="FN18" s="25">
        <v>4.1399999999999999E-2</v>
      </c>
      <c r="FO18" s="25">
        <v>5.5300000000000002E-2</v>
      </c>
      <c r="FP18" s="25">
        <v>4.0500000000000001E-2</v>
      </c>
      <c r="FQ18" s="25">
        <v>3.2099999999999997E-2</v>
      </c>
      <c r="FR18" s="25">
        <v>0.37619999999999998</v>
      </c>
      <c r="FS18" s="25">
        <v>1.8200000000000001E-2</v>
      </c>
      <c r="FT18" s="25">
        <v>0.155</v>
      </c>
      <c r="FU18" s="25">
        <v>3.1300000000000001E-2</v>
      </c>
      <c r="FV18" s="25">
        <v>2.7900000000000001E-2</v>
      </c>
      <c r="FW18" s="25">
        <v>2.12E-2</v>
      </c>
      <c r="FX18" s="25">
        <v>3.4799999999999998E-2</v>
      </c>
      <c r="FY18" s="25">
        <v>2.5100000000000001E-2</v>
      </c>
      <c r="FZ18" s="25">
        <v>1.9E-2</v>
      </c>
      <c r="GA18" s="25">
        <v>2.4899999999999999E-2</v>
      </c>
      <c r="GB18" s="25">
        <v>2.47E-2</v>
      </c>
      <c r="GC18" s="25">
        <v>3.0200000000000001E-2</v>
      </c>
      <c r="GD18" s="25">
        <v>4.8899999999999999E-2</v>
      </c>
      <c r="GE18" s="25">
        <v>1.9300000000000001E-2</v>
      </c>
      <c r="GF18" s="25">
        <v>2.75E-2</v>
      </c>
      <c r="GG18" s="25">
        <v>3.5299999999999998E-2</v>
      </c>
      <c r="GH18" s="25">
        <v>3.27E-2</v>
      </c>
      <c r="GI18" s="25">
        <v>3.8100000000000002E-2</v>
      </c>
      <c r="GJ18" s="25">
        <v>6.5699999999999995E-2</v>
      </c>
      <c r="GK18" s="25">
        <v>6.2899999999999998E-2</v>
      </c>
      <c r="GL18" s="25">
        <v>8.4699999999999998E-2</v>
      </c>
      <c r="GM18" s="25">
        <v>5.8400000000000001E-2</v>
      </c>
      <c r="GN18" s="25">
        <v>2.8899999999999999E-2</v>
      </c>
      <c r="GO18" s="25">
        <v>1.9800000000000002E-2</v>
      </c>
      <c r="GP18" s="25">
        <v>2.7400000000000001E-2</v>
      </c>
      <c r="GQ18" s="25">
        <v>3.8199999999999998E-2</v>
      </c>
      <c r="GR18" s="25">
        <v>3.6299999999999999E-2</v>
      </c>
      <c r="GS18" s="25">
        <v>2.5700000000000001E-2</v>
      </c>
      <c r="GT18" s="25">
        <v>2.1100000000000001E-2</v>
      </c>
      <c r="GU18" s="25">
        <v>1.7399999999999999E-2</v>
      </c>
      <c r="GV18" s="25">
        <v>2.7900000000000001E-2</v>
      </c>
      <c r="GW18" s="25">
        <v>3.1E-2</v>
      </c>
      <c r="GX18" s="25">
        <v>0.1449</v>
      </c>
      <c r="GY18" s="25">
        <v>2.7799999999999998E-2</v>
      </c>
      <c r="GZ18" s="25">
        <v>2.6700000000000002E-2</v>
      </c>
      <c r="HA18" s="25">
        <v>2.2200000000000001E-2</v>
      </c>
      <c r="HB18" s="25">
        <v>9.7999999999999997E-3</v>
      </c>
      <c r="HC18" s="25">
        <v>2.3699999999999999E-2</v>
      </c>
      <c r="HD18" s="25">
        <v>2.1700000000000001E-2</v>
      </c>
      <c r="HE18" s="25">
        <v>2.1899999999999999E-2</v>
      </c>
      <c r="HF18" s="25">
        <v>8.4500000000000006E-2</v>
      </c>
      <c r="HG18" s="25">
        <v>1.7000000000000001E-2</v>
      </c>
      <c r="HH18" s="25">
        <v>0.98429999999999995</v>
      </c>
      <c r="HI18" s="25">
        <v>2.3300000000000001E-2</v>
      </c>
      <c r="HJ18" s="25">
        <v>1.83E-2</v>
      </c>
      <c r="HK18" s="25">
        <v>0</v>
      </c>
      <c r="HL18" s="25">
        <v>3.0499999999999999E-2</v>
      </c>
      <c r="HM18" s="25">
        <v>4.3200000000000002E-2</v>
      </c>
      <c r="HN18" s="25">
        <v>5.9499999999999997E-2</v>
      </c>
      <c r="HO18" s="25">
        <v>2.12E-2</v>
      </c>
      <c r="HP18" s="25">
        <v>2.1499999999999998E-2</v>
      </c>
      <c r="HQ18" s="25">
        <v>1.8499999999999999E-2</v>
      </c>
      <c r="HR18" s="25">
        <v>3.0200000000000001E-2</v>
      </c>
      <c r="HS18" s="25">
        <v>0.28820000000000001</v>
      </c>
      <c r="HT18" s="25">
        <v>2.18E-2</v>
      </c>
      <c r="HU18" s="25">
        <v>1.5699999999999999E-2</v>
      </c>
      <c r="HV18" s="25">
        <v>2.5899999999999999E-2</v>
      </c>
      <c r="HW18" s="25">
        <v>2.0500000000000001E-2</v>
      </c>
      <c r="HX18" s="25">
        <v>5.0799999999999998E-2</v>
      </c>
      <c r="HY18" s="25">
        <v>3.2800000000000003E-2</v>
      </c>
      <c r="HZ18" s="25">
        <v>2.8299999999999999E-2</v>
      </c>
      <c r="IA18" s="25">
        <v>4.1200000000000001E-2</v>
      </c>
      <c r="IB18" s="25">
        <v>2.8899999999999999E-2</v>
      </c>
      <c r="IC18" s="25">
        <v>5.1499999999999997E-2</v>
      </c>
      <c r="ID18" s="25">
        <v>3.9E-2</v>
      </c>
      <c r="IE18" s="25">
        <v>2.75E-2</v>
      </c>
      <c r="IF18" s="25">
        <v>2.0199999999999999E-2</v>
      </c>
      <c r="IG18" s="25">
        <v>1.4E-2</v>
      </c>
      <c r="IH18" s="25">
        <v>1.47E-2</v>
      </c>
      <c r="II18" s="25">
        <v>7.4999999999999997E-3</v>
      </c>
      <c r="IJ18" s="25">
        <v>2.3E-2</v>
      </c>
      <c r="IK18" s="25">
        <v>4.8899999999999999E-2</v>
      </c>
      <c r="IL18" s="25">
        <v>1.9900000000000001E-2</v>
      </c>
      <c r="IM18" s="25">
        <v>5.8900000000000001E-2</v>
      </c>
      <c r="IN18" s="25">
        <v>0.17119999999999999</v>
      </c>
      <c r="IO18" s="25">
        <v>0.18479999999999999</v>
      </c>
      <c r="IP18" s="25">
        <v>1.72E-2</v>
      </c>
      <c r="IQ18" s="25">
        <v>3.6600000000000001E-2</v>
      </c>
      <c r="IR18" s="25">
        <v>2.3599999999999999E-2</v>
      </c>
      <c r="IS18" s="25">
        <v>1.6799999999999999E-2</v>
      </c>
      <c r="IT18" s="25">
        <v>1.44E-2</v>
      </c>
      <c r="IU18" s="25">
        <v>2.52E-2</v>
      </c>
      <c r="IV18" s="25">
        <v>2.18E-2</v>
      </c>
      <c r="IW18" s="25">
        <v>2.23E-2</v>
      </c>
      <c r="IX18" s="25">
        <v>3.44E-2</v>
      </c>
      <c r="IY18" s="25">
        <v>5.33E-2</v>
      </c>
      <c r="IZ18" s="25">
        <v>1.7299999999999999E-2</v>
      </c>
      <c r="JA18" s="25">
        <v>2.47E-2</v>
      </c>
      <c r="JB18" s="25">
        <v>4.02E-2</v>
      </c>
      <c r="JC18" s="25">
        <v>7.4570999999999996</v>
      </c>
      <c r="JD18" s="25">
        <v>12.0549</v>
      </c>
      <c r="JE18" s="25">
        <v>12.217000000000001</v>
      </c>
      <c r="JF18" s="25">
        <v>9.0838000000000001</v>
      </c>
      <c r="JG18" s="25">
        <v>11.494899999999999</v>
      </c>
      <c r="JH18" s="25">
        <v>10.428900000000001</v>
      </c>
      <c r="JI18" s="25">
        <v>9.8210999999999995</v>
      </c>
      <c r="JJ18" s="25">
        <v>8.0090000000000003</v>
      </c>
      <c r="JK18" s="25">
        <v>12.678800000000001</v>
      </c>
      <c r="JL18" s="25">
        <v>5.3699999999999998E-2</v>
      </c>
      <c r="JM18" s="25">
        <v>5.7500000000000002E-2</v>
      </c>
      <c r="JN18" s="25">
        <v>9.0499999999999997E-2</v>
      </c>
      <c r="JO18" s="25">
        <v>0.33189999999999997</v>
      </c>
      <c r="JP18" s="25">
        <v>7.4399999999999994E-2</v>
      </c>
      <c r="JQ18" s="25">
        <v>6.93E-2</v>
      </c>
      <c r="JR18" s="25">
        <v>9.8900000000000002E-2</v>
      </c>
      <c r="JS18" s="25">
        <v>9.0200000000000002E-2</v>
      </c>
      <c r="JT18" s="25">
        <v>4.99E-2</v>
      </c>
      <c r="JU18" s="25">
        <v>3.6299999999999999E-2</v>
      </c>
      <c r="JV18" s="25">
        <v>2.9700000000000001E-2</v>
      </c>
      <c r="JW18" s="25">
        <v>2.9600000000000001E-2</v>
      </c>
      <c r="JX18" s="25">
        <v>6.4899999999999999E-2</v>
      </c>
      <c r="JY18" s="25">
        <v>1.2999999999999999E-2</v>
      </c>
      <c r="JZ18" s="25">
        <v>2.41E-2</v>
      </c>
      <c r="KA18" s="25">
        <v>1.66E-2</v>
      </c>
      <c r="KB18" s="25">
        <v>1.06E-2</v>
      </c>
      <c r="KC18" s="25">
        <v>1.43E-2</v>
      </c>
      <c r="KD18" s="25">
        <v>2.3900000000000001E-2</v>
      </c>
      <c r="KE18" s="25">
        <v>2.9399999999999999E-2</v>
      </c>
      <c r="KF18" s="25">
        <v>2.5000000000000001E-2</v>
      </c>
      <c r="KG18" s="25">
        <v>3.5900000000000001E-2</v>
      </c>
      <c r="KH18" s="25">
        <v>5.2200000000000003E-2</v>
      </c>
      <c r="KI18" s="25">
        <v>2.41E-2</v>
      </c>
      <c r="KJ18" s="25">
        <v>2.29E-2</v>
      </c>
      <c r="KK18" s="25">
        <v>3.0099999999999998E-2</v>
      </c>
      <c r="KL18" s="25">
        <v>3.8600000000000002E-2</v>
      </c>
      <c r="KM18" s="25">
        <v>2.4899999999999999E-2</v>
      </c>
      <c r="KN18" s="25">
        <v>6.3E-3</v>
      </c>
      <c r="KO18" s="25">
        <v>1.3100000000000001E-2</v>
      </c>
      <c r="KP18" s="25">
        <v>8.6E-3</v>
      </c>
      <c r="KQ18" s="25">
        <v>3.32E-2</v>
      </c>
      <c r="KR18" s="25">
        <v>6.59E-2</v>
      </c>
      <c r="KS18" s="25">
        <v>0.14710000000000001</v>
      </c>
      <c r="KT18" s="25">
        <v>7.3800000000000004E-2</v>
      </c>
      <c r="KU18" s="25">
        <v>3.32E-2</v>
      </c>
      <c r="KV18" s="25">
        <v>2.8799999999999999E-2</v>
      </c>
      <c r="KW18" s="25">
        <v>2.5499999999999998E-2</v>
      </c>
      <c r="KX18" s="25">
        <v>1.15E-2</v>
      </c>
      <c r="KY18" s="25">
        <v>1.32E-2</v>
      </c>
      <c r="KZ18" s="25">
        <v>2.6100000000000002E-2</v>
      </c>
      <c r="LA18" s="25">
        <v>2.0199999999999999E-2</v>
      </c>
      <c r="LB18" s="25">
        <v>2.4199999999999999E-2</v>
      </c>
      <c r="LC18" s="25">
        <v>3.1399999999999997E-2</v>
      </c>
      <c r="LD18" s="25">
        <v>3.3700000000000001E-2</v>
      </c>
      <c r="LE18" s="25">
        <v>3.49E-2</v>
      </c>
      <c r="LF18" s="25">
        <v>5.3699999999999998E-2</v>
      </c>
      <c r="LG18" s="25">
        <v>2.3199999999999998E-2</v>
      </c>
      <c r="LH18" s="25">
        <v>3.8600000000000002E-2</v>
      </c>
      <c r="LI18" s="25">
        <v>9.7000000000000003E-3</v>
      </c>
      <c r="LJ18" s="25">
        <v>2.5899999999999999E-2</v>
      </c>
      <c r="LK18" s="25">
        <v>2.7400000000000001E-2</v>
      </c>
      <c r="LL18" s="25">
        <v>1.1900000000000001E-2</v>
      </c>
      <c r="LM18" s="25">
        <v>0.12720000000000001</v>
      </c>
      <c r="LN18" s="25">
        <v>3.9300000000000002E-2</v>
      </c>
      <c r="LO18" s="25">
        <v>5.9700000000000003E-2</v>
      </c>
      <c r="LP18" s="25">
        <v>4.6600000000000003E-2</v>
      </c>
      <c r="LQ18" s="25">
        <v>4.6800000000000001E-2</v>
      </c>
      <c r="LR18" s="25">
        <v>3.4299999999999997E-2</v>
      </c>
      <c r="LS18" s="25">
        <v>6.6799999999999998E-2</v>
      </c>
      <c r="LT18" s="25">
        <v>4.9599999999999998E-2</v>
      </c>
      <c r="LU18" s="25">
        <v>2.7900000000000001E-2</v>
      </c>
      <c r="LV18" s="25">
        <v>2.9700000000000001E-2</v>
      </c>
      <c r="LW18" s="25">
        <v>0.05</v>
      </c>
      <c r="LX18" s="25">
        <v>2.41E-2</v>
      </c>
      <c r="LY18" s="25">
        <v>2.9600000000000001E-2</v>
      </c>
      <c r="LZ18" s="25">
        <v>1.8599999999999998E-2</v>
      </c>
      <c r="MA18" s="25">
        <v>4.2999999999999997E-2</v>
      </c>
      <c r="MB18" s="25">
        <v>3.2899999999999999E-2</v>
      </c>
      <c r="MC18" s="25">
        <v>2.5899999999999999E-2</v>
      </c>
      <c r="MD18" s="25">
        <v>3.3300000000000003E-2</v>
      </c>
      <c r="ME18" s="25">
        <v>3.7100000000000001E-2</v>
      </c>
      <c r="MF18" s="25">
        <v>3.4700000000000002E-2</v>
      </c>
      <c r="MG18" s="25">
        <v>3.2800000000000003E-2</v>
      </c>
      <c r="MH18" s="25">
        <v>3.7400000000000003E-2</v>
      </c>
      <c r="MI18" s="25">
        <v>3.1199999999999999E-2</v>
      </c>
      <c r="MJ18" s="25">
        <v>4.5699999999999998E-2</v>
      </c>
      <c r="MK18" s="25">
        <v>2.2499999999999999E-2</v>
      </c>
      <c r="ML18" s="25">
        <v>2.8400000000000002E-2</v>
      </c>
      <c r="MM18" s="25">
        <v>2.06E-2</v>
      </c>
      <c r="MN18" s="25">
        <v>2.5499999999999998E-2</v>
      </c>
      <c r="MO18" s="25">
        <v>4.5400000000000003E-2</v>
      </c>
      <c r="MP18" s="25">
        <v>5.4100000000000002E-2</v>
      </c>
      <c r="MQ18" s="25">
        <v>3.9199999999999999E-2</v>
      </c>
      <c r="MR18" s="25">
        <v>7.9100000000000004E-2</v>
      </c>
      <c r="MS18" s="25">
        <v>7.4099999999999999E-2</v>
      </c>
      <c r="MT18" s="25">
        <v>0.10979999999999999</v>
      </c>
      <c r="MU18" s="25">
        <v>0.1467</v>
      </c>
      <c r="MV18" s="25">
        <v>6.0100000000000001E-2</v>
      </c>
      <c r="MW18" s="25">
        <v>0.25929999999999997</v>
      </c>
      <c r="MX18" s="25">
        <v>3.1399999999999997E-2</v>
      </c>
      <c r="MY18" s="25">
        <v>5.96E-2</v>
      </c>
      <c r="MZ18" s="25">
        <v>0.1062</v>
      </c>
      <c r="NA18" s="25">
        <v>3.3099999999999997E-2</v>
      </c>
      <c r="NB18" s="25">
        <v>4.0000000000000001E-3</v>
      </c>
      <c r="NC18" s="25">
        <v>3.6999999999999998E-2</v>
      </c>
      <c r="ND18" s="25">
        <v>4.0500000000000001E-2</v>
      </c>
      <c r="NE18" s="25">
        <v>8.8300000000000003E-2</v>
      </c>
      <c r="NF18" s="25">
        <v>3.7499999999999999E-2</v>
      </c>
      <c r="NG18" s="182">
        <v>4.2700000000000002E-2</v>
      </c>
      <c r="NH18" s="166">
        <v>5.74E-2</v>
      </c>
      <c r="NI18" s="167">
        <v>0.15079999999999999</v>
      </c>
      <c r="NJ18" s="168">
        <v>0</v>
      </c>
    </row>
    <row r="19" spans="2:374" x14ac:dyDescent="0.3">
      <c r="B19" s="18" t="s">
        <v>831</v>
      </c>
      <c r="C19" s="24">
        <v>0.1268</v>
      </c>
      <c r="D19" s="25">
        <v>9.3899999999999997E-2</v>
      </c>
      <c r="E19" s="25">
        <v>5.8299999999999998E-2</v>
      </c>
      <c r="F19" s="25">
        <v>0.1323</v>
      </c>
      <c r="G19" s="25">
        <v>8.7099999999999997E-2</v>
      </c>
      <c r="H19" s="25">
        <v>0.19009999999999999</v>
      </c>
      <c r="I19" s="25">
        <v>0.2001</v>
      </c>
      <c r="J19" s="25">
        <v>0.24399999999999999</v>
      </c>
      <c r="K19" s="25">
        <v>9.5699999999999993E-2</v>
      </c>
      <c r="L19" s="25">
        <v>0.1019</v>
      </c>
      <c r="M19" s="25">
        <v>0.17100000000000001</v>
      </c>
      <c r="N19" s="25">
        <v>7.1300000000000002E-2</v>
      </c>
      <c r="O19" s="25">
        <v>5.1200000000000002E-2</v>
      </c>
      <c r="P19" s="25">
        <v>9.4500000000000001E-2</v>
      </c>
      <c r="Q19" s="26">
        <v>0</v>
      </c>
      <c r="R19" s="25">
        <v>9.69E-2</v>
      </c>
      <c r="S19" s="25">
        <v>0.40570000000000001</v>
      </c>
      <c r="T19" s="25">
        <v>7.6799999999999993E-2</v>
      </c>
      <c r="U19" s="25">
        <v>8.1600000000000006E-2</v>
      </c>
      <c r="V19" s="25">
        <v>0.1055</v>
      </c>
      <c r="W19" s="25">
        <v>0.16789999999999999</v>
      </c>
      <c r="X19" s="25">
        <v>0.184</v>
      </c>
      <c r="Y19" s="25">
        <v>0.18210000000000001</v>
      </c>
      <c r="Z19" s="25">
        <v>0.1149</v>
      </c>
      <c r="AA19" s="25">
        <v>0.14360000000000001</v>
      </c>
      <c r="AB19" s="25">
        <v>0.122</v>
      </c>
      <c r="AC19" s="25">
        <v>0.1305</v>
      </c>
      <c r="AD19" s="25">
        <v>0.1986</v>
      </c>
      <c r="AE19" s="25">
        <v>0.18909999999999999</v>
      </c>
      <c r="AF19" s="25">
        <v>0.26729999999999998</v>
      </c>
      <c r="AG19" s="25">
        <v>0.23469999999999999</v>
      </c>
      <c r="AH19" s="25">
        <v>0.17330000000000001</v>
      </c>
      <c r="AI19" s="25">
        <v>0.19980000000000001</v>
      </c>
      <c r="AJ19" s="25">
        <v>0.1827</v>
      </c>
      <c r="AK19" s="25">
        <v>0.3044</v>
      </c>
      <c r="AL19" s="25">
        <v>0.74039999999999995</v>
      </c>
      <c r="AM19" s="25">
        <v>0.19370000000000001</v>
      </c>
      <c r="AN19" s="25">
        <v>0.2024</v>
      </c>
      <c r="AO19" s="25">
        <v>0.1404</v>
      </c>
      <c r="AP19" s="25">
        <v>0.1845</v>
      </c>
      <c r="AQ19" s="25">
        <v>0.2137</v>
      </c>
      <c r="AR19" s="25">
        <v>0.18310000000000001</v>
      </c>
      <c r="AS19" s="25">
        <v>0.2291</v>
      </c>
      <c r="AT19" s="25">
        <v>0.24790000000000001</v>
      </c>
      <c r="AU19" s="25">
        <v>0.15429999999999999</v>
      </c>
      <c r="AV19" s="25">
        <v>0.28570000000000001</v>
      </c>
      <c r="AW19" s="25">
        <v>0.14499999999999999</v>
      </c>
      <c r="AX19" s="25">
        <v>0.15629999999999999</v>
      </c>
      <c r="AY19" s="25">
        <v>0.17460000000000001</v>
      </c>
      <c r="AZ19" s="25">
        <v>0.14549999999999999</v>
      </c>
      <c r="BA19" s="25">
        <v>0.16339999999999999</v>
      </c>
      <c r="BB19" s="25">
        <v>0.17119999999999999</v>
      </c>
      <c r="BC19" s="25">
        <v>0.1323</v>
      </c>
      <c r="BD19" s="25">
        <v>0.15090000000000001</v>
      </c>
      <c r="BE19" s="25">
        <v>0.17069999999999999</v>
      </c>
      <c r="BF19" s="25">
        <v>0.15429999999999999</v>
      </c>
      <c r="BG19" s="25">
        <v>0.1163</v>
      </c>
      <c r="BH19" s="25">
        <v>0.1376</v>
      </c>
      <c r="BI19" s="25">
        <v>0.14799999999999999</v>
      </c>
      <c r="BJ19" s="25">
        <v>0.11260000000000001</v>
      </c>
      <c r="BK19" s="25">
        <v>0.13439999999999999</v>
      </c>
      <c r="BL19" s="25">
        <v>0.1401</v>
      </c>
      <c r="BM19" s="25">
        <v>0.1656</v>
      </c>
      <c r="BN19" s="25">
        <v>0.1502</v>
      </c>
      <c r="BO19" s="25">
        <v>0.13589999999999999</v>
      </c>
      <c r="BP19" s="25">
        <v>0.14130000000000001</v>
      </c>
      <c r="BQ19" s="25">
        <v>0.12559999999999999</v>
      </c>
      <c r="BR19" s="25">
        <v>0.12709999999999999</v>
      </c>
      <c r="BS19" s="25">
        <v>0.1229</v>
      </c>
      <c r="BT19" s="25">
        <v>0.1159</v>
      </c>
      <c r="BU19" s="25">
        <v>0.1241</v>
      </c>
      <c r="BV19" s="25">
        <v>8.0699999999999994E-2</v>
      </c>
      <c r="BW19" s="25">
        <v>0.1333</v>
      </c>
      <c r="BX19" s="25">
        <v>0.13039999999999999</v>
      </c>
      <c r="BY19" s="25">
        <v>0.1153</v>
      </c>
      <c r="BZ19" s="25">
        <v>0.11210000000000001</v>
      </c>
      <c r="CA19" s="25">
        <v>0.155</v>
      </c>
      <c r="CB19" s="25">
        <v>0.1278</v>
      </c>
      <c r="CC19" s="25">
        <v>0.14249999999999999</v>
      </c>
      <c r="CD19" s="25">
        <v>0.13439999999999999</v>
      </c>
      <c r="CE19" s="25">
        <v>0.1343</v>
      </c>
      <c r="CF19" s="25">
        <v>0.1182</v>
      </c>
      <c r="CG19" s="25">
        <v>0.1411</v>
      </c>
      <c r="CH19" s="25">
        <v>0.11409999999999999</v>
      </c>
      <c r="CI19" s="25">
        <v>0.1076</v>
      </c>
      <c r="CJ19" s="25">
        <v>0.1149</v>
      </c>
      <c r="CK19" s="25">
        <v>0.1028</v>
      </c>
      <c r="CL19" s="25">
        <v>0.15459999999999999</v>
      </c>
      <c r="CM19" s="25">
        <v>0.113</v>
      </c>
      <c r="CN19" s="25">
        <v>0.15409999999999999</v>
      </c>
      <c r="CO19" s="25">
        <v>0.1087</v>
      </c>
      <c r="CP19" s="25">
        <v>0.10730000000000001</v>
      </c>
      <c r="CQ19" s="25">
        <v>0.1452</v>
      </c>
      <c r="CR19" s="25">
        <v>0.1221</v>
      </c>
      <c r="CS19" s="25">
        <v>0.12770000000000001</v>
      </c>
      <c r="CT19" s="25">
        <v>0.1235</v>
      </c>
      <c r="CU19" s="25">
        <v>8.8900000000000007E-2</v>
      </c>
      <c r="CV19" s="25">
        <v>0.1293</v>
      </c>
      <c r="CW19" s="25">
        <v>0.1028</v>
      </c>
      <c r="CX19" s="25">
        <v>0.12720000000000001</v>
      </c>
      <c r="CY19" s="25">
        <v>0.11940000000000001</v>
      </c>
      <c r="CZ19" s="25">
        <v>4.2799999999999998E-2</v>
      </c>
      <c r="DA19" s="25">
        <v>0.15859999999999999</v>
      </c>
      <c r="DB19" s="25">
        <v>5.74E-2</v>
      </c>
      <c r="DC19" s="25">
        <v>9.5399999999999999E-2</v>
      </c>
      <c r="DD19" s="25">
        <v>7.3099999999999998E-2</v>
      </c>
      <c r="DE19" s="25">
        <v>9.2700000000000005E-2</v>
      </c>
      <c r="DF19" s="25">
        <v>6.7100000000000007E-2</v>
      </c>
      <c r="DG19" s="25">
        <v>0.1321</v>
      </c>
      <c r="DH19" s="25">
        <v>0.107</v>
      </c>
      <c r="DI19" s="25">
        <v>5.5899999999999998E-2</v>
      </c>
      <c r="DJ19" s="25">
        <v>6.2399999999999997E-2</v>
      </c>
      <c r="DK19" s="25">
        <v>9.4700000000000006E-2</v>
      </c>
      <c r="DL19" s="25">
        <v>0.10349999999999999</v>
      </c>
      <c r="DM19" s="25">
        <v>4.2999999999999997E-2</v>
      </c>
      <c r="DN19" s="25">
        <v>0.46410000000000001</v>
      </c>
      <c r="DO19" s="25">
        <v>8.5500000000000007E-2</v>
      </c>
      <c r="DP19" s="25">
        <v>8.3799999999999999E-2</v>
      </c>
      <c r="DQ19" s="25">
        <v>6.9400000000000003E-2</v>
      </c>
      <c r="DR19" s="25">
        <v>0.14810000000000001</v>
      </c>
      <c r="DS19" s="25">
        <v>7.9600000000000004E-2</v>
      </c>
      <c r="DT19" s="25">
        <v>0.1565</v>
      </c>
      <c r="DU19" s="25">
        <v>0.13020000000000001</v>
      </c>
      <c r="DV19" s="25">
        <v>0.1469</v>
      </c>
      <c r="DW19" s="25">
        <v>9.69E-2</v>
      </c>
      <c r="DX19" s="25">
        <v>0.11070000000000001</v>
      </c>
      <c r="DY19" s="25">
        <v>0.10630000000000001</v>
      </c>
      <c r="DZ19" s="25">
        <v>0.14929999999999999</v>
      </c>
      <c r="EA19" s="25">
        <v>0.1237</v>
      </c>
      <c r="EB19" s="25">
        <v>9.0899999999999995E-2</v>
      </c>
      <c r="EC19" s="25">
        <v>8.5400000000000004E-2</v>
      </c>
      <c r="ED19" s="25">
        <v>0.15140000000000001</v>
      </c>
      <c r="EE19" s="25">
        <v>0.1221</v>
      </c>
      <c r="EF19" s="25">
        <v>0.1666</v>
      </c>
      <c r="EG19" s="25">
        <v>0.1421</v>
      </c>
      <c r="EH19" s="25">
        <v>8.8499999999999995E-2</v>
      </c>
      <c r="EI19" s="25">
        <v>9.2999999999999999E-2</v>
      </c>
      <c r="EJ19" s="25">
        <v>0.1076</v>
      </c>
      <c r="EK19" s="25">
        <v>0.1133</v>
      </c>
      <c r="EL19" s="25">
        <v>0.1101</v>
      </c>
      <c r="EM19" s="25">
        <v>7.9399999999999998E-2</v>
      </c>
      <c r="EN19" s="25">
        <v>0.12</v>
      </c>
      <c r="EO19" s="25">
        <v>0.1331</v>
      </c>
      <c r="EP19" s="25">
        <v>0.1206</v>
      </c>
      <c r="EQ19" s="25">
        <v>0.1338</v>
      </c>
      <c r="ER19" s="25">
        <v>0.1462</v>
      </c>
      <c r="ES19" s="25">
        <v>0.15049999999999999</v>
      </c>
      <c r="ET19" s="25">
        <v>0.13539999999999999</v>
      </c>
      <c r="EU19" s="25">
        <v>0.14080000000000001</v>
      </c>
      <c r="EV19" s="25">
        <v>6.2100000000000002E-2</v>
      </c>
      <c r="EW19" s="25">
        <v>4.4900000000000002E-2</v>
      </c>
      <c r="EX19" s="25">
        <v>7.2599999999999998E-2</v>
      </c>
      <c r="EY19" s="25">
        <v>6.8900000000000003E-2</v>
      </c>
      <c r="EZ19" s="25">
        <v>6.08E-2</v>
      </c>
      <c r="FA19" s="25">
        <v>0.14080000000000001</v>
      </c>
      <c r="FB19" s="25">
        <v>0.12180000000000001</v>
      </c>
      <c r="FC19" s="25">
        <v>0.12039999999999999</v>
      </c>
      <c r="FD19" s="25">
        <v>8.8200000000000001E-2</v>
      </c>
      <c r="FE19" s="25">
        <v>8.3000000000000004E-2</v>
      </c>
      <c r="FF19" s="25">
        <v>9.6299999999999997E-2</v>
      </c>
      <c r="FG19" s="25">
        <v>0.16839999999999999</v>
      </c>
      <c r="FH19" s="25">
        <v>0.2056</v>
      </c>
      <c r="FI19" s="25">
        <v>0.19220000000000001</v>
      </c>
      <c r="FJ19" s="25">
        <v>0.1744</v>
      </c>
      <c r="FK19" s="25">
        <v>0.18210000000000001</v>
      </c>
      <c r="FL19" s="25">
        <v>0.14269999999999999</v>
      </c>
      <c r="FM19" s="25">
        <v>0.16220000000000001</v>
      </c>
      <c r="FN19" s="25">
        <v>0.52190000000000003</v>
      </c>
      <c r="FO19" s="25">
        <v>8.3099999999999993E-2</v>
      </c>
      <c r="FP19" s="25">
        <v>0.1263</v>
      </c>
      <c r="FQ19" s="25">
        <v>9.6000000000000002E-2</v>
      </c>
      <c r="FR19" s="25">
        <v>7.22E-2</v>
      </c>
      <c r="FS19" s="25">
        <v>0.10050000000000001</v>
      </c>
      <c r="FT19" s="25">
        <v>0.1343</v>
      </c>
      <c r="FU19" s="25">
        <v>0.26500000000000001</v>
      </c>
      <c r="FV19" s="25">
        <v>0.13389999999999999</v>
      </c>
      <c r="FW19" s="25">
        <v>0.15809999999999999</v>
      </c>
      <c r="FX19" s="25">
        <v>0.14319999999999999</v>
      </c>
      <c r="FY19" s="25">
        <v>0.183</v>
      </c>
      <c r="FZ19" s="25">
        <v>0.153</v>
      </c>
      <c r="GA19" s="25">
        <v>0.2218</v>
      </c>
      <c r="GB19" s="25">
        <v>0.29559999999999997</v>
      </c>
      <c r="GC19" s="25">
        <v>0.29360000000000003</v>
      </c>
      <c r="GD19" s="25">
        <v>0.186</v>
      </c>
      <c r="GE19" s="25">
        <v>0.25619999999999998</v>
      </c>
      <c r="GF19" s="25">
        <v>0.15890000000000001</v>
      </c>
      <c r="GG19" s="25">
        <v>0.16450000000000001</v>
      </c>
      <c r="GH19" s="25">
        <v>0.2084</v>
      </c>
      <c r="GI19" s="25">
        <v>0.18559999999999999</v>
      </c>
      <c r="GJ19" s="25">
        <v>0.34310000000000002</v>
      </c>
      <c r="GK19" s="25">
        <v>0.252</v>
      </c>
      <c r="GL19" s="25">
        <v>0.30070000000000002</v>
      </c>
      <c r="GM19" s="25">
        <v>0.19239999999999999</v>
      </c>
      <c r="GN19" s="25">
        <v>0.22969999999999999</v>
      </c>
      <c r="GO19" s="25">
        <v>0.2525</v>
      </c>
      <c r="GP19" s="25">
        <v>0.23139999999999999</v>
      </c>
      <c r="GQ19" s="25">
        <v>0.16539999999999999</v>
      </c>
      <c r="GR19" s="25">
        <v>0.22359999999999999</v>
      </c>
      <c r="GS19" s="25">
        <v>0.18210000000000001</v>
      </c>
      <c r="GT19" s="25">
        <v>0.22550000000000001</v>
      </c>
      <c r="GU19" s="25">
        <v>0.1207</v>
      </c>
      <c r="GV19" s="25">
        <v>0.191</v>
      </c>
      <c r="GW19" s="25">
        <v>0.22040000000000001</v>
      </c>
      <c r="GX19" s="25">
        <v>0.15029999999999999</v>
      </c>
      <c r="GY19" s="25">
        <v>0.16739999999999999</v>
      </c>
      <c r="GZ19" s="25">
        <v>0.18840000000000001</v>
      </c>
      <c r="HA19" s="25">
        <v>0.1206</v>
      </c>
      <c r="HB19" s="25">
        <v>6.0900000000000003E-2</v>
      </c>
      <c r="HC19" s="25">
        <v>0.13339999999999999</v>
      </c>
      <c r="HD19" s="25">
        <v>0.12330000000000001</v>
      </c>
      <c r="HE19" s="25">
        <v>0.15740000000000001</v>
      </c>
      <c r="HF19" s="25">
        <v>0.1268</v>
      </c>
      <c r="HG19" s="25">
        <v>0.1855</v>
      </c>
      <c r="HH19" s="25">
        <v>0.18640000000000001</v>
      </c>
      <c r="HI19" s="25">
        <v>0.1095</v>
      </c>
      <c r="HJ19" s="25">
        <v>0.1482</v>
      </c>
      <c r="HK19" s="25">
        <v>0</v>
      </c>
      <c r="HL19" s="25">
        <v>0.1525</v>
      </c>
      <c r="HM19" s="25">
        <v>0.1749</v>
      </c>
      <c r="HN19" s="25">
        <v>0.18179999999999999</v>
      </c>
      <c r="HO19" s="25">
        <v>0.14130000000000001</v>
      </c>
      <c r="HP19" s="25">
        <v>0.17960000000000001</v>
      </c>
      <c r="HQ19" s="25">
        <v>0.13059999999999999</v>
      </c>
      <c r="HR19" s="25">
        <v>0.4199</v>
      </c>
      <c r="HS19" s="25">
        <v>0.1789</v>
      </c>
      <c r="HT19" s="25">
        <v>9.8000000000000004E-2</v>
      </c>
      <c r="HU19" s="25">
        <v>7.8600000000000003E-2</v>
      </c>
      <c r="HV19" s="25">
        <v>0.1754</v>
      </c>
      <c r="HW19" s="25">
        <v>0.18440000000000001</v>
      </c>
      <c r="HX19" s="25">
        <v>9.4399999999999998E-2</v>
      </c>
      <c r="HY19" s="25">
        <v>7.6799999999999993E-2</v>
      </c>
      <c r="HZ19" s="25">
        <v>8.7499999999999994E-2</v>
      </c>
      <c r="IA19" s="25">
        <v>0.1419</v>
      </c>
      <c r="IB19" s="25">
        <v>0.1241</v>
      </c>
      <c r="IC19" s="25">
        <v>0.15490000000000001</v>
      </c>
      <c r="ID19" s="25">
        <v>0.1087</v>
      </c>
      <c r="IE19" s="25">
        <v>0.1087</v>
      </c>
      <c r="IF19" s="25">
        <v>7.8899999999999998E-2</v>
      </c>
      <c r="IG19" s="25">
        <v>6.4600000000000005E-2</v>
      </c>
      <c r="IH19" s="25">
        <v>7.6300000000000007E-2</v>
      </c>
      <c r="II19" s="25">
        <v>5.1400000000000001E-2</v>
      </c>
      <c r="IJ19" s="25">
        <v>0.16800000000000001</v>
      </c>
      <c r="IK19" s="25">
        <v>9.6000000000000002E-2</v>
      </c>
      <c r="IL19" s="25">
        <v>0.12839999999999999</v>
      </c>
      <c r="IM19" s="25">
        <v>0.13170000000000001</v>
      </c>
      <c r="IN19" s="25">
        <v>0.1009</v>
      </c>
      <c r="IO19" s="25">
        <v>8.8999999999999996E-2</v>
      </c>
      <c r="IP19" s="25">
        <v>0.1216</v>
      </c>
      <c r="IQ19" s="25">
        <v>0.12</v>
      </c>
      <c r="IR19" s="25">
        <v>0.12590000000000001</v>
      </c>
      <c r="IS19" s="25">
        <v>0.10150000000000001</v>
      </c>
      <c r="IT19" s="25">
        <v>0.10349999999999999</v>
      </c>
      <c r="IU19" s="25">
        <v>0.17630000000000001</v>
      </c>
      <c r="IV19" s="25">
        <v>0.17480000000000001</v>
      </c>
      <c r="IW19" s="25">
        <v>0.1153</v>
      </c>
      <c r="IX19" s="25">
        <v>0.13589999999999999</v>
      </c>
      <c r="IY19" s="25">
        <v>0.18540000000000001</v>
      </c>
      <c r="IZ19" s="25">
        <v>0.1207</v>
      </c>
      <c r="JA19" s="25">
        <v>0.13270000000000001</v>
      </c>
      <c r="JB19" s="25">
        <v>0.45779999999999998</v>
      </c>
      <c r="JC19" s="25">
        <v>0.31209999999999999</v>
      </c>
      <c r="JD19" s="25">
        <v>0.42630000000000001</v>
      </c>
      <c r="JE19" s="25">
        <v>0.48149999999999998</v>
      </c>
      <c r="JF19" s="25">
        <v>0.34160000000000001</v>
      </c>
      <c r="JG19" s="25">
        <v>0.26450000000000001</v>
      </c>
      <c r="JH19" s="25">
        <v>0.57709999999999995</v>
      </c>
      <c r="JI19" s="25">
        <v>0.34</v>
      </c>
      <c r="JJ19" s="25">
        <v>0.4128</v>
      </c>
      <c r="JK19" s="25">
        <v>0.3422</v>
      </c>
      <c r="JL19" s="25">
        <v>2.4487999999999999</v>
      </c>
      <c r="JM19" s="25">
        <v>2.3782000000000001</v>
      </c>
      <c r="JN19" s="25">
        <v>2.9180999999999999</v>
      </c>
      <c r="JO19" s="25">
        <v>6.0185000000000004</v>
      </c>
      <c r="JP19" s="25">
        <v>18.729399999999998</v>
      </c>
      <c r="JQ19" s="25">
        <v>4.4729999999999999</v>
      </c>
      <c r="JR19" s="25">
        <v>6.3989000000000003</v>
      </c>
      <c r="JS19" s="25">
        <v>13.635300000000001</v>
      </c>
      <c r="JT19" s="25">
        <v>7.2156000000000002</v>
      </c>
      <c r="JU19" s="25">
        <v>0.21010000000000001</v>
      </c>
      <c r="JV19" s="25">
        <v>0.311</v>
      </c>
      <c r="JW19" s="25">
        <v>0.35880000000000001</v>
      </c>
      <c r="JX19" s="25">
        <v>0.32169999999999999</v>
      </c>
      <c r="JY19" s="25">
        <v>5.5300000000000002E-2</v>
      </c>
      <c r="JZ19" s="25">
        <v>0.1431</v>
      </c>
      <c r="KA19" s="25">
        <v>6.0100000000000001E-2</v>
      </c>
      <c r="KB19" s="25">
        <v>4.5100000000000001E-2</v>
      </c>
      <c r="KC19" s="25">
        <v>6.4600000000000005E-2</v>
      </c>
      <c r="KD19" s="25">
        <v>6.6500000000000004E-2</v>
      </c>
      <c r="KE19" s="25">
        <v>0.1154</v>
      </c>
      <c r="KF19" s="25">
        <v>0.13020000000000001</v>
      </c>
      <c r="KG19" s="25">
        <v>0.37759999999999999</v>
      </c>
      <c r="KH19" s="25">
        <v>0.33360000000000001</v>
      </c>
      <c r="KI19" s="25">
        <v>6.1800000000000001E-2</v>
      </c>
      <c r="KJ19" s="25">
        <v>0.1123</v>
      </c>
      <c r="KK19" s="25">
        <v>8.3599999999999994E-2</v>
      </c>
      <c r="KL19" s="25">
        <v>0.25659999999999999</v>
      </c>
      <c r="KM19" s="25">
        <v>0.1216</v>
      </c>
      <c r="KN19" s="25">
        <v>3.7100000000000001E-2</v>
      </c>
      <c r="KO19" s="25">
        <v>3.4099999999999998E-2</v>
      </c>
      <c r="KP19" s="25">
        <v>7.22E-2</v>
      </c>
      <c r="KQ19" s="25">
        <v>0.16109999999999999</v>
      </c>
      <c r="KR19" s="25">
        <v>4.3799999999999999E-2</v>
      </c>
      <c r="KS19" s="25">
        <v>0.23569999999999999</v>
      </c>
      <c r="KT19" s="25">
        <v>0.2397</v>
      </c>
      <c r="KU19" s="25">
        <v>0.18909999999999999</v>
      </c>
      <c r="KV19" s="25">
        <v>0.13350000000000001</v>
      </c>
      <c r="KW19" s="25">
        <v>0.1166</v>
      </c>
      <c r="KX19" s="25">
        <v>6.3600000000000004E-2</v>
      </c>
      <c r="KY19" s="25">
        <v>9.1600000000000001E-2</v>
      </c>
      <c r="KZ19" s="25">
        <v>0.2167</v>
      </c>
      <c r="LA19" s="25">
        <v>0.13700000000000001</v>
      </c>
      <c r="LB19" s="25">
        <v>0.1061</v>
      </c>
      <c r="LC19" s="25">
        <v>0.27129999999999999</v>
      </c>
      <c r="LD19" s="25">
        <v>0.1119</v>
      </c>
      <c r="LE19" s="25">
        <v>0.20219999999999999</v>
      </c>
      <c r="LF19" s="25">
        <v>0.17249999999999999</v>
      </c>
      <c r="LG19" s="25">
        <v>7.3099999999999998E-2</v>
      </c>
      <c r="LH19" s="25">
        <v>0.13739999999999999</v>
      </c>
      <c r="LI19" s="25">
        <v>7.9100000000000004E-2</v>
      </c>
      <c r="LJ19" s="25">
        <v>9.4200000000000006E-2</v>
      </c>
      <c r="LK19" s="25">
        <v>5.8900000000000001E-2</v>
      </c>
      <c r="LL19" s="25">
        <v>0.10299999999999999</v>
      </c>
      <c r="LM19" s="25">
        <v>9.5899999999999999E-2</v>
      </c>
      <c r="LN19" s="25">
        <v>0.2019</v>
      </c>
      <c r="LO19" s="25">
        <v>0.1217</v>
      </c>
      <c r="LP19" s="25">
        <v>0.33689999999999998</v>
      </c>
      <c r="LQ19" s="25">
        <v>0.25540000000000002</v>
      </c>
      <c r="LR19" s="25">
        <v>0.13850000000000001</v>
      </c>
      <c r="LS19" s="25">
        <v>0.2258</v>
      </c>
      <c r="LT19" s="25">
        <v>0.19089999999999999</v>
      </c>
      <c r="LU19" s="25">
        <v>7.9500000000000001E-2</v>
      </c>
      <c r="LV19" s="25">
        <v>7.0699999999999999E-2</v>
      </c>
      <c r="LW19" s="25">
        <v>0.1469</v>
      </c>
      <c r="LX19" s="25">
        <v>0.1099</v>
      </c>
      <c r="LY19" s="25">
        <v>9.4600000000000004E-2</v>
      </c>
      <c r="LZ19" s="25">
        <v>7.3700000000000002E-2</v>
      </c>
      <c r="MA19" s="25">
        <v>9.2100000000000001E-2</v>
      </c>
      <c r="MB19" s="25">
        <v>0.1099</v>
      </c>
      <c r="MC19" s="25">
        <v>7.9600000000000004E-2</v>
      </c>
      <c r="MD19" s="25">
        <v>0.1285</v>
      </c>
      <c r="ME19" s="25">
        <v>0.1318</v>
      </c>
      <c r="MF19" s="25">
        <v>0.12670000000000001</v>
      </c>
      <c r="MG19" s="25">
        <v>0.13439999999999999</v>
      </c>
      <c r="MH19" s="25">
        <v>0.14080000000000001</v>
      </c>
      <c r="MI19" s="25">
        <v>6.5299999999999997E-2</v>
      </c>
      <c r="MJ19" s="25">
        <v>0.28639999999999999</v>
      </c>
      <c r="MK19" s="25">
        <v>0.1114</v>
      </c>
      <c r="ML19" s="25">
        <v>0.1162</v>
      </c>
      <c r="MM19" s="25">
        <v>4.9799999999999997E-2</v>
      </c>
      <c r="MN19" s="25">
        <v>0.66990000000000005</v>
      </c>
      <c r="MO19" s="25">
        <v>0.29770000000000002</v>
      </c>
      <c r="MP19" s="25">
        <v>8.3099999999999993E-2</v>
      </c>
      <c r="MQ19" s="25">
        <v>0.1341</v>
      </c>
      <c r="MR19" s="25">
        <v>0.12809999999999999</v>
      </c>
      <c r="MS19" s="25">
        <v>0.12</v>
      </c>
      <c r="MT19" s="25">
        <v>0.12820000000000001</v>
      </c>
      <c r="MU19" s="25">
        <v>0.1547</v>
      </c>
      <c r="MV19" s="25">
        <v>0.10829999999999999</v>
      </c>
      <c r="MW19" s="25">
        <v>7.1599999999999997E-2</v>
      </c>
      <c r="MX19" s="25">
        <v>8.2100000000000006E-2</v>
      </c>
      <c r="MY19" s="25">
        <v>0.1011</v>
      </c>
      <c r="MZ19" s="25">
        <v>4.9299999999999997E-2</v>
      </c>
      <c r="NA19" s="25">
        <v>7.4899999999999994E-2</v>
      </c>
      <c r="NB19" s="25">
        <v>5.2600000000000001E-2</v>
      </c>
      <c r="NC19" s="25">
        <v>9.6299999999999997E-2</v>
      </c>
      <c r="ND19" s="25">
        <v>0.13220000000000001</v>
      </c>
      <c r="NE19" s="25">
        <v>0.1883</v>
      </c>
      <c r="NF19" s="25">
        <v>0.16370000000000001</v>
      </c>
      <c r="NG19" s="182">
        <v>0.1074</v>
      </c>
      <c r="NH19" s="166">
        <v>7.5556999999999999</v>
      </c>
      <c r="NI19" s="167">
        <v>0.17080000000000001</v>
      </c>
      <c r="NJ19" s="168">
        <v>0</v>
      </c>
    </row>
    <row r="20" spans="2:374" x14ac:dyDescent="0.3">
      <c r="B20" s="18" t="s">
        <v>832</v>
      </c>
      <c r="C20" s="24">
        <v>2.2599999999999999E-2</v>
      </c>
      <c r="D20" s="25">
        <v>2.06E-2</v>
      </c>
      <c r="E20" s="25">
        <v>1.2500000000000001E-2</v>
      </c>
      <c r="F20" s="25">
        <v>2.06E-2</v>
      </c>
      <c r="G20" s="25">
        <v>1.78E-2</v>
      </c>
      <c r="H20" s="25">
        <v>3.6499999999999998E-2</v>
      </c>
      <c r="I20" s="25">
        <v>1.72E-2</v>
      </c>
      <c r="J20" s="25">
        <v>3.5200000000000002E-2</v>
      </c>
      <c r="K20" s="25">
        <v>1.09E-2</v>
      </c>
      <c r="L20" s="25">
        <v>1.8100000000000002E-2</v>
      </c>
      <c r="M20" s="25">
        <v>9.5999999999999992E-3</v>
      </c>
      <c r="N20" s="25">
        <v>1.21E-2</v>
      </c>
      <c r="O20" s="25">
        <v>2.7199999999999998E-2</v>
      </c>
      <c r="P20" s="25">
        <v>2.1100000000000001E-2</v>
      </c>
      <c r="Q20" s="26">
        <v>0</v>
      </c>
      <c r="R20" s="25">
        <v>2.24E-2</v>
      </c>
      <c r="S20" s="25">
        <v>3.5400000000000001E-2</v>
      </c>
      <c r="T20" s="25">
        <v>2.8400000000000002E-2</v>
      </c>
      <c r="U20" s="25">
        <v>4.2099999999999999E-2</v>
      </c>
      <c r="V20" s="25">
        <v>4.7399999999999998E-2</v>
      </c>
      <c r="W20" s="25">
        <v>2.93E-2</v>
      </c>
      <c r="X20" s="25">
        <v>2.5899999999999999E-2</v>
      </c>
      <c r="Y20" s="25">
        <v>3.0800000000000001E-2</v>
      </c>
      <c r="Z20" s="25">
        <v>3.5200000000000002E-2</v>
      </c>
      <c r="AA20" s="25">
        <v>4.3499999999999997E-2</v>
      </c>
      <c r="AB20" s="25">
        <v>3.5499999999999997E-2</v>
      </c>
      <c r="AC20" s="25">
        <v>3.1E-2</v>
      </c>
      <c r="AD20" s="25">
        <v>3.3599999999999998E-2</v>
      </c>
      <c r="AE20" s="25">
        <v>2.7699999999999999E-2</v>
      </c>
      <c r="AF20" s="25">
        <v>4.19E-2</v>
      </c>
      <c r="AG20" s="25">
        <v>4.24E-2</v>
      </c>
      <c r="AH20" s="25">
        <v>3.73E-2</v>
      </c>
      <c r="AI20" s="25">
        <v>3.4500000000000003E-2</v>
      </c>
      <c r="AJ20" s="25">
        <v>2.9399999999999999E-2</v>
      </c>
      <c r="AK20" s="25">
        <v>4.8300000000000003E-2</v>
      </c>
      <c r="AL20" s="25">
        <v>4.8500000000000001E-2</v>
      </c>
      <c r="AM20" s="25">
        <v>4.8000000000000001E-2</v>
      </c>
      <c r="AN20" s="25">
        <v>1.9699999999999999E-2</v>
      </c>
      <c r="AO20" s="25">
        <v>2.1999999999999999E-2</v>
      </c>
      <c r="AP20" s="25">
        <v>4.6899999999999997E-2</v>
      </c>
      <c r="AQ20" s="25">
        <v>2.7E-2</v>
      </c>
      <c r="AR20" s="25">
        <v>2.7199999999999998E-2</v>
      </c>
      <c r="AS20" s="25">
        <v>3.5299999999999998E-2</v>
      </c>
      <c r="AT20" s="25">
        <v>2.5899999999999999E-2</v>
      </c>
      <c r="AU20" s="25">
        <v>2.29E-2</v>
      </c>
      <c r="AV20" s="25">
        <v>3.3300000000000003E-2</v>
      </c>
      <c r="AW20" s="25">
        <v>1.77E-2</v>
      </c>
      <c r="AX20" s="25">
        <v>2.2100000000000002E-2</v>
      </c>
      <c r="AY20" s="25">
        <v>1.26E-2</v>
      </c>
      <c r="AZ20" s="25">
        <v>1.95E-2</v>
      </c>
      <c r="BA20" s="25">
        <v>1.9699999999999999E-2</v>
      </c>
      <c r="BB20" s="25">
        <v>2.3900000000000001E-2</v>
      </c>
      <c r="BC20" s="25">
        <v>3.6700000000000003E-2</v>
      </c>
      <c r="BD20" s="25">
        <v>2.5700000000000001E-2</v>
      </c>
      <c r="BE20" s="25">
        <v>3.1399999999999997E-2</v>
      </c>
      <c r="BF20" s="25">
        <v>3.6499999999999998E-2</v>
      </c>
      <c r="BG20" s="25">
        <v>6.0199999999999997E-2</v>
      </c>
      <c r="BH20" s="25">
        <v>3.61E-2</v>
      </c>
      <c r="BI20" s="25">
        <v>4.4400000000000002E-2</v>
      </c>
      <c r="BJ20" s="25">
        <v>2.7300000000000001E-2</v>
      </c>
      <c r="BK20" s="25">
        <v>3.3700000000000001E-2</v>
      </c>
      <c r="BL20" s="25">
        <v>2.12E-2</v>
      </c>
      <c r="BM20" s="25">
        <v>5.0999999999999997E-2</v>
      </c>
      <c r="BN20" s="25">
        <v>3.5999999999999997E-2</v>
      </c>
      <c r="BO20" s="25">
        <v>4.1500000000000002E-2</v>
      </c>
      <c r="BP20" s="25">
        <v>4.07E-2</v>
      </c>
      <c r="BQ20" s="25">
        <v>3.2000000000000001E-2</v>
      </c>
      <c r="BR20" s="25">
        <v>3.6600000000000001E-2</v>
      </c>
      <c r="BS20" s="25">
        <v>3.7900000000000003E-2</v>
      </c>
      <c r="BT20" s="25">
        <v>2.7400000000000001E-2</v>
      </c>
      <c r="BU20" s="25">
        <v>2.7199999999999998E-2</v>
      </c>
      <c r="BV20" s="25">
        <v>3.9300000000000002E-2</v>
      </c>
      <c r="BW20" s="25">
        <v>4.3499999999999997E-2</v>
      </c>
      <c r="BX20" s="25">
        <v>2.7799999999999998E-2</v>
      </c>
      <c r="BY20" s="25">
        <v>2.41E-2</v>
      </c>
      <c r="BZ20" s="25">
        <v>2.3199999999999998E-2</v>
      </c>
      <c r="CA20" s="25">
        <v>3.1300000000000001E-2</v>
      </c>
      <c r="CB20" s="25">
        <v>4.0500000000000001E-2</v>
      </c>
      <c r="CC20" s="25">
        <v>4.9399999999999999E-2</v>
      </c>
      <c r="CD20" s="25">
        <v>7.0400000000000004E-2</v>
      </c>
      <c r="CE20" s="25">
        <v>4.7E-2</v>
      </c>
      <c r="CF20" s="25">
        <v>4.3900000000000002E-2</v>
      </c>
      <c r="CG20" s="25">
        <v>5.1400000000000001E-2</v>
      </c>
      <c r="CH20" s="25">
        <v>2.8500000000000001E-2</v>
      </c>
      <c r="CI20" s="25">
        <v>3.1899999999999998E-2</v>
      </c>
      <c r="CJ20" s="25">
        <v>4.2099999999999999E-2</v>
      </c>
      <c r="CK20" s="25">
        <v>3.6900000000000002E-2</v>
      </c>
      <c r="CL20" s="25">
        <v>4.7800000000000002E-2</v>
      </c>
      <c r="CM20" s="25">
        <v>4.1300000000000003E-2</v>
      </c>
      <c r="CN20" s="25">
        <v>2.6499999999999999E-2</v>
      </c>
      <c r="CO20" s="25">
        <v>2.81E-2</v>
      </c>
      <c r="CP20" s="25">
        <v>3.2000000000000001E-2</v>
      </c>
      <c r="CQ20" s="25">
        <v>2.69E-2</v>
      </c>
      <c r="CR20" s="25">
        <v>3.1699999999999999E-2</v>
      </c>
      <c r="CS20" s="25">
        <v>3.7999999999999999E-2</v>
      </c>
      <c r="CT20" s="25">
        <v>3.2099999999999997E-2</v>
      </c>
      <c r="CU20" s="25">
        <v>3.9600000000000003E-2</v>
      </c>
      <c r="CV20" s="25">
        <v>4.7500000000000001E-2</v>
      </c>
      <c r="CW20" s="25">
        <v>3.7600000000000001E-2</v>
      </c>
      <c r="CX20" s="25">
        <v>4.07E-2</v>
      </c>
      <c r="CY20" s="25">
        <v>2.9100000000000001E-2</v>
      </c>
      <c r="CZ20" s="25">
        <v>1.9300000000000001E-2</v>
      </c>
      <c r="DA20" s="25">
        <v>7.3400000000000007E-2</v>
      </c>
      <c r="DB20" s="25">
        <v>1.9400000000000001E-2</v>
      </c>
      <c r="DC20" s="25">
        <v>3.9300000000000002E-2</v>
      </c>
      <c r="DD20" s="25">
        <v>2.92E-2</v>
      </c>
      <c r="DE20" s="25">
        <v>4.0500000000000001E-2</v>
      </c>
      <c r="DF20" s="25">
        <v>2.8899999999999999E-2</v>
      </c>
      <c r="DG20" s="25">
        <v>4.65E-2</v>
      </c>
      <c r="DH20" s="25">
        <v>4.3400000000000001E-2</v>
      </c>
      <c r="DI20" s="25">
        <v>2.3099999999999999E-2</v>
      </c>
      <c r="DJ20" s="25">
        <v>2.8299999999999999E-2</v>
      </c>
      <c r="DK20" s="25">
        <v>4.1599999999999998E-2</v>
      </c>
      <c r="DL20" s="25">
        <v>4.1599999999999998E-2</v>
      </c>
      <c r="DM20" s="25">
        <v>1.34E-2</v>
      </c>
      <c r="DN20" s="25">
        <v>0.13900000000000001</v>
      </c>
      <c r="DO20" s="25">
        <v>3.3099999999999997E-2</v>
      </c>
      <c r="DP20" s="25">
        <v>2.9000000000000001E-2</v>
      </c>
      <c r="DQ20" s="25">
        <v>2.7099999999999999E-2</v>
      </c>
      <c r="DR20" s="25">
        <v>4.9200000000000001E-2</v>
      </c>
      <c r="DS20" s="25">
        <v>3.9699999999999999E-2</v>
      </c>
      <c r="DT20" s="25">
        <v>3.2800000000000003E-2</v>
      </c>
      <c r="DU20" s="25">
        <v>0.04</v>
      </c>
      <c r="DV20" s="25">
        <v>3.1399999999999997E-2</v>
      </c>
      <c r="DW20" s="25">
        <v>1.77E-2</v>
      </c>
      <c r="DX20" s="25">
        <v>2.1600000000000001E-2</v>
      </c>
      <c r="DY20" s="25">
        <v>1.9599999999999999E-2</v>
      </c>
      <c r="DZ20" s="25">
        <v>2.7199999999999998E-2</v>
      </c>
      <c r="EA20" s="25">
        <v>2.47E-2</v>
      </c>
      <c r="EB20" s="25">
        <v>1.95E-2</v>
      </c>
      <c r="EC20" s="25">
        <v>1.2999999999999999E-2</v>
      </c>
      <c r="ED20" s="25">
        <v>2.3199999999999998E-2</v>
      </c>
      <c r="EE20" s="25">
        <v>2.4899999999999999E-2</v>
      </c>
      <c r="EF20" s="25">
        <v>1.7000000000000001E-2</v>
      </c>
      <c r="EG20" s="25">
        <v>5.2999999999999999E-2</v>
      </c>
      <c r="EH20" s="25">
        <v>1.5100000000000001E-2</v>
      </c>
      <c r="EI20" s="25">
        <v>1.6500000000000001E-2</v>
      </c>
      <c r="EJ20" s="25">
        <v>1.7999999999999999E-2</v>
      </c>
      <c r="EK20" s="25">
        <v>2.98E-2</v>
      </c>
      <c r="EL20" s="25">
        <v>2.52E-2</v>
      </c>
      <c r="EM20" s="25">
        <v>2.3900000000000001E-2</v>
      </c>
      <c r="EN20" s="25">
        <v>2.98E-2</v>
      </c>
      <c r="EO20" s="25">
        <v>2.5999999999999999E-2</v>
      </c>
      <c r="EP20" s="25">
        <v>2.86E-2</v>
      </c>
      <c r="EQ20" s="25">
        <v>2.6700000000000002E-2</v>
      </c>
      <c r="ER20" s="25">
        <v>2.7400000000000001E-2</v>
      </c>
      <c r="ES20" s="25">
        <v>2.46E-2</v>
      </c>
      <c r="ET20" s="25">
        <v>2.9600000000000001E-2</v>
      </c>
      <c r="EU20" s="25">
        <v>2.8500000000000001E-2</v>
      </c>
      <c r="EV20" s="25">
        <v>2.7199999999999998E-2</v>
      </c>
      <c r="EW20" s="25">
        <v>1.6E-2</v>
      </c>
      <c r="EX20" s="25">
        <v>2.9899999999999999E-2</v>
      </c>
      <c r="EY20" s="25">
        <v>3.2500000000000001E-2</v>
      </c>
      <c r="EZ20" s="25">
        <v>3.0800000000000001E-2</v>
      </c>
      <c r="FA20" s="25">
        <v>2.7300000000000001E-2</v>
      </c>
      <c r="FB20" s="25">
        <v>4.9000000000000002E-2</v>
      </c>
      <c r="FC20" s="25">
        <v>4.53E-2</v>
      </c>
      <c r="FD20" s="25">
        <v>2.0500000000000001E-2</v>
      </c>
      <c r="FE20" s="25">
        <v>1.6199999999999999E-2</v>
      </c>
      <c r="FF20" s="25">
        <v>2.18E-2</v>
      </c>
      <c r="FG20" s="25">
        <v>4.3400000000000001E-2</v>
      </c>
      <c r="FH20" s="25">
        <v>3.4700000000000002E-2</v>
      </c>
      <c r="FI20" s="25">
        <v>4.2700000000000002E-2</v>
      </c>
      <c r="FJ20" s="25">
        <v>6.0400000000000002E-2</v>
      </c>
      <c r="FK20" s="25">
        <v>5.9400000000000001E-2</v>
      </c>
      <c r="FL20" s="25">
        <v>3.2300000000000002E-2</v>
      </c>
      <c r="FM20" s="25">
        <v>4.3299999999999998E-2</v>
      </c>
      <c r="FN20" s="25">
        <v>9.0200000000000002E-2</v>
      </c>
      <c r="FO20" s="25">
        <v>3.4500000000000003E-2</v>
      </c>
      <c r="FP20" s="25">
        <v>4.58E-2</v>
      </c>
      <c r="FQ20" s="25">
        <v>4.2299999999999997E-2</v>
      </c>
      <c r="FR20" s="25">
        <v>6.5699999999999995E-2</v>
      </c>
      <c r="FS20" s="25">
        <v>6.8599999999999994E-2</v>
      </c>
      <c r="FT20" s="25">
        <v>4.3700000000000003E-2</v>
      </c>
      <c r="FU20" s="25">
        <v>0.1014</v>
      </c>
      <c r="FV20" s="25">
        <v>6.9400000000000003E-2</v>
      </c>
      <c r="FW20" s="25">
        <v>9.5100000000000004E-2</v>
      </c>
      <c r="FX20" s="25">
        <v>5.6500000000000002E-2</v>
      </c>
      <c r="FY20" s="25">
        <v>5.9700000000000003E-2</v>
      </c>
      <c r="FZ20" s="25">
        <v>2.47E-2</v>
      </c>
      <c r="GA20" s="25">
        <v>1.9199999999999998E-2</v>
      </c>
      <c r="GB20" s="25">
        <v>1.61E-2</v>
      </c>
      <c r="GC20" s="25">
        <v>1.3299999999999999E-2</v>
      </c>
      <c r="GD20" s="25">
        <v>2.3900000000000001E-2</v>
      </c>
      <c r="GE20" s="25">
        <v>1.0200000000000001E-2</v>
      </c>
      <c r="GF20" s="25">
        <v>2.98E-2</v>
      </c>
      <c r="GG20" s="25">
        <v>5.3900000000000003E-2</v>
      </c>
      <c r="GH20" s="25">
        <v>2.5000000000000001E-2</v>
      </c>
      <c r="GI20" s="25">
        <v>3.5700000000000003E-2</v>
      </c>
      <c r="GJ20" s="25">
        <v>4.1300000000000003E-2</v>
      </c>
      <c r="GK20" s="25">
        <v>4.1599999999999998E-2</v>
      </c>
      <c r="GL20" s="25">
        <v>4.41E-2</v>
      </c>
      <c r="GM20" s="25">
        <v>4.6600000000000003E-2</v>
      </c>
      <c r="GN20" s="25">
        <v>2.1700000000000001E-2</v>
      </c>
      <c r="GO20" s="25">
        <v>1.61E-2</v>
      </c>
      <c r="GP20" s="25">
        <v>2.64E-2</v>
      </c>
      <c r="GQ20" s="25">
        <v>4.4999999999999998E-2</v>
      </c>
      <c r="GR20" s="25">
        <v>4.0899999999999999E-2</v>
      </c>
      <c r="GS20" s="25">
        <v>3.5099999999999999E-2</v>
      </c>
      <c r="GT20" s="25">
        <v>2.9499999999999998E-2</v>
      </c>
      <c r="GU20" s="25">
        <v>2.1999999999999999E-2</v>
      </c>
      <c r="GV20" s="25">
        <v>4.5999999999999999E-2</v>
      </c>
      <c r="GW20" s="25">
        <v>3.6700000000000003E-2</v>
      </c>
      <c r="GX20" s="25">
        <v>2.92E-2</v>
      </c>
      <c r="GY20" s="25">
        <v>2.2200000000000001E-2</v>
      </c>
      <c r="GZ20" s="25">
        <v>3.9600000000000003E-2</v>
      </c>
      <c r="HA20" s="25">
        <v>3.0099999999999998E-2</v>
      </c>
      <c r="HB20" s="25">
        <v>1.1900000000000001E-2</v>
      </c>
      <c r="HC20" s="25">
        <v>1.7600000000000001E-2</v>
      </c>
      <c r="HD20" s="25">
        <v>2.35E-2</v>
      </c>
      <c r="HE20" s="25">
        <v>3.8899999999999997E-2</v>
      </c>
      <c r="HF20" s="25">
        <v>1.83E-2</v>
      </c>
      <c r="HG20" s="25">
        <v>4.7800000000000002E-2</v>
      </c>
      <c r="HH20" s="25">
        <v>4.6600000000000003E-2</v>
      </c>
      <c r="HI20" s="25">
        <v>3.5000000000000003E-2</v>
      </c>
      <c r="HJ20" s="25">
        <v>5.16E-2</v>
      </c>
      <c r="HK20" s="25">
        <v>0</v>
      </c>
      <c r="HL20" s="25">
        <v>2.5000000000000001E-2</v>
      </c>
      <c r="HM20" s="25">
        <v>2.7E-2</v>
      </c>
      <c r="HN20" s="25">
        <v>2.93E-2</v>
      </c>
      <c r="HO20" s="25">
        <v>2.46E-2</v>
      </c>
      <c r="HP20" s="25">
        <v>3.6600000000000001E-2</v>
      </c>
      <c r="HQ20" s="25">
        <v>2.6800000000000001E-2</v>
      </c>
      <c r="HR20" s="25">
        <v>3.85E-2</v>
      </c>
      <c r="HS20" s="25">
        <v>4.6199999999999998E-2</v>
      </c>
      <c r="HT20" s="25">
        <v>4.36E-2</v>
      </c>
      <c r="HU20" s="25">
        <v>8.5000000000000006E-3</v>
      </c>
      <c r="HV20" s="25">
        <v>2.5600000000000001E-2</v>
      </c>
      <c r="HW20" s="25">
        <v>2.69E-2</v>
      </c>
      <c r="HX20" s="25">
        <v>1.67E-2</v>
      </c>
      <c r="HY20" s="25">
        <v>9.7999999999999997E-3</v>
      </c>
      <c r="HZ20" s="25">
        <v>2.07E-2</v>
      </c>
      <c r="IA20" s="25">
        <v>1.77E-2</v>
      </c>
      <c r="IB20" s="25">
        <v>2.41E-2</v>
      </c>
      <c r="IC20" s="25">
        <v>1.8200000000000001E-2</v>
      </c>
      <c r="ID20" s="25">
        <v>1.8599999999999998E-2</v>
      </c>
      <c r="IE20" s="25">
        <v>2.0799999999999999E-2</v>
      </c>
      <c r="IF20" s="25">
        <v>6.0600000000000001E-2</v>
      </c>
      <c r="IG20" s="25">
        <v>5.3900000000000003E-2</v>
      </c>
      <c r="IH20" s="25">
        <v>3.4200000000000001E-2</v>
      </c>
      <c r="II20" s="25">
        <v>1.67E-2</v>
      </c>
      <c r="IJ20" s="25">
        <v>2.41E-2</v>
      </c>
      <c r="IK20" s="25">
        <v>2.41E-2</v>
      </c>
      <c r="IL20" s="25">
        <v>2.12E-2</v>
      </c>
      <c r="IM20" s="25">
        <v>2.5899999999999999E-2</v>
      </c>
      <c r="IN20" s="25">
        <v>2.2100000000000002E-2</v>
      </c>
      <c r="IO20" s="25">
        <v>5.1400000000000001E-2</v>
      </c>
      <c r="IP20" s="25">
        <v>2.7699999999999999E-2</v>
      </c>
      <c r="IQ20" s="25">
        <v>2.7300000000000001E-2</v>
      </c>
      <c r="IR20" s="25">
        <v>2.9499999999999998E-2</v>
      </c>
      <c r="IS20" s="25">
        <v>2.0400000000000001E-2</v>
      </c>
      <c r="IT20" s="25">
        <v>1.89E-2</v>
      </c>
      <c r="IU20" s="25">
        <v>3.6900000000000002E-2</v>
      </c>
      <c r="IV20" s="25">
        <v>3.4200000000000001E-2</v>
      </c>
      <c r="IW20" s="25">
        <v>2.0299999999999999E-2</v>
      </c>
      <c r="IX20" s="25">
        <v>3.3700000000000001E-2</v>
      </c>
      <c r="IY20" s="25">
        <v>2.52E-2</v>
      </c>
      <c r="IZ20" s="25">
        <v>2.9899999999999999E-2</v>
      </c>
      <c r="JA20" s="25">
        <v>2.9000000000000001E-2</v>
      </c>
      <c r="JB20" s="25">
        <v>0.10050000000000001</v>
      </c>
      <c r="JC20" s="25">
        <v>9.8500000000000004E-2</v>
      </c>
      <c r="JD20" s="25">
        <v>7.2300000000000003E-2</v>
      </c>
      <c r="JE20" s="25">
        <v>7.8399999999999997E-2</v>
      </c>
      <c r="JF20" s="25">
        <v>7.8799999999999995E-2</v>
      </c>
      <c r="JG20" s="25">
        <v>9.0899999999999995E-2</v>
      </c>
      <c r="JH20" s="25">
        <v>6.3600000000000004E-2</v>
      </c>
      <c r="JI20" s="25">
        <v>0.1087</v>
      </c>
      <c r="JJ20" s="25">
        <v>0.15260000000000001</v>
      </c>
      <c r="JK20" s="25">
        <v>0.1048</v>
      </c>
      <c r="JL20" s="25">
        <v>4.0300000000000002E-2</v>
      </c>
      <c r="JM20" s="25">
        <v>5.33E-2</v>
      </c>
      <c r="JN20" s="25">
        <v>7.2999999999999995E-2</v>
      </c>
      <c r="JO20" s="25">
        <v>3.73E-2</v>
      </c>
      <c r="JP20" s="25">
        <v>5.7799999999999997E-2</v>
      </c>
      <c r="JQ20" s="25">
        <v>5.6500000000000002E-2</v>
      </c>
      <c r="JR20" s="25">
        <v>6.9400000000000003E-2</v>
      </c>
      <c r="JS20" s="25">
        <v>3.0300000000000001E-2</v>
      </c>
      <c r="JT20" s="25">
        <v>4.3099999999999999E-2</v>
      </c>
      <c r="JU20" s="25">
        <v>5.85</v>
      </c>
      <c r="JV20" s="25">
        <v>2.9131</v>
      </c>
      <c r="JW20" s="25">
        <v>2.1493000000000002</v>
      </c>
      <c r="JX20" s="25">
        <v>2.3222999999999998</v>
      </c>
      <c r="JY20" s="25">
        <v>2.6617000000000002</v>
      </c>
      <c r="JZ20" s="25">
        <v>5.5331000000000001</v>
      </c>
      <c r="KA20" s="25">
        <v>2.0394000000000001</v>
      </c>
      <c r="KB20" s="25">
        <v>5.6223000000000001</v>
      </c>
      <c r="KC20" s="25">
        <v>3.5333999999999999</v>
      </c>
      <c r="KD20" s="25">
        <v>2.8315999999999999</v>
      </c>
      <c r="KE20" s="25">
        <v>2.4089999999999998</v>
      </c>
      <c r="KF20" s="25">
        <v>2.5196999999999998</v>
      </c>
      <c r="KG20" s="25">
        <v>1.9257</v>
      </c>
      <c r="KH20" s="25">
        <v>1.236</v>
      </c>
      <c r="KI20" s="25">
        <v>3.3845000000000001</v>
      </c>
      <c r="KJ20" s="25">
        <v>0.15479999999999999</v>
      </c>
      <c r="KK20" s="25">
        <v>7.3899999999999993E-2</v>
      </c>
      <c r="KL20" s="25">
        <v>9.4500000000000001E-2</v>
      </c>
      <c r="KM20" s="25">
        <v>0.1168</v>
      </c>
      <c r="KN20" s="25">
        <v>2.7099999999999999E-2</v>
      </c>
      <c r="KO20" s="25">
        <v>3.3000000000000002E-2</v>
      </c>
      <c r="KP20" s="25">
        <v>2.4400000000000002E-2</v>
      </c>
      <c r="KQ20" s="25">
        <v>9.4600000000000004E-2</v>
      </c>
      <c r="KR20" s="25">
        <v>3.0700000000000002E-2</v>
      </c>
      <c r="KS20" s="25">
        <v>7.22E-2</v>
      </c>
      <c r="KT20" s="25">
        <v>5.5599999999999997E-2</v>
      </c>
      <c r="KU20" s="25">
        <v>0.20499999999999999</v>
      </c>
      <c r="KV20" s="25">
        <v>0.1208</v>
      </c>
      <c r="KW20" s="25">
        <v>9.6500000000000002E-2</v>
      </c>
      <c r="KX20" s="25">
        <v>6.0100000000000001E-2</v>
      </c>
      <c r="KY20" s="25">
        <v>5.5599999999999997E-2</v>
      </c>
      <c r="KZ20" s="25">
        <v>9.69E-2</v>
      </c>
      <c r="LA20" s="25">
        <v>5.79E-2</v>
      </c>
      <c r="LB20" s="25">
        <v>5.8700000000000002E-2</v>
      </c>
      <c r="LC20" s="25">
        <v>9.2700000000000005E-2</v>
      </c>
      <c r="LD20" s="25">
        <v>6.7299999999999999E-2</v>
      </c>
      <c r="LE20" s="25">
        <v>9.9400000000000002E-2</v>
      </c>
      <c r="LF20" s="25">
        <v>0.14810000000000001</v>
      </c>
      <c r="LG20" s="25">
        <v>3.6900000000000002E-2</v>
      </c>
      <c r="LH20" s="25">
        <v>6.1899999999999997E-2</v>
      </c>
      <c r="LI20" s="25">
        <v>2.5100000000000001E-2</v>
      </c>
      <c r="LJ20" s="25">
        <v>0.1002</v>
      </c>
      <c r="LK20" s="25">
        <v>0.1351</v>
      </c>
      <c r="LL20" s="25">
        <v>6.2600000000000003E-2</v>
      </c>
      <c r="LM20" s="25">
        <v>7.9899999999999999E-2</v>
      </c>
      <c r="LN20" s="25">
        <v>0.1114</v>
      </c>
      <c r="LO20" s="25">
        <v>6.4000000000000001E-2</v>
      </c>
      <c r="LP20" s="25">
        <v>0.1203</v>
      </c>
      <c r="LQ20" s="25">
        <v>0.29849999999999999</v>
      </c>
      <c r="LR20" s="25">
        <v>0.1004</v>
      </c>
      <c r="LS20" s="25">
        <v>0.10589999999999999</v>
      </c>
      <c r="LT20" s="25">
        <v>5.0900000000000001E-2</v>
      </c>
      <c r="LU20" s="25">
        <v>3.1800000000000002E-2</v>
      </c>
      <c r="LV20" s="25">
        <v>2.9100000000000001E-2</v>
      </c>
      <c r="LW20" s="25">
        <v>0.1857</v>
      </c>
      <c r="LX20" s="25">
        <v>4.48E-2</v>
      </c>
      <c r="LY20" s="25">
        <v>5.8500000000000003E-2</v>
      </c>
      <c r="LZ20" s="25">
        <v>4.8899999999999999E-2</v>
      </c>
      <c r="MA20" s="25">
        <v>4.7699999999999999E-2</v>
      </c>
      <c r="MB20" s="25">
        <v>4.3400000000000001E-2</v>
      </c>
      <c r="MC20" s="25">
        <v>4.07E-2</v>
      </c>
      <c r="MD20" s="25">
        <v>5.16E-2</v>
      </c>
      <c r="ME20" s="25">
        <v>4.9799999999999997E-2</v>
      </c>
      <c r="MF20" s="25">
        <v>5.11E-2</v>
      </c>
      <c r="MG20" s="25">
        <v>4.02E-2</v>
      </c>
      <c r="MH20" s="25">
        <v>9.8500000000000004E-2</v>
      </c>
      <c r="MI20" s="25">
        <v>3.4099999999999998E-2</v>
      </c>
      <c r="MJ20" s="25">
        <v>8.77E-2</v>
      </c>
      <c r="MK20" s="25">
        <v>7.2900000000000006E-2</v>
      </c>
      <c r="ML20" s="25">
        <v>7.0099999999999996E-2</v>
      </c>
      <c r="MM20" s="25">
        <v>2.3599999999999999E-2</v>
      </c>
      <c r="MN20" s="25">
        <v>6.59E-2</v>
      </c>
      <c r="MO20" s="25">
        <v>8.1600000000000006E-2</v>
      </c>
      <c r="MP20" s="25">
        <v>7.2499999999999995E-2</v>
      </c>
      <c r="MQ20" s="25">
        <v>9.1700000000000004E-2</v>
      </c>
      <c r="MR20" s="25">
        <v>7.5800000000000006E-2</v>
      </c>
      <c r="MS20" s="25">
        <v>0.129</v>
      </c>
      <c r="MT20" s="25">
        <v>7.9200000000000007E-2</v>
      </c>
      <c r="MU20" s="25">
        <v>0.1341</v>
      </c>
      <c r="MV20" s="25">
        <v>5.9499999999999997E-2</v>
      </c>
      <c r="MW20" s="25">
        <v>3.7499999999999999E-2</v>
      </c>
      <c r="MX20" s="25">
        <v>4.1200000000000001E-2</v>
      </c>
      <c r="MY20" s="25">
        <v>3.3599999999999998E-2</v>
      </c>
      <c r="MZ20" s="25">
        <v>2.4799999999999999E-2</v>
      </c>
      <c r="NA20" s="25">
        <v>5.74E-2</v>
      </c>
      <c r="NB20" s="25">
        <v>5.0000000000000001E-3</v>
      </c>
      <c r="NC20" s="25">
        <v>3.7400000000000003E-2</v>
      </c>
      <c r="ND20" s="25">
        <v>0.14230000000000001</v>
      </c>
      <c r="NE20" s="25">
        <v>0.11269999999999999</v>
      </c>
      <c r="NF20" s="25">
        <v>9.6100000000000005E-2</v>
      </c>
      <c r="NG20" s="182">
        <v>7.3599999999999999E-2</v>
      </c>
      <c r="NH20" s="166">
        <v>5.3699999999999998E-2</v>
      </c>
      <c r="NI20" s="167">
        <v>5.62E-2</v>
      </c>
      <c r="NJ20" s="168">
        <v>0</v>
      </c>
    </row>
    <row r="21" spans="2:374" x14ac:dyDescent="0.3">
      <c r="B21" s="18" t="s">
        <v>833</v>
      </c>
      <c r="C21" s="24">
        <v>8.1500000000000003E-2</v>
      </c>
      <c r="D21" s="25">
        <v>8.7999999999999995E-2</v>
      </c>
      <c r="E21" s="25">
        <v>6.8099999999999994E-2</v>
      </c>
      <c r="F21" s="25">
        <v>6.8199999999999997E-2</v>
      </c>
      <c r="G21" s="25">
        <v>0.14760000000000001</v>
      </c>
      <c r="H21" s="25">
        <v>8.0799999999999997E-2</v>
      </c>
      <c r="I21" s="25">
        <v>5.2200000000000003E-2</v>
      </c>
      <c r="J21" s="25">
        <v>6.1800000000000001E-2</v>
      </c>
      <c r="K21" s="25">
        <v>3.4599999999999999E-2</v>
      </c>
      <c r="L21" s="25">
        <v>2.9899999999999999E-2</v>
      </c>
      <c r="M21" s="25">
        <v>0.14829999999999999</v>
      </c>
      <c r="N21" s="25">
        <v>3.2899999999999999E-2</v>
      </c>
      <c r="O21" s="25">
        <v>0.1115</v>
      </c>
      <c r="P21" s="25">
        <v>9.7000000000000003E-2</v>
      </c>
      <c r="Q21" s="26">
        <v>0</v>
      </c>
      <c r="R21" s="25">
        <v>0.11459999999999999</v>
      </c>
      <c r="S21" s="25">
        <v>0.14510000000000001</v>
      </c>
      <c r="T21" s="25">
        <v>0.2026</v>
      </c>
      <c r="U21" s="25">
        <v>0.2087</v>
      </c>
      <c r="V21" s="25">
        <v>0.31019999999999998</v>
      </c>
      <c r="W21" s="25">
        <v>5.7000000000000002E-2</v>
      </c>
      <c r="X21" s="25">
        <v>0.1036</v>
      </c>
      <c r="Y21" s="25">
        <v>8.6499999999999994E-2</v>
      </c>
      <c r="Z21" s="25">
        <v>4.4200000000000003E-2</v>
      </c>
      <c r="AA21" s="25">
        <v>5.3499999999999999E-2</v>
      </c>
      <c r="AB21" s="25">
        <v>4.7500000000000001E-2</v>
      </c>
      <c r="AC21" s="25">
        <v>4.6899999999999997E-2</v>
      </c>
      <c r="AD21" s="25">
        <v>4.9200000000000001E-2</v>
      </c>
      <c r="AE21" s="25">
        <v>4.8500000000000001E-2</v>
      </c>
      <c r="AF21" s="25">
        <v>4.7300000000000002E-2</v>
      </c>
      <c r="AG21" s="25">
        <v>7.1300000000000002E-2</v>
      </c>
      <c r="AH21" s="25">
        <v>0.2243</v>
      </c>
      <c r="AI21" s="25">
        <v>9.7600000000000006E-2</v>
      </c>
      <c r="AJ21" s="25">
        <v>8.0799999999999997E-2</v>
      </c>
      <c r="AK21" s="25">
        <v>9.11E-2</v>
      </c>
      <c r="AL21" s="25">
        <v>9.1200000000000003E-2</v>
      </c>
      <c r="AM21" s="25">
        <v>8.6800000000000002E-2</v>
      </c>
      <c r="AN21" s="25">
        <v>8.8099999999999998E-2</v>
      </c>
      <c r="AO21" s="25">
        <v>8.72E-2</v>
      </c>
      <c r="AP21" s="25">
        <v>8.4199999999999997E-2</v>
      </c>
      <c r="AQ21" s="25">
        <v>8.5999999999999993E-2</v>
      </c>
      <c r="AR21" s="25">
        <v>6.6400000000000001E-2</v>
      </c>
      <c r="AS21" s="25">
        <v>8.8900000000000007E-2</v>
      </c>
      <c r="AT21" s="25">
        <v>7.0400000000000004E-2</v>
      </c>
      <c r="AU21" s="25">
        <v>7.8299999999999995E-2</v>
      </c>
      <c r="AV21" s="25">
        <v>0.1295</v>
      </c>
      <c r="AW21" s="25">
        <v>0.1578</v>
      </c>
      <c r="AX21" s="25">
        <v>7.7100000000000002E-2</v>
      </c>
      <c r="AY21" s="25">
        <v>6.8099999999999994E-2</v>
      </c>
      <c r="AZ21" s="25">
        <v>4.7800000000000002E-2</v>
      </c>
      <c r="BA21" s="25">
        <v>6.1899999999999997E-2</v>
      </c>
      <c r="BB21" s="25">
        <v>5.79E-2</v>
      </c>
      <c r="BC21" s="25">
        <v>0.16900000000000001</v>
      </c>
      <c r="BD21" s="25">
        <v>6.3200000000000006E-2</v>
      </c>
      <c r="BE21" s="25">
        <v>8.7400000000000005E-2</v>
      </c>
      <c r="BF21" s="25">
        <v>0.06</v>
      </c>
      <c r="BG21" s="25">
        <v>8.2900000000000001E-2</v>
      </c>
      <c r="BH21" s="25">
        <v>6.7400000000000002E-2</v>
      </c>
      <c r="BI21" s="25">
        <v>8.3099999999999993E-2</v>
      </c>
      <c r="BJ21" s="25">
        <v>9.3600000000000003E-2</v>
      </c>
      <c r="BK21" s="25">
        <v>0.1061</v>
      </c>
      <c r="BL21" s="25">
        <v>5.4399999999999997E-2</v>
      </c>
      <c r="BM21" s="25">
        <v>0.1116</v>
      </c>
      <c r="BN21" s="25">
        <v>8.3199999999999996E-2</v>
      </c>
      <c r="BO21" s="25">
        <v>7.9200000000000007E-2</v>
      </c>
      <c r="BP21" s="25">
        <v>9.6100000000000005E-2</v>
      </c>
      <c r="BQ21" s="25">
        <v>6.1899999999999997E-2</v>
      </c>
      <c r="BR21" s="25">
        <v>5.1999999999999998E-2</v>
      </c>
      <c r="BS21" s="25">
        <v>8.1100000000000005E-2</v>
      </c>
      <c r="BT21" s="25">
        <v>7.8899999999999998E-2</v>
      </c>
      <c r="BU21" s="25">
        <v>8.9200000000000002E-2</v>
      </c>
      <c r="BV21" s="25">
        <v>6.9099999999999995E-2</v>
      </c>
      <c r="BW21" s="25">
        <v>8.6599999999999996E-2</v>
      </c>
      <c r="BX21" s="25">
        <v>6.3899999999999998E-2</v>
      </c>
      <c r="BY21" s="25">
        <v>4.8599999999999997E-2</v>
      </c>
      <c r="BZ21" s="25">
        <v>4.5699999999999998E-2</v>
      </c>
      <c r="CA21" s="25">
        <v>5.6399999999999999E-2</v>
      </c>
      <c r="CB21" s="25">
        <v>5.21E-2</v>
      </c>
      <c r="CC21" s="25">
        <v>9.4899999999999998E-2</v>
      </c>
      <c r="CD21" s="25">
        <v>0.1399</v>
      </c>
      <c r="CE21" s="25">
        <v>5.7299999999999997E-2</v>
      </c>
      <c r="CF21" s="25">
        <v>8.1699999999999995E-2</v>
      </c>
      <c r="CG21" s="25">
        <v>0.1066</v>
      </c>
      <c r="CH21" s="25">
        <v>4.2200000000000001E-2</v>
      </c>
      <c r="CI21" s="25">
        <v>0.1202</v>
      </c>
      <c r="CJ21" s="25">
        <v>0.1076</v>
      </c>
      <c r="CK21" s="25">
        <v>7.0999999999999994E-2</v>
      </c>
      <c r="CL21" s="25">
        <v>0.15</v>
      </c>
      <c r="CM21" s="25">
        <v>0.10290000000000001</v>
      </c>
      <c r="CN21" s="25">
        <v>8.4599999999999995E-2</v>
      </c>
      <c r="CO21" s="25">
        <v>0.17699999999999999</v>
      </c>
      <c r="CP21" s="25">
        <v>7.5999999999999998E-2</v>
      </c>
      <c r="CQ21" s="25">
        <v>6.83E-2</v>
      </c>
      <c r="CR21" s="25">
        <v>6.7100000000000007E-2</v>
      </c>
      <c r="CS21" s="25">
        <v>9.6199999999999994E-2</v>
      </c>
      <c r="CT21" s="25">
        <v>5.7099999999999998E-2</v>
      </c>
      <c r="CU21" s="25">
        <v>4.48E-2</v>
      </c>
      <c r="CV21" s="25">
        <v>0.11550000000000001</v>
      </c>
      <c r="CW21" s="25">
        <v>0.1179</v>
      </c>
      <c r="CX21" s="25">
        <v>8.1299999999999997E-2</v>
      </c>
      <c r="CY21" s="25">
        <v>7.6200000000000004E-2</v>
      </c>
      <c r="CZ21" s="25">
        <v>2.2100000000000002E-2</v>
      </c>
      <c r="DA21" s="25">
        <v>4.2799999999999998E-2</v>
      </c>
      <c r="DB21" s="25">
        <v>0.12690000000000001</v>
      </c>
      <c r="DC21" s="25">
        <v>4.1000000000000002E-2</v>
      </c>
      <c r="DD21" s="25">
        <v>2.8000000000000001E-2</v>
      </c>
      <c r="DE21" s="25">
        <v>4.3299999999999998E-2</v>
      </c>
      <c r="DF21" s="25">
        <v>2.86E-2</v>
      </c>
      <c r="DG21" s="25">
        <v>4.4999999999999998E-2</v>
      </c>
      <c r="DH21" s="25">
        <v>6.9500000000000006E-2</v>
      </c>
      <c r="DI21" s="25">
        <v>2.4199999999999999E-2</v>
      </c>
      <c r="DJ21" s="25">
        <v>2.2100000000000002E-2</v>
      </c>
      <c r="DK21" s="25">
        <v>3.2199999999999999E-2</v>
      </c>
      <c r="DL21" s="25">
        <v>4.7E-2</v>
      </c>
      <c r="DM21" s="25">
        <v>2.2200000000000001E-2</v>
      </c>
      <c r="DN21" s="25">
        <v>4.3299999999999998E-2</v>
      </c>
      <c r="DO21" s="25">
        <v>3.0099999999999998E-2</v>
      </c>
      <c r="DP21" s="25">
        <v>3.9699999999999999E-2</v>
      </c>
      <c r="DQ21" s="25">
        <v>2.86E-2</v>
      </c>
      <c r="DR21" s="25">
        <v>0.1105</v>
      </c>
      <c r="DS21" s="25">
        <v>4.0800000000000003E-2</v>
      </c>
      <c r="DT21" s="25">
        <v>0.12520000000000001</v>
      </c>
      <c r="DU21" s="25">
        <v>7.8899999999999998E-2</v>
      </c>
      <c r="DV21" s="25">
        <v>0.15049999999999999</v>
      </c>
      <c r="DW21" s="25">
        <v>7.9000000000000001E-2</v>
      </c>
      <c r="DX21" s="25">
        <v>7.22E-2</v>
      </c>
      <c r="DY21" s="25">
        <v>4.19E-2</v>
      </c>
      <c r="DZ21" s="25">
        <v>0.13109999999999999</v>
      </c>
      <c r="EA21" s="25">
        <v>3.8199999999999998E-2</v>
      </c>
      <c r="EB21" s="25">
        <v>4.4200000000000003E-2</v>
      </c>
      <c r="EC21" s="25">
        <v>2.7099999999999999E-2</v>
      </c>
      <c r="ED21" s="25">
        <v>5.8200000000000002E-2</v>
      </c>
      <c r="EE21" s="25">
        <v>6.8400000000000002E-2</v>
      </c>
      <c r="EF21" s="25">
        <v>9.3899999999999997E-2</v>
      </c>
      <c r="EG21" s="25">
        <v>0.1149</v>
      </c>
      <c r="EH21" s="25">
        <v>2.6200000000000001E-2</v>
      </c>
      <c r="EI21" s="25">
        <v>2.3599999999999999E-2</v>
      </c>
      <c r="EJ21" s="25">
        <v>4.8500000000000001E-2</v>
      </c>
      <c r="EK21" s="25">
        <v>7.7499999999999999E-2</v>
      </c>
      <c r="EL21" s="25">
        <v>0.153</v>
      </c>
      <c r="EM21" s="25">
        <v>5.62E-2</v>
      </c>
      <c r="EN21" s="25">
        <v>8.2199999999999995E-2</v>
      </c>
      <c r="EO21" s="25">
        <v>5.8799999999999998E-2</v>
      </c>
      <c r="EP21" s="25">
        <v>6.4100000000000004E-2</v>
      </c>
      <c r="EQ21" s="25">
        <v>6.4899999999999999E-2</v>
      </c>
      <c r="ER21" s="25">
        <v>6.5000000000000002E-2</v>
      </c>
      <c r="ES21" s="25">
        <v>5.91E-2</v>
      </c>
      <c r="ET21" s="25">
        <v>8.4000000000000005E-2</v>
      </c>
      <c r="EU21" s="25">
        <v>7.6700000000000004E-2</v>
      </c>
      <c r="EV21" s="25">
        <v>3.61E-2</v>
      </c>
      <c r="EW21" s="25">
        <v>2.3800000000000002E-2</v>
      </c>
      <c r="EX21" s="25">
        <v>4.1300000000000003E-2</v>
      </c>
      <c r="EY21" s="25">
        <v>4.1000000000000002E-2</v>
      </c>
      <c r="EZ21" s="25">
        <v>4.6800000000000001E-2</v>
      </c>
      <c r="FA21" s="25">
        <v>6.9400000000000003E-2</v>
      </c>
      <c r="FB21" s="25">
        <v>0.14199999999999999</v>
      </c>
      <c r="FC21" s="25">
        <v>0.1484</v>
      </c>
      <c r="FD21" s="25">
        <v>6.0400000000000002E-2</v>
      </c>
      <c r="FE21" s="25">
        <v>2.1899999999999999E-2</v>
      </c>
      <c r="FF21" s="25">
        <v>3.9800000000000002E-2</v>
      </c>
      <c r="FG21" s="25">
        <v>7.6999999999999999E-2</v>
      </c>
      <c r="FH21" s="25">
        <v>8.09E-2</v>
      </c>
      <c r="FI21" s="25">
        <v>9.7799999999999998E-2</v>
      </c>
      <c r="FJ21" s="25">
        <v>0.22370000000000001</v>
      </c>
      <c r="FK21" s="25">
        <v>0.19</v>
      </c>
      <c r="FL21" s="25">
        <v>6.9599999999999995E-2</v>
      </c>
      <c r="FM21" s="25">
        <v>0.13220000000000001</v>
      </c>
      <c r="FN21" s="25">
        <v>0.14910000000000001</v>
      </c>
      <c r="FO21" s="25">
        <v>6.2799999999999995E-2</v>
      </c>
      <c r="FP21" s="25">
        <v>6.9800000000000001E-2</v>
      </c>
      <c r="FQ21" s="25">
        <v>7.9699999999999993E-2</v>
      </c>
      <c r="FR21" s="25">
        <v>0.14269999999999999</v>
      </c>
      <c r="FS21" s="25">
        <v>0.13120000000000001</v>
      </c>
      <c r="FT21" s="25">
        <v>7.4399999999999994E-2</v>
      </c>
      <c r="FU21" s="25">
        <v>9.9699999999999997E-2</v>
      </c>
      <c r="FV21" s="25">
        <v>8.6099999999999996E-2</v>
      </c>
      <c r="FW21" s="25">
        <v>0.1081</v>
      </c>
      <c r="FX21" s="25">
        <v>5.5599999999999997E-2</v>
      </c>
      <c r="FY21" s="25">
        <v>0.13020000000000001</v>
      </c>
      <c r="FZ21" s="25">
        <v>5.1999999999999998E-2</v>
      </c>
      <c r="GA21" s="25">
        <v>3.6400000000000002E-2</v>
      </c>
      <c r="GB21" s="25">
        <v>5.7799999999999997E-2</v>
      </c>
      <c r="GC21" s="25">
        <v>4.4499999999999998E-2</v>
      </c>
      <c r="GD21" s="25">
        <v>5.1200000000000002E-2</v>
      </c>
      <c r="GE21" s="25">
        <v>2.24E-2</v>
      </c>
      <c r="GF21" s="25">
        <v>6.4600000000000005E-2</v>
      </c>
      <c r="GG21" s="25">
        <v>0.1326</v>
      </c>
      <c r="GH21" s="25">
        <v>4.7300000000000002E-2</v>
      </c>
      <c r="GI21" s="25">
        <v>6.1499999999999999E-2</v>
      </c>
      <c r="GJ21" s="25">
        <v>7.1999999999999995E-2</v>
      </c>
      <c r="GK21" s="25">
        <v>8.2500000000000004E-2</v>
      </c>
      <c r="GL21" s="25">
        <v>8.5400000000000004E-2</v>
      </c>
      <c r="GM21" s="25">
        <v>8.4199999999999997E-2</v>
      </c>
      <c r="GN21" s="25">
        <v>3.7199999999999997E-2</v>
      </c>
      <c r="GO21" s="25">
        <v>2.69E-2</v>
      </c>
      <c r="GP21" s="25">
        <v>5.5300000000000002E-2</v>
      </c>
      <c r="GQ21" s="25">
        <v>7.7499999999999999E-2</v>
      </c>
      <c r="GR21" s="25">
        <v>7.3700000000000002E-2</v>
      </c>
      <c r="GS21" s="25">
        <v>7.7100000000000002E-2</v>
      </c>
      <c r="GT21" s="25">
        <v>6.2100000000000002E-2</v>
      </c>
      <c r="GU21" s="25">
        <v>0.16619999999999999</v>
      </c>
      <c r="GV21" s="25">
        <v>7.4300000000000005E-2</v>
      </c>
      <c r="GW21" s="25">
        <v>7.5399999999999995E-2</v>
      </c>
      <c r="GX21" s="25">
        <v>5.7200000000000001E-2</v>
      </c>
      <c r="GY21" s="25">
        <v>0.1023</v>
      </c>
      <c r="GZ21" s="25">
        <v>0.1245</v>
      </c>
      <c r="HA21" s="25">
        <v>6.2600000000000003E-2</v>
      </c>
      <c r="HB21" s="25">
        <v>4.5100000000000001E-2</v>
      </c>
      <c r="HC21" s="25">
        <v>3.6799999999999999E-2</v>
      </c>
      <c r="HD21" s="25">
        <v>7.3200000000000001E-2</v>
      </c>
      <c r="HE21" s="25">
        <v>8.0199999999999994E-2</v>
      </c>
      <c r="HF21" s="25">
        <v>3.5999999999999997E-2</v>
      </c>
      <c r="HG21" s="25">
        <v>7.2999999999999995E-2</v>
      </c>
      <c r="HH21" s="25">
        <v>0.1033</v>
      </c>
      <c r="HI21" s="25">
        <v>6.7100000000000007E-2</v>
      </c>
      <c r="HJ21" s="25">
        <v>0.1142</v>
      </c>
      <c r="HK21" s="25">
        <v>0</v>
      </c>
      <c r="HL21" s="25">
        <v>3.95E-2</v>
      </c>
      <c r="HM21" s="25">
        <v>4.2900000000000001E-2</v>
      </c>
      <c r="HN21" s="25">
        <v>4.0500000000000001E-2</v>
      </c>
      <c r="HO21" s="25">
        <v>4.5900000000000003E-2</v>
      </c>
      <c r="HP21" s="25">
        <v>7.0599999999999996E-2</v>
      </c>
      <c r="HQ21" s="25">
        <v>6.6699999999999995E-2</v>
      </c>
      <c r="HR21" s="25">
        <v>7.1099999999999997E-2</v>
      </c>
      <c r="HS21" s="25">
        <v>6.0100000000000001E-2</v>
      </c>
      <c r="HT21" s="25">
        <v>4.8899999999999999E-2</v>
      </c>
      <c r="HU21" s="25">
        <v>1.9400000000000001E-2</v>
      </c>
      <c r="HV21" s="25">
        <v>5.1700000000000003E-2</v>
      </c>
      <c r="HW21" s="25">
        <v>7.85E-2</v>
      </c>
      <c r="HX21" s="25">
        <v>4.4299999999999999E-2</v>
      </c>
      <c r="HY21" s="25">
        <v>1.7299999999999999E-2</v>
      </c>
      <c r="HZ21" s="25">
        <v>6.9699999999999998E-2</v>
      </c>
      <c r="IA21" s="25">
        <v>4.6600000000000003E-2</v>
      </c>
      <c r="IB21" s="25">
        <v>5.3400000000000003E-2</v>
      </c>
      <c r="IC21" s="25">
        <v>3.3000000000000002E-2</v>
      </c>
      <c r="ID21" s="25">
        <v>3.2899999999999999E-2</v>
      </c>
      <c r="IE21" s="25">
        <v>5.8700000000000002E-2</v>
      </c>
      <c r="IF21" s="25">
        <v>0.10009999999999999</v>
      </c>
      <c r="IG21" s="25">
        <v>3.61E-2</v>
      </c>
      <c r="IH21" s="25">
        <v>6.3899999999999998E-2</v>
      </c>
      <c r="II21" s="25">
        <v>3.0700000000000002E-2</v>
      </c>
      <c r="IJ21" s="25">
        <v>7.1999999999999995E-2</v>
      </c>
      <c r="IK21" s="25">
        <v>5.3499999999999999E-2</v>
      </c>
      <c r="IL21" s="25">
        <v>4.3999999999999997E-2</v>
      </c>
      <c r="IM21" s="25">
        <v>5.91E-2</v>
      </c>
      <c r="IN21" s="25">
        <v>3.7699999999999997E-2</v>
      </c>
      <c r="IO21" s="25">
        <v>4.7500000000000001E-2</v>
      </c>
      <c r="IP21" s="25">
        <v>0.13600000000000001</v>
      </c>
      <c r="IQ21" s="25">
        <v>6.3299999999999995E-2</v>
      </c>
      <c r="IR21" s="25">
        <v>5.3900000000000003E-2</v>
      </c>
      <c r="IS21" s="25">
        <v>4.2900000000000001E-2</v>
      </c>
      <c r="IT21" s="25">
        <v>4.6300000000000001E-2</v>
      </c>
      <c r="IU21" s="25">
        <v>6.0900000000000003E-2</v>
      </c>
      <c r="IV21" s="25">
        <v>7.46E-2</v>
      </c>
      <c r="IW21" s="25">
        <v>4.2700000000000002E-2</v>
      </c>
      <c r="IX21" s="25">
        <v>5.2400000000000002E-2</v>
      </c>
      <c r="IY21" s="25">
        <v>4.9000000000000002E-2</v>
      </c>
      <c r="IZ21" s="25">
        <v>5.6500000000000002E-2</v>
      </c>
      <c r="JA21" s="25">
        <v>5.1700000000000003E-2</v>
      </c>
      <c r="JB21" s="25">
        <v>0.13009999999999999</v>
      </c>
      <c r="JC21" s="25">
        <v>7.1400000000000005E-2</v>
      </c>
      <c r="JD21" s="25">
        <v>0.10199999999999999</v>
      </c>
      <c r="JE21" s="25">
        <v>9.6699999999999994E-2</v>
      </c>
      <c r="JF21" s="25">
        <v>7.22E-2</v>
      </c>
      <c r="JG21" s="25">
        <v>0.12820000000000001</v>
      </c>
      <c r="JH21" s="25">
        <v>0.1479</v>
      </c>
      <c r="JI21" s="25">
        <v>0.18540000000000001</v>
      </c>
      <c r="JJ21" s="25">
        <v>6.4100000000000004E-2</v>
      </c>
      <c r="JK21" s="25">
        <v>0.13009999999999999</v>
      </c>
      <c r="JL21" s="25">
        <v>0.1225</v>
      </c>
      <c r="JM21" s="25">
        <v>0.38669999999999999</v>
      </c>
      <c r="JN21" s="25">
        <v>0.47170000000000001</v>
      </c>
      <c r="JO21" s="25">
        <v>0.122</v>
      </c>
      <c r="JP21" s="25">
        <v>0.29480000000000001</v>
      </c>
      <c r="JQ21" s="25">
        <v>7.4399999999999994E-2</v>
      </c>
      <c r="JR21" s="25">
        <v>0.14729999999999999</v>
      </c>
      <c r="JS21" s="25">
        <v>5.2200000000000003E-2</v>
      </c>
      <c r="JT21" s="25">
        <v>0.11550000000000001</v>
      </c>
      <c r="JU21" s="25">
        <v>5.6300000000000003E-2</v>
      </c>
      <c r="JV21" s="25">
        <v>7.0099999999999996E-2</v>
      </c>
      <c r="JW21" s="25">
        <v>0.1047</v>
      </c>
      <c r="JX21" s="25">
        <v>7.1099999999999997E-2</v>
      </c>
      <c r="JY21" s="25">
        <v>3.4099999999999998E-2</v>
      </c>
      <c r="JZ21" s="25">
        <v>8.5500000000000007E-2</v>
      </c>
      <c r="KA21" s="25">
        <v>4.7600000000000003E-2</v>
      </c>
      <c r="KB21" s="25">
        <v>2.81E-2</v>
      </c>
      <c r="KC21" s="25">
        <v>3.0700000000000002E-2</v>
      </c>
      <c r="KD21" s="25">
        <v>0.04</v>
      </c>
      <c r="KE21" s="25">
        <v>7.8100000000000003E-2</v>
      </c>
      <c r="KF21" s="25">
        <v>0.1991</v>
      </c>
      <c r="KG21" s="25">
        <v>9.0700000000000003E-2</v>
      </c>
      <c r="KH21" s="25">
        <v>6.2100000000000002E-2</v>
      </c>
      <c r="KI21" s="25">
        <v>4.2000000000000003E-2</v>
      </c>
      <c r="KJ21" s="25">
        <v>3.4937</v>
      </c>
      <c r="KK21" s="25">
        <v>2.9070999999999998</v>
      </c>
      <c r="KL21" s="25">
        <v>6.7857000000000003</v>
      </c>
      <c r="KM21" s="25">
        <v>7.1753</v>
      </c>
      <c r="KN21" s="25">
        <v>4.7117000000000004</v>
      </c>
      <c r="KO21" s="25">
        <v>4.4314999999999998</v>
      </c>
      <c r="KP21" s="25">
        <v>6.3494999999999999</v>
      </c>
      <c r="KQ21" s="25">
        <v>16.9785</v>
      </c>
      <c r="KR21" s="25">
        <v>0.20660000000000001</v>
      </c>
      <c r="KS21" s="25">
        <v>0.2331</v>
      </c>
      <c r="KT21" s="25">
        <v>0.1429</v>
      </c>
      <c r="KU21" s="25">
        <v>0.2031</v>
      </c>
      <c r="KV21" s="25">
        <v>0.35670000000000002</v>
      </c>
      <c r="KW21" s="25">
        <v>0.108</v>
      </c>
      <c r="KX21" s="25">
        <v>4.41E-2</v>
      </c>
      <c r="KY21" s="25">
        <v>4.48E-2</v>
      </c>
      <c r="KZ21" s="25">
        <v>0.1153</v>
      </c>
      <c r="LA21" s="25">
        <v>0.10680000000000001</v>
      </c>
      <c r="LB21" s="25">
        <v>7.3400000000000007E-2</v>
      </c>
      <c r="LC21" s="25">
        <v>0.14230000000000001</v>
      </c>
      <c r="LD21" s="25">
        <v>9.6799999999999997E-2</v>
      </c>
      <c r="LE21" s="25">
        <v>8.1799999999999998E-2</v>
      </c>
      <c r="LF21" s="25">
        <v>7.17E-2</v>
      </c>
      <c r="LG21" s="25">
        <v>4.2099999999999999E-2</v>
      </c>
      <c r="LH21" s="25">
        <v>7.1400000000000005E-2</v>
      </c>
      <c r="LI21" s="25">
        <v>2.1299999999999999E-2</v>
      </c>
      <c r="LJ21" s="25">
        <v>8.4500000000000006E-2</v>
      </c>
      <c r="LK21" s="25">
        <v>0.1925</v>
      </c>
      <c r="LL21" s="25">
        <v>4.5900000000000003E-2</v>
      </c>
      <c r="LM21" s="25">
        <v>7.0000000000000007E-2</v>
      </c>
      <c r="LN21" s="25">
        <v>0.20150000000000001</v>
      </c>
      <c r="LO21" s="25">
        <v>7.0400000000000004E-2</v>
      </c>
      <c r="LP21" s="25">
        <v>0.10349999999999999</v>
      </c>
      <c r="LQ21" s="25">
        <v>0.19089999999999999</v>
      </c>
      <c r="LR21" s="25">
        <v>8.4500000000000006E-2</v>
      </c>
      <c r="LS21" s="25">
        <v>0.13619999999999999</v>
      </c>
      <c r="LT21" s="25">
        <v>7.5999999999999998E-2</v>
      </c>
      <c r="LU21" s="25">
        <v>3.3399999999999999E-2</v>
      </c>
      <c r="LV21" s="25">
        <v>6.6600000000000006E-2</v>
      </c>
      <c r="LW21" s="25">
        <v>0.22289999999999999</v>
      </c>
      <c r="LX21" s="25">
        <v>9.5299999999999996E-2</v>
      </c>
      <c r="LY21" s="25">
        <v>8.14E-2</v>
      </c>
      <c r="LZ21" s="25">
        <v>5.8299999999999998E-2</v>
      </c>
      <c r="MA21" s="25">
        <v>9.1399999999999995E-2</v>
      </c>
      <c r="MB21" s="25">
        <v>6.0900000000000003E-2</v>
      </c>
      <c r="MC21" s="25">
        <v>6.6199999999999995E-2</v>
      </c>
      <c r="MD21" s="25">
        <v>0.15329999999999999</v>
      </c>
      <c r="ME21" s="25">
        <v>0.2077</v>
      </c>
      <c r="MF21" s="25">
        <v>0.1014</v>
      </c>
      <c r="MG21" s="25">
        <v>8.9599999999999999E-2</v>
      </c>
      <c r="MH21" s="25">
        <v>0.12909999999999999</v>
      </c>
      <c r="MI21" s="25">
        <v>7.9299999999999995E-2</v>
      </c>
      <c r="MJ21" s="25">
        <v>0.25490000000000002</v>
      </c>
      <c r="MK21" s="25">
        <v>6.6799999999999998E-2</v>
      </c>
      <c r="ML21" s="25">
        <v>6.8599999999999994E-2</v>
      </c>
      <c r="MM21" s="25">
        <v>1.7399999999999999E-2</v>
      </c>
      <c r="MN21" s="25">
        <v>0.1469</v>
      </c>
      <c r="MO21" s="25">
        <v>0.13700000000000001</v>
      </c>
      <c r="MP21" s="25">
        <v>4.0500000000000001E-2</v>
      </c>
      <c r="MQ21" s="25">
        <v>0.15290000000000001</v>
      </c>
      <c r="MR21" s="25">
        <v>0.10050000000000001</v>
      </c>
      <c r="MS21" s="25">
        <v>0.1263</v>
      </c>
      <c r="MT21" s="25">
        <v>7.4200000000000002E-2</v>
      </c>
      <c r="MU21" s="25">
        <v>9.3600000000000003E-2</v>
      </c>
      <c r="MV21" s="25">
        <v>0.19500000000000001</v>
      </c>
      <c r="MW21" s="25">
        <v>4.5600000000000002E-2</v>
      </c>
      <c r="MX21" s="25">
        <v>3.78E-2</v>
      </c>
      <c r="MY21" s="25">
        <v>7.2700000000000001E-2</v>
      </c>
      <c r="MZ21" s="25">
        <v>1.77E-2</v>
      </c>
      <c r="NA21" s="25">
        <v>7.0099999999999996E-2</v>
      </c>
      <c r="NB21" s="25">
        <v>7.7999999999999996E-3</v>
      </c>
      <c r="NC21" s="25">
        <v>9.1399999999999995E-2</v>
      </c>
      <c r="ND21" s="25">
        <v>8.1799999999999998E-2</v>
      </c>
      <c r="NE21" s="25">
        <v>0.95989999999999998</v>
      </c>
      <c r="NF21" s="25">
        <v>0.30559999999999998</v>
      </c>
      <c r="NG21" s="182">
        <v>0.32569999999999999</v>
      </c>
      <c r="NH21" s="166">
        <v>0.26979999999999998</v>
      </c>
      <c r="NI21" s="167">
        <v>0.25230000000000002</v>
      </c>
      <c r="NJ21" s="168">
        <v>0</v>
      </c>
    </row>
    <row r="22" spans="2:374" x14ac:dyDescent="0.3">
      <c r="B22" s="18" t="s">
        <v>834</v>
      </c>
      <c r="C22" s="24">
        <v>0.78879999999999995</v>
      </c>
      <c r="D22" s="25">
        <v>0.47899999999999998</v>
      </c>
      <c r="E22" s="25">
        <v>0.13059999999999999</v>
      </c>
      <c r="F22" s="25">
        <v>0.2437</v>
      </c>
      <c r="G22" s="25">
        <v>0.44540000000000002</v>
      </c>
      <c r="H22" s="25">
        <v>0.40079999999999999</v>
      </c>
      <c r="I22" s="25">
        <v>0.30499999999999999</v>
      </c>
      <c r="J22" s="25">
        <v>0.13619999999999999</v>
      </c>
      <c r="K22" s="25">
        <v>9.8100000000000007E-2</v>
      </c>
      <c r="L22" s="25">
        <v>6.7299999999999999E-2</v>
      </c>
      <c r="M22" s="25">
        <v>2.8400000000000002E-2</v>
      </c>
      <c r="N22" s="25">
        <v>3.44E-2</v>
      </c>
      <c r="O22" s="25">
        <v>7.0300000000000001E-2</v>
      </c>
      <c r="P22" s="25">
        <v>6.9099999999999995E-2</v>
      </c>
      <c r="Q22" s="26">
        <v>0</v>
      </c>
      <c r="R22" s="25">
        <v>5.9700000000000003E-2</v>
      </c>
      <c r="S22" s="25">
        <v>9.6799999999999997E-2</v>
      </c>
      <c r="T22" s="25">
        <v>9.1600000000000001E-2</v>
      </c>
      <c r="U22" s="25">
        <v>0.15210000000000001</v>
      </c>
      <c r="V22" s="25">
        <v>0.1236</v>
      </c>
      <c r="W22" s="25">
        <v>7.6399999999999996E-2</v>
      </c>
      <c r="X22" s="25">
        <v>9.0200000000000002E-2</v>
      </c>
      <c r="Y22" s="25">
        <v>8.2500000000000004E-2</v>
      </c>
      <c r="Z22" s="25">
        <v>0.11799999999999999</v>
      </c>
      <c r="AA22" s="25">
        <v>0.13639999999999999</v>
      </c>
      <c r="AB22" s="25">
        <v>0.12520000000000001</v>
      </c>
      <c r="AC22" s="25">
        <v>0.1128</v>
      </c>
      <c r="AD22" s="25">
        <v>6.9000000000000006E-2</v>
      </c>
      <c r="AE22" s="25">
        <v>7.5899999999999995E-2</v>
      </c>
      <c r="AF22" s="25">
        <v>9.9000000000000005E-2</v>
      </c>
      <c r="AG22" s="25">
        <v>0.1177</v>
      </c>
      <c r="AH22" s="25">
        <v>0.1046</v>
      </c>
      <c r="AI22" s="25">
        <v>8.7400000000000005E-2</v>
      </c>
      <c r="AJ22" s="25">
        <v>7.7299999999999994E-2</v>
      </c>
      <c r="AK22" s="25">
        <v>0.1008</v>
      </c>
      <c r="AL22" s="25">
        <v>0.1023</v>
      </c>
      <c r="AM22" s="25">
        <v>0.12280000000000001</v>
      </c>
      <c r="AN22" s="25">
        <v>6.0699999999999997E-2</v>
      </c>
      <c r="AO22" s="25">
        <v>5.2900000000000003E-2</v>
      </c>
      <c r="AP22" s="25">
        <v>0.12479999999999999</v>
      </c>
      <c r="AQ22" s="25">
        <v>7.3200000000000001E-2</v>
      </c>
      <c r="AR22" s="25">
        <v>7.0000000000000007E-2</v>
      </c>
      <c r="AS22" s="25">
        <v>9.5699999999999993E-2</v>
      </c>
      <c r="AT22" s="25">
        <v>0.06</v>
      </c>
      <c r="AU22" s="25">
        <v>5.7099999999999998E-2</v>
      </c>
      <c r="AV22" s="25">
        <v>8.77E-2</v>
      </c>
      <c r="AW22" s="25">
        <v>6.2399999999999997E-2</v>
      </c>
      <c r="AX22" s="25">
        <v>6.1400000000000003E-2</v>
      </c>
      <c r="AY22" s="25">
        <v>3.73E-2</v>
      </c>
      <c r="AZ22" s="25">
        <v>4.7699999999999999E-2</v>
      </c>
      <c r="BA22" s="25">
        <v>5.0500000000000003E-2</v>
      </c>
      <c r="BB22" s="25">
        <v>5.8000000000000003E-2</v>
      </c>
      <c r="BC22" s="25">
        <v>8.7499999999999994E-2</v>
      </c>
      <c r="BD22" s="25">
        <v>8.6900000000000005E-2</v>
      </c>
      <c r="BE22" s="25">
        <v>7.6100000000000001E-2</v>
      </c>
      <c r="BF22" s="25">
        <v>0.10290000000000001</v>
      </c>
      <c r="BG22" s="25">
        <v>8.4699999999999998E-2</v>
      </c>
      <c r="BH22" s="25">
        <v>0.1022</v>
      </c>
      <c r="BI22" s="25">
        <v>0.1308</v>
      </c>
      <c r="BJ22" s="25">
        <v>7.4399999999999994E-2</v>
      </c>
      <c r="BK22" s="25">
        <v>8.6400000000000005E-2</v>
      </c>
      <c r="BL22" s="25">
        <v>6.08E-2</v>
      </c>
      <c r="BM22" s="25">
        <v>9.2899999999999996E-2</v>
      </c>
      <c r="BN22" s="25">
        <v>0.1055</v>
      </c>
      <c r="BO22" s="25">
        <v>0.14219999999999999</v>
      </c>
      <c r="BP22" s="25">
        <v>0.13070000000000001</v>
      </c>
      <c r="BQ22" s="25">
        <v>0.11260000000000001</v>
      </c>
      <c r="BR22" s="25">
        <v>7.3700000000000002E-2</v>
      </c>
      <c r="BS22" s="25">
        <v>8.5800000000000001E-2</v>
      </c>
      <c r="BT22" s="25">
        <v>6.5199999999999994E-2</v>
      </c>
      <c r="BU22" s="25">
        <v>8.6499999999999994E-2</v>
      </c>
      <c r="BV22" s="25">
        <v>6.6400000000000001E-2</v>
      </c>
      <c r="BW22" s="25">
        <v>0.126</v>
      </c>
      <c r="BX22" s="25">
        <v>6.3600000000000004E-2</v>
      </c>
      <c r="BY22" s="25">
        <v>5.74E-2</v>
      </c>
      <c r="BZ22" s="25">
        <v>5.2600000000000001E-2</v>
      </c>
      <c r="CA22" s="25">
        <v>7.2400000000000006E-2</v>
      </c>
      <c r="CB22" s="25">
        <v>8.5900000000000004E-2</v>
      </c>
      <c r="CC22" s="25">
        <v>9.5500000000000002E-2</v>
      </c>
      <c r="CD22" s="25">
        <v>9.8900000000000002E-2</v>
      </c>
      <c r="CE22" s="25">
        <v>0.17050000000000001</v>
      </c>
      <c r="CF22" s="25">
        <v>8.3799999999999999E-2</v>
      </c>
      <c r="CG22" s="25">
        <v>8.7800000000000003E-2</v>
      </c>
      <c r="CH22" s="25">
        <v>5.7599999999999998E-2</v>
      </c>
      <c r="CI22" s="25">
        <v>7.4099999999999999E-2</v>
      </c>
      <c r="CJ22" s="25">
        <v>0.12529999999999999</v>
      </c>
      <c r="CK22" s="25">
        <v>9.9099999999999994E-2</v>
      </c>
      <c r="CL22" s="25">
        <v>0.1081</v>
      </c>
      <c r="CM22" s="25">
        <v>0.10589999999999999</v>
      </c>
      <c r="CN22" s="25">
        <v>7.0599999999999996E-2</v>
      </c>
      <c r="CO22" s="25">
        <v>7.0300000000000001E-2</v>
      </c>
      <c r="CP22" s="25">
        <v>6.4500000000000002E-2</v>
      </c>
      <c r="CQ22" s="25">
        <v>6.0600000000000001E-2</v>
      </c>
      <c r="CR22" s="25">
        <v>6.54E-2</v>
      </c>
      <c r="CS22" s="25">
        <v>7.9299999999999995E-2</v>
      </c>
      <c r="CT22" s="25">
        <v>7.0699999999999999E-2</v>
      </c>
      <c r="CU22" s="25">
        <v>5.0200000000000002E-2</v>
      </c>
      <c r="CV22" s="25">
        <v>9.8500000000000004E-2</v>
      </c>
      <c r="CW22" s="25">
        <v>9.0899999999999995E-2</v>
      </c>
      <c r="CX22" s="25">
        <v>8.5599999999999996E-2</v>
      </c>
      <c r="CY22" s="25">
        <v>7.5399999999999995E-2</v>
      </c>
      <c r="CZ22" s="25">
        <v>9.2499999999999999E-2</v>
      </c>
      <c r="DA22" s="25">
        <v>0.1062</v>
      </c>
      <c r="DB22" s="25">
        <v>6.7799999999999999E-2</v>
      </c>
      <c r="DC22" s="25">
        <v>0.1077</v>
      </c>
      <c r="DD22" s="25">
        <v>8.4099999999999994E-2</v>
      </c>
      <c r="DE22" s="25">
        <v>0.13039999999999999</v>
      </c>
      <c r="DF22" s="25">
        <v>8.3799999999999999E-2</v>
      </c>
      <c r="DG22" s="25">
        <v>0.1057</v>
      </c>
      <c r="DH22" s="25">
        <v>0.12280000000000001</v>
      </c>
      <c r="DI22" s="25">
        <v>4.7E-2</v>
      </c>
      <c r="DJ22" s="25">
        <v>6.3600000000000004E-2</v>
      </c>
      <c r="DK22" s="25">
        <v>8.3299999999999999E-2</v>
      </c>
      <c r="DL22" s="25">
        <v>9.06E-2</v>
      </c>
      <c r="DM22" s="25">
        <v>3.2899999999999999E-2</v>
      </c>
      <c r="DN22" s="25">
        <v>0.13500000000000001</v>
      </c>
      <c r="DO22" s="25">
        <v>6.08E-2</v>
      </c>
      <c r="DP22" s="25">
        <v>5.3499999999999999E-2</v>
      </c>
      <c r="DQ22" s="25">
        <v>6.0900000000000003E-2</v>
      </c>
      <c r="DR22" s="25">
        <v>7.17E-2</v>
      </c>
      <c r="DS22" s="25">
        <v>6.5299999999999997E-2</v>
      </c>
      <c r="DT22" s="25">
        <v>9.1800000000000007E-2</v>
      </c>
      <c r="DU22" s="25">
        <v>0.1027</v>
      </c>
      <c r="DV22" s="25">
        <v>6.4399999999999999E-2</v>
      </c>
      <c r="DW22" s="25">
        <v>4.6699999999999998E-2</v>
      </c>
      <c r="DX22" s="25">
        <v>5.6099999999999997E-2</v>
      </c>
      <c r="DY22" s="25">
        <v>4.8300000000000003E-2</v>
      </c>
      <c r="DZ22" s="25">
        <v>6.9000000000000006E-2</v>
      </c>
      <c r="EA22" s="25">
        <v>5.6599999999999998E-2</v>
      </c>
      <c r="EB22" s="25">
        <v>5.6000000000000001E-2</v>
      </c>
      <c r="EC22" s="25">
        <v>4.1300000000000003E-2</v>
      </c>
      <c r="ED22" s="25">
        <v>5.6899999999999999E-2</v>
      </c>
      <c r="EE22" s="25">
        <v>5.4699999999999999E-2</v>
      </c>
      <c r="EF22" s="25">
        <v>5.5300000000000002E-2</v>
      </c>
      <c r="EG22" s="25">
        <v>0.1183</v>
      </c>
      <c r="EH22" s="25">
        <v>4.1700000000000001E-2</v>
      </c>
      <c r="EI22" s="25">
        <v>3.8300000000000001E-2</v>
      </c>
      <c r="EJ22" s="25">
        <v>4.5400000000000003E-2</v>
      </c>
      <c r="EK22" s="25">
        <v>7.6799999999999993E-2</v>
      </c>
      <c r="EL22" s="25">
        <v>7.6499999999999999E-2</v>
      </c>
      <c r="EM22" s="25">
        <v>4.9000000000000002E-2</v>
      </c>
      <c r="EN22" s="25">
        <v>6.8900000000000003E-2</v>
      </c>
      <c r="EO22" s="25">
        <v>9.4500000000000001E-2</v>
      </c>
      <c r="EP22" s="25">
        <v>0.10780000000000001</v>
      </c>
      <c r="EQ22" s="25">
        <v>7.3700000000000002E-2</v>
      </c>
      <c r="ER22" s="25">
        <v>7.7399999999999997E-2</v>
      </c>
      <c r="ES22" s="25">
        <v>6.6400000000000001E-2</v>
      </c>
      <c r="ET22" s="25">
        <v>0.1013</v>
      </c>
      <c r="EU22" s="25">
        <v>8.14E-2</v>
      </c>
      <c r="EV22" s="25">
        <v>0.16420000000000001</v>
      </c>
      <c r="EW22" s="25">
        <v>3.8899999999999997E-2</v>
      </c>
      <c r="EX22" s="25">
        <v>6.9000000000000006E-2</v>
      </c>
      <c r="EY22" s="25">
        <v>0.1152</v>
      </c>
      <c r="EZ22" s="25">
        <v>0.26119999999999999</v>
      </c>
      <c r="FA22" s="25">
        <v>6.4000000000000001E-2</v>
      </c>
      <c r="FB22" s="25">
        <v>0.1193</v>
      </c>
      <c r="FC22" s="25">
        <v>0.1105</v>
      </c>
      <c r="FD22" s="25">
        <v>6.08E-2</v>
      </c>
      <c r="FE22" s="25">
        <v>6.4799999999999996E-2</v>
      </c>
      <c r="FF22" s="25">
        <v>5.2499999999999998E-2</v>
      </c>
      <c r="FG22" s="25">
        <v>0.12230000000000001</v>
      </c>
      <c r="FH22" s="25">
        <v>0.1009</v>
      </c>
      <c r="FI22" s="25">
        <v>0.13689999999999999</v>
      </c>
      <c r="FJ22" s="25">
        <v>0.1535</v>
      </c>
      <c r="FK22" s="25">
        <v>0.15959999999999999</v>
      </c>
      <c r="FL22" s="25">
        <v>0.112</v>
      </c>
      <c r="FM22" s="25">
        <v>0.13850000000000001</v>
      </c>
      <c r="FN22" s="25">
        <v>0.13109999999999999</v>
      </c>
      <c r="FO22" s="25">
        <v>7.2300000000000003E-2</v>
      </c>
      <c r="FP22" s="25">
        <v>7.9799999999999996E-2</v>
      </c>
      <c r="FQ22" s="25">
        <v>7.6799999999999993E-2</v>
      </c>
      <c r="FR22" s="25">
        <v>7.46E-2</v>
      </c>
      <c r="FS22" s="25">
        <v>0.1172</v>
      </c>
      <c r="FT22" s="25">
        <v>0.10879999999999999</v>
      </c>
      <c r="FU22" s="25">
        <v>0.1241</v>
      </c>
      <c r="FV22" s="25">
        <v>0.1208</v>
      </c>
      <c r="FW22" s="25">
        <v>0.105</v>
      </c>
      <c r="FX22" s="25">
        <v>0.13930000000000001</v>
      </c>
      <c r="FY22" s="25">
        <v>0.1318</v>
      </c>
      <c r="FZ22" s="25">
        <v>5.6800000000000003E-2</v>
      </c>
      <c r="GA22" s="25">
        <v>6.4600000000000005E-2</v>
      </c>
      <c r="GB22" s="25">
        <v>7.4499999999999997E-2</v>
      </c>
      <c r="GC22" s="25">
        <v>7.2099999999999997E-2</v>
      </c>
      <c r="GD22" s="25">
        <v>6.2600000000000003E-2</v>
      </c>
      <c r="GE22" s="25">
        <v>5.96E-2</v>
      </c>
      <c r="GF22" s="25">
        <v>6.0100000000000001E-2</v>
      </c>
      <c r="GG22" s="25">
        <v>0.1075</v>
      </c>
      <c r="GH22" s="25">
        <v>9.69E-2</v>
      </c>
      <c r="GI22" s="25">
        <v>9.69E-2</v>
      </c>
      <c r="GJ22" s="25">
        <v>0.247</v>
      </c>
      <c r="GK22" s="25">
        <v>0.182</v>
      </c>
      <c r="GL22" s="25">
        <v>0.23300000000000001</v>
      </c>
      <c r="GM22" s="25">
        <v>0.1265</v>
      </c>
      <c r="GN22" s="25">
        <v>5.45E-2</v>
      </c>
      <c r="GO22" s="25">
        <v>7.0400000000000004E-2</v>
      </c>
      <c r="GP22" s="25">
        <v>6.4199999999999993E-2</v>
      </c>
      <c r="GQ22" s="25">
        <v>0.13469999999999999</v>
      </c>
      <c r="GR22" s="25">
        <v>0.1021</v>
      </c>
      <c r="GS22" s="25">
        <v>9.4700000000000006E-2</v>
      </c>
      <c r="GT22" s="25">
        <v>9.3899999999999997E-2</v>
      </c>
      <c r="GU22" s="25">
        <v>6.3600000000000004E-2</v>
      </c>
      <c r="GV22" s="25">
        <v>0.11890000000000001</v>
      </c>
      <c r="GW22" s="25">
        <v>0.11840000000000001</v>
      </c>
      <c r="GX22" s="25">
        <v>0.10390000000000001</v>
      </c>
      <c r="GY22" s="25">
        <v>8.4400000000000003E-2</v>
      </c>
      <c r="GZ22" s="25">
        <v>0.1386</v>
      </c>
      <c r="HA22" s="25">
        <v>6.1699999999999998E-2</v>
      </c>
      <c r="HB22" s="25">
        <v>4.2900000000000001E-2</v>
      </c>
      <c r="HC22" s="25">
        <v>7.7399999999999997E-2</v>
      </c>
      <c r="HD22" s="25">
        <v>7.4800000000000005E-2</v>
      </c>
      <c r="HE22" s="25">
        <v>9.8100000000000007E-2</v>
      </c>
      <c r="HF22" s="25">
        <v>6.3399999999999998E-2</v>
      </c>
      <c r="HG22" s="25">
        <v>0.15570000000000001</v>
      </c>
      <c r="HH22" s="25">
        <v>0.17960000000000001</v>
      </c>
      <c r="HI22" s="25">
        <v>7.6999999999999999E-2</v>
      </c>
      <c r="HJ22" s="25">
        <v>8.6099999999999996E-2</v>
      </c>
      <c r="HK22" s="25">
        <v>0</v>
      </c>
      <c r="HL22" s="25">
        <v>5.57E-2</v>
      </c>
      <c r="HM22" s="25">
        <v>6.3799999999999996E-2</v>
      </c>
      <c r="HN22" s="25">
        <v>0.10249999999999999</v>
      </c>
      <c r="HO22" s="25">
        <v>8.0299999999999996E-2</v>
      </c>
      <c r="HP22" s="25">
        <v>0.10929999999999999</v>
      </c>
      <c r="HQ22" s="25">
        <v>7.6300000000000007E-2</v>
      </c>
      <c r="HR22" s="25">
        <v>0.13020000000000001</v>
      </c>
      <c r="HS22" s="25">
        <v>0.15529999999999999</v>
      </c>
      <c r="HT22" s="25">
        <v>0.17280000000000001</v>
      </c>
      <c r="HU22" s="25">
        <v>2.1100000000000001E-2</v>
      </c>
      <c r="HV22" s="25">
        <v>6.4899999999999999E-2</v>
      </c>
      <c r="HW22" s="25">
        <v>5.7099999999999998E-2</v>
      </c>
      <c r="HX22" s="25">
        <v>3.9199999999999999E-2</v>
      </c>
      <c r="HY22" s="25">
        <v>2.58E-2</v>
      </c>
      <c r="HZ22" s="25">
        <v>6.9000000000000006E-2</v>
      </c>
      <c r="IA22" s="25">
        <v>7.0400000000000004E-2</v>
      </c>
      <c r="IB22" s="25">
        <v>9.0700000000000003E-2</v>
      </c>
      <c r="IC22" s="25">
        <v>6.2899999999999998E-2</v>
      </c>
      <c r="ID22" s="25">
        <v>5.3499999999999999E-2</v>
      </c>
      <c r="IE22" s="25">
        <v>7.6499999999999999E-2</v>
      </c>
      <c r="IF22" s="25">
        <v>0.12820000000000001</v>
      </c>
      <c r="IG22" s="25">
        <v>0.1221</v>
      </c>
      <c r="IH22" s="25">
        <v>0.14710000000000001</v>
      </c>
      <c r="II22" s="25">
        <v>8.09E-2</v>
      </c>
      <c r="IJ22" s="25">
        <v>7.0599999999999996E-2</v>
      </c>
      <c r="IK22" s="25">
        <v>4.7600000000000003E-2</v>
      </c>
      <c r="IL22" s="25">
        <v>6.1499999999999999E-2</v>
      </c>
      <c r="IM22" s="25">
        <v>7.4200000000000002E-2</v>
      </c>
      <c r="IN22" s="25">
        <v>5.9499999999999997E-2</v>
      </c>
      <c r="IO22" s="25">
        <v>7.0300000000000001E-2</v>
      </c>
      <c r="IP22" s="25">
        <v>8.0500000000000002E-2</v>
      </c>
      <c r="IQ22" s="25">
        <v>7.0499999999999993E-2</v>
      </c>
      <c r="IR22" s="25">
        <v>7.1499999999999994E-2</v>
      </c>
      <c r="IS22" s="25">
        <v>6.3200000000000006E-2</v>
      </c>
      <c r="IT22" s="25">
        <v>7.1199999999999999E-2</v>
      </c>
      <c r="IU22" s="25">
        <v>9.64E-2</v>
      </c>
      <c r="IV22" s="25">
        <v>9.5899999999999999E-2</v>
      </c>
      <c r="IW22" s="25">
        <v>0.1087</v>
      </c>
      <c r="IX22" s="25">
        <v>0.10630000000000001</v>
      </c>
      <c r="IY22" s="25">
        <v>5.8200000000000002E-2</v>
      </c>
      <c r="IZ22" s="25">
        <v>5.9900000000000002E-2</v>
      </c>
      <c r="JA22" s="25">
        <v>7.5999999999999998E-2</v>
      </c>
      <c r="JB22" s="25">
        <v>0.26919999999999999</v>
      </c>
      <c r="JC22" s="25">
        <v>0.25340000000000001</v>
      </c>
      <c r="JD22" s="25">
        <v>0.40350000000000003</v>
      </c>
      <c r="JE22" s="25">
        <v>0.32100000000000001</v>
      </c>
      <c r="JF22" s="25">
        <v>0.2959</v>
      </c>
      <c r="JG22" s="25">
        <v>0.60070000000000001</v>
      </c>
      <c r="JH22" s="25">
        <v>0.43609999999999999</v>
      </c>
      <c r="JI22" s="25">
        <v>0.77080000000000004</v>
      </c>
      <c r="JJ22" s="25">
        <v>0.2</v>
      </c>
      <c r="JK22" s="25">
        <v>0.5897</v>
      </c>
      <c r="JL22" s="25">
        <v>0.13980000000000001</v>
      </c>
      <c r="JM22" s="25">
        <v>0.14979999999999999</v>
      </c>
      <c r="JN22" s="25">
        <v>0.1263</v>
      </c>
      <c r="JO22" s="25">
        <v>0.1772</v>
      </c>
      <c r="JP22" s="25">
        <v>0.1153</v>
      </c>
      <c r="JQ22" s="25">
        <v>9.8199999999999996E-2</v>
      </c>
      <c r="JR22" s="25">
        <v>0.1636</v>
      </c>
      <c r="JS22" s="25">
        <v>0.14610000000000001</v>
      </c>
      <c r="JT22" s="25">
        <v>0.80579999999999996</v>
      </c>
      <c r="JU22" s="25">
        <v>9.2100000000000001E-2</v>
      </c>
      <c r="JV22" s="25">
        <v>0.20150000000000001</v>
      </c>
      <c r="JW22" s="25">
        <v>0.2036</v>
      </c>
      <c r="JX22" s="25">
        <v>0.1787</v>
      </c>
      <c r="JY22" s="25">
        <v>0.1555</v>
      </c>
      <c r="JZ22" s="25">
        <v>0.2334</v>
      </c>
      <c r="KA22" s="25">
        <v>5.9900000000000002E-2</v>
      </c>
      <c r="KB22" s="25">
        <v>0.1179</v>
      </c>
      <c r="KC22" s="25">
        <v>0.1191</v>
      </c>
      <c r="KD22" s="25">
        <v>0.16039999999999999</v>
      </c>
      <c r="KE22" s="25">
        <v>0.29360000000000003</v>
      </c>
      <c r="KF22" s="25">
        <v>0.33760000000000001</v>
      </c>
      <c r="KG22" s="25">
        <v>0.29930000000000001</v>
      </c>
      <c r="KH22" s="25">
        <v>0.2545</v>
      </c>
      <c r="KI22" s="25">
        <v>0.14399999999999999</v>
      </c>
      <c r="KJ22" s="25">
        <v>0.16650000000000001</v>
      </c>
      <c r="KK22" s="25">
        <v>0.2198</v>
      </c>
      <c r="KL22" s="25">
        <v>0.33679999999999999</v>
      </c>
      <c r="KM22" s="25">
        <v>0.245</v>
      </c>
      <c r="KN22" s="25">
        <v>9.5200000000000007E-2</v>
      </c>
      <c r="KO22" s="25">
        <v>0.22389999999999999</v>
      </c>
      <c r="KP22" s="25">
        <v>8.3500000000000005E-2</v>
      </c>
      <c r="KQ22" s="25">
        <v>0.224</v>
      </c>
      <c r="KR22" s="25">
        <v>5.2877999999999998</v>
      </c>
      <c r="KS22" s="25">
        <v>3.6791999999999998</v>
      </c>
      <c r="KT22" s="25">
        <v>2.6092</v>
      </c>
      <c r="KU22" s="25">
        <v>5.8426</v>
      </c>
      <c r="KV22" s="25">
        <v>1.714</v>
      </c>
      <c r="KW22" s="25">
        <v>0.40910000000000002</v>
      </c>
      <c r="KX22" s="25">
        <v>0.13819999999999999</v>
      </c>
      <c r="KY22" s="25">
        <v>8.6499999999999994E-2</v>
      </c>
      <c r="KZ22" s="25">
        <v>0.18920000000000001</v>
      </c>
      <c r="LA22" s="25">
        <v>0.2177</v>
      </c>
      <c r="LB22" s="25">
        <v>0.19969999999999999</v>
      </c>
      <c r="LC22" s="25">
        <v>0.2223</v>
      </c>
      <c r="LD22" s="25">
        <v>0.14560000000000001</v>
      </c>
      <c r="LE22" s="25">
        <v>0.31030000000000002</v>
      </c>
      <c r="LF22" s="25">
        <v>0.32300000000000001</v>
      </c>
      <c r="LG22" s="25">
        <v>0.17150000000000001</v>
      </c>
      <c r="LH22" s="25">
        <v>0.36259999999999998</v>
      </c>
      <c r="LI22" s="25">
        <v>7.9500000000000001E-2</v>
      </c>
      <c r="LJ22" s="25">
        <v>0.2167</v>
      </c>
      <c r="LK22" s="25">
        <v>0.3135</v>
      </c>
      <c r="LL22" s="25">
        <v>8.3799999999999999E-2</v>
      </c>
      <c r="LM22" s="25">
        <v>0.16689999999999999</v>
      </c>
      <c r="LN22" s="25">
        <v>0.2147</v>
      </c>
      <c r="LO22" s="25">
        <v>0.2074</v>
      </c>
      <c r="LP22" s="25">
        <v>0.23139999999999999</v>
      </c>
      <c r="LQ22" s="25">
        <v>0.23039999999999999</v>
      </c>
      <c r="LR22" s="25">
        <v>0.22189999999999999</v>
      </c>
      <c r="LS22" s="25">
        <v>0.2089</v>
      </c>
      <c r="LT22" s="25">
        <v>0.19289999999999999</v>
      </c>
      <c r="LU22" s="25">
        <v>0.31069999999999998</v>
      </c>
      <c r="LV22" s="25">
        <v>0.55279999999999996</v>
      </c>
      <c r="LW22" s="25">
        <v>0.61429999999999996</v>
      </c>
      <c r="LX22" s="25">
        <v>0.22900000000000001</v>
      </c>
      <c r="LY22" s="25">
        <v>0.29970000000000002</v>
      </c>
      <c r="LZ22" s="25">
        <v>0.3765</v>
      </c>
      <c r="MA22" s="25">
        <v>0.70689999999999997</v>
      </c>
      <c r="MB22" s="25">
        <v>0.18010000000000001</v>
      </c>
      <c r="MC22" s="25">
        <v>0.32350000000000001</v>
      </c>
      <c r="MD22" s="25">
        <v>0.41049999999999998</v>
      </c>
      <c r="ME22" s="25">
        <v>0.27929999999999999</v>
      </c>
      <c r="MF22" s="25">
        <v>0.57969999999999999</v>
      </c>
      <c r="MG22" s="25">
        <v>0.52969999999999995</v>
      </c>
      <c r="MH22" s="25">
        <v>0.48670000000000002</v>
      </c>
      <c r="MI22" s="25">
        <v>0.7611</v>
      </c>
      <c r="MJ22" s="25">
        <v>0.34839999999999999</v>
      </c>
      <c r="MK22" s="25">
        <v>0.43709999999999999</v>
      </c>
      <c r="ML22" s="25">
        <v>0.13139999999999999</v>
      </c>
      <c r="MM22" s="25">
        <v>5.6399999999999999E-2</v>
      </c>
      <c r="MN22" s="25">
        <v>0.49280000000000002</v>
      </c>
      <c r="MO22" s="25">
        <v>0.71479999999999999</v>
      </c>
      <c r="MP22" s="25">
        <v>0.10290000000000001</v>
      </c>
      <c r="MQ22" s="25">
        <v>0.12609999999999999</v>
      </c>
      <c r="MR22" s="25">
        <v>0.68969999999999998</v>
      </c>
      <c r="MS22" s="25">
        <v>0.1993</v>
      </c>
      <c r="MT22" s="25">
        <v>0.38490000000000002</v>
      </c>
      <c r="MU22" s="25">
        <v>0.57389999999999997</v>
      </c>
      <c r="MV22" s="25">
        <v>0.2676</v>
      </c>
      <c r="MW22" s="25">
        <v>0.19409999999999999</v>
      </c>
      <c r="MX22" s="25">
        <v>0.1244</v>
      </c>
      <c r="MY22" s="25">
        <v>0.11070000000000001</v>
      </c>
      <c r="MZ22" s="25">
        <v>8.4500000000000006E-2</v>
      </c>
      <c r="NA22" s="25">
        <v>0.48280000000000001</v>
      </c>
      <c r="NB22" s="25">
        <v>1.21E-2</v>
      </c>
      <c r="NC22" s="25">
        <v>0.24790000000000001</v>
      </c>
      <c r="ND22" s="25">
        <v>0.4103</v>
      </c>
      <c r="NE22" s="25">
        <v>1.2984</v>
      </c>
      <c r="NF22" s="25">
        <v>0.20549999999999999</v>
      </c>
      <c r="NG22" s="182">
        <v>0.22589999999999999</v>
      </c>
      <c r="NH22" s="166">
        <v>0.1857</v>
      </c>
      <c r="NI22" s="167">
        <v>0.1351</v>
      </c>
      <c r="NJ22" s="168">
        <v>0</v>
      </c>
    </row>
    <row r="23" spans="2:374" x14ac:dyDescent="0.3">
      <c r="B23" s="18" t="s">
        <v>835</v>
      </c>
      <c r="C23" s="24">
        <v>0.12959999999999999</v>
      </c>
      <c r="D23" s="25">
        <v>0.1242</v>
      </c>
      <c r="E23" s="25">
        <v>8.2299999999999998E-2</v>
      </c>
      <c r="F23" s="25">
        <v>9.0499999999999997E-2</v>
      </c>
      <c r="G23" s="25">
        <v>0.1099</v>
      </c>
      <c r="H23" s="25">
        <v>0.1938</v>
      </c>
      <c r="I23" s="25">
        <v>8.4500000000000006E-2</v>
      </c>
      <c r="J23" s="25">
        <v>0.28110000000000002</v>
      </c>
      <c r="K23" s="25">
        <v>8.1500000000000003E-2</v>
      </c>
      <c r="L23" s="25">
        <v>0.1052</v>
      </c>
      <c r="M23" s="25">
        <v>0.22</v>
      </c>
      <c r="N23" s="25">
        <v>0.1706</v>
      </c>
      <c r="O23" s="25">
        <v>0.22</v>
      </c>
      <c r="P23" s="25">
        <v>0.18540000000000001</v>
      </c>
      <c r="Q23" s="26">
        <v>0</v>
      </c>
      <c r="R23" s="25">
        <v>0.23419999999999999</v>
      </c>
      <c r="S23" s="25">
        <v>0.4108</v>
      </c>
      <c r="T23" s="25">
        <v>0.32990000000000003</v>
      </c>
      <c r="U23" s="25">
        <v>0.44740000000000002</v>
      </c>
      <c r="V23" s="25">
        <v>0.66339999999999999</v>
      </c>
      <c r="W23" s="25">
        <v>0.2009</v>
      </c>
      <c r="X23" s="25">
        <v>0.31950000000000001</v>
      </c>
      <c r="Y23" s="25">
        <v>0.50429999999999997</v>
      </c>
      <c r="Z23" s="25">
        <v>0.3095</v>
      </c>
      <c r="AA23" s="25">
        <v>0.28639999999999999</v>
      </c>
      <c r="AB23" s="25">
        <v>0.26800000000000002</v>
      </c>
      <c r="AC23" s="25">
        <v>0.2843</v>
      </c>
      <c r="AD23" s="25">
        <v>0.1883</v>
      </c>
      <c r="AE23" s="25">
        <v>0.1696</v>
      </c>
      <c r="AF23" s="25">
        <v>0.20780000000000001</v>
      </c>
      <c r="AG23" s="25">
        <v>0.25929999999999997</v>
      </c>
      <c r="AH23" s="25">
        <v>0.27029999999999998</v>
      </c>
      <c r="AI23" s="25">
        <v>0.22239999999999999</v>
      </c>
      <c r="AJ23" s="25">
        <v>0.26069999999999999</v>
      </c>
      <c r="AK23" s="25">
        <v>0.25490000000000002</v>
      </c>
      <c r="AL23" s="25">
        <v>0.23649999999999999</v>
      </c>
      <c r="AM23" s="25">
        <v>0.41</v>
      </c>
      <c r="AN23" s="25">
        <v>0.14369999999999999</v>
      </c>
      <c r="AO23" s="25">
        <v>0.1411</v>
      </c>
      <c r="AP23" s="25">
        <v>0.26190000000000002</v>
      </c>
      <c r="AQ23" s="25">
        <v>0.2407</v>
      </c>
      <c r="AR23" s="25">
        <v>0.16889999999999999</v>
      </c>
      <c r="AS23" s="25">
        <v>0.22789999999999999</v>
      </c>
      <c r="AT23" s="25">
        <v>0.17960000000000001</v>
      </c>
      <c r="AU23" s="25">
        <v>0.14499999999999999</v>
      </c>
      <c r="AV23" s="25">
        <v>0.1978</v>
      </c>
      <c r="AW23" s="25">
        <v>0.1278</v>
      </c>
      <c r="AX23" s="25">
        <v>0.13120000000000001</v>
      </c>
      <c r="AY23" s="25">
        <v>0.1646</v>
      </c>
      <c r="AZ23" s="25">
        <v>0.1087</v>
      </c>
      <c r="BA23" s="25">
        <v>0.11269999999999999</v>
      </c>
      <c r="BB23" s="25">
        <v>0.1462</v>
      </c>
      <c r="BC23" s="25">
        <v>0.25119999999999998</v>
      </c>
      <c r="BD23" s="25">
        <v>0.13900000000000001</v>
      </c>
      <c r="BE23" s="25">
        <v>0.20130000000000001</v>
      </c>
      <c r="BF23" s="25">
        <v>0.1865</v>
      </c>
      <c r="BG23" s="25">
        <v>0.26440000000000002</v>
      </c>
      <c r="BH23" s="25">
        <v>0.21299999999999999</v>
      </c>
      <c r="BI23" s="25">
        <v>0.25409999999999999</v>
      </c>
      <c r="BJ23" s="25">
        <v>0.17810000000000001</v>
      </c>
      <c r="BK23" s="25">
        <v>0.2122</v>
      </c>
      <c r="BL23" s="25">
        <v>0.11210000000000001</v>
      </c>
      <c r="BM23" s="25">
        <v>0.29139999999999999</v>
      </c>
      <c r="BN23" s="25">
        <v>0.19839999999999999</v>
      </c>
      <c r="BO23" s="25">
        <v>0.26650000000000001</v>
      </c>
      <c r="BP23" s="25">
        <v>0.2276</v>
      </c>
      <c r="BQ23" s="25">
        <v>0.16789999999999999</v>
      </c>
      <c r="BR23" s="25">
        <v>0.19220000000000001</v>
      </c>
      <c r="BS23" s="25">
        <v>0.22559999999999999</v>
      </c>
      <c r="BT23" s="25">
        <v>0.1676</v>
      </c>
      <c r="BU23" s="25">
        <v>0.1628</v>
      </c>
      <c r="BV23" s="25">
        <v>0.249</v>
      </c>
      <c r="BW23" s="25">
        <v>0.2286</v>
      </c>
      <c r="BX23" s="25">
        <v>0.1807</v>
      </c>
      <c r="BY23" s="25">
        <v>0.1227</v>
      </c>
      <c r="BZ23" s="25">
        <v>0.1188</v>
      </c>
      <c r="CA23" s="25">
        <v>0.17030000000000001</v>
      </c>
      <c r="CB23" s="25">
        <v>0.32800000000000001</v>
      </c>
      <c r="CC23" s="25">
        <v>0.25869999999999999</v>
      </c>
      <c r="CD23" s="25">
        <v>0.34910000000000002</v>
      </c>
      <c r="CE23" s="25">
        <v>0.40770000000000001</v>
      </c>
      <c r="CF23" s="25">
        <v>0.21920000000000001</v>
      </c>
      <c r="CG23" s="25">
        <v>0.23760000000000001</v>
      </c>
      <c r="CH23" s="25">
        <v>0.1348</v>
      </c>
      <c r="CI23" s="25">
        <v>0.15989999999999999</v>
      </c>
      <c r="CJ23" s="25">
        <v>0.2114</v>
      </c>
      <c r="CK23" s="25">
        <v>0.2069</v>
      </c>
      <c r="CL23" s="25">
        <v>0.2787</v>
      </c>
      <c r="CM23" s="25">
        <v>0.23419999999999999</v>
      </c>
      <c r="CN23" s="25">
        <v>0.18559999999999999</v>
      </c>
      <c r="CO23" s="25">
        <v>0.15540000000000001</v>
      </c>
      <c r="CP23" s="25">
        <v>0.18110000000000001</v>
      </c>
      <c r="CQ23" s="25">
        <v>0.15890000000000001</v>
      </c>
      <c r="CR23" s="25">
        <v>0.16880000000000001</v>
      </c>
      <c r="CS23" s="25">
        <v>0.19370000000000001</v>
      </c>
      <c r="CT23" s="25">
        <v>0.17380000000000001</v>
      </c>
      <c r="CU23" s="25">
        <v>0.14610000000000001</v>
      </c>
      <c r="CV23" s="25">
        <v>0.23380000000000001</v>
      </c>
      <c r="CW23" s="25">
        <v>0.2112</v>
      </c>
      <c r="CX23" s="25">
        <v>0.22650000000000001</v>
      </c>
      <c r="CY23" s="25">
        <v>0.2044</v>
      </c>
      <c r="CZ23" s="25">
        <v>0.22259999999999999</v>
      </c>
      <c r="DA23" s="25">
        <v>0.37430000000000002</v>
      </c>
      <c r="DB23" s="25">
        <v>0.14380000000000001</v>
      </c>
      <c r="DC23" s="25">
        <v>0.30780000000000002</v>
      </c>
      <c r="DD23" s="25">
        <v>0.2099</v>
      </c>
      <c r="DE23" s="25">
        <v>0.3342</v>
      </c>
      <c r="DF23" s="25">
        <v>0.2238</v>
      </c>
      <c r="DG23" s="25">
        <v>0.29530000000000001</v>
      </c>
      <c r="DH23" s="25">
        <v>0.315</v>
      </c>
      <c r="DI23" s="25">
        <v>0.13780000000000001</v>
      </c>
      <c r="DJ23" s="25">
        <v>0.18729999999999999</v>
      </c>
      <c r="DK23" s="25">
        <v>0.22739999999999999</v>
      </c>
      <c r="DL23" s="25">
        <v>0.24410000000000001</v>
      </c>
      <c r="DM23" s="25">
        <v>8.5500000000000007E-2</v>
      </c>
      <c r="DN23" s="25">
        <v>0.67979999999999996</v>
      </c>
      <c r="DO23" s="25">
        <v>0.19689999999999999</v>
      </c>
      <c r="DP23" s="25">
        <v>0.16070000000000001</v>
      </c>
      <c r="DQ23" s="25">
        <v>0.1676</v>
      </c>
      <c r="DR23" s="25">
        <v>0.23230000000000001</v>
      </c>
      <c r="DS23" s="25">
        <v>0.2034</v>
      </c>
      <c r="DT23" s="25">
        <v>0.18240000000000001</v>
      </c>
      <c r="DU23" s="25">
        <v>0.2457</v>
      </c>
      <c r="DV23" s="25">
        <v>0.17100000000000001</v>
      </c>
      <c r="DW23" s="25">
        <v>0.10390000000000001</v>
      </c>
      <c r="DX23" s="25">
        <v>0.1217</v>
      </c>
      <c r="DY23" s="25">
        <v>9.3600000000000003E-2</v>
      </c>
      <c r="DZ23" s="25">
        <v>0.13639999999999999</v>
      </c>
      <c r="EA23" s="25">
        <v>0.1119</v>
      </c>
      <c r="EB23" s="25">
        <v>9.2999999999999999E-2</v>
      </c>
      <c r="EC23" s="25">
        <v>7.5300000000000006E-2</v>
      </c>
      <c r="ED23" s="25">
        <v>0.10580000000000001</v>
      </c>
      <c r="EE23" s="25">
        <v>0.13739999999999999</v>
      </c>
      <c r="EF23" s="25">
        <v>0.11600000000000001</v>
      </c>
      <c r="EG23" s="25">
        <v>0.34470000000000001</v>
      </c>
      <c r="EH23" s="25">
        <v>8.0699999999999994E-2</v>
      </c>
      <c r="EI23" s="25">
        <v>8.0199999999999994E-2</v>
      </c>
      <c r="EJ23" s="25">
        <v>9.0300000000000005E-2</v>
      </c>
      <c r="EK23" s="25">
        <v>0.2266</v>
      </c>
      <c r="EL23" s="25">
        <v>0.1678</v>
      </c>
      <c r="EM23" s="25">
        <v>0.13869999999999999</v>
      </c>
      <c r="EN23" s="25">
        <v>0.1948</v>
      </c>
      <c r="EO23" s="25">
        <v>0.19700000000000001</v>
      </c>
      <c r="EP23" s="25">
        <v>0.2631</v>
      </c>
      <c r="EQ23" s="25">
        <v>0.1593</v>
      </c>
      <c r="ER23" s="25">
        <v>0.15679999999999999</v>
      </c>
      <c r="ES23" s="25">
        <v>0.14810000000000001</v>
      </c>
      <c r="ET23" s="25">
        <v>0.22889999999999999</v>
      </c>
      <c r="EU23" s="25">
        <v>0.19450000000000001</v>
      </c>
      <c r="EV23" s="25">
        <v>0.35460000000000003</v>
      </c>
      <c r="EW23" s="25">
        <v>0.12180000000000001</v>
      </c>
      <c r="EX23" s="25">
        <v>0.22140000000000001</v>
      </c>
      <c r="EY23" s="25">
        <v>0.34689999999999999</v>
      </c>
      <c r="EZ23" s="25">
        <v>0.77439999999999998</v>
      </c>
      <c r="FA23" s="25">
        <v>0.18509999999999999</v>
      </c>
      <c r="FB23" s="25">
        <v>0.34520000000000001</v>
      </c>
      <c r="FC23" s="25">
        <v>0.19739999999999999</v>
      </c>
      <c r="FD23" s="25">
        <v>0.16600000000000001</v>
      </c>
      <c r="FE23" s="25">
        <v>0.14699999999999999</v>
      </c>
      <c r="FF23" s="25">
        <v>0.1103</v>
      </c>
      <c r="FG23" s="25">
        <v>0.23810000000000001</v>
      </c>
      <c r="FH23" s="25">
        <v>0.2301</v>
      </c>
      <c r="FI23" s="25">
        <v>0.2777</v>
      </c>
      <c r="FJ23" s="25">
        <v>0.34429999999999999</v>
      </c>
      <c r="FK23" s="25">
        <v>0.4793</v>
      </c>
      <c r="FL23" s="25">
        <v>0.1623</v>
      </c>
      <c r="FM23" s="25">
        <v>0.32650000000000001</v>
      </c>
      <c r="FN23" s="25">
        <v>0.28299999999999997</v>
      </c>
      <c r="FO23" s="25">
        <v>0.27129999999999999</v>
      </c>
      <c r="FP23" s="25">
        <v>0.28610000000000002</v>
      </c>
      <c r="FQ23" s="25">
        <v>0.29770000000000002</v>
      </c>
      <c r="FR23" s="25">
        <v>0.21629999999999999</v>
      </c>
      <c r="FS23" s="25">
        <v>0.32819999999999999</v>
      </c>
      <c r="FT23" s="25">
        <v>0.23830000000000001</v>
      </c>
      <c r="FU23" s="25">
        <v>0.4153</v>
      </c>
      <c r="FV23" s="25">
        <v>0.38300000000000001</v>
      </c>
      <c r="FW23" s="25">
        <v>0.32079999999999997</v>
      </c>
      <c r="FX23" s="25">
        <v>0.23519999999999999</v>
      </c>
      <c r="FY23" s="25">
        <v>0.30470000000000003</v>
      </c>
      <c r="FZ23" s="25">
        <v>0.1353</v>
      </c>
      <c r="GA23" s="25">
        <v>9.4700000000000006E-2</v>
      </c>
      <c r="GB23" s="25">
        <v>0.1144</v>
      </c>
      <c r="GC23" s="25">
        <v>9.1899999999999996E-2</v>
      </c>
      <c r="GD23" s="25">
        <v>0.10970000000000001</v>
      </c>
      <c r="GE23" s="25">
        <v>4.7100000000000003E-2</v>
      </c>
      <c r="GF23" s="25">
        <v>0.14399999999999999</v>
      </c>
      <c r="GG23" s="25">
        <v>0.27960000000000002</v>
      </c>
      <c r="GH23" s="25">
        <v>0.13159999999999999</v>
      </c>
      <c r="GI23" s="25">
        <v>0.1749</v>
      </c>
      <c r="GJ23" s="25">
        <v>0.20480000000000001</v>
      </c>
      <c r="GK23" s="25">
        <v>0.20599999999999999</v>
      </c>
      <c r="GL23" s="25">
        <v>0.2291</v>
      </c>
      <c r="GM23" s="25">
        <v>0.19919999999999999</v>
      </c>
      <c r="GN23" s="25">
        <v>0.1207</v>
      </c>
      <c r="GO23" s="25">
        <v>7.6300000000000007E-2</v>
      </c>
      <c r="GP23" s="25">
        <v>0.19869999999999999</v>
      </c>
      <c r="GQ23" s="25">
        <v>0.24340000000000001</v>
      </c>
      <c r="GR23" s="25">
        <v>0.21049999999999999</v>
      </c>
      <c r="GS23" s="25">
        <v>0.1522</v>
      </c>
      <c r="GT23" s="25">
        <v>0.17910000000000001</v>
      </c>
      <c r="GU23" s="25">
        <v>8.6499999999999994E-2</v>
      </c>
      <c r="GV23" s="25">
        <v>0.2278</v>
      </c>
      <c r="GW23" s="25">
        <v>0.20660000000000001</v>
      </c>
      <c r="GX23" s="25">
        <v>0.15290000000000001</v>
      </c>
      <c r="GY23" s="25">
        <v>0.1079</v>
      </c>
      <c r="GZ23" s="25">
        <v>0.1946</v>
      </c>
      <c r="HA23" s="25">
        <v>0.1002</v>
      </c>
      <c r="HB23" s="25">
        <v>9.11E-2</v>
      </c>
      <c r="HC23" s="25">
        <v>9.5699999999999993E-2</v>
      </c>
      <c r="HD23" s="25">
        <v>0.17349999999999999</v>
      </c>
      <c r="HE23" s="25">
        <v>0.23749999999999999</v>
      </c>
      <c r="HF23" s="25">
        <v>9.8299999999999998E-2</v>
      </c>
      <c r="HG23" s="25">
        <v>0.26219999999999999</v>
      </c>
      <c r="HH23" s="25">
        <v>0.2296</v>
      </c>
      <c r="HI23" s="25">
        <v>0.20180000000000001</v>
      </c>
      <c r="HJ23" s="25">
        <v>0.25929999999999997</v>
      </c>
      <c r="HK23" s="25">
        <v>0</v>
      </c>
      <c r="HL23" s="25">
        <v>0.16819999999999999</v>
      </c>
      <c r="HM23" s="25">
        <v>0.19939999999999999</v>
      </c>
      <c r="HN23" s="25">
        <v>0.14879999999999999</v>
      </c>
      <c r="HO23" s="25">
        <v>0.13730000000000001</v>
      </c>
      <c r="HP23" s="25">
        <v>0.2021</v>
      </c>
      <c r="HQ23" s="25">
        <v>0.15970000000000001</v>
      </c>
      <c r="HR23" s="25">
        <v>0.19650000000000001</v>
      </c>
      <c r="HS23" s="25">
        <v>0.24179999999999999</v>
      </c>
      <c r="HT23" s="25">
        <v>0.27800000000000002</v>
      </c>
      <c r="HU23" s="25">
        <v>7.22E-2</v>
      </c>
      <c r="HV23" s="25">
        <v>0.15110000000000001</v>
      </c>
      <c r="HW23" s="25">
        <v>0.17199999999999999</v>
      </c>
      <c r="HX23" s="25">
        <v>0.113</v>
      </c>
      <c r="HY23" s="25">
        <v>5.74E-2</v>
      </c>
      <c r="HZ23" s="25">
        <v>0.1497</v>
      </c>
      <c r="IA23" s="25">
        <v>0.16200000000000001</v>
      </c>
      <c r="IB23" s="25">
        <v>0.19359999999999999</v>
      </c>
      <c r="IC23" s="25">
        <v>0.129</v>
      </c>
      <c r="ID23" s="25">
        <v>0.1125</v>
      </c>
      <c r="IE23" s="25">
        <v>0.18940000000000001</v>
      </c>
      <c r="IF23" s="25">
        <v>0.29909999999999998</v>
      </c>
      <c r="IG23" s="25">
        <v>0.32129999999999997</v>
      </c>
      <c r="IH23" s="25">
        <v>0.31690000000000002</v>
      </c>
      <c r="II23" s="25">
        <v>0.1759</v>
      </c>
      <c r="IJ23" s="25">
        <v>0.1371</v>
      </c>
      <c r="IK23" s="25">
        <v>9.8400000000000001E-2</v>
      </c>
      <c r="IL23" s="25">
        <v>0.1095</v>
      </c>
      <c r="IM23" s="25">
        <v>0.15609999999999999</v>
      </c>
      <c r="IN23" s="25">
        <v>0.1075</v>
      </c>
      <c r="IO23" s="25">
        <v>0.1532</v>
      </c>
      <c r="IP23" s="25">
        <v>0.14449999999999999</v>
      </c>
      <c r="IQ23" s="25">
        <v>0.14729999999999999</v>
      </c>
      <c r="IR23" s="25">
        <v>0.1671</v>
      </c>
      <c r="IS23" s="25">
        <v>0.1231</v>
      </c>
      <c r="IT23" s="25">
        <v>0.109</v>
      </c>
      <c r="IU23" s="25">
        <v>0.20050000000000001</v>
      </c>
      <c r="IV23" s="25">
        <v>0.20169999999999999</v>
      </c>
      <c r="IW23" s="25">
        <v>0.14330000000000001</v>
      </c>
      <c r="IX23" s="25">
        <v>0.23419999999999999</v>
      </c>
      <c r="IY23" s="25">
        <v>0.13489999999999999</v>
      </c>
      <c r="IZ23" s="25">
        <v>0.18990000000000001</v>
      </c>
      <c r="JA23" s="25">
        <v>0.18459999999999999</v>
      </c>
      <c r="JB23" s="25">
        <v>0.43109999999999998</v>
      </c>
      <c r="JC23" s="25">
        <v>0.24310000000000001</v>
      </c>
      <c r="JD23" s="25">
        <v>0.23300000000000001</v>
      </c>
      <c r="JE23" s="25">
        <v>0.2626</v>
      </c>
      <c r="JF23" s="25">
        <v>0.18720000000000001</v>
      </c>
      <c r="JG23" s="25">
        <v>0.31590000000000001</v>
      </c>
      <c r="JH23" s="25">
        <v>0.25430000000000003</v>
      </c>
      <c r="JI23" s="25">
        <v>0.35210000000000002</v>
      </c>
      <c r="JJ23" s="25">
        <v>0.32390000000000002</v>
      </c>
      <c r="JK23" s="25">
        <v>0.28510000000000002</v>
      </c>
      <c r="JL23" s="25">
        <v>0.1196</v>
      </c>
      <c r="JM23" s="25">
        <v>0.39910000000000001</v>
      </c>
      <c r="JN23" s="25">
        <v>0.23649999999999999</v>
      </c>
      <c r="JO23" s="25">
        <v>0.15190000000000001</v>
      </c>
      <c r="JP23" s="25">
        <v>0.2863</v>
      </c>
      <c r="JQ23" s="25">
        <v>0.36</v>
      </c>
      <c r="JR23" s="25">
        <v>0.20519999999999999</v>
      </c>
      <c r="JS23" s="25">
        <v>0.1221</v>
      </c>
      <c r="JT23" s="25">
        <v>0.23300000000000001</v>
      </c>
      <c r="JU23" s="25">
        <v>0.3075</v>
      </c>
      <c r="JV23" s="25">
        <v>0.49869999999999998</v>
      </c>
      <c r="JW23" s="25">
        <v>0.66190000000000004</v>
      </c>
      <c r="JX23" s="25">
        <v>0.41499999999999998</v>
      </c>
      <c r="JY23" s="25">
        <v>0.3962</v>
      </c>
      <c r="JZ23" s="25">
        <v>0.3301</v>
      </c>
      <c r="KA23" s="25">
        <v>0.1318</v>
      </c>
      <c r="KB23" s="25">
        <v>0.18809999999999999</v>
      </c>
      <c r="KC23" s="25">
        <v>0.22120000000000001</v>
      </c>
      <c r="KD23" s="25">
        <v>0.3296</v>
      </c>
      <c r="KE23" s="25">
        <v>0.77410000000000001</v>
      </c>
      <c r="KF23" s="25">
        <v>0.55589999999999995</v>
      </c>
      <c r="KG23" s="25">
        <v>0.81140000000000001</v>
      </c>
      <c r="KH23" s="25">
        <v>0.77380000000000004</v>
      </c>
      <c r="KI23" s="25">
        <v>0.33639999999999998</v>
      </c>
      <c r="KJ23" s="25">
        <v>0.50409999999999999</v>
      </c>
      <c r="KK23" s="25">
        <v>0.48139999999999999</v>
      </c>
      <c r="KL23" s="25">
        <v>0.80030000000000001</v>
      </c>
      <c r="KM23" s="25">
        <v>0.6341</v>
      </c>
      <c r="KN23" s="25">
        <v>0.39589999999999997</v>
      </c>
      <c r="KO23" s="25">
        <v>0.29110000000000003</v>
      </c>
      <c r="KP23" s="25">
        <v>0.1361</v>
      </c>
      <c r="KQ23" s="25">
        <v>0.73580000000000001</v>
      </c>
      <c r="KR23" s="25">
        <v>0.19550000000000001</v>
      </c>
      <c r="KS23" s="25">
        <v>0.2258</v>
      </c>
      <c r="KT23" s="25">
        <v>0.28270000000000001</v>
      </c>
      <c r="KU23" s="25">
        <v>0.24179999999999999</v>
      </c>
      <c r="KV23" s="25">
        <v>0.31540000000000001</v>
      </c>
      <c r="KW23" s="25">
        <v>4.9238999999999997</v>
      </c>
      <c r="KX23" s="25">
        <v>5.4625000000000004</v>
      </c>
      <c r="KY23" s="25">
        <v>5.8197000000000001</v>
      </c>
      <c r="KZ23" s="25">
        <v>5.0113000000000003</v>
      </c>
      <c r="LA23" s="25">
        <v>8.7759</v>
      </c>
      <c r="LB23" s="25">
        <v>5.9962999999999997</v>
      </c>
      <c r="LC23" s="25">
        <v>8.2179000000000002</v>
      </c>
      <c r="LD23" s="25">
        <v>10.223800000000001</v>
      </c>
      <c r="LE23" s="25">
        <v>3.9178999999999999</v>
      </c>
      <c r="LF23" s="25">
        <v>4.3643000000000001</v>
      </c>
      <c r="LG23" s="25">
        <v>13.0199</v>
      </c>
      <c r="LH23" s="25">
        <v>16.674099999999999</v>
      </c>
      <c r="LI23" s="25">
        <v>15.160299999999999</v>
      </c>
      <c r="LJ23" s="25">
        <v>5.0162000000000004</v>
      </c>
      <c r="LK23" s="25">
        <v>0.6835</v>
      </c>
      <c r="LL23" s="25">
        <v>0.31540000000000001</v>
      </c>
      <c r="LM23" s="25">
        <v>0.3135</v>
      </c>
      <c r="LN23" s="25">
        <v>0.66579999999999995</v>
      </c>
      <c r="LO23" s="25">
        <v>0.57530000000000003</v>
      </c>
      <c r="LP23" s="25">
        <v>0.61870000000000003</v>
      </c>
      <c r="LQ23" s="25">
        <v>0.72319999999999995</v>
      </c>
      <c r="LR23" s="25">
        <v>0.44829999999999998</v>
      </c>
      <c r="LS23" s="25">
        <v>0.54279999999999995</v>
      </c>
      <c r="LT23" s="25">
        <v>0.29520000000000002</v>
      </c>
      <c r="LU23" s="25">
        <v>9.01E-2</v>
      </c>
      <c r="LV23" s="25">
        <v>0.1167</v>
      </c>
      <c r="LW23" s="25">
        <v>0.42299999999999999</v>
      </c>
      <c r="LX23" s="25">
        <v>0.3609</v>
      </c>
      <c r="LY23" s="25">
        <v>0.29809999999999998</v>
      </c>
      <c r="LZ23" s="25">
        <v>0.2424</v>
      </c>
      <c r="MA23" s="25">
        <v>0.27789999999999998</v>
      </c>
      <c r="MB23" s="25">
        <v>0.46850000000000003</v>
      </c>
      <c r="MC23" s="25">
        <v>0.2712</v>
      </c>
      <c r="MD23" s="25">
        <v>0.37719999999999998</v>
      </c>
      <c r="ME23" s="25">
        <v>0.54220000000000002</v>
      </c>
      <c r="MF23" s="25">
        <v>0.41020000000000001</v>
      </c>
      <c r="MG23" s="25">
        <v>0.25940000000000002</v>
      </c>
      <c r="MH23" s="25">
        <v>0.4173</v>
      </c>
      <c r="MI23" s="25">
        <v>0.183</v>
      </c>
      <c r="MJ23" s="25">
        <v>0.3619</v>
      </c>
      <c r="MK23" s="25">
        <v>0.35389999999999999</v>
      </c>
      <c r="ML23" s="25">
        <v>0.2838</v>
      </c>
      <c r="MM23" s="25">
        <v>0.16300000000000001</v>
      </c>
      <c r="MN23" s="25">
        <v>0.25919999999999999</v>
      </c>
      <c r="MO23" s="25">
        <v>0.37180000000000002</v>
      </c>
      <c r="MP23" s="25">
        <v>0.33210000000000001</v>
      </c>
      <c r="MQ23" s="25">
        <v>0.53720000000000001</v>
      </c>
      <c r="MR23" s="25">
        <v>0.41170000000000001</v>
      </c>
      <c r="MS23" s="25">
        <v>0.34410000000000002</v>
      </c>
      <c r="MT23" s="25">
        <v>0.28210000000000002</v>
      </c>
      <c r="MU23" s="25">
        <v>0.38419999999999999</v>
      </c>
      <c r="MV23" s="25">
        <v>0.31530000000000002</v>
      </c>
      <c r="MW23" s="25">
        <v>0.13689999999999999</v>
      </c>
      <c r="MX23" s="25">
        <v>0.18640000000000001</v>
      </c>
      <c r="MY23" s="25">
        <v>0.23680000000000001</v>
      </c>
      <c r="MZ23" s="25">
        <v>7.6700000000000004E-2</v>
      </c>
      <c r="NA23" s="25">
        <v>0.24399999999999999</v>
      </c>
      <c r="NB23" s="25">
        <v>2.2700000000000001E-2</v>
      </c>
      <c r="NC23" s="25">
        <v>0.19589999999999999</v>
      </c>
      <c r="ND23" s="25">
        <v>0.39169999999999999</v>
      </c>
      <c r="NE23" s="25">
        <v>0.62749999999999995</v>
      </c>
      <c r="NF23" s="25">
        <v>0.49030000000000001</v>
      </c>
      <c r="NG23" s="182">
        <v>0.39129999999999998</v>
      </c>
      <c r="NH23" s="166">
        <v>0.45440000000000003</v>
      </c>
      <c r="NI23" s="167">
        <v>0.47189999999999999</v>
      </c>
      <c r="NJ23" s="168">
        <v>0</v>
      </c>
    </row>
    <row r="24" spans="2:374" x14ac:dyDescent="0.3">
      <c r="B24" s="18" t="s">
        <v>759</v>
      </c>
      <c r="C24" s="24">
        <v>2.1999999999999999E-2</v>
      </c>
      <c r="D24" s="25">
        <v>1.8599999999999998E-2</v>
      </c>
      <c r="E24" s="25">
        <v>1.21E-2</v>
      </c>
      <c r="F24" s="25">
        <v>1.89E-2</v>
      </c>
      <c r="G24" s="25">
        <v>1.61E-2</v>
      </c>
      <c r="H24" s="25">
        <v>3.95E-2</v>
      </c>
      <c r="I24" s="25">
        <v>1.9199999999999998E-2</v>
      </c>
      <c r="J24" s="25">
        <v>4.6300000000000001E-2</v>
      </c>
      <c r="K24" s="25">
        <v>1.2200000000000001E-2</v>
      </c>
      <c r="L24" s="25">
        <v>1.61E-2</v>
      </c>
      <c r="M24" s="25">
        <v>1.12E-2</v>
      </c>
      <c r="N24" s="25">
        <v>1.47E-2</v>
      </c>
      <c r="O24" s="25">
        <v>0.13289999999999999</v>
      </c>
      <c r="P24" s="25">
        <v>9.4500000000000001E-2</v>
      </c>
      <c r="Q24" s="26">
        <v>0</v>
      </c>
      <c r="R24" s="25">
        <v>7.0400000000000004E-2</v>
      </c>
      <c r="S24" s="25">
        <v>0.1449</v>
      </c>
      <c r="T24" s="25">
        <v>0.14430000000000001</v>
      </c>
      <c r="U24" s="25">
        <v>7.8399999999999997E-2</v>
      </c>
      <c r="V24" s="25">
        <v>6.7299999999999999E-2</v>
      </c>
      <c r="W24" s="25">
        <v>1.7299999999999999E-2</v>
      </c>
      <c r="X24" s="25">
        <v>1.8599999999999998E-2</v>
      </c>
      <c r="Y24" s="25">
        <v>1.5900000000000001E-2</v>
      </c>
      <c r="Z24" s="25">
        <v>3.5099999999999999E-2</v>
      </c>
      <c r="AA24" s="25">
        <v>2.8400000000000002E-2</v>
      </c>
      <c r="AB24" s="25">
        <v>4.3499999999999997E-2</v>
      </c>
      <c r="AC24" s="25">
        <v>3.9600000000000003E-2</v>
      </c>
      <c r="AD24" s="25">
        <v>5.4100000000000002E-2</v>
      </c>
      <c r="AE24" s="25">
        <v>5.8400000000000001E-2</v>
      </c>
      <c r="AF24" s="25">
        <v>5.4399999999999997E-2</v>
      </c>
      <c r="AG24" s="25">
        <v>6.4100000000000004E-2</v>
      </c>
      <c r="AH24" s="25">
        <v>9.0700000000000003E-2</v>
      </c>
      <c r="AI24" s="25">
        <v>8.2199999999999995E-2</v>
      </c>
      <c r="AJ24" s="25">
        <v>6.3399999999999998E-2</v>
      </c>
      <c r="AK24" s="25">
        <v>8.9099999999999999E-2</v>
      </c>
      <c r="AL24" s="25">
        <v>7.22E-2</v>
      </c>
      <c r="AM24" s="25">
        <v>9.8900000000000002E-2</v>
      </c>
      <c r="AN24" s="25">
        <v>4.9399999999999999E-2</v>
      </c>
      <c r="AO24" s="25">
        <v>4.5900000000000003E-2</v>
      </c>
      <c r="AP24" s="25">
        <v>8.0500000000000002E-2</v>
      </c>
      <c r="AQ24" s="25">
        <v>4.7600000000000003E-2</v>
      </c>
      <c r="AR24" s="25">
        <v>6.9900000000000004E-2</v>
      </c>
      <c r="AS24" s="25">
        <v>5.0200000000000002E-2</v>
      </c>
      <c r="AT24" s="25">
        <v>3.5700000000000003E-2</v>
      </c>
      <c r="AU24" s="25">
        <v>3.5299999999999998E-2</v>
      </c>
      <c r="AV24" s="25">
        <v>5.28E-2</v>
      </c>
      <c r="AW24" s="25">
        <v>3.4599999999999999E-2</v>
      </c>
      <c r="AX24" s="25">
        <v>3.9800000000000002E-2</v>
      </c>
      <c r="AY24" s="25">
        <v>1.78E-2</v>
      </c>
      <c r="AZ24" s="25">
        <v>2.9600000000000001E-2</v>
      </c>
      <c r="BA24" s="25">
        <v>3.0499999999999999E-2</v>
      </c>
      <c r="BB24" s="25">
        <v>4.8899999999999999E-2</v>
      </c>
      <c r="BC24" s="25">
        <v>5.33E-2</v>
      </c>
      <c r="BD24" s="25">
        <v>5.6000000000000001E-2</v>
      </c>
      <c r="BE24" s="25">
        <v>6.1400000000000003E-2</v>
      </c>
      <c r="BF24" s="25">
        <v>5.7500000000000002E-2</v>
      </c>
      <c r="BG24" s="25">
        <v>9.5699999999999993E-2</v>
      </c>
      <c r="BH24" s="25">
        <v>6.5199999999999994E-2</v>
      </c>
      <c r="BI24" s="25">
        <v>8.6999999999999994E-2</v>
      </c>
      <c r="BJ24" s="25">
        <v>6.8599999999999994E-2</v>
      </c>
      <c r="BK24" s="25">
        <v>7.22E-2</v>
      </c>
      <c r="BL24" s="25">
        <v>4.6600000000000003E-2</v>
      </c>
      <c r="BM24" s="25">
        <v>0.14180000000000001</v>
      </c>
      <c r="BN24" s="25">
        <v>9.1999999999999998E-2</v>
      </c>
      <c r="BO24" s="25">
        <v>0.1283</v>
      </c>
      <c r="BP24" s="25">
        <v>9.7199999999999995E-2</v>
      </c>
      <c r="BQ24" s="25">
        <v>7.2300000000000003E-2</v>
      </c>
      <c r="BR24" s="25">
        <v>9.7900000000000001E-2</v>
      </c>
      <c r="BS24" s="25">
        <v>7.0599999999999996E-2</v>
      </c>
      <c r="BT24" s="25">
        <v>8.6800000000000002E-2</v>
      </c>
      <c r="BU24" s="25">
        <v>6.2899999999999998E-2</v>
      </c>
      <c r="BV24" s="25">
        <v>4.8099999999999997E-2</v>
      </c>
      <c r="BW24" s="25">
        <v>8.7599999999999997E-2</v>
      </c>
      <c r="BX24" s="25">
        <v>7.2999999999999995E-2</v>
      </c>
      <c r="BY24" s="25">
        <v>8.9499999999999996E-2</v>
      </c>
      <c r="BZ24" s="25">
        <v>9.8199999999999996E-2</v>
      </c>
      <c r="CA24" s="25">
        <v>6.2199999999999998E-2</v>
      </c>
      <c r="CB24" s="25">
        <v>0.1875</v>
      </c>
      <c r="CC24" s="25">
        <v>0.189</v>
      </c>
      <c r="CD24" s="25">
        <v>0.19789999999999999</v>
      </c>
      <c r="CE24" s="25">
        <v>0.47899999999999998</v>
      </c>
      <c r="CF24" s="25">
        <v>0.13930000000000001</v>
      </c>
      <c r="CG24" s="25">
        <v>0.16550000000000001</v>
      </c>
      <c r="CH24" s="25">
        <v>0.13189999999999999</v>
      </c>
      <c r="CI24" s="25">
        <v>0.11360000000000001</v>
      </c>
      <c r="CJ24" s="25">
        <v>0.22900000000000001</v>
      </c>
      <c r="CK24" s="25">
        <v>0.23960000000000001</v>
      </c>
      <c r="CL24" s="25">
        <v>0.13189999999999999</v>
      </c>
      <c r="CM24" s="25">
        <v>0.25340000000000001</v>
      </c>
      <c r="CN24" s="25">
        <v>8.3799999999999999E-2</v>
      </c>
      <c r="CO24" s="25">
        <v>0.1166</v>
      </c>
      <c r="CP24" s="25">
        <v>0.15</v>
      </c>
      <c r="CQ24" s="25">
        <v>8.8900000000000007E-2</v>
      </c>
      <c r="CR24" s="25">
        <v>0.1013</v>
      </c>
      <c r="CS24" s="25">
        <v>0.1132</v>
      </c>
      <c r="CT24" s="25">
        <v>8.4099999999999994E-2</v>
      </c>
      <c r="CU24" s="25">
        <v>0.1411</v>
      </c>
      <c r="CV24" s="25">
        <v>0.2427</v>
      </c>
      <c r="CW24" s="25">
        <v>0.1968</v>
      </c>
      <c r="CX24" s="25">
        <v>0.11990000000000001</v>
      </c>
      <c r="CY24" s="25">
        <v>0.10539999999999999</v>
      </c>
      <c r="CZ24" s="25">
        <v>0.16470000000000001</v>
      </c>
      <c r="DA24" s="25">
        <v>0.53069999999999995</v>
      </c>
      <c r="DB24" s="25">
        <v>5.1900000000000002E-2</v>
      </c>
      <c r="DC24" s="25">
        <v>0.33</v>
      </c>
      <c r="DD24" s="25">
        <v>0.154</v>
      </c>
      <c r="DE24" s="25">
        <v>0.29139999999999999</v>
      </c>
      <c r="DF24" s="25">
        <v>0.2223</v>
      </c>
      <c r="DG24" s="25">
        <v>0.35239999999999999</v>
      </c>
      <c r="DH24" s="25">
        <v>0.25940000000000002</v>
      </c>
      <c r="DI24" s="25">
        <v>0.13700000000000001</v>
      </c>
      <c r="DJ24" s="25">
        <v>0.20180000000000001</v>
      </c>
      <c r="DK24" s="25">
        <v>0.2697</v>
      </c>
      <c r="DL24" s="25">
        <v>0.2437</v>
      </c>
      <c r="DM24" s="25">
        <v>7.9200000000000007E-2</v>
      </c>
      <c r="DN24" s="25">
        <v>0.1011</v>
      </c>
      <c r="DO24" s="25">
        <v>0.17499999999999999</v>
      </c>
      <c r="DP24" s="25">
        <v>0.17180000000000001</v>
      </c>
      <c r="DQ24" s="25">
        <v>0.14549999999999999</v>
      </c>
      <c r="DR24" s="25">
        <v>0.35270000000000001</v>
      </c>
      <c r="DS24" s="25">
        <v>0.31009999999999999</v>
      </c>
      <c r="DT24" s="25">
        <v>7.46E-2</v>
      </c>
      <c r="DU24" s="25">
        <v>5.6099999999999997E-2</v>
      </c>
      <c r="DV24" s="25">
        <v>5.4899999999999997E-2</v>
      </c>
      <c r="DW24" s="25">
        <v>5.0500000000000003E-2</v>
      </c>
      <c r="DX24" s="25">
        <v>5.1999999999999998E-2</v>
      </c>
      <c r="DY24" s="25">
        <v>5.5500000000000001E-2</v>
      </c>
      <c r="DZ24" s="25">
        <v>5.8400000000000001E-2</v>
      </c>
      <c r="EA24" s="25">
        <v>6.54E-2</v>
      </c>
      <c r="EB24" s="25">
        <v>3.8300000000000001E-2</v>
      </c>
      <c r="EC24" s="25">
        <v>3.5700000000000003E-2</v>
      </c>
      <c r="ED24" s="25">
        <v>4.2099999999999999E-2</v>
      </c>
      <c r="EE24" s="25">
        <v>4.2200000000000001E-2</v>
      </c>
      <c r="EF24" s="25">
        <v>3.8300000000000001E-2</v>
      </c>
      <c r="EG24" s="25">
        <v>9.06E-2</v>
      </c>
      <c r="EH24" s="25">
        <v>4.6899999999999997E-2</v>
      </c>
      <c r="EI24" s="25">
        <v>6.1699999999999998E-2</v>
      </c>
      <c r="EJ24" s="25">
        <v>4.3400000000000001E-2</v>
      </c>
      <c r="EK24" s="25">
        <v>9.1399999999999995E-2</v>
      </c>
      <c r="EL24" s="25">
        <v>7.2700000000000001E-2</v>
      </c>
      <c r="EM24" s="25">
        <v>0.1153</v>
      </c>
      <c r="EN24" s="25">
        <v>5.8200000000000002E-2</v>
      </c>
      <c r="EO24" s="25">
        <v>9.9199999999999997E-2</v>
      </c>
      <c r="EP24" s="25">
        <v>0.1323</v>
      </c>
      <c r="EQ24" s="25">
        <v>0.1132</v>
      </c>
      <c r="ER24" s="25">
        <v>8.2400000000000001E-2</v>
      </c>
      <c r="ES24" s="25">
        <v>0.1158</v>
      </c>
      <c r="ET24" s="25">
        <v>8.1199999999999994E-2</v>
      </c>
      <c r="EU24" s="25">
        <v>0.1202</v>
      </c>
      <c r="EV24" s="25">
        <v>0.1095</v>
      </c>
      <c r="EW24" s="25">
        <v>5.1299999999999998E-2</v>
      </c>
      <c r="EX24" s="25">
        <v>9.2899999999999996E-2</v>
      </c>
      <c r="EY24" s="25">
        <v>0.159</v>
      </c>
      <c r="EZ24" s="25">
        <v>0.1646</v>
      </c>
      <c r="FA24" s="25">
        <v>5.8299999999999998E-2</v>
      </c>
      <c r="FB24" s="25">
        <v>6.5000000000000002E-2</v>
      </c>
      <c r="FC24" s="25">
        <v>0.127</v>
      </c>
      <c r="FD24" s="25">
        <v>6.9800000000000001E-2</v>
      </c>
      <c r="FE24" s="25">
        <v>5.5800000000000002E-2</v>
      </c>
      <c r="FF24" s="25">
        <v>6.5100000000000005E-2</v>
      </c>
      <c r="FG24" s="25">
        <v>5.0700000000000002E-2</v>
      </c>
      <c r="FH24" s="25">
        <v>4.4900000000000002E-2</v>
      </c>
      <c r="FI24" s="25">
        <v>9.4700000000000006E-2</v>
      </c>
      <c r="FJ24" s="25">
        <v>5.7299999999999997E-2</v>
      </c>
      <c r="FK24" s="25">
        <v>6.8000000000000005E-2</v>
      </c>
      <c r="FL24" s="25">
        <v>4.7699999999999999E-2</v>
      </c>
      <c r="FM24" s="25">
        <v>4.3400000000000001E-2</v>
      </c>
      <c r="FN24" s="25">
        <v>5.2200000000000003E-2</v>
      </c>
      <c r="FO24" s="25">
        <v>5.74E-2</v>
      </c>
      <c r="FP24" s="25">
        <v>6.8599999999999994E-2</v>
      </c>
      <c r="FQ24" s="25">
        <v>6.5600000000000006E-2</v>
      </c>
      <c r="FR24" s="25">
        <v>5.6099999999999997E-2</v>
      </c>
      <c r="FS24" s="25">
        <v>0.11310000000000001</v>
      </c>
      <c r="FT24" s="25">
        <v>8.1699999999999995E-2</v>
      </c>
      <c r="FU24" s="25">
        <v>0.1077</v>
      </c>
      <c r="FV24" s="25">
        <v>0.191</v>
      </c>
      <c r="FW24" s="25">
        <v>0.1016</v>
      </c>
      <c r="FX24" s="25">
        <v>0.14219999999999999</v>
      </c>
      <c r="FY24" s="25">
        <v>0.10150000000000001</v>
      </c>
      <c r="FZ24" s="25">
        <v>6.2799999999999995E-2</v>
      </c>
      <c r="GA24" s="25">
        <v>5.21E-2</v>
      </c>
      <c r="GB24" s="25">
        <v>2.2200000000000001E-2</v>
      </c>
      <c r="GC24" s="25">
        <v>2.41E-2</v>
      </c>
      <c r="GD24" s="25">
        <v>3.3300000000000003E-2</v>
      </c>
      <c r="GE24" s="25">
        <v>1.49E-2</v>
      </c>
      <c r="GF24" s="25">
        <v>9.5500000000000002E-2</v>
      </c>
      <c r="GG24" s="25">
        <v>0.13039999999999999</v>
      </c>
      <c r="GH24" s="25">
        <v>9.1300000000000006E-2</v>
      </c>
      <c r="GI24" s="25">
        <v>0.1174</v>
      </c>
      <c r="GJ24" s="25">
        <v>8.8800000000000004E-2</v>
      </c>
      <c r="GK24" s="25">
        <v>7.22E-2</v>
      </c>
      <c r="GL24" s="25">
        <v>9.4299999999999995E-2</v>
      </c>
      <c r="GM24" s="25">
        <v>0.1653</v>
      </c>
      <c r="GN24" s="25">
        <v>0.10979999999999999</v>
      </c>
      <c r="GO24" s="25">
        <v>4.6899999999999997E-2</v>
      </c>
      <c r="GP24" s="25">
        <v>0.14910000000000001</v>
      </c>
      <c r="GQ24" s="25">
        <v>0.21929999999999999</v>
      </c>
      <c r="GR24" s="25">
        <v>0.14729999999999999</v>
      </c>
      <c r="GS24" s="25">
        <v>8.4099999999999994E-2</v>
      </c>
      <c r="GT24" s="25">
        <v>8.2299999999999998E-2</v>
      </c>
      <c r="GU24" s="25">
        <v>3.9300000000000002E-2</v>
      </c>
      <c r="GV24" s="25">
        <v>0.1027</v>
      </c>
      <c r="GW24" s="25">
        <v>0.11360000000000001</v>
      </c>
      <c r="GX24" s="25">
        <v>4.99E-2</v>
      </c>
      <c r="GY24" s="25">
        <v>4.5699999999999998E-2</v>
      </c>
      <c r="GZ24" s="25">
        <v>6.3200000000000006E-2</v>
      </c>
      <c r="HA24" s="25">
        <v>4.7E-2</v>
      </c>
      <c r="HB24" s="25">
        <v>1.5299999999999999E-2</v>
      </c>
      <c r="HC24" s="25">
        <v>4.36E-2</v>
      </c>
      <c r="HD24" s="25">
        <v>8.0100000000000005E-2</v>
      </c>
      <c r="HE24" s="25">
        <v>0.17449999999999999</v>
      </c>
      <c r="HF24" s="25">
        <v>2.3099999999999999E-2</v>
      </c>
      <c r="HG24" s="25">
        <v>0.13869999999999999</v>
      </c>
      <c r="HH24" s="25">
        <v>7.51E-2</v>
      </c>
      <c r="HI24" s="25">
        <v>0.14069999999999999</v>
      </c>
      <c r="HJ24" s="25">
        <v>9.01E-2</v>
      </c>
      <c r="HK24" s="25">
        <v>0</v>
      </c>
      <c r="HL24" s="25">
        <v>7.6600000000000001E-2</v>
      </c>
      <c r="HM24" s="25">
        <v>8.6699999999999999E-2</v>
      </c>
      <c r="HN24" s="25">
        <v>3.1300000000000001E-2</v>
      </c>
      <c r="HO24" s="25">
        <v>6.1800000000000001E-2</v>
      </c>
      <c r="HP24" s="25">
        <v>0.10630000000000001</v>
      </c>
      <c r="HQ24" s="25">
        <v>6.5699999999999995E-2</v>
      </c>
      <c r="HR24" s="25">
        <v>0.1182</v>
      </c>
      <c r="HS24" s="25">
        <v>5.3499999999999999E-2</v>
      </c>
      <c r="HT24" s="25">
        <v>0.1024</v>
      </c>
      <c r="HU24" s="25">
        <v>2.7099999999999999E-2</v>
      </c>
      <c r="HV24" s="25">
        <v>9.3700000000000006E-2</v>
      </c>
      <c r="HW24" s="25">
        <v>7.8399999999999997E-2</v>
      </c>
      <c r="HX24" s="25">
        <v>6.0299999999999999E-2</v>
      </c>
      <c r="HY24" s="25">
        <v>2.5399999999999999E-2</v>
      </c>
      <c r="HZ24" s="25">
        <v>0.11</v>
      </c>
      <c r="IA24" s="25">
        <v>9.4700000000000006E-2</v>
      </c>
      <c r="IB24" s="25">
        <v>5.4399999999999997E-2</v>
      </c>
      <c r="IC24" s="25">
        <v>4.0099999999999997E-2</v>
      </c>
      <c r="ID24" s="25">
        <v>7.4200000000000002E-2</v>
      </c>
      <c r="IE24" s="25">
        <v>0.10630000000000001</v>
      </c>
      <c r="IF24" s="25">
        <v>0.1222</v>
      </c>
      <c r="IG24" s="25">
        <v>0.1447</v>
      </c>
      <c r="IH24" s="25">
        <v>0.1426</v>
      </c>
      <c r="II24" s="25">
        <v>5.74E-2</v>
      </c>
      <c r="IJ24" s="25">
        <v>4.9700000000000001E-2</v>
      </c>
      <c r="IK24" s="25">
        <v>0.1002</v>
      </c>
      <c r="IL24" s="25">
        <v>0.1158</v>
      </c>
      <c r="IM24" s="25">
        <v>0.11020000000000001</v>
      </c>
      <c r="IN24" s="25">
        <v>6.9000000000000006E-2</v>
      </c>
      <c r="IO24" s="25">
        <v>0.159</v>
      </c>
      <c r="IP24" s="25">
        <v>0.15989999999999999</v>
      </c>
      <c r="IQ24" s="25">
        <v>0.11940000000000001</v>
      </c>
      <c r="IR24" s="25">
        <v>4.8399999999999999E-2</v>
      </c>
      <c r="IS24" s="25">
        <v>4.7199999999999999E-2</v>
      </c>
      <c r="IT24" s="25">
        <v>5.0599999999999999E-2</v>
      </c>
      <c r="IU24" s="25">
        <v>5.62E-2</v>
      </c>
      <c r="IV24" s="25">
        <v>5.3100000000000001E-2</v>
      </c>
      <c r="IW24" s="25">
        <v>3.9199999999999999E-2</v>
      </c>
      <c r="IX24" s="25">
        <v>5.7099999999999998E-2</v>
      </c>
      <c r="IY24" s="25">
        <v>4.7699999999999999E-2</v>
      </c>
      <c r="IZ24" s="25">
        <v>5.6899999999999999E-2</v>
      </c>
      <c r="JA24" s="25">
        <v>5.3499999999999999E-2</v>
      </c>
      <c r="JB24" s="25">
        <v>0.16109999999999999</v>
      </c>
      <c r="JC24" s="25">
        <v>2.53E-2</v>
      </c>
      <c r="JD24" s="25">
        <v>6.5799999999999997E-2</v>
      </c>
      <c r="JE24" s="25">
        <v>0.29170000000000001</v>
      </c>
      <c r="JF24" s="25">
        <v>4.7300000000000002E-2</v>
      </c>
      <c r="JG24" s="25">
        <v>7.0199999999999999E-2</v>
      </c>
      <c r="JH24" s="25">
        <v>2.1999999999999999E-2</v>
      </c>
      <c r="JI24" s="25">
        <v>0.29210000000000003</v>
      </c>
      <c r="JJ24" s="25">
        <v>2.81E-2</v>
      </c>
      <c r="JK24" s="25">
        <v>0.1157</v>
      </c>
      <c r="JL24" s="25">
        <v>4.2900000000000001E-2</v>
      </c>
      <c r="JM24" s="25">
        <v>2.5700000000000001E-2</v>
      </c>
      <c r="JN24" s="25">
        <v>7.85E-2</v>
      </c>
      <c r="JO24" s="25">
        <v>8.5800000000000001E-2</v>
      </c>
      <c r="JP24" s="25">
        <v>4.0399999999999998E-2</v>
      </c>
      <c r="JQ24" s="25">
        <v>1.7600000000000001E-2</v>
      </c>
      <c r="JR24" s="25">
        <v>8.4699999999999998E-2</v>
      </c>
      <c r="JS24" s="25">
        <v>6.1800000000000001E-2</v>
      </c>
      <c r="JT24" s="25">
        <v>3.6999999999999998E-2</v>
      </c>
      <c r="JU24" s="25">
        <v>8.1000000000000003E-2</v>
      </c>
      <c r="JV24" s="25">
        <v>6.7599999999999993E-2</v>
      </c>
      <c r="JW24" s="25">
        <v>0.1173</v>
      </c>
      <c r="JX24" s="25">
        <v>6.88E-2</v>
      </c>
      <c r="JY24" s="25">
        <v>9.3200000000000005E-2</v>
      </c>
      <c r="JZ24" s="25">
        <v>3.09E-2</v>
      </c>
      <c r="KA24" s="25">
        <v>2.3099999999999999E-2</v>
      </c>
      <c r="KB24" s="25">
        <v>3.5299999999999998E-2</v>
      </c>
      <c r="KC24" s="25">
        <v>3.1099999999999999E-2</v>
      </c>
      <c r="KD24" s="25">
        <v>4.1200000000000001E-2</v>
      </c>
      <c r="KE24" s="25">
        <v>4.0599999999999997E-2</v>
      </c>
      <c r="KF24" s="25">
        <v>3.7499999999999999E-2</v>
      </c>
      <c r="KG24" s="25">
        <v>7.0199999999999999E-2</v>
      </c>
      <c r="KH24" s="25">
        <v>3.4200000000000001E-2</v>
      </c>
      <c r="KI24" s="25">
        <v>0.1106</v>
      </c>
      <c r="KJ24" s="25">
        <v>4.2200000000000001E-2</v>
      </c>
      <c r="KK24" s="25">
        <v>3.7499999999999999E-2</v>
      </c>
      <c r="KL24" s="25">
        <v>0.1431</v>
      </c>
      <c r="KM24" s="25">
        <v>3.0200000000000001E-2</v>
      </c>
      <c r="KN24" s="25">
        <v>1.6500000000000001E-2</v>
      </c>
      <c r="KO24" s="25">
        <v>1.6299999999999999E-2</v>
      </c>
      <c r="KP24" s="25">
        <v>1.11E-2</v>
      </c>
      <c r="KQ24" s="25">
        <v>8.1000000000000003E-2</v>
      </c>
      <c r="KR24" s="25">
        <v>1.3299999999999999E-2</v>
      </c>
      <c r="KS24" s="25">
        <v>0.1065</v>
      </c>
      <c r="KT24" s="25">
        <v>0.1245</v>
      </c>
      <c r="KU24" s="25">
        <v>0.1699</v>
      </c>
      <c r="KV24" s="25">
        <v>2.53E-2</v>
      </c>
      <c r="KW24" s="25">
        <v>8.9399999999999993E-2</v>
      </c>
      <c r="KX24" s="25">
        <v>7.7100000000000002E-2</v>
      </c>
      <c r="KY24" s="25">
        <v>4.5699999999999998E-2</v>
      </c>
      <c r="KZ24" s="25">
        <v>0.1293</v>
      </c>
      <c r="LA24" s="25">
        <v>5.8799999999999998E-2</v>
      </c>
      <c r="LB24" s="25">
        <v>7.7399999999999997E-2</v>
      </c>
      <c r="LC24" s="25">
        <v>8.8999999999999996E-2</v>
      </c>
      <c r="LD24" s="25">
        <v>8.8499999999999995E-2</v>
      </c>
      <c r="LE24" s="25">
        <v>7.9399999999999998E-2</v>
      </c>
      <c r="LF24" s="25">
        <v>5.2400000000000002E-2</v>
      </c>
      <c r="LG24" s="25">
        <v>5.0700000000000002E-2</v>
      </c>
      <c r="LH24" s="25">
        <v>4.9500000000000002E-2</v>
      </c>
      <c r="LI24" s="25">
        <v>3.9300000000000002E-2</v>
      </c>
      <c r="LJ24" s="25">
        <v>8.0699999999999994E-2</v>
      </c>
      <c r="LK24" s="25">
        <v>3.8264</v>
      </c>
      <c r="LL24" s="25">
        <v>0.18410000000000001</v>
      </c>
      <c r="LM24" s="25">
        <v>8.9300000000000004E-2</v>
      </c>
      <c r="LN24" s="25">
        <v>0.22919999999999999</v>
      </c>
      <c r="LO24" s="25">
        <v>7.7499999999999999E-2</v>
      </c>
      <c r="LP24" s="25">
        <v>0.1101</v>
      </c>
      <c r="LQ24" s="25">
        <v>0.20180000000000001</v>
      </c>
      <c r="LR24" s="25">
        <v>0.1067</v>
      </c>
      <c r="LS24" s="25">
        <v>0.1283</v>
      </c>
      <c r="LT24" s="25">
        <v>0.1178</v>
      </c>
      <c r="LU24" s="25">
        <v>1.9199999999999998E-2</v>
      </c>
      <c r="LV24" s="25">
        <v>6.4600000000000005E-2</v>
      </c>
      <c r="LW24" s="25">
        <v>7.2300000000000003E-2</v>
      </c>
      <c r="LX24" s="25">
        <v>0.1255</v>
      </c>
      <c r="LY24" s="25">
        <v>0.1071</v>
      </c>
      <c r="LZ24" s="25">
        <v>7.1199999999999999E-2</v>
      </c>
      <c r="MA24" s="25">
        <v>8.7499999999999994E-2</v>
      </c>
      <c r="MB24" s="25">
        <v>8.1199999999999994E-2</v>
      </c>
      <c r="MC24" s="25">
        <v>6.8199999999999997E-2</v>
      </c>
      <c r="MD24" s="25">
        <v>8.8900000000000007E-2</v>
      </c>
      <c r="ME24" s="25">
        <v>6.3E-2</v>
      </c>
      <c r="MF24" s="25">
        <v>8.3699999999999997E-2</v>
      </c>
      <c r="MG24" s="25">
        <v>6.8500000000000005E-2</v>
      </c>
      <c r="MH24" s="25">
        <v>6.6900000000000001E-2</v>
      </c>
      <c r="MI24" s="25">
        <v>3.5099999999999999E-2</v>
      </c>
      <c r="MJ24" s="25">
        <v>7.4399999999999994E-2</v>
      </c>
      <c r="MK24" s="25">
        <v>4.7800000000000002E-2</v>
      </c>
      <c r="ML24" s="25">
        <v>0.1149</v>
      </c>
      <c r="MM24" s="25">
        <v>2.6499999999999999E-2</v>
      </c>
      <c r="MN24" s="25">
        <v>3.5499999999999997E-2</v>
      </c>
      <c r="MO24" s="25">
        <v>1.9099999999999999E-2</v>
      </c>
      <c r="MP24" s="25">
        <v>3.7100000000000001E-2</v>
      </c>
      <c r="MQ24" s="25">
        <v>5.8599999999999999E-2</v>
      </c>
      <c r="MR24" s="25">
        <v>6.3500000000000001E-2</v>
      </c>
      <c r="MS24" s="25">
        <v>0.2452</v>
      </c>
      <c r="MT24" s="25">
        <v>0.24959999999999999</v>
      </c>
      <c r="MU24" s="25">
        <v>0.21690000000000001</v>
      </c>
      <c r="MV24" s="25">
        <v>0.32650000000000001</v>
      </c>
      <c r="MW24" s="25">
        <v>6.4600000000000005E-2</v>
      </c>
      <c r="MX24" s="25">
        <v>9.6500000000000002E-2</v>
      </c>
      <c r="MY24" s="25">
        <v>6.7199999999999996E-2</v>
      </c>
      <c r="MZ24" s="25">
        <v>4.6100000000000002E-2</v>
      </c>
      <c r="NA24" s="25">
        <v>8.7099999999999997E-2</v>
      </c>
      <c r="NB24" s="25">
        <v>7.9000000000000008E-3</v>
      </c>
      <c r="NC24" s="25">
        <v>8.6400000000000005E-2</v>
      </c>
      <c r="ND24" s="25">
        <v>6.7100000000000007E-2</v>
      </c>
      <c r="NE24" s="25">
        <v>3.4599999999999999E-2</v>
      </c>
      <c r="NF24" s="25">
        <v>2.1399999999999999E-2</v>
      </c>
      <c r="NG24" s="182">
        <v>2.1100000000000001E-2</v>
      </c>
      <c r="NH24" s="166">
        <v>2.5499999999999998E-2</v>
      </c>
      <c r="NI24" s="167">
        <v>4.65E-2</v>
      </c>
      <c r="NJ24" s="168">
        <v>0</v>
      </c>
    </row>
    <row r="25" spans="2:374" x14ac:dyDescent="0.3">
      <c r="B25" s="18" t="s">
        <v>836</v>
      </c>
      <c r="C25" s="24">
        <v>0.15329999999999999</v>
      </c>
      <c r="D25" s="25">
        <v>0.1431</v>
      </c>
      <c r="E25" s="25">
        <v>7.9799999999999996E-2</v>
      </c>
      <c r="F25" s="25">
        <v>0.11070000000000001</v>
      </c>
      <c r="G25" s="25">
        <v>0.113</v>
      </c>
      <c r="H25" s="25">
        <v>0.17369999999999999</v>
      </c>
      <c r="I25" s="25">
        <v>0.10630000000000001</v>
      </c>
      <c r="J25" s="25">
        <v>0.17130000000000001</v>
      </c>
      <c r="K25" s="25">
        <v>5.9400000000000001E-2</v>
      </c>
      <c r="L25" s="25">
        <v>7.5800000000000006E-2</v>
      </c>
      <c r="M25" s="25">
        <v>6.9900000000000004E-2</v>
      </c>
      <c r="N25" s="25">
        <v>8.72E-2</v>
      </c>
      <c r="O25" s="25">
        <v>0.1263</v>
      </c>
      <c r="P25" s="25">
        <v>0.13320000000000001</v>
      </c>
      <c r="Q25" s="26">
        <v>0</v>
      </c>
      <c r="R25" s="25">
        <v>0.17960000000000001</v>
      </c>
      <c r="S25" s="25">
        <v>0.25659999999999999</v>
      </c>
      <c r="T25" s="25">
        <v>0.21820000000000001</v>
      </c>
      <c r="U25" s="25">
        <v>0.3115</v>
      </c>
      <c r="V25" s="25">
        <v>0.34699999999999998</v>
      </c>
      <c r="W25" s="25">
        <v>0.4597</v>
      </c>
      <c r="X25" s="25">
        <v>0.35389999999999999</v>
      </c>
      <c r="Y25" s="25">
        <v>0.20899999999999999</v>
      </c>
      <c r="Z25" s="25">
        <v>0.20180000000000001</v>
      </c>
      <c r="AA25" s="25">
        <v>0.1875</v>
      </c>
      <c r="AB25" s="25">
        <v>0.1988</v>
      </c>
      <c r="AC25" s="25">
        <v>0.18129999999999999</v>
      </c>
      <c r="AD25" s="25">
        <v>0.18779999999999999</v>
      </c>
      <c r="AE25" s="25">
        <v>0.15890000000000001</v>
      </c>
      <c r="AF25" s="25">
        <v>0.2172</v>
      </c>
      <c r="AG25" s="25">
        <v>0.2215</v>
      </c>
      <c r="AH25" s="25">
        <v>0.26800000000000002</v>
      </c>
      <c r="AI25" s="25">
        <v>0.27139999999999997</v>
      </c>
      <c r="AJ25" s="25">
        <v>0.60219999999999996</v>
      </c>
      <c r="AK25" s="25">
        <v>0.27950000000000003</v>
      </c>
      <c r="AL25" s="25">
        <v>0.26619999999999999</v>
      </c>
      <c r="AM25" s="25">
        <v>0.41220000000000001</v>
      </c>
      <c r="AN25" s="25">
        <v>0.31440000000000001</v>
      </c>
      <c r="AO25" s="25">
        <v>0.12909999999999999</v>
      </c>
      <c r="AP25" s="25">
        <v>0.44540000000000002</v>
      </c>
      <c r="AQ25" s="25">
        <v>0.21190000000000001</v>
      </c>
      <c r="AR25" s="25">
        <v>0.20230000000000001</v>
      </c>
      <c r="AS25" s="25">
        <v>0.1817</v>
      </c>
      <c r="AT25" s="25">
        <v>0.25540000000000002</v>
      </c>
      <c r="AU25" s="25">
        <v>0.27039999999999997</v>
      </c>
      <c r="AV25" s="25">
        <v>0.25719999999999998</v>
      </c>
      <c r="AW25" s="25">
        <v>0.18579999999999999</v>
      </c>
      <c r="AX25" s="25">
        <v>0.19800000000000001</v>
      </c>
      <c r="AY25" s="25">
        <v>0.1875</v>
      </c>
      <c r="AZ25" s="25">
        <v>0.2155</v>
      </c>
      <c r="BA25" s="25">
        <v>0.16400000000000001</v>
      </c>
      <c r="BB25" s="25">
        <v>0.3821</v>
      </c>
      <c r="BC25" s="25">
        <v>0.59340000000000004</v>
      </c>
      <c r="BD25" s="25">
        <v>0.23089999999999999</v>
      </c>
      <c r="BE25" s="25">
        <v>0.5706</v>
      </c>
      <c r="BF25" s="25">
        <v>0.155</v>
      </c>
      <c r="BG25" s="25">
        <v>0.29449999999999998</v>
      </c>
      <c r="BH25" s="25">
        <v>0.54910000000000003</v>
      </c>
      <c r="BI25" s="25">
        <v>0.37630000000000002</v>
      </c>
      <c r="BJ25" s="25">
        <v>0.14749999999999999</v>
      </c>
      <c r="BK25" s="25">
        <v>0.42349999999999999</v>
      </c>
      <c r="BL25" s="25">
        <v>0.15609999999999999</v>
      </c>
      <c r="BM25" s="25">
        <v>0.32919999999999999</v>
      </c>
      <c r="BN25" s="25">
        <v>0.31990000000000002</v>
      </c>
      <c r="BO25" s="25">
        <v>0.37940000000000002</v>
      </c>
      <c r="BP25" s="25">
        <v>0.22420000000000001</v>
      </c>
      <c r="BQ25" s="25">
        <v>0.1704</v>
      </c>
      <c r="BR25" s="25">
        <v>0.18210000000000001</v>
      </c>
      <c r="BS25" s="25">
        <v>0.35980000000000001</v>
      </c>
      <c r="BT25" s="25">
        <v>0.35639999999999999</v>
      </c>
      <c r="BU25" s="25">
        <v>0.1966</v>
      </c>
      <c r="BV25" s="25">
        <v>0.2505</v>
      </c>
      <c r="BW25" s="25">
        <v>0.30969999999999998</v>
      </c>
      <c r="BX25" s="25">
        <v>0.17879999999999999</v>
      </c>
      <c r="BY25" s="25">
        <v>0.1666</v>
      </c>
      <c r="BZ25" s="25">
        <v>0.1794</v>
      </c>
      <c r="CA25" s="25">
        <v>0.37469999999999998</v>
      </c>
      <c r="CB25" s="25">
        <v>0.19939999999999999</v>
      </c>
      <c r="CC25" s="25">
        <v>0.21890000000000001</v>
      </c>
      <c r="CD25" s="25">
        <v>0.25190000000000001</v>
      </c>
      <c r="CE25" s="25">
        <v>0.29920000000000002</v>
      </c>
      <c r="CF25" s="25">
        <v>0.18099999999999999</v>
      </c>
      <c r="CG25" s="25">
        <v>0.17230000000000001</v>
      </c>
      <c r="CH25" s="25">
        <v>0.1166</v>
      </c>
      <c r="CI25" s="25">
        <v>0.13669999999999999</v>
      </c>
      <c r="CJ25" s="25">
        <v>0.1835</v>
      </c>
      <c r="CK25" s="25">
        <v>0.1537</v>
      </c>
      <c r="CL25" s="25">
        <v>0.24859999999999999</v>
      </c>
      <c r="CM25" s="25">
        <v>0.18229999999999999</v>
      </c>
      <c r="CN25" s="25">
        <v>0.21540000000000001</v>
      </c>
      <c r="CO25" s="25">
        <v>0.34379999999999999</v>
      </c>
      <c r="CP25" s="25">
        <v>0.21410000000000001</v>
      </c>
      <c r="CQ25" s="25">
        <v>0.16259999999999999</v>
      </c>
      <c r="CR25" s="25">
        <v>0.20930000000000001</v>
      </c>
      <c r="CS25" s="25">
        <v>0.1593</v>
      </c>
      <c r="CT25" s="25">
        <v>0.17530000000000001</v>
      </c>
      <c r="CU25" s="25">
        <v>0.23019999999999999</v>
      </c>
      <c r="CV25" s="25">
        <v>0.14949999999999999</v>
      </c>
      <c r="CW25" s="25">
        <v>0.13589999999999999</v>
      </c>
      <c r="CX25" s="25">
        <v>0.1666</v>
      </c>
      <c r="CY25" s="25">
        <v>0.20910000000000001</v>
      </c>
      <c r="CZ25" s="25">
        <v>0.16189999999999999</v>
      </c>
      <c r="DA25" s="25">
        <v>0.18970000000000001</v>
      </c>
      <c r="DB25" s="25">
        <v>0.13239999999999999</v>
      </c>
      <c r="DC25" s="25">
        <v>0.20130000000000001</v>
      </c>
      <c r="DD25" s="25">
        <v>0.1888</v>
      </c>
      <c r="DE25" s="25">
        <v>0.24790000000000001</v>
      </c>
      <c r="DF25" s="25">
        <v>0.2326</v>
      </c>
      <c r="DG25" s="25">
        <v>0.18759999999999999</v>
      </c>
      <c r="DH25" s="25">
        <v>0.30669999999999997</v>
      </c>
      <c r="DI25" s="25">
        <v>8.1600000000000006E-2</v>
      </c>
      <c r="DJ25" s="25">
        <v>0.16789999999999999</v>
      </c>
      <c r="DK25" s="25">
        <v>0.1469</v>
      </c>
      <c r="DL25" s="25">
        <v>0.1517</v>
      </c>
      <c r="DM25" s="25">
        <v>7.5600000000000001E-2</v>
      </c>
      <c r="DN25" s="25">
        <v>0.22559999999999999</v>
      </c>
      <c r="DO25" s="25">
        <v>0.1082</v>
      </c>
      <c r="DP25" s="25">
        <v>0.1017</v>
      </c>
      <c r="DQ25" s="25">
        <v>0.1186</v>
      </c>
      <c r="DR25" s="25">
        <v>0.1076</v>
      </c>
      <c r="DS25" s="25">
        <v>0.20830000000000001</v>
      </c>
      <c r="DT25" s="25">
        <v>0.1484</v>
      </c>
      <c r="DU25" s="25">
        <v>0.26140000000000002</v>
      </c>
      <c r="DV25" s="25">
        <v>0.1348</v>
      </c>
      <c r="DW25" s="25">
        <v>0.1082</v>
      </c>
      <c r="DX25" s="25">
        <v>0.12870000000000001</v>
      </c>
      <c r="DY25" s="25">
        <v>0.1014</v>
      </c>
      <c r="DZ25" s="25">
        <v>0.1449</v>
      </c>
      <c r="EA25" s="25">
        <v>0.114</v>
      </c>
      <c r="EB25" s="25">
        <v>0.1371</v>
      </c>
      <c r="EC25" s="25">
        <v>0.12870000000000001</v>
      </c>
      <c r="ED25" s="25">
        <v>0.1381</v>
      </c>
      <c r="EE25" s="25">
        <v>0.1988</v>
      </c>
      <c r="EF25" s="25">
        <v>0.22700000000000001</v>
      </c>
      <c r="EG25" s="25">
        <v>0.21279999999999999</v>
      </c>
      <c r="EH25" s="25">
        <v>8.9200000000000002E-2</v>
      </c>
      <c r="EI25" s="25">
        <v>8.5000000000000006E-2</v>
      </c>
      <c r="EJ25" s="25">
        <v>0.2019</v>
      </c>
      <c r="EK25" s="25">
        <v>0.14949999999999999</v>
      </c>
      <c r="EL25" s="25">
        <v>0.14860000000000001</v>
      </c>
      <c r="EM25" s="25">
        <v>0.1409</v>
      </c>
      <c r="EN25" s="25">
        <v>0.19589999999999999</v>
      </c>
      <c r="EO25" s="25">
        <v>0.23960000000000001</v>
      </c>
      <c r="EP25" s="25">
        <v>0.31030000000000002</v>
      </c>
      <c r="EQ25" s="25">
        <v>0.20330000000000001</v>
      </c>
      <c r="ER25" s="25">
        <v>0.1983</v>
      </c>
      <c r="ES25" s="25">
        <v>0.16259999999999999</v>
      </c>
      <c r="ET25" s="25">
        <v>0.33289999999999997</v>
      </c>
      <c r="EU25" s="25">
        <v>0.2334</v>
      </c>
      <c r="EV25" s="25">
        <v>0.13189999999999999</v>
      </c>
      <c r="EW25" s="25">
        <v>0.2253</v>
      </c>
      <c r="EX25" s="25">
        <v>0.33160000000000001</v>
      </c>
      <c r="EY25" s="25">
        <v>0.46810000000000002</v>
      </c>
      <c r="EZ25" s="25">
        <v>0.31019999999999998</v>
      </c>
      <c r="FA25" s="25">
        <v>0.15909999999999999</v>
      </c>
      <c r="FB25" s="25">
        <v>0.67900000000000005</v>
      </c>
      <c r="FC25" s="25">
        <v>0.1653</v>
      </c>
      <c r="FD25" s="25">
        <v>0.1678</v>
      </c>
      <c r="FE25" s="25">
        <v>0.15709999999999999</v>
      </c>
      <c r="FF25" s="25">
        <v>0.15379999999999999</v>
      </c>
      <c r="FG25" s="25">
        <v>0.19600000000000001</v>
      </c>
      <c r="FH25" s="25">
        <v>0.14630000000000001</v>
      </c>
      <c r="FI25" s="25">
        <v>0.1605</v>
      </c>
      <c r="FJ25" s="25">
        <v>0.28589999999999999</v>
      </c>
      <c r="FK25" s="25">
        <v>0.30399999999999999</v>
      </c>
      <c r="FL25" s="25">
        <v>0.1502</v>
      </c>
      <c r="FM25" s="25">
        <v>0.1981</v>
      </c>
      <c r="FN25" s="25">
        <v>0.22900000000000001</v>
      </c>
      <c r="FO25" s="25">
        <v>0.21709999999999999</v>
      </c>
      <c r="FP25" s="25">
        <v>0.1827</v>
      </c>
      <c r="FQ25" s="25">
        <v>0.1555</v>
      </c>
      <c r="FR25" s="25">
        <v>0.21629999999999999</v>
      </c>
      <c r="FS25" s="25">
        <v>0.59499999999999997</v>
      </c>
      <c r="FT25" s="25">
        <v>0.30309999999999998</v>
      </c>
      <c r="FU25" s="25">
        <v>0.24529999999999999</v>
      </c>
      <c r="FV25" s="25">
        <v>0.25330000000000003</v>
      </c>
      <c r="FW25" s="25">
        <v>0.20630000000000001</v>
      </c>
      <c r="FX25" s="25">
        <v>0.1701</v>
      </c>
      <c r="FY25" s="25">
        <v>0.23810000000000001</v>
      </c>
      <c r="FZ25" s="25">
        <v>0.15029999999999999</v>
      </c>
      <c r="GA25" s="25">
        <v>0.11899999999999999</v>
      </c>
      <c r="GB25" s="25">
        <v>0.12180000000000001</v>
      </c>
      <c r="GC25" s="25">
        <v>0.19489999999999999</v>
      </c>
      <c r="GD25" s="25">
        <v>0.1245</v>
      </c>
      <c r="GE25" s="25">
        <v>8.0100000000000005E-2</v>
      </c>
      <c r="GF25" s="25">
        <v>0.1341</v>
      </c>
      <c r="GG25" s="25">
        <v>0.21249999999999999</v>
      </c>
      <c r="GH25" s="25">
        <v>0.15229999999999999</v>
      </c>
      <c r="GI25" s="25">
        <v>0.1744</v>
      </c>
      <c r="GJ25" s="25">
        <v>0.221</v>
      </c>
      <c r="GK25" s="25">
        <v>0.19600000000000001</v>
      </c>
      <c r="GL25" s="25">
        <v>0.2374</v>
      </c>
      <c r="GM25" s="25">
        <v>0.2137</v>
      </c>
      <c r="GN25" s="25">
        <v>0.1186</v>
      </c>
      <c r="GO25" s="25">
        <v>9.64E-2</v>
      </c>
      <c r="GP25" s="25">
        <v>0.1396</v>
      </c>
      <c r="GQ25" s="25">
        <v>0.20810000000000001</v>
      </c>
      <c r="GR25" s="25">
        <v>0.18970000000000001</v>
      </c>
      <c r="GS25" s="25">
        <v>0.16539999999999999</v>
      </c>
      <c r="GT25" s="25">
        <v>0.14330000000000001</v>
      </c>
      <c r="GU25" s="25">
        <v>0.1211</v>
      </c>
      <c r="GV25" s="25">
        <v>0.18890000000000001</v>
      </c>
      <c r="GW25" s="25">
        <v>0.27029999999999998</v>
      </c>
      <c r="GX25" s="25">
        <v>0.18310000000000001</v>
      </c>
      <c r="GY25" s="25">
        <v>0.1241</v>
      </c>
      <c r="GZ25" s="25">
        <v>0.17280000000000001</v>
      </c>
      <c r="HA25" s="25">
        <v>9.69E-2</v>
      </c>
      <c r="HB25" s="25">
        <v>0.1714</v>
      </c>
      <c r="HC25" s="25">
        <v>0.1061</v>
      </c>
      <c r="HD25" s="25">
        <v>0.20610000000000001</v>
      </c>
      <c r="HE25" s="25">
        <v>0.25369999999999998</v>
      </c>
      <c r="HF25" s="25">
        <v>0.1111</v>
      </c>
      <c r="HG25" s="25">
        <v>0.14779999999999999</v>
      </c>
      <c r="HH25" s="25">
        <v>0.2049</v>
      </c>
      <c r="HI25" s="25">
        <v>0.45860000000000001</v>
      </c>
      <c r="HJ25" s="25">
        <v>0.189</v>
      </c>
      <c r="HK25" s="25">
        <v>0</v>
      </c>
      <c r="HL25" s="25">
        <v>0.2036</v>
      </c>
      <c r="HM25" s="25">
        <v>0.29809999999999998</v>
      </c>
      <c r="HN25" s="25">
        <v>0.19009999999999999</v>
      </c>
      <c r="HO25" s="25">
        <v>0.14829999999999999</v>
      </c>
      <c r="HP25" s="25">
        <v>0.24970000000000001</v>
      </c>
      <c r="HQ25" s="25">
        <v>0.14030000000000001</v>
      </c>
      <c r="HR25" s="25">
        <v>0.19370000000000001</v>
      </c>
      <c r="HS25" s="25">
        <v>0.54659999999999997</v>
      </c>
      <c r="HT25" s="25">
        <v>0.87119999999999997</v>
      </c>
      <c r="HU25" s="25">
        <v>7.2700000000000001E-2</v>
      </c>
      <c r="HV25" s="25">
        <v>0.1671</v>
      </c>
      <c r="HW25" s="25">
        <v>0.14369999999999999</v>
      </c>
      <c r="HX25" s="25">
        <v>0.1623</v>
      </c>
      <c r="HY25" s="25">
        <v>0.1033</v>
      </c>
      <c r="HZ25" s="25">
        <v>0.30919999999999997</v>
      </c>
      <c r="IA25" s="25">
        <v>0.19950000000000001</v>
      </c>
      <c r="IB25" s="25">
        <v>0.25109999999999999</v>
      </c>
      <c r="IC25" s="25">
        <v>0.18790000000000001</v>
      </c>
      <c r="ID25" s="25">
        <v>0.15490000000000001</v>
      </c>
      <c r="IE25" s="25">
        <v>0.18479999999999999</v>
      </c>
      <c r="IF25" s="25">
        <v>0.26469999999999999</v>
      </c>
      <c r="IG25" s="25">
        <v>0.2455</v>
      </c>
      <c r="IH25" s="25">
        <v>0.25559999999999999</v>
      </c>
      <c r="II25" s="25">
        <v>0.1603</v>
      </c>
      <c r="IJ25" s="25">
        <v>0.27900000000000003</v>
      </c>
      <c r="IK25" s="25">
        <v>0.1167</v>
      </c>
      <c r="IL25" s="25">
        <v>0.1173</v>
      </c>
      <c r="IM25" s="25">
        <v>0.20430000000000001</v>
      </c>
      <c r="IN25" s="25">
        <v>0.13059999999999999</v>
      </c>
      <c r="IO25" s="25">
        <v>0.161</v>
      </c>
      <c r="IP25" s="25">
        <v>0.14380000000000001</v>
      </c>
      <c r="IQ25" s="25">
        <v>0.17369999999999999</v>
      </c>
      <c r="IR25" s="25">
        <v>0.20269999999999999</v>
      </c>
      <c r="IS25" s="25">
        <v>0.156</v>
      </c>
      <c r="IT25" s="25">
        <v>0.17180000000000001</v>
      </c>
      <c r="IU25" s="25">
        <v>0.38069999999999998</v>
      </c>
      <c r="IV25" s="25">
        <v>0.19650000000000001</v>
      </c>
      <c r="IW25" s="25">
        <v>0.15820000000000001</v>
      </c>
      <c r="IX25" s="25">
        <v>0.2293</v>
      </c>
      <c r="IY25" s="25">
        <v>0.14580000000000001</v>
      </c>
      <c r="IZ25" s="25">
        <v>0.16880000000000001</v>
      </c>
      <c r="JA25" s="25">
        <v>0.21160000000000001</v>
      </c>
      <c r="JB25" s="25">
        <v>0.49299999999999999</v>
      </c>
      <c r="JC25" s="25">
        <v>0.25690000000000002</v>
      </c>
      <c r="JD25" s="25">
        <v>0.29389999999999999</v>
      </c>
      <c r="JE25" s="25">
        <v>0.28789999999999999</v>
      </c>
      <c r="JF25" s="25">
        <v>0.2858</v>
      </c>
      <c r="JG25" s="25">
        <v>0.3896</v>
      </c>
      <c r="JH25" s="25">
        <v>0.4148</v>
      </c>
      <c r="JI25" s="25">
        <v>0.38400000000000001</v>
      </c>
      <c r="JJ25" s="25">
        <v>0.44169999999999998</v>
      </c>
      <c r="JK25" s="25">
        <v>0.3654</v>
      </c>
      <c r="JL25" s="25">
        <v>0.28910000000000002</v>
      </c>
      <c r="JM25" s="25">
        <v>0.30840000000000001</v>
      </c>
      <c r="JN25" s="25">
        <v>0.53069999999999995</v>
      </c>
      <c r="JO25" s="25">
        <v>0.62380000000000002</v>
      </c>
      <c r="JP25" s="25">
        <v>0.34760000000000002</v>
      </c>
      <c r="JQ25" s="25">
        <v>0.75870000000000004</v>
      </c>
      <c r="JR25" s="25">
        <v>0.63880000000000003</v>
      </c>
      <c r="JS25" s="25">
        <v>0.44519999999999998</v>
      </c>
      <c r="JT25" s="25">
        <v>0.62649999999999995</v>
      </c>
      <c r="JU25" s="25">
        <v>0.36580000000000001</v>
      </c>
      <c r="JV25" s="25">
        <v>0.49540000000000001</v>
      </c>
      <c r="JW25" s="25">
        <v>0.69540000000000002</v>
      </c>
      <c r="JX25" s="25">
        <v>0.56379999999999997</v>
      </c>
      <c r="JY25" s="25">
        <v>0.76759999999999995</v>
      </c>
      <c r="JZ25" s="25">
        <v>0.31780000000000003</v>
      </c>
      <c r="KA25" s="25">
        <v>0.104</v>
      </c>
      <c r="KB25" s="25">
        <v>0.17949999999999999</v>
      </c>
      <c r="KC25" s="25">
        <v>0.21299999999999999</v>
      </c>
      <c r="KD25" s="25">
        <v>0.7097</v>
      </c>
      <c r="KE25" s="25">
        <v>1.2984</v>
      </c>
      <c r="KF25" s="25">
        <v>0.71919999999999995</v>
      </c>
      <c r="KG25" s="25">
        <v>1.0908</v>
      </c>
      <c r="KH25" s="25">
        <v>0.82709999999999995</v>
      </c>
      <c r="KI25" s="25">
        <v>2.9405999999999999</v>
      </c>
      <c r="KJ25" s="25">
        <v>0.60960000000000003</v>
      </c>
      <c r="KK25" s="25">
        <v>0.34589999999999999</v>
      </c>
      <c r="KL25" s="25">
        <v>0.44590000000000002</v>
      </c>
      <c r="KM25" s="25">
        <v>0.55710000000000004</v>
      </c>
      <c r="KN25" s="25">
        <v>0.1421</v>
      </c>
      <c r="KO25" s="25">
        <v>0.11749999999999999</v>
      </c>
      <c r="KP25" s="25">
        <v>0.16309999999999999</v>
      </c>
      <c r="KQ25" s="25">
        <v>0.36870000000000003</v>
      </c>
      <c r="KR25" s="25">
        <v>0.38400000000000001</v>
      </c>
      <c r="KS25" s="25">
        <v>0.2923</v>
      </c>
      <c r="KT25" s="25">
        <v>0.6331</v>
      </c>
      <c r="KU25" s="25">
        <v>0.31580000000000003</v>
      </c>
      <c r="KV25" s="25">
        <v>0.68330000000000002</v>
      </c>
      <c r="KW25" s="25">
        <v>0.42099999999999999</v>
      </c>
      <c r="KX25" s="25">
        <v>1.7791999999999999</v>
      </c>
      <c r="KY25" s="25">
        <v>0.50819999999999999</v>
      </c>
      <c r="KZ25" s="25">
        <v>0.79659999999999997</v>
      </c>
      <c r="LA25" s="25">
        <v>0.32990000000000003</v>
      </c>
      <c r="LB25" s="25">
        <v>0.93559999999999999</v>
      </c>
      <c r="LC25" s="25">
        <v>0.72950000000000004</v>
      </c>
      <c r="LD25" s="25">
        <v>0.81489999999999996</v>
      </c>
      <c r="LE25" s="25">
        <v>0.69710000000000005</v>
      </c>
      <c r="LF25" s="25">
        <v>0.48920000000000002</v>
      </c>
      <c r="LG25" s="25">
        <v>0.2994</v>
      </c>
      <c r="LH25" s="25">
        <v>0.55800000000000005</v>
      </c>
      <c r="LI25" s="25">
        <v>8.14E-2</v>
      </c>
      <c r="LJ25" s="25">
        <v>0.77429999999999999</v>
      </c>
      <c r="LK25" s="25">
        <v>0.28249999999999997</v>
      </c>
      <c r="LL25" s="25">
        <v>17.6081</v>
      </c>
      <c r="LM25" s="25">
        <v>13.1075</v>
      </c>
      <c r="LN25" s="25">
        <v>6.6456</v>
      </c>
      <c r="LO25" s="25">
        <v>6.4051</v>
      </c>
      <c r="LP25" s="25">
        <v>10.613</v>
      </c>
      <c r="LQ25" s="25">
        <v>4.6905999999999999</v>
      </c>
      <c r="LR25" s="25">
        <v>15.8949</v>
      </c>
      <c r="LS25" s="25">
        <v>7.7538</v>
      </c>
      <c r="LT25" s="25">
        <v>4.6077000000000004</v>
      </c>
      <c r="LU25" s="25">
        <v>0.13700000000000001</v>
      </c>
      <c r="LV25" s="25">
        <v>0.14630000000000001</v>
      </c>
      <c r="LW25" s="25">
        <v>0.62019999999999997</v>
      </c>
      <c r="LX25" s="25">
        <v>0.49680000000000002</v>
      </c>
      <c r="LY25" s="25">
        <v>0.38390000000000002</v>
      </c>
      <c r="LZ25" s="25">
        <v>0.44790000000000002</v>
      </c>
      <c r="MA25" s="25">
        <v>0.51659999999999995</v>
      </c>
      <c r="MB25" s="25">
        <v>0.4345</v>
      </c>
      <c r="MC25" s="25">
        <v>0.84219999999999995</v>
      </c>
      <c r="MD25" s="25">
        <v>0.36059999999999998</v>
      </c>
      <c r="ME25" s="25">
        <v>0.76080000000000003</v>
      </c>
      <c r="MF25" s="25">
        <v>0.57169999999999999</v>
      </c>
      <c r="MG25" s="25">
        <v>0.45190000000000002</v>
      </c>
      <c r="MH25" s="25">
        <v>0.61539999999999995</v>
      </c>
      <c r="MI25" s="25">
        <v>0.21079999999999999</v>
      </c>
      <c r="MJ25" s="25">
        <v>0.4032</v>
      </c>
      <c r="MK25" s="25">
        <v>0.39229999999999998</v>
      </c>
      <c r="ML25" s="25">
        <v>0.2412</v>
      </c>
      <c r="MM25" s="25">
        <v>0.11310000000000001</v>
      </c>
      <c r="MN25" s="25">
        <v>0.47020000000000001</v>
      </c>
      <c r="MO25" s="25">
        <v>0.42299999999999999</v>
      </c>
      <c r="MP25" s="25">
        <v>0.28520000000000001</v>
      </c>
      <c r="MQ25" s="25">
        <v>0.37669999999999998</v>
      </c>
      <c r="MR25" s="25">
        <v>0.39360000000000001</v>
      </c>
      <c r="MS25" s="25">
        <v>0.4526</v>
      </c>
      <c r="MT25" s="25">
        <v>0.30330000000000001</v>
      </c>
      <c r="MU25" s="25">
        <v>0.38090000000000002</v>
      </c>
      <c r="MV25" s="25">
        <v>0.3891</v>
      </c>
      <c r="MW25" s="25">
        <v>0.16059999999999999</v>
      </c>
      <c r="MX25" s="25">
        <v>0.40760000000000002</v>
      </c>
      <c r="MY25" s="25">
        <v>0.3448</v>
      </c>
      <c r="MZ25" s="25">
        <v>0.1166</v>
      </c>
      <c r="NA25" s="25">
        <v>0.25459999999999999</v>
      </c>
      <c r="NB25" s="25">
        <v>2.5399999999999999E-2</v>
      </c>
      <c r="NC25" s="25">
        <v>0.23119999999999999</v>
      </c>
      <c r="ND25" s="25">
        <v>0.36659999999999998</v>
      </c>
      <c r="NE25" s="25">
        <v>0.69569999999999999</v>
      </c>
      <c r="NF25" s="25">
        <v>0.47720000000000001</v>
      </c>
      <c r="NG25" s="182">
        <v>0.37080000000000002</v>
      </c>
      <c r="NH25" s="166">
        <v>0.57679999999999998</v>
      </c>
      <c r="NI25" s="184">
        <v>0.39979999999999999</v>
      </c>
      <c r="NJ25" s="168">
        <v>0</v>
      </c>
    </row>
    <row r="26" spans="2:374" x14ac:dyDescent="0.3">
      <c r="B26" s="18" t="s">
        <v>837</v>
      </c>
      <c r="C26" s="24">
        <v>4.5999999999999999E-3</v>
      </c>
      <c r="D26" s="25">
        <v>3.7000000000000002E-3</v>
      </c>
      <c r="E26" s="25">
        <v>2.3E-3</v>
      </c>
      <c r="F26" s="25">
        <v>3.5999999999999999E-3</v>
      </c>
      <c r="G26" s="25">
        <v>3.3999999999999998E-3</v>
      </c>
      <c r="H26" s="25">
        <v>5.7999999999999996E-3</v>
      </c>
      <c r="I26" s="25">
        <v>2.8999999999999998E-3</v>
      </c>
      <c r="J26" s="25">
        <v>5.7000000000000002E-3</v>
      </c>
      <c r="K26" s="25">
        <v>2E-3</v>
      </c>
      <c r="L26" s="25">
        <v>2.5000000000000001E-3</v>
      </c>
      <c r="M26" s="25">
        <v>3.2000000000000002E-3</v>
      </c>
      <c r="N26" s="25">
        <v>2.8E-3</v>
      </c>
      <c r="O26" s="25">
        <v>3.3E-3</v>
      </c>
      <c r="P26" s="25">
        <v>3.0000000000000001E-3</v>
      </c>
      <c r="Q26" s="26">
        <v>0</v>
      </c>
      <c r="R26" s="25">
        <v>3.2000000000000002E-3</v>
      </c>
      <c r="S26" s="25">
        <v>5.1000000000000004E-3</v>
      </c>
      <c r="T26" s="25">
        <v>4.1999999999999997E-3</v>
      </c>
      <c r="U26" s="25">
        <v>5.4999999999999997E-3</v>
      </c>
      <c r="V26" s="25">
        <v>1.0800000000000001E-2</v>
      </c>
      <c r="W26" s="25">
        <v>1.2699999999999999E-2</v>
      </c>
      <c r="X26" s="25">
        <v>1.4500000000000001E-2</v>
      </c>
      <c r="Y26" s="25">
        <v>4.0000000000000001E-3</v>
      </c>
      <c r="Z26" s="25">
        <v>4.1999999999999997E-3</v>
      </c>
      <c r="AA26" s="25">
        <v>0.01</v>
      </c>
      <c r="AB26" s="25">
        <v>7.1999999999999998E-3</v>
      </c>
      <c r="AC26" s="25">
        <v>3.8999999999999998E-3</v>
      </c>
      <c r="AD26" s="25">
        <v>5.5999999999999999E-3</v>
      </c>
      <c r="AE26" s="25">
        <v>4.8999999999999998E-3</v>
      </c>
      <c r="AF26" s="25">
        <v>7.1999999999999998E-3</v>
      </c>
      <c r="AG26" s="25">
        <v>7.4999999999999997E-3</v>
      </c>
      <c r="AH26" s="25">
        <v>5.4999999999999997E-3</v>
      </c>
      <c r="AI26" s="25">
        <v>6.4000000000000003E-3</v>
      </c>
      <c r="AJ26" s="25">
        <v>6.6E-3</v>
      </c>
      <c r="AK26" s="25">
        <v>9.4999999999999998E-3</v>
      </c>
      <c r="AL26" s="25">
        <v>8.8000000000000005E-3</v>
      </c>
      <c r="AM26" s="25">
        <v>9.7999999999999997E-3</v>
      </c>
      <c r="AN26" s="25">
        <v>3.8999999999999998E-3</v>
      </c>
      <c r="AO26" s="25">
        <v>4.1000000000000003E-3</v>
      </c>
      <c r="AP26" s="25">
        <v>7.9000000000000008E-3</v>
      </c>
      <c r="AQ26" s="25">
        <v>6.4999999999999997E-3</v>
      </c>
      <c r="AR26" s="25">
        <v>5.4999999999999997E-3</v>
      </c>
      <c r="AS26" s="25">
        <v>6.7000000000000002E-3</v>
      </c>
      <c r="AT26" s="25">
        <v>5.7000000000000002E-3</v>
      </c>
      <c r="AU26" s="25">
        <v>4.4000000000000003E-3</v>
      </c>
      <c r="AV26" s="25">
        <v>6.4999999999999997E-3</v>
      </c>
      <c r="AW26" s="25">
        <v>4.1999999999999997E-3</v>
      </c>
      <c r="AX26" s="25">
        <v>4.3E-3</v>
      </c>
      <c r="AY26" s="25">
        <v>2.5000000000000001E-3</v>
      </c>
      <c r="AZ26" s="25">
        <v>3.3999999999999998E-3</v>
      </c>
      <c r="BA26" s="25">
        <v>3.3E-3</v>
      </c>
      <c r="BB26" s="25">
        <v>4.4999999999999997E-3</v>
      </c>
      <c r="BC26" s="25">
        <v>8.0999999999999996E-3</v>
      </c>
      <c r="BD26" s="25">
        <v>4.5999999999999999E-3</v>
      </c>
      <c r="BE26" s="25">
        <v>6.6E-3</v>
      </c>
      <c r="BF26" s="25">
        <v>5.5999999999999999E-3</v>
      </c>
      <c r="BG26" s="25">
        <v>5.4000000000000003E-3</v>
      </c>
      <c r="BH26" s="25">
        <v>6.7000000000000002E-3</v>
      </c>
      <c r="BI26" s="25">
        <v>7.0000000000000001E-3</v>
      </c>
      <c r="BJ26" s="25">
        <v>4.1000000000000003E-3</v>
      </c>
      <c r="BK26" s="25">
        <v>6.1999999999999998E-3</v>
      </c>
      <c r="BL26" s="25">
        <v>3.5000000000000001E-3</v>
      </c>
      <c r="BM26" s="25">
        <v>8.5000000000000006E-3</v>
      </c>
      <c r="BN26" s="25">
        <v>5.7000000000000002E-3</v>
      </c>
      <c r="BO26" s="25">
        <v>9.1999999999999998E-3</v>
      </c>
      <c r="BP26" s="25">
        <v>6.7000000000000002E-3</v>
      </c>
      <c r="BQ26" s="25">
        <v>5.8999999999999999E-3</v>
      </c>
      <c r="BR26" s="25">
        <v>3.8E-3</v>
      </c>
      <c r="BS26" s="25">
        <v>5.3E-3</v>
      </c>
      <c r="BT26" s="25">
        <v>4.1999999999999997E-3</v>
      </c>
      <c r="BU26" s="25">
        <v>5.0000000000000001E-3</v>
      </c>
      <c r="BV26" s="25">
        <v>3.5999999999999999E-3</v>
      </c>
      <c r="BW26" s="25">
        <v>5.5999999999999999E-3</v>
      </c>
      <c r="BX26" s="25">
        <v>4.7000000000000002E-3</v>
      </c>
      <c r="BY26" s="25">
        <v>3.3E-3</v>
      </c>
      <c r="BZ26" s="25">
        <v>3.5999999999999999E-3</v>
      </c>
      <c r="CA26" s="25">
        <v>8.2000000000000007E-3</v>
      </c>
      <c r="CB26" s="25">
        <v>5.0000000000000001E-3</v>
      </c>
      <c r="CC26" s="25">
        <v>7.6E-3</v>
      </c>
      <c r="CD26" s="25">
        <v>9.7999999999999997E-3</v>
      </c>
      <c r="CE26" s="25">
        <v>4.4000000000000003E-3</v>
      </c>
      <c r="CF26" s="25">
        <v>5.3E-3</v>
      </c>
      <c r="CG26" s="25">
        <v>6.7000000000000002E-3</v>
      </c>
      <c r="CH26" s="25">
        <v>3.8E-3</v>
      </c>
      <c r="CI26" s="25">
        <v>4.4000000000000003E-3</v>
      </c>
      <c r="CJ26" s="25">
        <v>5.4000000000000003E-3</v>
      </c>
      <c r="CK26" s="25">
        <v>5.7999999999999996E-3</v>
      </c>
      <c r="CL26" s="25">
        <v>9.1000000000000004E-3</v>
      </c>
      <c r="CM26" s="25">
        <v>5.4999999999999997E-3</v>
      </c>
      <c r="CN26" s="25">
        <v>3.2000000000000002E-3</v>
      </c>
      <c r="CO26" s="25">
        <v>4.4999999999999997E-3</v>
      </c>
      <c r="CP26" s="25">
        <v>4.7999999999999996E-3</v>
      </c>
      <c r="CQ26" s="25">
        <v>4.7999999999999996E-3</v>
      </c>
      <c r="CR26" s="25">
        <v>4.4999999999999997E-3</v>
      </c>
      <c r="CS26" s="25">
        <v>4.7999999999999996E-3</v>
      </c>
      <c r="CT26" s="25">
        <v>3.8E-3</v>
      </c>
      <c r="CU26" s="25">
        <v>3.0999999999999999E-3</v>
      </c>
      <c r="CV26" s="25">
        <v>6.3E-3</v>
      </c>
      <c r="CW26" s="25">
        <v>4.4000000000000003E-3</v>
      </c>
      <c r="CX26" s="25">
        <v>6.1999999999999998E-3</v>
      </c>
      <c r="CY26" s="25">
        <v>5.0000000000000001E-3</v>
      </c>
      <c r="CZ26" s="25">
        <v>1.6999999999999999E-3</v>
      </c>
      <c r="DA26" s="25">
        <v>3.8E-3</v>
      </c>
      <c r="DB26" s="25">
        <v>2.0999999999999999E-3</v>
      </c>
      <c r="DC26" s="25">
        <v>3.0999999999999999E-3</v>
      </c>
      <c r="DD26" s="25">
        <v>2.8999999999999998E-3</v>
      </c>
      <c r="DE26" s="25">
        <v>3.3E-3</v>
      </c>
      <c r="DF26" s="25">
        <v>2.5000000000000001E-3</v>
      </c>
      <c r="DG26" s="25">
        <v>3.3E-3</v>
      </c>
      <c r="DH26" s="25">
        <v>3.5999999999999999E-3</v>
      </c>
      <c r="DI26" s="25">
        <v>2.0999999999999999E-3</v>
      </c>
      <c r="DJ26" s="25">
        <v>2.0999999999999999E-3</v>
      </c>
      <c r="DK26" s="25">
        <v>2.7000000000000001E-3</v>
      </c>
      <c r="DL26" s="25">
        <v>4.3E-3</v>
      </c>
      <c r="DM26" s="25">
        <v>1.4E-3</v>
      </c>
      <c r="DN26" s="25">
        <v>5.5999999999999999E-3</v>
      </c>
      <c r="DO26" s="25">
        <v>2.8999999999999998E-3</v>
      </c>
      <c r="DP26" s="25">
        <v>2.3E-3</v>
      </c>
      <c r="DQ26" s="25">
        <v>2.5000000000000001E-3</v>
      </c>
      <c r="DR26" s="25">
        <v>3.3E-3</v>
      </c>
      <c r="DS26" s="25">
        <v>2.7000000000000001E-3</v>
      </c>
      <c r="DT26" s="25">
        <v>4.1000000000000003E-3</v>
      </c>
      <c r="DU26" s="25">
        <v>4.7999999999999996E-3</v>
      </c>
      <c r="DV26" s="25">
        <v>3.8E-3</v>
      </c>
      <c r="DW26" s="25">
        <v>2.3999999999999998E-3</v>
      </c>
      <c r="DX26" s="25">
        <v>3.0000000000000001E-3</v>
      </c>
      <c r="DY26" s="25">
        <v>2.5000000000000001E-3</v>
      </c>
      <c r="DZ26" s="25">
        <v>3.5999999999999999E-3</v>
      </c>
      <c r="EA26" s="25">
        <v>2.5999999999999999E-3</v>
      </c>
      <c r="EB26" s="25">
        <v>2.7000000000000001E-3</v>
      </c>
      <c r="EC26" s="25">
        <v>2.0999999999999999E-3</v>
      </c>
      <c r="ED26" s="25">
        <v>3.3999999999999998E-3</v>
      </c>
      <c r="EE26" s="25">
        <v>3.2000000000000002E-3</v>
      </c>
      <c r="EF26" s="25">
        <v>3.0000000000000001E-3</v>
      </c>
      <c r="EG26" s="25">
        <v>6.4999999999999997E-3</v>
      </c>
      <c r="EH26" s="25">
        <v>2.5000000000000001E-3</v>
      </c>
      <c r="EI26" s="25">
        <v>2.3E-3</v>
      </c>
      <c r="EJ26" s="25">
        <v>2.8E-3</v>
      </c>
      <c r="EK26" s="25">
        <v>4.3E-3</v>
      </c>
      <c r="EL26" s="25">
        <v>4.1999999999999997E-3</v>
      </c>
      <c r="EM26" s="25">
        <v>2.0999999999999999E-3</v>
      </c>
      <c r="EN26" s="25">
        <v>4.5999999999999999E-3</v>
      </c>
      <c r="EO26" s="25">
        <v>4.7000000000000002E-3</v>
      </c>
      <c r="EP26" s="25">
        <v>4.5999999999999999E-3</v>
      </c>
      <c r="EQ26" s="25">
        <v>4.1999999999999997E-3</v>
      </c>
      <c r="ER26" s="25">
        <v>4.3E-3</v>
      </c>
      <c r="ES26" s="25">
        <v>6.4999999999999997E-3</v>
      </c>
      <c r="ET26" s="25">
        <v>5.7000000000000002E-3</v>
      </c>
      <c r="EU26" s="25">
        <v>4.5999999999999999E-3</v>
      </c>
      <c r="EV26" s="25">
        <v>3.0000000000000001E-3</v>
      </c>
      <c r="EW26" s="25">
        <v>2.3999999999999998E-3</v>
      </c>
      <c r="EX26" s="25">
        <v>3.8E-3</v>
      </c>
      <c r="EY26" s="25">
        <v>3.5000000000000001E-3</v>
      </c>
      <c r="EZ26" s="25">
        <v>4.0000000000000001E-3</v>
      </c>
      <c r="FA26" s="25">
        <v>5.1000000000000004E-3</v>
      </c>
      <c r="FB26" s="25">
        <v>9.9000000000000008E-3</v>
      </c>
      <c r="FC26" s="25">
        <v>5.3E-3</v>
      </c>
      <c r="FD26" s="25">
        <v>3.3999999999999998E-3</v>
      </c>
      <c r="FE26" s="25">
        <v>2E-3</v>
      </c>
      <c r="FF26" s="25">
        <v>2.7000000000000001E-3</v>
      </c>
      <c r="FG26" s="25">
        <v>0.01</v>
      </c>
      <c r="FH26" s="25">
        <v>4.4999999999999997E-3</v>
      </c>
      <c r="FI26" s="25">
        <v>5.8999999999999999E-3</v>
      </c>
      <c r="FJ26" s="25">
        <v>1.14E-2</v>
      </c>
      <c r="FK26" s="25">
        <v>9.1000000000000004E-3</v>
      </c>
      <c r="FL26" s="25">
        <v>5.1999999999999998E-3</v>
      </c>
      <c r="FM26" s="25">
        <v>7.7999999999999996E-3</v>
      </c>
      <c r="FN26" s="25">
        <v>1.0200000000000001E-2</v>
      </c>
      <c r="FO26" s="25">
        <v>4.7999999999999996E-3</v>
      </c>
      <c r="FP26" s="25">
        <v>9.2999999999999992E-3</v>
      </c>
      <c r="FQ26" s="25">
        <v>4.5999999999999999E-3</v>
      </c>
      <c r="FR26" s="25">
        <v>5.4000000000000003E-3</v>
      </c>
      <c r="FS26" s="25">
        <v>6.8999999999999999E-3</v>
      </c>
      <c r="FT26" s="25">
        <v>5.4999999999999997E-3</v>
      </c>
      <c r="FU26" s="25">
        <v>0.01</v>
      </c>
      <c r="FV26" s="25">
        <v>4.4999999999999997E-3</v>
      </c>
      <c r="FW26" s="25">
        <v>5.3E-3</v>
      </c>
      <c r="FX26" s="25">
        <v>5.1000000000000004E-3</v>
      </c>
      <c r="FY26" s="25">
        <v>6.4000000000000003E-3</v>
      </c>
      <c r="FZ26" s="25">
        <v>3.0999999999999999E-3</v>
      </c>
      <c r="GA26" s="25">
        <v>3.3999999999999998E-3</v>
      </c>
      <c r="GB26" s="25">
        <v>2.8E-3</v>
      </c>
      <c r="GC26" s="25">
        <v>2.8999999999999998E-3</v>
      </c>
      <c r="GD26" s="25">
        <v>3.2000000000000002E-3</v>
      </c>
      <c r="GE26" s="25">
        <v>1.6000000000000001E-3</v>
      </c>
      <c r="GF26" s="25">
        <v>3.2000000000000002E-3</v>
      </c>
      <c r="GG26" s="25">
        <v>5.1000000000000004E-3</v>
      </c>
      <c r="GH26" s="25">
        <v>3.5000000000000001E-3</v>
      </c>
      <c r="GI26" s="25">
        <v>4.5999999999999999E-3</v>
      </c>
      <c r="GJ26" s="25">
        <v>6.1999999999999998E-3</v>
      </c>
      <c r="GK26" s="25">
        <v>5.3E-3</v>
      </c>
      <c r="GL26" s="25">
        <v>7.1000000000000004E-3</v>
      </c>
      <c r="GM26" s="25">
        <v>5.1000000000000004E-3</v>
      </c>
      <c r="GN26" s="25">
        <v>3.5000000000000001E-3</v>
      </c>
      <c r="GO26" s="25">
        <v>2.8E-3</v>
      </c>
      <c r="GP26" s="25">
        <v>3.8E-3</v>
      </c>
      <c r="GQ26" s="25">
        <v>8.3000000000000001E-3</v>
      </c>
      <c r="GR26" s="25">
        <v>6.0000000000000001E-3</v>
      </c>
      <c r="GS26" s="25">
        <v>4.0000000000000001E-3</v>
      </c>
      <c r="GT26" s="25">
        <v>4.4000000000000003E-3</v>
      </c>
      <c r="GU26" s="25">
        <v>4.7000000000000002E-3</v>
      </c>
      <c r="GV26" s="25">
        <v>5.4999999999999997E-3</v>
      </c>
      <c r="GW26" s="25">
        <v>5.7000000000000002E-3</v>
      </c>
      <c r="GX26" s="25">
        <v>5.7999999999999996E-3</v>
      </c>
      <c r="GY26" s="25">
        <v>3.5999999999999999E-3</v>
      </c>
      <c r="GZ26" s="25">
        <v>5.4000000000000003E-3</v>
      </c>
      <c r="HA26" s="25">
        <v>2.8999999999999998E-3</v>
      </c>
      <c r="HB26" s="25">
        <v>2.2000000000000001E-3</v>
      </c>
      <c r="HC26" s="25">
        <v>2.7000000000000001E-3</v>
      </c>
      <c r="HD26" s="25">
        <v>3.8E-3</v>
      </c>
      <c r="HE26" s="25">
        <v>5.0000000000000001E-3</v>
      </c>
      <c r="HF26" s="25">
        <v>3.0999999999999999E-3</v>
      </c>
      <c r="HG26" s="25">
        <v>3.8999999999999998E-3</v>
      </c>
      <c r="HH26" s="25">
        <v>6.7999999999999996E-3</v>
      </c>
      <c r="HI26" s="25">
        <v>4.3E-3</v>
      </c>
      <c r="HJ26" s="25">
        <v>6.1000000000000004E-3</v>
      </c>
      <c r="HK26" s="25">
        <v>0</v>
      </c>
      <c r="HL26" s="25">
        <v>4.4000000000000003E-3</v>
      </c>
      <c r="HM26" s="25">
        <v>4.7000000000000002E-3</v>
      </c>
      <c r="HN26" s="25">
        <v>5.7000000000000002E-3</v>
      </c>
      <c r="HO26" s="25">
        <v>3.7000000000000002E-3</v>
      </c>
      <c r="HP26" s="25">
        <v>5.4999999999999997E-3</v>
      </c>
      <c r="HQ26" s="25">
        <v>3.8E-3</v>
      </c>
      <c r="HR26" s="25">
        <v>5.3E-3</v>
      </c>
      <c r="HS26" s="25">
        <v>2.1100000000000001E-2</v>
      </c>
      <c r="HT26" s="25">
        <v>1.06E-2</v>
      </c>
      <c r="HU26" s="25">
        <v>1.8E-3</v>
      </c>
      <c r="HV26" s="25">
        <v>4.3E-3</v>
      </c>
      <c r="HW26" s="25">
        <v>4.1999999999999997E-3</v>
      </c>
      <c r="HX26" s="25">
        <v>3.8E-3</v>
      </c>
      <c r="HY26" s="25">
        <v>2E-3</v>
      </c>
      <c r="HZ26" s="25">
        <v>4.1999999999999997E-3</v>
      </c>
      <c r="IA26" s="25">
        <v>2.8999999999999998E-3</v>
      </c>
      <c r="IB26" s="25">
        <v>4.4999999999999997E-3</v>
      </c>
      <c r="IC26" s="25">
        <v>4.1000000000000003E-3</v>
      </c>
      <c r="ID26" s="25">
        <v>3.3999999999999998E-3</v>
      </c>
      <c r="IE26" s="25">
        <v>3.3E-3</v>
      </c>
      <c r="IF26" s="25">
        <v>3.8999999999999998E-3</v>
      </c>
      <c r="IG26" s="25">
        <v>3.3E-3</v>
      </c>
      <c r="IH26" s="25">
        <v>4.0000000000000001E-3</v>
      </c>
      <c r="II26" s="25">
        <v>2.0999999999999999E-3</v>
      </c>
      <c r="IJ26" s="25">
        <v>4.4999999999999997E-3</v>
      </c>
      <c r="IK26" s="25">
        <v>2.7000000000000001E-3</v>
      </c>
      <c r="IL26" s="25">
        <v>3.2000000000000002E-3</v>
      </c>
      <c r="IM26" s="25">
        <v>3.7000000000000002E-3</v>
      </c>
      <c r="IN26" s="25">
        <v>3.7000000000000002E-3</v>
      </c>
      <c r="IO26" s="25">
        <v>4.0000000000000001E-3</v>
      </c>
      <c r="IP26" s="25">
        <v>3.3E-3</v>
      </c>
      <c r="IQ26" s="25">
        <v>4.1999999999999997E-3</v>
      </c>
      <c r="IR26" s="25">
        <v>5.7999999999999996E-3</v>
      </c>
      <c r="IS26" s="25">
        <v>2.8999999999999998E-3</v>
      </c>
      <c r="IT26" s="25">
        <v>2.5999999999999999E-3</v>
      </c>
      <c r="IU26" s="25">
        <v>2.5499999999999998E-2</v>
      </c>
      <c r="IV26" s="25">
        <v>6.1999999999999998E-3</v>
      </c>
      <c r="IW26" s="25">
        <v>3.7000000000000002E-3</v>
      </c>
      <c r="IX26" s="25">
        <v>6.4000000000000003E-3</v>
      </c>
      <c r="IY26" s="25">
        <v>4.3E-3</v>
      </c>
      <c r="IZ26" s="25">
        <v>4.5999999999999999E-3</v>
      </c>
      <c r="JA26" s="25">
        <v>4.7000000000000002E-3</v>
      </c>
      <c r="JB26" s="25">
        <v>1.8100000000000002E-2</v>
      </c>
      <c r="JC26" s="25">
        <v>6.6E-3</v>
      </c>
      <c r="JD26" s="25">
        <v>4.9700000000000001E-2</v>
      </c>
      <c r="JE26" s="25">
        <v>5.7999999999999996E-3</v>
      </c>
      <c r="JF26" s="25">
        <v>6.0600000000000001E-2</v>
      </c>
      <c r="JG26" s="25">
        <v>5.4000000000000003E-3</v>
      </c>
      <c r="JH26" s="25">
        <v>0.1128</v>
      </c>
      <c r="JI26" s="25">
        <v>6.4000000000000003E-3</v>
      </c>
      <c r="JJ26" s="25">
        <v>6.0100000000000001E-2</v>
      </c>
      <c r="JK26" s="25">
        <v>2.6499999999999999E-2</v>
      </c>
      <c r="JL26" s="25">
        <v>4.4299999999999999E-2</v>
      </c>
      <c r="JM26" s="25">
        <v>1.09E-2</v>
      </c>
      <c r="JN26" s="25">
        <v>7.7000000000000002E-3</v>
      </c>
      <c r="JO26" s="25">
        <v>6.8999999999999999E-3</v>
      </c>
      <c r="JP26" s="25">
        <v>5.7000000000000002E-3</v>
      </c>
      <c r="JQ26" s="25">
        <v>6.7999999999999996E-3</v>
      </c>
      <c r="JR26" s="25">
        <v>1.4200000000000001E-2</v>
      </c>
      <c r="JS26" s="25">
        <v>1.0200000000000001E-2</v>
      </c>
      <c r="JT26" s="25">
        <v>7.9000000000000008E-3</v>
      </c>
      <c r="JU26" s="25">
        <v>6.7000000000000002E-3</v>
      </c>
      <c r="JV26" s="25">
        <v>1.2E-2</v>
      </c>
      <c r="JW26" s="25">
        <v>1.43E-2</v>
      </c>
      <c r="JX26" s="25">
        <v>1.04E-2</v>
      </c>
      <c r="JY26" s="25">
        <v>6.1000000000000004E-3</v>
      </c>
      <c r="JZ26" s="25">
        <v>1.4E-2</v>
      </c>
      <c r="KA26" s="25">
        <v>6.7000000000000002E-3</v>
      </c>
      <c r="KB26" s="25">
        <v>5.6800000000000003E-2</v>
      </c>
      <c r="KC26" s="25">
        <v>2.7E-2</v>
      </c>
      <c r="KD26" s="25">
        <v>8.6999999999999994E-3</v>
      </c>
      <c r="KE26" s="25">
        <v>1.32E-2</v>
      </c>
      <c r="KF26" s="25">
        <v>1.6199999999999999E-2</v>
      </c>
      <c r="KG26" s="25">
        <v>4.4600000000000001E-2</v>
      </c>
      <c r="KH26" s="25">
        <v>1.54E-2</v>
      </c>
      <c r="KI26" s="25">
        <v>7.1999999999999998E-3</v>
      </c>
      <c r="KJ26" s="25">
        <v>1.66E-2</v>
      </c>
      <c r="KK26" s="25">
        <v>1.2200000000000001E-2</v>
      </c>
      <c r="KL26" s="25">
        <v>2.01E-2</v>
      </c>
      <c r="KM26" s="25">
        <v>1.17E-2</v>
      </c>
      <c r="KN26" s="25">
        <v>4.3E-3</v>
      </c>
      <c r="KO26" s="25">
        <v>4.8999999999999998E-3</v>
      </c>
      <c r="KP26" s="25">
        <v>7.1000000000000004E-3</v>
      </c>
      <c r="KQ26" s="25">
        <v>1.67E-2</v>
      </c>
      <c r="KR26" s="25">
        <v>7.1000000000000004E-3</v>
      </c>
      <c r="KS26" s="25">
        <v>1.47E-2</v>
      </c>
      <c r="KT26" s="25">
        <v>1.43E-2</v>
      </c>
      <c r="KU26" s="25">
        <v>1.3599999999999999E-2</v>
      </c>
      <c r="KV26" s="25">
        <v>1.0500000000000001E-2</v>
      </c>
      <c r="KW26" s="25">
        <v>1.41E-2</v>
      </c>
      <c r="KX26" s="25">
        <v>8.3000000000000001E-3</v>
      </c>
      <c r="KY26" s="25">
        <v>1.7000000000000001E-2</v>
      </c>
      <c r="KZ26" s="25">
        <v>3.3599999999999998E-2</v>
      </c>
      <c r="LA26" s="25">
        <v>1.2800000000000001E-2</v>
      </c>
      <c r="LB26" s="25">
        <v>1.67E-2</v>
      </c>
      <c r="LC26" s="25">
        <v>2.1100000000000001E-2</v>
      </c>
      <c r="LD26" s="25">
        <v>1.26E-2</v>
      </c>
      <c r="LE26" s="25">
        <v>2.8899999999999999E-2</v>
      </c>
      <c r="LF26" s="25">
        <v>1.3100000000000001E-2</v>
      </c>
      <c r="LG26" s="25">
        <v>7.7000000000000002E-3</v>
      </c>
      <c r="LH26" s="25">
        <v>1.1599999999999999E-2</v>
      </c>
      <c r="LI26" s="25">
        <v>3.7000000000000002E-3</v>
      </c>
      <c r="LJ26" s="25">
        <v>1.12E-2</v>
      </c>
      <c r="LK26" s="25">
        <v>1.09E-2</v>
      </c>
      <c r="LL26" s="25">
        <v>2.06E-2</v>
      </c>
      <c r="LM26" s="25">
        <v>5.3699999999999998E-2</v>
      </c>
      <c r="LN26" s="25">
        <v>2.58E-2</v>
      </c>
      <c r="LO26" s="25">
        <v>1.4500000000000001E-2</v>
      </c>
      <c r="LP26" s="25">
        <v>5.0999999999999997E-2</v>
      </c>
      <c r="LQ26" s="25">
        <v>3.61E-2</v>
      </c>
      <c r="LR26" s="25">
        <v>1.7899999999999999E-2</v>
      </c>
      <c r="LS26" s="25">
        <v>9.2799999999999994E-2</v>
      </c>
      <c r="LT26" s="25">
        <v>1.2999999999999999E-2</v>
      </c>
      <c r="LU26" s="25">
        <v>16.798300000000001</v>
      </c>
      <c r="LV26" s="25">
        <v>10.4</v>
      </c>
      <c r="LW26" s="25">
        <v>17.1541</v>
      </c>
      <c r="LX26" s="25">
        <v>1.5800000000000002E-2</v>
      </c>
      <c r="LY26" s="25">
        <v>7.4999999999999997E-3</v>
      </c>
      <c r="LZ26" s="25">
        <v>9.7000000000000003E-3</v>
      </c>
      <c r="MA26" s="25">
        <v>4.1200000000000001E-2</v>
      </c>
      <c r="MB26" s="25">
        <v>5.4999999999999997E-3</v>
      </c>
      <c r="MC26" s="25">
        <v>6.7999999999999996E-3</v>
      </c>
      <c r="MD26" s="25">
        <v>6.4000000000000003E-3</v>
      </c>
      <c r="ME26" s="25">
        <v>8.6E-3</v>
      </c>
      <c r="MF26" s="25">
        <v>3.0700000000000002E-2</v>
      </c>
      <c r="MG26" s="25">
        <v>1.3299999999999999E-2</v>
      </c>
      <c r="MH26" s="25">
        <v>8.3999999999999995E-3</v>
      </c>
      <c r="MI26" s="25">
        <v>8.2000000000000007E-3</v>
      </c>
      <c r="MJ26" s="25">
        <v>1.21E-2</v>
      </c>
      <c r="MK26" s="25">
        <v>0.15340000000000001</v>
      </c>
      <c r="ML26" s="25">
        <v>8.5699999999999998E-2</v>
      </c>
      <c r="MM26" s="25">
        <v>3.0800000000000001E-2</v>
      </c>
      <c r="MN26" s="25">
        <v>0.51559999999999995</v>
      </c>
      <c r="MO26" s="25">
        <v>6.0699999999999997E-2</v>
      </c>
      <c r="MP26" s="25">
        <v>7.4000000000000003E-3</v>
      </c>
      <c r="MQ26" s="25">
        <v>2.1899999999999999E-2</v>
      </c>
      <c r="MR26" s="25">
        <v>5.5399999999999998E-2</v>
      </c>
      <c r="MS26" s="25">
        <v>2.2100000000000002E-2</v>
      </c>
      <c r="MT26" s="25">
        <v>8.0999999999999996E-3</v>
      </c>
      <c r="MU26" s="25">
        <v>1.2500000000000001E-2</v>
      </c>
      <c r="MV26" s="25">
        <v>7.6E-3</v>
      </c>
      <c r="MW26" s="25">
        <v>3.8E-3</v>
      </c>
      <c r="MX26" s="25">
        <v>3.3999999999999998E-3</v>
      </c>
      <c r="MY26" s="25">
        <v>6.8999999999999999E-3</v>
      </c>
      <c r="MZ26" s="25">
        <v>2.0999999999999999E-3</v>
      </c>
      <c r="NA26" s="25">
        <v>1.5100000000000001E-2</v>
      </c>
      <c r="NB26" s="25">
        <v>6.9999999999999999E-4</v>
      </c>
      <c r="NC26" s="25">
        <v>4.7999999999999996E-3</v>
      </c>
      <c r="ND26" s="25">
        <v>8.3000000000000001E-3</v>
      </c>
      <c r="NE26" s="25">
        <v>0.12590000000000001</v>
      </c>
      <c r="NF26" s="25">
        <v>0.33400000000000002</v>
      </c>
      <c r="NG26" s="182">
        <v>0.26629999999999998</v>
      </c>
      <c r="NH26" s="166">
        <v>7.1999999999999998E-3</v>
      </c>
      <c r="NI26" s="167">
        <v>7.7999999999999996E-3</v>
      </c>
      <c r="NJ26" s="168">
        <v>0</v>
      </c>
    </row>
    <row r="27" spans="2:374" x14ac:dyDescent="0.3">
      <c r="B27" s="18" t="s">
        <v>838</v>
      </c>
      <c r="C27" s="24">
        <v>1.1999999999999999E-3</v>
      </c>
      <c r="D27" s="25">
        <v>1.2999999999999999E-3</v>
      </c>
      <c r="E27" s="25">
        <v>6.9999999999999999E-4</v>
      </c>
      <c r="F27" s="25">
        <v>1.9E-3</v>
      </c>
      <c r="G27" s="25">
        <v>1.2999999999999999E-3</v>
      </c>
      <c r="H27" s="25">
        <v>1.1999999999999999E-3</v>
      </c>
      <c r="I27" s="25">
        <v>5.9999999999999995E-4</v>
      </c>
      <c r="J27" s="25">
        <v>8.0000000000000004E-4</v>
      </c>
      <c r="K27" s="25">
        <v>2.9999999999999997E-4</v>
      </c>
      <c r="L27" s="25">
        <v>1.1999999999999999E-3</v>
      </c>
      <c r="M27" s="25">
        <v>2.0000000000000001E-4</v>
      </c>
      <c r="N27" s="25">
        <v>4.0000000000000002E-4</v>
      </c>
      <c r="O27" s="25">
        <v>1.8E-3</v>
      </c>
      <c r="P27" s="25">
        <v>1.8E-3</v>
      </c>
      <c r="Q27" s="26">
        <v>0</v>
      </c>
      <c r="R27" s="25">
        <v>8.0000000000000004E-4</v>
      </c>
      <c r="S27" s="25">
        <v>1.9E-3</v>
      </c>
      <c r="T27" s="25">
        <v>2.2000000000000001E-3</v>
      </c>
      <c r="U27" s="25">
        <v>5.3E-3</v>
      </c>
      <c r="V27" s="25">
        <v>2.7000000000000001E-3</v>
      </c>
      <c r="W27" s="25">
        <v>4.0000000000000002E-4</v>
      </c>
      <c r="X27" s="25">
        <v>5.0000000000000001E-4</v>
      </c>
      <c r="Y27" s="25">
        <v>4.0000000000000002E-4</v>
      </c>
      <c r="Z27" s="25">
        <v>2.2000000000000001E-3</v>
      </c>
      <c r="AA27" s="25">
        <v>2.5999999999999999E-3</v>
      </c>
      <c r="AB27" s="25">
        <v>1.8E-3</v>
      </c>
      <c r="AC27" s="25">
        <v>3.0999999999999999E-3</v>
      </c>
      <c r="AD27" s="25">
        <v>5.9999999999999995E-4</v>
      </c>
      <c r="AE27" s="25">
        <v>5.0000000000000001E-4</v>
      </c>
      <c r="AF27" s="25">
        <v>5.9999999999999995E-4</v>
      </c>
      <c r="AG27" s="25">
        <v>5.9999999999999995E-4</v>
      </c>
      <c r="AH27" s="25">
        <v>6.9999999999999999E-4</v>
      </c>
      <c r="AI27" s="25">
        <v>6.9999999999999999E-4</v>
      </c>
      <c r="AJ27" s="25">
        <v>1.1000000000000001E-3</v>
      </c>
      <c r="AK27" s="25">
        <v>1.1999999999999999E-3</v>
      </c>
      <c r="AL27" s="25">
        <v>1E-3</v>
      </c>
      <c r="AM27" s="25">
        <v>1E-3</v>
      </c>
      <c r="AN27" s="25">
        <v>8.9999999999999998E-4</v>
      </c>
      <c r="AO27" s="25">
        <v>2.9999999999999997E-4</v>
      </c>
      <c r="AP27" s="25">
        <v>8.0000000000000004E-4</v>
      </c>
      <c r="AQ27" s="25">
        <v>6.9999999999999999E-4</v>
      </c>
      <c r="AR27" s="25">
        <v>5.0000000000000001E-4</v>
      </c>
      <c r="AS27" s="25">
        <v>1E-3</v>
      </c>
      <c r="AT27" s="25">
        <v>5.9999999999999995E-4</v>
      </c>
      <c r="AU27" s="25">
        <v>4.0000000000000002E-4</v>
      </c>
      <c r="AV27" s="25">
        <v>5.9999999999999995E-4</v>
      </c>
      <c r="AW27" s="25">
        <v>5.0000000000000001E-4</v>
      </c>
      <c r="AX27" s="25">
        <v>5.0000000000000001E-4</v>
      </c>
      <c r="AY27" s="25">
        <v>2.9999999999999997E-4</v>
      </c>
      <c r="AZ27" s="25">
        <v>2.9999999999999997E-4</v>
      </c>
      <c r="BA27" s="25">
        <v>4.0000000000000002E-4</v>
      </c>
      <c r="BB27" s="25">
        <v>5.0000000000000001E-4</v>
      </c>
      <c r="BC27" s="25">
        <v>5.9999999999999995E-4</v>
      </c>
      <c r="BD27" s="25">
        <v>5.0000000000000001E-4</v>
      </c>
      <c r="BE27" s="25">
        <v>5.0000000000000001E-4</v>
      </c>
      <c r="BF27" s="25">
        <v>5.0000000000000001E-4</v>
      </c>
      <c r="BG27" s="25">
        <v>5.0000000000000001E-4</v>
      </c>
      <c r="BH27" s="25">
        <v>5.9999999999999995E-4</v>
      </c>
      <c r="BI27" s="25">
        <v>5.9999999999999995E-4</v>
      </c>
      <c r="BJ27" s="25">
        <v>4.0000000000000002E-4</v>
      </c>
      <c r="BK27" s="25">
        <v>5.9999999999999995E-4</v>
      </c>
      <c r="BL27" s="25">
        <v>4.0000000000000002E-4</v>
      </c>
      <c r="BM27" s="25">
        <v>5.0000000000000001E-4</v>
      </c>
      <c r="BN27" s="25">
        <v>5.0000000000000001E-4</v>
      </c>
      <c r="BO27" s="25">
        <v>1.1000000000000001E-3</v>
      </c>
      <c r="BP27" s="25">
        <v>5.9999999999999995E-4</v>
      </c>
      <c r="BQ27" s="25">
        <v>5.9999999999999995E-4</v>
      </c>
      <c r="BR27" s="25">
        <v>4.0000000000000002E-4</v>
      </c>
      <c r="BS27" s="25">
        <v>4.0000000000000002E-4</v>
      </c>
      <c r="BT27" s="25">
        <v>4.0000000000000002E-4</v>
      </c>
      <c r="BU27" s="25">
        <v>5.0000000000000001E-4</v>
      </c>
      <c r="BV27" s="25">
        <v>5.0000000000000001E-4</v>
      </c>
      <c r="BW27" s="25">
        <v>5.9999999999999995E-4</v>
      </c>
      <c r="BX27" s="25">
        <v>4.0000000000000002E-4</v>
      </c>
      <c r="BY27" s="25">
        <v>2.9999999999999997E-4</v>
      </c>
      <c r="BZ27" s="25">
        <v>2.9999999999999997E-4</v>
      </c>
      <c r="CA27" s="25">
        <v>5.9999999999999995E-4</v>
      </c>
      <c r="CB27" s="25">
        <v>5.0000000000000001E-4</v>
      </c>
      <c r="CC27" s="25">
        <v>1E-3</v>
      </c>
      <c r="CD27" s="25">
        <v>8.0000000000000004E-4</v>
      </c>
      <c r="CE27" s="25">
        <v>4.0000000000000002E-4</v>
      </c>
      <c r="CF27" s="25">
        <v>5.0000000000000001E-4</v>
      </c>
      <c r="CG27" s="25">
        <v>5.0000000000000001E-4</v>
      </c>
      <c r="CH27" s="25">
        <v>2.9999999999999997E-4</v>
      </c>
      <c r="CI27" s="25">
        <v>4.0000000000000002E-4</v>
      </c>
      <c r="CJ27" s="25">
        <v>6.9999999999999999E-4</v>
      </c>
      <c r="CK27" s="25">
        <v>6.9999999999999999E-4</v>
      </c>
      <c r="CL27" s="25">
        <v>1.2999999999999999E-3</v>
      </c>
      <c r="CM27" s="25">
        <v>8.0000000000000004E-4</v>
      </c>
      <c r="CN27" s="25">
        <v>4.0000000000000002E-4</v>
      </c>
      <c r="CO27" s="25">
        <v>5.0000000000000001E-4</v>
      </c>
      <c r="CP27" s="25">
        <v>4.0000000000000002E-4</v>
      </c>
      <c r="CQ27" s="25">
        <v>4.0000000000000002E-4</v>
      </c>
      <c r="CR27" s="25">
        <v>4.0000000000000002E-4</v>
      </c>
      <c r="CS27" s="25">
        <v>5.0000000000000001E-4</v>
      </c>
      <c r="CT27" s="25">
        <v>4.0000000000000002E-4</v>
      </c>
      <c r="CU27" s="25">
        <v>5.0000000000000001E-4</v>
      </c>
      <c r="CV27" s="25">
        <v>5.0000000000000001E-4</v>
      </c>
      <c r="CW27" s="25">
        <v>4.0000000000000002E-4</v>
      </c>
      <c r="CX27" s="25">
        <v>5.9999999999999995E-4</v>
      </c>
      <c r="CY27" s="25">
        <v>6.9999999999999999E-4</v>
      </c>
      <c r="CZ27" s="25">
        <v>2.0000000000000001E-4</v>
      </c>
      <c r="DA27" s="25">
        <v>4.0000000000000002E-4</v>
      </c>
      <c r="DB27" s="25">
        <v>2.0000000000000001E-4</v>
      </c>
      <c r="DC27" s="25">
        <v>2.9999999999999997E-4</v>
      </c>
      <c r="DD27" s="25">
        <v>2.9999999999999997E-4</v>
      </c>
      <c r="DE27" s="25">
        <v>2.9999999999999997E-4</v>
      </c>
      <c r="DF27" s="25">
        <v>2.9999999999999997E-4</v>
      </c>
      <c r="DG27" s="25">
        <v>4.0000000000000002E-4</v>
      </c>
      <c r="DH27" s="25">
        <v>4.0000000000000002E-4</v>
      </c>
      <c r="DI27" s="25">
        <v>2.0000000000000001E-4</v>
      </c>
      <c r="DJ27" s="25">
        <v>2.0000000000000001E-4</v>
      </c>
      <c r="DK27" s="25">
        <v>2.9999999999999997E-4</v>
      </c>
      <c r="DL27" s="25">
        <v>5.0000000000000001E-4</v>
      </c>
      <c r="DM27" s="25">
        <v>2.0000000000000001E-4</v>
      </c>
      <c r="DN27" s="25">
        <v>5.0000000000000001E-4</v>
      </c>
      <c r="DO27" s="25">
        <v>2.9999999999999997E-4</v>
      </c>
      <c r="DP27" s="25">
        <v>2.0000000000000001E-4</v>
      </c>
      <c r="DQ27" s="25">
        <v>2.9999999999999997E-4</v>
      </c>
      <c r="DR27" s="25">
        <v>4.0000000000000002E-4</v>
      </c>
      <c r="DS27" s="25">
        <v>2.9999999999999997E-4</v>
      </c>
      <c r="DT27" s="25">
        <v>4.0000000000000002E-4</v>
      </c>
      <c r="DU27" s="25">
        <v>4.0000000000000002E-4</v>
      </c>
      <c r="DV27" s="25">
        <v>2.9999999999999997E-4</v>
      </c>
      <c r="DW27" s="25">
        <v>2.9999999999999997E-4</v>
      </c>
      <c r="DX27" s="25">
        <v>4.0000000000000002E-4</v>
      </c>
      <c r="DY27" s="25">
        <v>2.9999999999999997E-4</v>
      </c>
      <c r="DZ27" s="25">
        <v>4.0000000000000002E-4</v>
      </c>
      <c r="EA27" s="25">
        <v>2.9999999999999997E-4</v>
      </c>
      <c r="EB27" s="25">
        <v>4.0000000000000002E-4</v>
      </c>
      <c r="EC27" s="25">
        <v>2.0000000000000001E-4</v>
      </c>
      <c r="ED27" s="25">
        <v>2.9999999999999997E-4</v>
      </c>
      <c r="EE27" s="25">
        <v>2.9999999999999997E-4</v>
      </c>
      <c r="EF27" s="25">
        <v>5.0000000000000001E-4</v>
      </c>
      <c r="EG27" s="25">
        <v>5.0000000000000001E-4</v>
      </c>
      <c r="EH27" s="25">
        <v>2.0000000000000001E-4</v>
      </c>
      <c r="EI27" s="25">
        <v>2.0000000000000001E-4</v>
      </c>
      <c r="EJ27" s="25">
        <v>2.0000000000000001E-4</v>
      </c>
      <c r="EK27" s="25">
        <v>4.0000000000000002E-4</v>
      </c>
      <c r="EL27" s="25">
        <v>4.0000000000000002E-4</v>
      </c>
      <c r="EM27" s="25">
        <v>2.0000000000000001E-4</v>
      </c>
      <c r="EN27" s="25">
        <v>4.0000000000000002E-4</v>
      </c>
      <c r="EO27" s="25">
        <v>5.0000000000000001E-4</v>
      </c>
      <c r="EP27" s="25">
        <v>5.0000000000000001E-4</v>
      </c>
      <c r="EQ27" s="25">
        <v>4.0000000000000002E-4</v>
      </c>
      <c r="ER27" s="25">
        <v>4.0000000000000002E-4</v>
      </c>
      <c r="ES27" s="25">
        <v>5.0000000000000001E-4</v>
      </c>
      <c r="ET27" s="25">
        <v>5.0000000000000001E-4</v>
      </c>
      <c r="EU27" s="25">
        <v>5.0000000000000001E-4</v>
      </c>
      <c r="EV27" s="25">
        <v>2.9999999999999997E-4</v>
      </c>
      <c r="EW27" s="25">
        <v>2.0000000000000001E-4</v>
      </c>
      <c r="EX27" s="25">
        <v>4.0000000000000002E-4</v>
      </c>
      <c r="EY27" s="25">
        <v>4.0000000000000002E-4</v>
      </c>
      <c r="EZ27" s="25">
        <v>5.0000000000000001E-4</v>
      </c>
      <c r="FA27" s="25">
        <v>4.0000000000000002E-4</v>
      </c>
      <c r="FB27" s="25">
        <v>8.0000000000000004E-4</v>
      </c>
      <c r="FC27" s="25">
        <v>5.9999999999999995E-4</v>
      </c>
      <c r="FD27" s="25">
        <v>2.9999999999999997E-4</v>
      </c>
      <c r="FE27" s="25">
        <v>2.0000000000000001E-4</v>
      </c>
      <c r="FF27" s="25">
        <v>2.9999999999999997E-4</v>
      </c>
      <c r="FG27" s="25">
        <v>6.9999999999999999E-4</v>
      </c>
      <c r="FH27" s="25">
        <v>4.0000000000000002E-4</v>
      </c>
      <c r="FI27" s="25">
        <v>5.9999999999999995E-4</v>
      </c>
      <c r="FJ27" s="25">
        <v>8.0000000000000004E-4</v>
      </c>
      <c r="FK27" s="25">
        <v>5.9999999999999995E-4</v>
      </c>
      <c r="FL27" s="25">
        <v>5.0000000000000001E-4</v>
      </c>
      <c r="FM27" s="25">
        <v>6.9999999999999999E-4</v>
      </c>
      <c r="FN27" s="25">
        <v>8.9999999999999998E-4</v>
      </c>
      <c r="FO27" s="25">
        <v>4.0000000000000002E-4</v>
      </c>
      <c r="FP27" s="25">
        <v>4.0000000000000002E-4</v>
      </c>
      <c r="FQ27" s="25">
        <v>2.9999999999999997E-4</v>
      </c>
      <c r="FR27" s="25">
        <v>5.9999999999999995E-4</v>
      </c>
      <c r="FS27" s="25">
        <v>5.9999999999999995E-4</v>
      </c>
      <c r="FT27" s="25">
        <v>4.0000000000000002E-4</v>
      </c>
      <c r="FU27" s="25">
        <v>5.9999999999999995E-4</v>
      </c>
      <c r="FV27" s="25">
        <v>4.0000000000000002E-4</v>
      </c>
      <c r="FW27" s="25">
        <v>4.0000000000000002E-4</v>
      </c>
      <c r="FX27" s="25">
        <v>5.9999999999999995E-4</v>
      </c>
      <c r="FY27" s="25">
        <v>5.0000000000000001E-4</v>
      </c>
      <c r="FZ27" s="25">
        <v>4.0000000000000002E-4</v>
      </c>
      <c r="GA27" s="25">
        <v>4.0000000000000002E-4</v>
      </c>
      <c r="GB27" s="25">
        <v>5.9999999999999995E-4</v>
      </c>
      <c r="GC27" s="25">
        <v>5.0000000000000001E-4</v>
      </c>
      <c r="GD27" s="25">
        <v>4.0000000000000002E-4</v>
      </c>
      <c r="GE27" s="25">
        <v>2.9999999999999997E-4</v>
      </c>
      <c r="GF27" s="25">
        <v>4.0000000000000002E-4</v>
      </c>
      <c r="GG27" s="25">
        <v>5.9999999999999995E-4</v>
      </c>
      <c r="GH27" s="25">
        <v>5.0000000000000001E-4</v>
      </c>
      <c r="GI27" s="25">
        <v>5.9999999999999995E-4</v>
      </c>
      <c r="GJ27" s="25">
        <v>1E-3</v>
      </c>
      <c r="GK27" s="25">
        <v>8.0000000000000004E-4</v>
      </c>
      <c r="GL27" s="25">
        <v>1.1000000000000001E-3</v>
      </c>
      <c r="GM27" s="25">
        <v>6.9999999999999999E-4</v>
      </c>
      <c r="GN27" s="25">
        <v>4.0000000000000002E-4</v>
      </c>
      <c r="GO27" s="25">
        <v>2.9999999999999997E-4</v>
      </c>
      <c r="GP27" s="25">
        <v>4.0000000000000002E-4</v>
      </c>
      <c r="GQ27" s="25">
        <v>8.0000000000000004E-4</v>
      </c>
      <c r="GR27" s="25">
        <v>6.9999999999999999E-4</v>
      </c>
      <c r="GS27" s="25">
        <v>5.9999999999999995E-4</v>
      </c>
      <c r="GT27" s="25">
        <v>5.0000000000000001E-4</v>
      </c>
      <c r="GU27" s="25">
        <v>5.0000000000000001E-4</v>
      </c>
      <c r="GV27" s="25">
        <v>6.9999999999999999E-4</v>
      </c>
      <c r="GW27" s="25">
        <v>6.9999999999999999E-4</v>
      </c>
      <c r="GX27" s="25">
        <v>5.9999999999999995E-4</v>
      </c>
      <c r="GY27" s="25">
        <v>4.0000000000000002E-4</v>
      </c>
      <c r="GZ27" s="25">
        <v>5.9999999999999995E-4</v>
      </c>
      <c r="HA27" s="25">
        <v>2.9999999999999997E-4</v>
      </c>
      <c r="HB27" s="25">
        <v>2.9999999999999997E-4</v>
      </c>
      <c r="HC27" s="25">
        <v>4.0000000000000002E-4</v>
      </c>
      <c r="HD27" s="25">
        <v>4.0000000000000002E-4</v>
      </c>
      <c r="HE27" s="25">
        <v>4.0000000000000002E-4</v>
      </c>
      <c r="HF27" s="25">
        <v>2.9999999999999997E-4</v>
      </c>
      <c r="HG27" s="25">
        <v>4.0000000000000002E-4</v>
      </c>
      <c r="HH27" s="25">
        <v>2.7000000000000001E-3</v>
      </c>
      <c r="HI27" s="25">
        <v>4.0000000000000002E-4</v>
      </c>
      <c r="HJ27" s="25">
        <v>4.0000000000000002E-4</v>
      </c>
      <c r="HK27" s="25">
        <v>0</v>
      </c>
      <c r="HL27" s="25">
        <v>5.0000000000000001E-4</v>
      </c>
      <c r="HM27" s="25">
        <v>5.9999999999999995E-4</v>
      </c>
      <c r="HN27" s="25">
        <v>5.9999999999999995E-4</v>
      </c>
      <c r="HO27" s="25">
        <v>4.0000000000000002E-4</v>
      </c>
      <c r="HP27" s="25">
        <v>5.0000000000000001E-4</v>
      </c>
      <c r="HQ27" s="25">
        <v>4.0000000000000002E-4</v>
      </c>
      <c r="HR27" s="25">
        <v>5.9999999999999995E-4</v>
      </c>
      <c r="HS27" s="25">
        <v>1.4E-3</v>
      </c>
      <c r="HT27" s="25">
        <v>1.9E-3</v>
      </c>
      <c r="HU27" s="25">
        <v>2.9999999999999997E-4</v>
      </c>
      <c r="HV27" s="25">
        <v>8.9999999999999998E-4</v>
      </c>
      <c r="HW27" s="25">
        <v>5.9999999999999995E-4</v>
      </c>
      <c r="HX27" s="25">
        <v>8.0000000000000004E-4</v>
      </c>
      <c r="HY27" s="25">
        <v>2.9999999999999997E-4</v>
      </c>
      <c r="HZ27" s="25">
        <v>6.9999999999999999E-4</v>
      </c>
      <c r="IA27" s="25">
        <v>4.0000000000000002E-4</v>
      </c>
      <c r="IB27" s="25">
        <v>5.9999999999999995E-4</v>
      </c>
      <c r="IC27" s="25">
        <v>5.0000000000000001E-4</v>
      </c>
      <c r="ID27" s="25">
        <v>4.0000000000000002E-4</v>
      </c>
      <c r="IE27" s="25">
        <v>4.0000000000000002E-4</v>
      </c>
      <c r="IF27" s="25">
        <v>4.0000000000000002E-4</v>
      </c>
      <c r="IG27" s="25">
        <v>2.9999999999999997E-4</v>
      </c>
      <c r="IH27" s="25">
        <v>2.9999999999999997E-4</v>
      </c>
      <c r="II27" s="25">
        <v>2.0000000000000001E-4</v>
      </c>
      <c r="IJ27" s="25">
        <v>5.0000000000000001E-4</v>
      </c>
      <c r="IK27" s="25">
        <v>4.0000000000000002E-4</v>
      </c>
      <c r="IL27" s="25">
        <v>4.0000000000000002E-4</v>
      </c>
      <c r="IM27" s="25">
        <v>5.0000000000000001E-4</v>
      </c>
      <c r="IN27" s="25">
        <v>5.0000000000000001E-4</v>
      </c>
      <c r="IO27" s="25">
        <v>5.0000000000000001E-4</v>
      </c>
      <c r="IP27" s="25">
        <v>5.0000000000000001E-4</v>
      </c>
      <c r="IQ27" s="25">
        <v>5.9999999999999995E-4</v>
      </c>
      <c r="IR27" s="25">
        <v>5.0000000000000001E-4</v>
      </c>
      <c r="IS27" s="25">
        <v>5.0000000000000001E-4</v>
      </c>
      <c r="IT27" s="25">
        <v>4.0000000000000002E-4</v>
      </c>
      <c r="IU27" s="25">
        <v>5.0000000000000001E-4</v>
      </c>
      <c r="IV27" s="25">
        <v>5.9999999999999995E-4</v>
      </c>
      <c r="IW27" s="25">
        <v>4.0000000000000002E-4</v>
      </c>
      <c r="IX27" s="25">
        <v>5.0000000000000001E-4</v>
      </c>
      <c r="IY27" s="25">
        <v>5.0000000000000001E-4</v>
      </c>
      <c r="IZ27" s="25">
        <v>4.0000000000000002E-4</v>
      </c>
      <c r="JA27" s="25">
        <v>5.0000000000000001E-4</v>
      </c>
      <c r="JB27" s="25">
        <v>1.1000000000000001E-3</v>
      </c>
      <c r="JC27" s="25">
        <v>5.0000000000000001E-4</v>
      </c>
      <c r="JD27" s="25">
        <v>5.0000000000000001E-4</v>
      </c>
      <c r="JE27" s="25">
        <v>5.0000000000000001E-4</v>
      </c>
      <c r="JF27" s="25">
        <v>6.9999999999999999E-4</v>
      </c>
      <c r="JG27" s="25">
        <v>8.0000000000000004E-4</v>
      </c>
      <c r="JH27" s="25">
        <v>6.9999999999999999E-4</v>
      </c>
      <c r="JI27" s="25">
        <v>5.9999999999999995E-4</v>
      </c>
      <c r="JJ27" s="25">
        <v>5.9999999999999995E-4</v>
      </c>
      <c r="JK27" s="25">
        <v>5.9999999999999995E-4</v>
      </c>
      <c r="JL27" s="25">
        <v>6.0000000000000001E-3</v>
      </c>
      <c r="JM27" s="25">
        <v>6.6E-3</v>
      </c>
      <c r="JN27" s="25">
        <v>1.1999999999999999E-3</v>
      </c>
      <c r="JO27" s="25">
        <v>2.8999999999999998E-3</v>
      </c>
      <c r="JP27" s="25">
        <v>8.0000000000000004E-4</v>
      </c>
      <c r="JQ27" s="25">
        <v>8.0000000000000004E-4</v>
      </c>
      <c r="JR27" s="25">
        <v>2E-3</v>
      </c>
      <c r="JS27" s="25">
        <v>2.8999999999999998E-3</v>
      </c>
      <c r="JT27" s="25">
        <v>1.1999999999999999E-3</v>
      </c>
      <c r="JU27" s="25">
        <v>8.0000000000000004E-4</v>
      </c>
      <c r="JV27" s="25">
        <v>1.1999999999999999E-3</v>
      </c>
      <c r="JW27" s="25">
        <v>1.8E-3</v>
      </c>
      <c r="JX27" s="25">
        <v>5.0000000000000001E-4</v>
      </c>
      <c r="JY27" s="25">
        <v>2.9999999999999997E-4</v>
      </c>
      <c r="JZ27" s="25">
        <v>2.8999999999999998E-3</v>
      </c>
      <c r="KA27" s="25">
        <v>2.9999999999999997E-4</v>
      </c>
      <c r="KB27" s="25">
        <v>1.8E-3</v>
      </c>
      <c r="KC27" s="25">
        <v>2.2000000000000001E-3</v>
      </c>
      <c r="KD27" s="25">
        <v>1.1999999999999999E-3</v>
      </c>
      <c r="KE27" s="25">
        <v>1.6000000000000001E-3</v>
      </c>
      <c r="KF27" s="25">
        <v>1.1999999999999999E-3</v>
      </c>
      <c r="KG27" s="25">
        <v>1.1999999999999999E-3</v>
      </c>
      <c r="KH27" s="25">
        <v>3.0000000000000001E-3</v>
      </c>
      <c r="KI27" s="25">
        <v>2.9999999999999997E-4</v>
      </c>
      <c r="KJ27" s="25">
        <v>6.9999999999999999E-4</v>
      </c>
      <c r="KK27" s="25">
        <v>8.0000000000000004E-4</v>
      </c>
      <c r="KL27" s="25">
        <v>8.0000000000000004E-4</v>
      </c>
      <c r="KM27" s="25">
        <v>5.9999999999999995E-4</v>
      </c>
      <c r="KN27" s="25">
        <v>1E-4</v>
      </c>
      <c r="KO27" s="25">
        <v>1.2999999999999999E-3</v>
      </c>
      <c r="KP27" s="25">
        <v>2.0000000000000001E-4</v>
      </c>
      <c r="KQ27" s="25">
        <v>6.9999999999999999E-4</v>
      </c>
      <c r="KR27" s="25">
        <v>4.0000000000000002E-4</v>
      </c>
      <c r="KS27" s="25">
        <v>1E-3</v>
      </c>
      <c r="KT27" s="25">
        <v>3.8999999999999998E-3</v>
      </c>
      <c r="KU27" s="25">
        <v>1.4E-3</v>
      </c>
      <c r="KV27" s="25">
        <v>8.9999999999999998E-4</v>
      </c>
      <c r="KW27" s="25">
        <v>8.9999999999999998E-4</v>
      </c>
      <c r="KX27" s="25">
        <v>2.9999999999999997E-4</v>
      </c>
      <c r="KY27" s="25">
        <v>4.0000000000000002E-4</v>
      </c>
      <c r="KZ27" s="25">
        <v>1.1999999999999999E-3</v>
      </c>
      <c r="LA27" s="25">
        <v>5.9999999999999995E-4</v>
      </c>
      <c r="LB27" s="25">
        <v>8.0000000000000004E-4</v>
      </c>
      <c r="LC27" s="25">
        <v>8.9999999999999998E-4</v>
      </c>
      <c r="LD27" s="25">
        <v>8.0000000000000004E-4</v>
      </c>
      <c r="LE27" s="25">
        <v>2.5000000000000001E-3</v>
      </c>
      <c r="LF27" s="25">
        <v>2.2000000000000001E-3</v>
      </c>
      <c r="LG27" s="25">
        <v>1.5E-3</v>
      </c>
      <c r="LH27" s="25">
        <v>6.9999999999999999E-4</v>
      </c>
      <c r="LI27" s="25">
        <v>6.3E-3</v>
      </c>
      <c r="LJ27" s="25">
        <v>6.9999999999999999E-4</v>
      </c>
      <c r="LK27" s="25">
        <v>1.6000000000000001E-3</v>
      </c>
      <c r="LL27" s="25">
        <v>4.0000000000000002E-4</v>
      </c>
      <c r="LM27" s="25">
        <v>8.0000000000000004E-4</v>
      </c>
      <c r="LN27" s="25">
        <v>1.2999999999999999E-3</v>
      </c>
      <c r="LO27" s="25">
        <v>6.9999999999999999E-4</v>
      </c>
      <c r="LP27" s="25">
        <v>8.9999999999999998E-4</v>
      </c>
      <c r="LQ27" s="25">
        <v>1.6000000000000001E-3</v>
      </c>
      <c r="LR27" s="25">
        <v>8.0000000000000004E-4</v>
      </c>
      <c r="LS27" s="25">
        <v>9.1000000000000004E-3</v>
      </c>
      <c r="LT27" s="25">
        <v>1.4E-3</v>
      </c>
      <c r="LU27" s="25">
        <v>2.0999999999999999E-3</v>
      </c>
      <c r="LV27" s="25">
        <v>8.0000000000000004E-4</v>
      </c>
      <c r="LW27" s="25">
        <v>1.1999999999999999E-3</v>
      </c>
      <c r="LX27" s="25">
        <v>6.4851000000000001</v>
      </c>
      <c r="LY27" s="25">
        <v>10.032500000000001</v>
      </c>
      <c r="LZ27" s="25">
        <v>10.604100000000001</v>
      </c>
      <c r="MA27" s="25">
        <v>3.48</v>
      </c>
      <c r="MB27" s="25">
        <v>5.7241</v>
      </c>
      <c r="MC27" s="25">
        <v>15.593500000000001</v>
      </c>
      <c r="MD27" s="25">
        <v>9.0202000000000009</v>
      </c>
      <c r="ME27" s="25">
        <v>5.7767999999999997</v>
      </c>
      <c r="MF27" s="25">
        <v>12.541499999999999</v>
      </c>
      <c r="MG27" s="25">
        <v>12.954599999999999</v>
      </c>
      <c r="MH27" s="25">
        <v>21.7986</v>
      </c>
      <c r="MI27" s="25">
        <v>19.027200000000001</v>
      </c>
      <c r="MJ27" s="25">
        <v>9.7720000000000002</v>
      </c>
      <c r="MK27" s="25">
        <v>1.1999999999999999E-3</v>
      </c>
      <c r="ML27" s="25">
        <v>7.0000000000000001E-3</v>
      </c>
      <c r="MM27" s="25">
        <v>5.0000000000000001E-4</v>
      </c>
      <c r="MN27" s="25">
        <v>5.3E-3</v>
      </c>
      <c r="MO27" s="25">
        <v>6.9999999999999999E-4</v>
      </c>
      <c r="MP27" s="25">
        <v>6.9999999999999999E-4</v>
      </c>
      <c r="MQ27" s="25">
        <v>1.1999999999999999E-3</v>
      </c>
      <c r="MR27" s="25">
        <v>1.1000000000000001E-3</v>
      </c>
      <c r="MS27" s="25">
        <v>6.9999999999999999E-4</v>
      </c>
      <c r="MT27" s="25">
        <v>5.9999999999999995E-4</v>
      </c>
      <c r="MU27" s="25">
        <v>8.0000000000000004E-4</v>
      </c>
      <c r="MV27" s="25">
        <v>5.9999999999999995E-4</v>
      </c>
      <c r="MW27" s="25">
        <v>4.0000000000000002E-4</v>
      </c>
      <c r="MX27" s="25">
        <v>5.0000000000000001E-4</v>
      </c>
      <c r="MY27" s="25">
        <v>5.9999999999999995E-4</v>
      </c>
      <c r="MZ27" s="25">
        <v>2.0000000000000001E-4</v>
      </c>
      <c r="NA27" s="25">
        <v>5.9999999999999995E-4</v>
      </c>
      <c r="NB27" s="25">
        <v>1E-4</v>
      </c>
      <c r="NC27" s="25">
        <v>8.9999999999999998E-4</v>
      </c>
      <c r="ND27" s="25">
        <v>1.1999999999999999E-3</v>
      </c>
      <c r="NE27" s="25">
        <v>2.7000000000000001E-3</v>
      </c>
      <c r="NF27" s="25">
        <v>2.8999999999999998E-3</v>
      </c>
      <c r="NG27" s="182">
        <v>1.8E-3</v>
      </c>
      <c r="NH27" s="166">
        <v>8.0000000000000004E-4</v>
      </c>
      <c r="NI27" s="184">
        <v>8.9999999999999998E-4</v>
      </c>
      <c r="NJ27" s="168">
        <v>0</v>
      </c>
    </row>
    <row r="28" spans="2:374" x14ac:dyDescent="0.3">
      <c r="B28" s="18" t="s">
        <v>839</v>
      </c>
      <c r="C28" s="24">
        <v>1.32E-2</v>
      </c>
      <c r="D28" s="25">
        <v>1.03E-2</v>
      </c>
      <c r="E28" s="25">
        <v>6.1000000000000004E-3</v>
      </c>
      <c r="F28" s="25">
        <v>9.5999999999999992E-3</v>
      </c>
      <c r="G28" s="25">
        <v>9.1999999999999998E-3</v>
      </c>
      <c r="H28" s="25">
        <v>2.01E-2</v>
      </c>
      <c r="I28" s="25">
        <v>7.4999999999999997E-3</v>
      </c>
      <c r="J28" s="25">
        <v>1.6400000000000001E-2</v>
      </c>
      <c r="K28" s="25">
        <v>6.4999999999999997E-3</v>
      </c>
      <c r="L28" s="25">
        <v>6.8999999999999999E-3</v>
      </c>
      <c r="M28" s="25">
        <v>4.7000000000000002E-3</v>
      </c>
      <c r="N28" s="25">
        <v>5.1999999999999998E-3</v>
      </c>
      <c r="O28" s="25">
        <v>1.06E-2</v>
      </c>
      <c r="P28" s="25">
        <v>9.7000000000000003E-3</v>
      </c>
      <c r="Q28" s="26">
        <v>0</v>
      </c>
      <c r="R28" s="25">
        <v>9.2999999999999992E-3</v>
      </c>
      <c r="S28" s="25">
        <v>1.52E-2</v>
      </c>
      <c r="T28" s="25">
        <v>1.2699999999999999E-2</v>
      </c>
      <c r="U28" s="25">
        <v>1.5299999999999999E-2</v>
      </c>
      <c r="V28" s="25">
        <v>2.5100000000000001E-2</v>
      </c>
      <c r="W28" s="25">
        <v>1.37E-2</v>
      </c>
      <c r="X28" s="25">
        <v>1.2999999999999999E-2</v>
      </c>
      <c r="Y28" s="25">
        <v>2.1899999999999999E-2</v>
      </c>
      <c r="Z28" s="25">
        <v>1.18E-2</v>
      </c>
      <c r="AA28" s="25">
        <v>1.67E-2</v>
      </c>
      <c r="AB28" s="25">
        <v>1.34E-2</v>
      </c>
      <c r="AC28" s="25">
        <v>1.1299999999999999E-2</v>
      </c>
      <c r="AD28" s="25">
        <v>1.72E-2</v>
      </c>
      <c r="AE28" s="25">
        <v>1.2999999999999999E-2</v>
      </c>
      <c r="AF28" s="25">
        <v>1.9800000000000002E-2</v>
      </c>
      <c r="AG28" s="25">
        <v>1.9800000000000002E-2</v>
      </c>
      <c r="AH28" s="25">
        <v>1.66E-2</v>
      </c>
      <c r="AI28" s="25">
        <v>1.78E-2</v>
      </c>
      <c r="AJ28" s="25">
        <v>1.49E-2</v>
      </c>
      <c r="AK28" s="25">
        <v>2.4500000000000001E-2</v>
      </c>
      <c r="AL28" s="25">
        <v>2.41E-2</v>
      </c>
      <c r="AM28" s="25">
        <v>2.5499999999999998E-2</v>
      </c>
      <c r="AN28" s="25">
        <v>1.0500000000000001E-2</v>
      </c>
      <c r="AO28" s="25">
        <v>1.1599999999999999E-2</v>
      </c>
      <c r="AP28" s="25">
        <v>1.78E-2</v>
      </c>
      <c r="AQ28" s="25">
        <v>1.5299999999999999E-2</v>
      </c>
      <c r="AR28" s="25">
        <v>1.2999999999999999E-2</v>
      </c>
      <c r="AS28" s="25">
        <v>1.72E-2</v>
      </c>
      <c r="AT28" s="25">
        <v>1.46E-2</v>
      </c>
      <c r="AU28" s="25">
        <v>1.18E-2</v>
      </c>
      <c r="AV28" s="25">
        <v>1.6799999999999999E-2</v>
      </c>
      <c r="AW28" s="25">
        <v>8.0999999999999996E-3</v>
      </c>
      <c r="AX28" s="25">
        <v>1.09E-2</v>
      </c>
      <c r="AY28" s="25">
        <v>6.1000000000000004E-3</v>
      </c>
      <c r="AZ28" s="25">
        <v>8.8000000000000005E-3</v>
      </c>
      <c r="BA28" s="25">
        <v>9.5999999999999992E-3</v>
      </c>
      <c r="BB28" s="25">
        <v>1.2E-2</v>
      </c>
      <c r="BC28" s="25">
        <v>2.0799999999999999E-2</v>
      </c>
      <c r="BD28" s="25">
        <v>1.0800000000000001E-2</v>
      </c>
      <c r="BE28" s="25">
        <v>1.52E-2</v>
      </c>
      <c r="BF28" s="25">
        <v>1.6400000000000001E-2</v>
      </c>
      <c r="BG28" s="25">
        <v>2.47E-2</v>
      </c>
      <c r="BH28" s="25">
        <v>1.7100000000000001E-2</v>
      </c>
      <c r="BI28" s="25">
        <v>2.1000000000000001E-2</v>
      </c>
      <c r="BJ28" s="25">
        <v>1.2699999999999999E-2</v>
      </c>
      <c r="BK28" s="25">
        <v>1.7000000000000001E-2</v>
      </c>
      <c r="BL28" s="25">
        <v>9.9000000000000008E-3</v>
      </c>
      <c r="BM28" s="25">
        <v>2.6499999999999999E-2</v>
      </c>
      <c r="BN28" s="25">
        <v>1.72E-2</v>
      </c>
      <c r="BO28" s="25">
        <v>2.3400000000000001E-2</v>
      </c>
      <c r="BP28" s="25">
        <v>1.9599999999999999E-2</v>
      </c>
      <c r="BQ28" s="25">
        <v>1.5599999999999999E-2</v>
      </c>
      <c r="BR28" s="25">
        <v>1.4200000000000001E-2</v>
      </c>
      <c r="BS28" s="25">
        <v>1.5900000000000001E-2</v>
      </c>
      <c r="BT28" s="25">
        <v>1.32E-2</v>
      </c>
      <c r="BU28" s="25">
        <v>1.41E-2</v>
      </c>
      <c r="BV28" s="25">
        <v>1.1900000000000001E-2</v>
      </c>
      <c r="BW28" s="25">
        <v>1.8800000000000001E-2</v>
      </c>
      <c r="BX28" s="25">
        <v>1.4500000000000001E-2</v>
      </c>
      <c r="BY28" s="25">
        <v>1.0999999999999999E-2</v>
      </c>
      <c r="BZ28" s="25">
        <v>1.21E-2</v>
      </c>
      <c r="CA28" s="25">
        <v>1.83E-2</v>
      </c>
      <c r="CB28" s="25">
        <v>1.8499999999999999E-2</v>
      </c>
      <c r="CC28" s="25">
        <v>2.2599999999999999E-2</v>
      </c>
      <c r="CD28" s="25">
        <v>3.0099999999999998E-2</v>
      </c>
      <c r="CE28" s="25">
        <v>2.6800000000000001E-2</v>
      </c>
      <c r="CF28" s="25">
        <v>1.83E-2</v>
      </c>
      <c r="CG28" s="25">
        <v>2.29E-2</v>
      </c>
      <c r="CH28" s="25">
        <v>1.3100000000000001E-2</v>
      </c>
      <c r="CI28" s="25">
        <v>1.4200000000000001E-2</v>
      </c>
      <c r="CJ28" s="25">
        <v>1.9900000000000001E-2</v>
      </c>
      <c r="CK28" s="25">
        <v>1.95E-2</v>
      </c>
      <c r="CL28" s="25">
        <v>2.23E-2</v>
      </c>
      <c r="CM28" s="25">
        <v>1.9199999999999998E-2</v>
      </c>
      <c r="CN28" s="25">
        <v>1.09E-2</v>
      </c>
      <c r="CO28" s="25">
        <v>1.3299999999999999E-2</v>
      </c>
      <c r="CP28" s="25">
        <v>1.4999999999999999E-2</v>
      </c>
      <c r="CQ28" s="25">
        <v>1.37E-2</v>
      </c>
      <c r="CR28" s="25">
        <v>1.43E-2</v>
      </c>
      <c r="CS28" s="25">
        <v>1.6799999999999999E-2</v>
      </c>
      <c r="CT28" s="25">
        <v>1.3299999999999999E-2</v>
      </c>
      <c r="CU28" s="25">
        <v>1.5900000000000001E-2</v>
      </c>
      <c r="CV28" s="25">
        <v>2.2700000000000001E-2</v>
      </c>
      <c r="CW28" s="25">
        <v>1.5699999999999999E-2</v>
      </c>
      <c r="CX28" s="25">
        <v>1.8200000000000001E-2</v>
      </c>
      <c r="CY28" s="25">
        <v>1.3100000000000001E-2</v>
      </c>
      <c r="CZ28" s="25">
        <v>1.04E-2</v>
      </c>
      <c r="DA28" s="25">
        <v>3.4700000000000002E-2</v>
      </c>
      <c r="DB28" s="25">
        <v>7.9000000000000008E-3</v>
      </c>
      <c r="DC28" s="25">
        <v>2.01E-2</v>
      </c>
      <c r="DD28" s="25">
        <v>1.32E-2</v>
      </c>
      <c r="DE28" s="25">
        <v>1.9699999999999999E-2</v>
      </c>
      <c r="DF28" s="25">
        <v>1.4500000000000001E-2</v>
      </c>
      <c r="DG28" s="25">
        <v>2.24E-2</v>
      </c>
      <c r="DH28" s="25">
        <v>1.9400000000000001E-2</v>
      </c>
      <c r="DI28" s="25">
        <v>1.12E-2</v>
      </c>
      <c r="DJ28" s="25">
        <v>1.3100000000000001E-2</v>
      </c>
      <c r="DK28" s="25">
        <v>1.9400000000000001E-2</v>
      </c>
      <c r="DL28" s="25">
        <v>1.9400000000000001E-2</v>
      </c>
      <c r="DM28" s="25">
        <v>6.3E-3</v>
      </c>
      <c r="DN28" s="25">
        <v>4.7199999999999999E-2</v>
      </c>
      <c r="DO28" s="25">
        <v>1.4999999999999999E-2</v>
      </c>
      <c r="DP28" s="25">
        <v>1.34E-2</v>
      </c>
      <c r="DQ28" s="25">
        <v>1.24E-2</v>
      </c>
      <c r="DR28" s="25">
        <v>2.3599999999999999E-2</v>
      </c>
      <c r="DS28" s="25">
        <v>1.9099999999999999E-2</v>
      </c>
      <c r="DT28" s="25">
        <v>1.2999999999999999E-2</v>
      </c>
      <c r="DU28" s="25">
        <v>1.6400000000000001E-2</v>
      </c>
      <c r="DV28" s="25">
        <v>1.26E-2</v>
      </c>
      <c r="DW28" s="25">
        <v>7.7000000000000002E-3</v>
      </c>
      <c r="DX28" s="25">
        <v>8.5000000000000006E-3</v>
      </c>
      <c r="DY28" s="25">
        <v>7.9000000000000008E-3</v>
      </c>
      <c r="DZ28" s="25">
        <v>1.12E-2</v>
      </c>
      <c r="EA28" s="25">
        <v>9.1999999999999998E-3</v>
      </c>
      <c r="EB28" s="25">
        <v>7.3000000000000001E-3</v>
      </c>
      <c r="EC28" s="25">
        <v>5.7999999999999996E-3</v>
      </c>
      <c r="ED28" s="25">
        <v>9.7000000000000003E-3</v>
      </c>
      <c r="EE28" s="25">
        <v>9.9000000000000008E-3</v>
      </c>
      <c r="EF28" s="25">
        <v>8.2000000000000007E-3</v>
      </c>
      <c r="EG28" s="25">
        <v>2.1999999999999999E-2</v>
      </c>
      <c r="EH28" s="25">
        <v>6.8999999999999999E-3</v>
      </c>
      <c r="EI28" s="25">
        <v>7.1999999999999998E-3</v>
      </c>
      <c r="EJ28" s="25">
        <v>7.6E-3</v>
      </c>
      <c r="EK28" s="25">
        <v>1.44E-2</v>
      </c>
      <c r="EL28" s="25">
        <v>1.4500000000000001E-2</v>
      </c>
      <c r="EM28" s="25">
        <v>1.04E-2</v>
      </c>
      <c r="EN28" s="25">
        <v>1.4E-2</v>
      </c>
      <c r="EO28" s="25">
        <v>1.38E-2</v>
      </c>
      <c r="EP28" s="25">
        <v>1.4800000000000001E-2</v>
      </c>
      <c r="EQ28" s="25">
        <v>1.32E-2</v>
      </c>
      <c r="ER28" s="25">
        <v>1.2699999999999999E-2</v>
      </c>
      <c r="ES28" s="25">
        <v>1.6199999999999999E-2</v>
      </c>
      <c r="ET28" s="25">
        <v>1.6299999999999999E-2</v>
      </c>
      <c r="EU28" s="25">
        <v>1.41E-2</v>
      </c>
      <c r="EV28" s="25">
        <v>1.09E-2</v>
      </c>
      <c r="EW28" s="25">
        <v>6.4000000000000003E-3</v>
      </c>
      <c r="EX28" s="25">
        <v>1.06E-2</v>
      </c>
      <c r="EY28" s="25">
        <v>1.29E-2</v>
      </c>
      <c r="EZ28" s="25">
        <v>1.5699999999999999E-2</v>
      </c>
      <c r="FA28" s="25">
        <v>1.41E-2</v>
      </c>
      <c r="FB28" s="25">
        <v>2.2800000000000001E-2</v>
      </c>
      <c r="FC28" s="25">
        <v>2.1899999999999999E-2</v>
      </c>
      <c r="FD28" s="25">
        <v>1.04E-2</v>
      </c>
      <c r="FE28" s="25">
        <v>6.7000000000000002E-3</v>
      </c>
      <c r="FF28" s="25">
        <v>1.01E-2</v>
      </c>
      <c r="FG28" s="25">
        <v>2.1499999999999998E-2</v>
      </c>
      <c r="FH28" s="25">
        <v>1.44E-2</v>
      </c>
      <c r="FI28" s="25">
        <v>1.9E-2</v>
      </c>
      <c r="FJ28" s="25">
        <v>2.46E-2</v>
      </c>
      <c r="FK28" s="25">
        <v>2.5399999999999999E-2</v>
      </c>
      <c r="FL28" s="25">
        <v>1.4200000000000001E-2</v>
      </c>
      <c r="FM28" s="25">
        <v>2.01E-2</v>
      </c>
      <c r="FN28" s="25">
        <v>3.7600000000000001E-2</v>
      </c>
      <c r="FO28" s="25">
        <v>1.5100000000000001E-2</v>
      </c>
      <c r="FP28" s="25">
        <v>2.3300000000000001E-2</v>
      </c>
      <c r="FQ28" s="25">
        <v>1.72E-2</v>
      </c>
      <c r="FR28" s="25">
        <v>2.4E-2</v>
      </c>
      <c r="FS28" s="25">
        <v>2.5999999999999999E-2</v>
      </c>
      <c r="FT28" s="25">
        <v>1.9400000000000001E-2</v>
      </c>
      <c r="FU28" s="25">
        <v>4.24E-2</v>
      </c>
      <c r="FV28" s="25">
        <v>2.76E-2</v>
      </c>
      <c r="FW28" s="25">
        <v>3.3099999999999997E-2</v>
      </c>
      <c r="FX28" s="25">
        <v>2.1399999999999999E-2</v>
      </c>
      <c r="FY28" s="25">
        <v>2.52E-2</v>
      </c>
      <c r="FZ28" s="25">
        <v>1.17E-2</v>
      </c>
      <c r="GA28" s="25">
        <v>0.01</v>
      </c>
      <c r="GB28" s="25">
        <v>1.0200000000000001E-2</v>
      </c>
      <c r="GC28" s="25">
        <v>7.0000000000000001E-3</v>
      </c>
      <c r="GD28" s="25">
        <v>9.7000000000000003E-3</v>
      </c>
      <c r="GE28" s="25">
        <v>4.4999999999999997E-3</v>
      </c>
      <c r="GF28" s="25">
        <v>1.4E-2</v>
      </c>
      <c r="GG28" s="25">
        <v>2.3599999999999999E-2</v>
      </c>
      <c r="GH28" s="25">
        <v>1.18E-2</v>
      </c>
      <c r="GI28" s="25">
        <v>1.6400000000000001E-2</v>
      </c>
      <c r="GJ28" s="25">
        <v>2.0299999999999999E-2</v>
      </c>
      <c r="GK28" s="25">
        <v>1.9199999999999998E-2</v>
      </c>
      <c r="GL28" s="25">
        <v>2.24E-2</v>
      </c>
      <c r="GM28" s="25">
        <v>2.0899999999999998E-2</v>
      </c>
      <c r="GN28" s="25">
        <v>1.21E-2</v>
      </c>
      <c r="GO28" s="25">
        <v>8.0999999999999996E-3</v>
      </c>
      <c r="GP28" s="25">
        <v>1.4E-2</v>
      </c>
      <c r="GQ28" s="25">
        <v>2.7799999999999998E-2</v>
      </c>
      <c r="GR28" s="25">
        <v>1.9800000000000002E-2</v>
      </c>
      <c r="GS28" s="25">
        <v>1.52E-2</v>
      </c>
      <c r="GT28" s="25">
        <v>1.4800000000000001E-2</v>
      </c>
      <c r="GU28" s="25">
        <v>1.12E-2</v>
      </c>
      <c r="GV28" s="25">
        <v>2.0299999999999999E-2</v>
      </c>
      <c r="GW28" s="25">
        <v>1.7500000000000002E-2</v>
      </c>
      <c r="GX28" s="25">
        <v>1.5100000000000001E-2</v>
      </c>
      <c r="GY28" s="25">
        <v>1.1900000000000001E-2</v>
      </c>
      <c r="GZ28" s="25">
        <v>1.78E-2</v>
      </c>
      <c r="HA28" s="25">
        <v>1.2E-2</v>
      </c>
      <c r="HB28" s="25">
        <v>5.3E-3</v>
      </c>
      <c r="HC28" s="25">
        <v>7.7000000000000002E-3</v>
      </c>
      <c r="HD28" s="25">
        <v>1.14E-2</v>
      </c>
      <c r="HE28" s="25">
        <v>1.9199999999999998E-2</v>
      </c>
      <c r="HF28" s="25">
        <v>8.9999999999999993E-3</v>
      </c>
      <c r="HG28" s="25">
        <v>2.07E-2</v>
      </c>
      <c r="HH28" s="25">
        <v>2.1600000000000001E-2</v>
      </c>
      <c r="HI28" s="25">
        <v>1.6199999999999999E-2</v>
      </c>
      <c r="HJ28" s="25">
        <v>2.1499999999999998E-2</v>
      </c>
      <c r="HK28" s="25">
        <v>0</v>
      </c>
      <c r="HL28" s="25">
        <v>1.2800000000000001E-2</v>
      </c>
      <c r="HM28" s="25">
        <v>1.3100000000000001E-2</v>
      </c>
      <c r="HN28" s="25">
        <v>1.47E-2</v>
      </c>
      <c r="HO28" s="25">
        <v>1.15E-2</v>
      </c>
      <c r="HP28" s="25">
        <v>1.7600000000000001E-2</v>
      </c>
      <c r="HQ28" s="25">
        <v>1.37E-2</v>
      </c>
      <c r="HR28" s="25">
        <v>1.8800000000000001E-2</v>
      </c>
      <c r="HS28" s="25">
        <v>2.4899999999999999E-2</v>
      </c>
      <c r="HT28" s="25">
        <v>1.61E-2</v>
      </c>
      <c r="HU28" s="25">
        <v>4.4000000000000003E-3</v>
      </c>
      <c r="HV28" s="25">
        <v>1.2E-2</v>
      </c>
      <c r="HW28" s="25">
        <v>1.35E-2</v>
      </c>
      <c r="HX28" s="25">
        <v>7.3000000000000001E-3</v>
      </c>
      <c r="HY28" s="25">
        <v>4.3E-3</v>
      </c>
      <c r="HZ28" s="25">
        <v>0.01</v>
      </c>
      <c r="IA28" s="25">
        <v>8.8000000000000005E-3</v>
      </c>
      <c r="IB28" s="25">
        <v>1.2200000000000001E-2</v>
      </c>
      <c r="IC28" s="25">
        <v>9.5999999999999992E-3</v>
      </c>
      <c r="ID28" s="25">
        <v>9.7999999999999997E-3</v>
      </c>
      <c r="IE28" s="25">
        <v>1.0800000000000001E-2</v>
      </c>
      <c r="IF28" s="25">
        <v>2.3699999999999999E-2</v>
      </c>
      <c r="IG28" s="25">
        <v>2.0299999999999999E-2</v>
      </c>
      <c r="IH28" s="25">
        <v>1.7100000000000001E-2</v>
      </c>
      <c r="II28" s="25">
        <v>7.1999999999999998E-3</v>
      </c>
      <c r="IJ28" s="25">
        <v>1.0699999999999999E-2</v>
      </c>
      <c r="IK28" s="25">
        <v>1.0699999999999999E-2</v>
      </c>
      <c r="IL28" s="25">
        <v>1.14E-2</v>
      </c>
      <c r="IM28" s="25">
        <v>1.2999999999999999E-2</v>
      </c>
      <c r="IN28" s="25">
        <v>0.01</v>
      </c>
      <c r="IO28" s="25">
        <v>2.0799999999999999E-2</v>
      </c>
      <c r="IP28" s="25">
        <v>1.2999999999999999E-2</v>
      </c>
      <c r="IQ28" s="25">
        <v>1.2800000000000001E-2</v>
      </c>
      <c r="IR28" s="25">
        <v>1.4200000000000001E-2</v>
      </c>
      <c r="IS28" s="25">
        <v>9.1000000000000004E-3</v>
      </c>
      <c r="IT28" s="25">
        <v>8.0000000000000002E-3</v>
      </c>
      <c r="IU28" s="25">
        <v>4.6699999999999998E-2</v>
      </c>
      <c r="IV28" s="25">
        <v>1.67E-2</v>
      </c>
      <c r="IW28" s="25">
        <v>1.03E-2</v>
      </c>
      <c r="IX28" s="25">
        <v>1.8700000000000001E-2</v>
      </c>
      <c r="IY28" s="25">
        <v>1.17E-2</v>
      </c>
      <c r="IZ28" s="25">
        <v>1.2500000000000001E-2</v>
      </c>
      <c r="JA28" s="25">
        <v>1.32E-2</v>
      </c>
      <c r="JB28" s="25">
        <v>4.6399999999999997E-2</v>
      </c>
      <c r="JC28" s="25">
        <v>5.0999999999999997E-2</v>
      </c>
      <c r="JD28" s="25">
        <v>5.8799999999999998E-2</v>
      </c>
      <c r="JE28" s="25">
        <v>3.3000000000000002E-2</v>
      </c>
      <c r="JF28" s="25">
        <v>3.1600000000000003E-2</v>
      </c>
      <c r="JG28" s="25">
        <v>3.1E-2</v>
      </c>
      <c r="JH28" s="25">
        <v>3.3099999999999997E-2</v>
      </c>
      <c r="JI28" s="25">
        <v>4.3999999999999997E-2</v>
      </c>
      <c r="JJ28" s="25">
        <v>5.4100000000000002E-2</v>
      </c>
      <c r="JK28" s="25">
        <v>4.7500000000000001E-2</v>
      </c>
      <c r="JL28" s="25">
        <v>1.8599999999999998E-2</v>
      </c>
      <c r="JM28" s="25">
        <v>7.1099999999999997E-2</v>
      </c>
      <c r="JN28" s="25">
        <v>3.2399999999999998E-2</v>
      </c>
      <c r="JO28" s="25">
        <v>1.7399999999999999E-2</v>
      </c>
      <c r="JP28" s="25">
        <v>1.6400000000000001E-2</v>
      </c>
      <c r="JQ28" s="25">
        <v>1.21E-2</v>
      </c>
      <c r="JR28" s="25">
        <v>5.1200000000000002E-2</v>
      </c>
      <c r="JS28" s="25">
        <v>1.49E-2</v>
      </c>
      <c r="JT28" s="25">
        <v>2.46E-2</v>
      </c>
      <c r="JU28" s="25">
        <v>3.0599999999999999E-2</v>
      </c>
      <c r="JV28" s="25">
        <v>6.1100000000000002E-2</v>
      </c>
      <c r="JW28" s="25">
        <v>4.2099999999999999E-2</v>
      </c>
      <c r="JX28" s="25">
        <v>4.0300000000000002E-2</v>
      </c>
      <c r="JY28" s="25">
        <v>0.04</v>
      </c>
      <c r="JZ28" s="25">
        <v>0.61460000000000004</v>
      </c>
      <c r="KA28" s="25">
        <v>9.3899999999999997E-2</v>
      </c>
      <c r="KB28" s="25">
        <v>1.1407</v>
      </c>
      <c r="KC28" s="25">
        <v>0.87709999999999999</v>
      </c>
      <c r="KD28" s="25">
        <v>0.38840000000000002</v>
      </c>
      <c r="KE28" s="25">
        <v>6.0999999999999999E-2</v>
      </c>
      <c r="KF28" s="25">
        <v>9.2499999999999999E-2</v>
      </c>
      <c r="KG28" s="25">
        <v>8.3599999999999994E-2</v>
      </c>
      <c r="KH28" s="25">
        <v>8.5300000000000001E-2</v>
      </c>
      <c r="KI28" s="25">
        <v>3.7100000000000001E-2</v>
      </c>
      <c r="KJ28" s="25">
        <v>5.7700000000000001E-2</v>
      </c>
      <c r="KK28" s="25">
        <v>3.8800000000000001E-2</v>
      </c>
      <c r="KL28" s="25">
        <v>4.8500000000000001E-2</v>
      </c>
      <c r="KM28" s="25">
        <v>4.6199999999999998E-2</v>
      </c>
      <c r="KN28" s="25">
        <v>1.17E-2</v>
      </c>
      <c r="KO28" s="25">
        <v>1.67E-2</v>
      </c>
      <c r="KP28" s="25">
        <v>1.6199999999999999E-2</v>
      </c>
      <c r="KQ28" s="25">
        <v>5.1999999999999998E-2</v>
      </c>
      <c r="KR28" s="25">
        <v>2.5700000000000001E-2</v>
      </c>
      <c r="KS28" s="25">
        <v>4.8899999999999999E-2</v>
      </c>
      <c r="KT28" s="25">
        <v>3.39E-2</v>
      </c>
      <c r="KU28" s="25">
        <v>8.6300000000000002E-2</v>
      </c>
      <c r="KV28" s="25">
        <v>2.9399999999999999E-2</v>
      </c>
      <c r="KW28" s="25">
        <v>5.3600000000000002E-2</v>
      </c>
      <c r="KX28" s="25">
        <v>2.52E-2</v>
      </c>
      <c r="KY28" s="25">
        <v>2.7699999999999999E-2</v>
      </c>
      <c r="KZ28" s="25">
        <v>8.1799999999999998E-2</v>
      </c>
      <c r="LA28" s="25">
        <v>0.05</v>
      </c>
      <c r="LB28" s="25">
        <v>3.2099999999999997E-2</v>
      </c>
      <c r="LC28" s="25">
        <v>5.0599999999999999E-2</v>
      </c>
      <c r="LD28" s="25">
        <v>4.7300000000000002E-2</v>
      </c>
      <c r="LE28" s="25">
        <v>3.5799999999999998E-2</v>
      </c>
      <c r="LF28" s="25">
        <v>0.2349</v>
      </c>
      <c r="LG28" s="25">
        <v>1.6400000000000001E-2</v>
      </c>
      <c r="LH28" s="25">
        <v>3.1699999999999999E-2</v>
      </c>
      <c r="LI28" s="25">
        <v>1.0500000000000001E-2</v>
      </c>
      <c r="LJ28" s="25">
        <v>4.4299999999999999E-2</v>
      </c>
      <c r="LK28" s="25">
        <v>0.1232</v>
      </c>
      <c r="LL28" s="25">
        <v>3.8300000000000001E-2</v>
      </c>
      <c r="LM28" s="25">
        <v>3.1399999999999997E-2</v>
      </c>
      <c r="LN28" s="25">
        <v>0.1153</v>
      </c>
      <c r="LO28" s="25">
        <v>3.3099999999999997E-2</v>
      </c>
      <c r="LP28" s="25">
        <v>5.04E-2</v>
      </c>
      <c r="LQ28" s="25">
        <v>0.1668</v>
      </c>
      <c r="LR28" s="25">
        <v>3.8800000000000001E-2</v>
      </c>
      <c r="LS28" s="25">
        <v>0.13170000000000001</v>
      </c>
      <c r="LT28" s="25">
        <v>2.8000000000000001E-2</v>
      </c>
      <c r="LU28" s="25">
        <v>7.0599999999999996E-2</v>
      </c>
      <c r="LV28" s="25">
        <v>5.6899999999999999E-2</v>
      </c>
      <c r="LW28" s="25">
        <v>4.5900000000000003E-2</v>
      </c>
      <c r="LX28" s="25">
        <v>3.2800000000000003E-2</v>
      </c>
      <c r="LY28" s="25">
        <v>2.76E-2</v>
      </c>
      <c r="LZ28" s="25">
        <v>1.9800000000000002E-2</v>
      </c>
      <c r="MA28" s="25">
        <v>2.7300000000000001E-2</v>
      </c>
      <c r="MB28" s="25">
        <v>1.8200000000000001E-2</v>
      </c>
      <c r="MC28" s="25">
        <v>2.2499999999999999E-2</v>
      </c>
      <c r="MD28" s="25">
        <v>2.1299999999999999E-2</v>
      </c>
      <c r="ME28" s="25">
        <v>2.5700000000000001E-2</v>
      </c>
      <c r="MF28" s="25">
        <v>2.7099999999999999E-2</v>
      </c>
      <c r="MG28" s="25">
        <v>3.0099999999999998E-2</v>
      </c>
      <c r="MH28" s="25">
        <v>2.7199999999999998E-2</v>
      </c>
      <c r="MI28" s="25">
        <v>4.0500000000000001E-2</v>
      </c>
      <c r="MJ28" s="25">
        <v>3.3300000000000003E-2</v>
      </c>
      <c r="MK28" s="25">
        <v>20.295500000000001</v>
      </c>
      <c r="ML28" s="25">
        <v>10.327199999999999</v>
      </c>
      <c r="MM28" s="25">
        <v>9.3529999999999998</v>
      </c>
      <c r="MN28" s="25">
        <v>16.6858</v>
      </c>
      <c r="MO28" s="25">
        <v>7.7561</v>
      </c>
      <c r="MP28" s="25">
        <v>10.6142</v>
      </c>
      <c r="MQ28" s="25">
        <v>5.0880000000000001</v>
      </c>
      <c r="MR28" s="25">
        <v>12.516400000000001</v>
      </c>
      <c r="MS28" s="25">
        <v>7.1900000000000006E-2</v>
      </c>
      <c r="MT28" s="25">
        <v>4.8800000000000003E-2</v>
      </c>
      <c r="MU28" s="25">
        <v>0.11749999999999999</v>
      </c>
      <c r="MV28" s="25">
        <v>6.8400000000000002E-2</v>
      </c>
      <c r="MW28" s="25">
        <v>1.55E-2</v>
      </c>
      <c r="MX28" s="25">
        <v>1.37E-2</v>
      </c>
      <c r="MY28" s="25">
        <v>1.7000000000000001E-2</v>
      </c>
      <c r="MZ28" s="25">
        <v>8.8000000000000005E-3</v>
      </c>
      <c r="NA28" s="25">
        <v>2.1600000000000001E-2</v>
      </c>
      <c r="NB28" s="25">
        <v>2E-3</v>
      </c>
      <c r="NC28" s="25">
        <v>1.8200000000000001E-2</v>
      </c>
      <c r="ND28" s="25">
        <v>0.1457</v>
      </c>
      <c r="NE28" s="25">
        <v>0.15079999999999999</v>
      </c>
      <c r="NF28" s="25">
        <v>3.8199999999999998E-2</v>
      </c>
      <c r="NG28" s="182">
        <v>0.1449</v>
      </c>
      <c r="NH28" s="166">
        <v>3.1800000000000002E-2</v>
      </c>
      <c r="NI28" s="167">
        <v>1.89E-2</v>
      </c>
      <c r="NJ28" s="168">
        <v>0</v>
      </c>
    </row>
    <row r="29" spans="2:374" x14ac:dyDescent="0.3">
      <c r="B29" s="18" t="s">
        <v>796</v>
      </c>
      <c r="C29" s="24">
        <v>6.3E-3</v>
      </c>
      <c r="D29" s="25">
        <v>5.1000000000000004E-3</v>
      </c>
      <c r="E29" s="25">
        <v>2.8E-3</v>
      </c>
      <c r="F29" s="25">
        <v>4.0000000000000001E-3</v>
      </c>
      <c r="G29" s="25">
        <v>4.5999999999999999E-3</v>
      </c>
      <c r="H29" s="25">
        <v>7.3000000000000001E-3</v>
      </c>
      <c r="I29" s="25">
        <v>3.7000000000000002E-3</v>
      </c>
      <c r="J29" s="25">
        <v>6.4000000000000003E-3</v>
      </c>
      <c r="K29" s="25">
        <v>2.2000000000000001E-3</v>
      </c>
      <c r="L29" s="25">
        <v>2.8E-3</v>
      </c>
      <c r="M29" s="25">
        <v>2.8E-3</v>
      </c>
      <c r="N29" s="25">
        <v>2.8E-3</v>
      </c>
      <c r="O29" s="25">
        <v>4.3E-3</v>
      </c>
      <c r="P29" s="25">
        <v>4.8999999999999998E-3</v>
      </c>
      <c r="Q29" s="26">
        <v>0</v>
      </c>
      <c r="R29" s="25">
        <v>5.4000000000000003E-3</v>
      </c>
      <c r="S29" s="25">
        <v>1.1299999999999999E-2</v>
      </c>
      <c r="T29" s="25">
        <v>7.6E-3</v>
      </c>
      <c r="U29" s="25">
        <v>1.11E-2</v>
      </c>
      <c r="V29" s="25">
        <v>3.1600000000000003E-2</v>
      </c>
      <c r="W29" s="25">
        <v>1.4800000000000001E-2</v>
      </c>
      <c r="X29" s="25">
        <v>1.6899999999999998E-2</v>
      </c>
      <c r="Y29" s="25">
        <v>8.6999999999999994E-3</v>
      </c>
      <c r="Z29" s="25">
        <v>6.7999999999999996E-3</v>
      </c>
      <c r="AA29" s="25">
        <v>1.44E-2</v>
      </c>
      <c r="AB29" s="25">
        <v>6.3E-3</v>
      </c>
      <c r="AC29" s="25">
        <v>6.3E-3</v>
      </c>
      <c r="AD29" s="25">
        <v>1.0800000000000001E-2</v>
      </c>
      <c r="AE29" s="25">
        <v>1.06E-2</v>
      </c>
      <c r="AF29" s="25">
        <v>1.7399999999999999E-2</v>
      </c>
      <c r="AG29" s="25">
        <v>1.9099999999999999E-2</v>
      </c>
      <c r="AH29" s="25">
        <v>1.3100000000000001E-2</v>
      </c>
      <c r="AI29" s="25">
        <v>1.54E-2</v>
      </c>
      <c r="AJ29" s="25">
        <v>1.3100000000000001E-2</v>
      </c>
      <c r="AK29" s="25">
        <v>2.6200000000000001E-2</v>
      </c>
      <c r="AL29" s="25">
        <v>2.4E-2</v>
      </c>
      <c r="AM29" s="25">
        <v>2.7400000000000001E-2</v>
      </c>
      <c r="AN29" s="25">
        <v>7.1999999999999998E-3</v>
      </c>
      <c r="AO29" s="25">
        <v>1.04E-2</v>
      </c>
      <c r="AP29" s="25">
        <v>2.1100000000000001E-2</v>
      </c>
      <c r="AQ29" s="25">
        <v>1.7999999999999999E-2</v>
      </c>
      <c r="AR29" s="25">
        <v>1.41E-2</v>
      </c>
      <c r="AS29" s="25">
        <v>1.8100000000000002E-2</v>
      </c>
      <c r="AT29" s="25">
        <v>1.2E-2</v>
      </c>
      <c r="AU29" s="25">
        <v>9.9000000000000008E-3</v>
      </c>
      <c r="AV29" s="25">
        <v>1.26E-2</v>
      </c>
      <c r="AW29" s="25">
        <v>7.6E-3</v>
      </c>
      <c r="AX29" s="25">
        <v>8.8999999999999999E-3</v>
      </c>
      <c r="AY29" s="25">
        <v>4.8999999999999998E-3</v>
      </c>
      <c r="AZ29" s="25">
        <v>6.6E-3</v>
      </c>
      <c r="BA29" s="25">
        <v>6.1999999999999998E-3</v>
      </c>
      <c r="BB29" s="25">
        <v>8.8999999999999999E-3</v>
      </c>
      <c r="BC29" s="25">
        <v>2.0199999999999999E-2</v>
      </c>
      <c r="BD29" s="25">
        <v>1.0999999999999999E-2</v>
      </c>
      <c r="BE29" s="25">
        <v>1.5599999999999999E-2</v>
      </c>
      <c r="BF29" s="25">
        <v>1.41E-2</v>
      </c>
      <c r="BG29" s="25">
        <v>1.2E-2</v>
      </c>
      <c r="BH29" s="25">
        <v>1.66E-2</v>
      </c>
      <c r="BI29" s="25">
        <v>1.8200000000000001E-2</v>
      </c>
      <c r="BJ29" s="25">
        <v>0.01</v>
      </c>
      <c r="BK29" s="25">
        <v>1.5299999999999999E-2</v>
      </c>
      <c r="BL29" s="25">
        <v>7.3000000000000001E-3</v>
      </c>
      <c r="BM29" s="25">
        <v>2.2599999999999999E-2</v>
      </c>
      <c r="BN29" s="25">
        <v>1.4E-2</v>
      </c>
      <c r="BO29" s="25">
        <v>2.2700000000000001E-2</v>
      </c>
      <c r="BP29" s="25">
        <v>1.77E-2</v>
      </c>
      <c r="BQ29" s="25">
        <v>1.5900000000000001E-2</v>
      </c>
      <c r="BR29" s="25">
        <v>6.7999999999999996E-3</v>
      </c>
      <c r="BS29" s="25">
        <v>1.18E-2</v>
      </c>
      <c r="BT29" s="25">
        <v>8.6999999999999994E-3</v>
      </c>
      <c r="BU29" s="25">
        <v>1.2699999999999999E-2</v>
      </c>
      <c r="BV29" s="25">
        <v>6.1000000000000004E-3</v>
      </c>
      <c r="BW29" s="25">
        <v>1.3100000000000001E-2</v>
      </c>
      <c r="BX29" s="25">
        <v>1.0200000000000001E-2</v>
      </c>
      <c r="BY29" s="25">
        <v>5.7999999999999996E-3</v>
      </c>
      <c r="BZ29" s="25">
        <v>7.1000000000000004E-3</v>
      </c>
      <c r="CA29" s="25">
        <v>2.35E-2</v>
      </c>
      <c r="CB29" s="25">
        <v>1.03E-2</v>
      </c>
      <c r="CC29" s="25">
        <v>1.4800000000000001E-2</v>
      </c>
      <c r="CD29" s="25">
        <v>2.5399999999999999E-2</v>
      </c>
      <c r="CE29" s="25">
        <v>8.0000000000000002E-3</v>
      </c>
      <c r="CF29" s="25">
        <v>1.2699999999999999E-2</v>
      </c>
      <c r="CG29" s="25">
        <v>1.7100000000000001E-2</v>
      </c>
      <c r="CH29" s="25">
        <v>7.4999999999999997E-3</v>
      </c>
      <c r="CI29" s="25">
        <v>1.0500000000000001E-2</v>
      </c>
      <c r="CJ29" s="25">
        <v>1.2E-2</v>
      </c>
      <c r="CK29" s="25">
        <v>1.37E-2</v>
      </c>
      <c r="CL29" s="25">
        <v>1.8100000000000002E-2</v>
      </c>
      <c r="CM29" s="25">
        <v>1.0699999999999999E-2</v>
      </c>
      <c r="CN29" s="25">
        <v>5.4999999999999997E-3</v>
      </c>
      <c r="CO29" s="25">
        <v>9.7000000000000003E-3</v>
      </c>
      <c r="CP29" s="25">
        <v>1.2200000000000001E-2</v>
      </c>
      <c r="CQ29" s="25">
        <v>1.11E-2</v>
      </c>
      <c r="CR29" s="25">
        <v>9.2999999999999992E-3</v>
      </c>
      <c r="CS29" s="25">
        <v>9.5999999999999992E-3</v>
      </c>
      <c r="CT29" s="25">
        <v>7.7999999999999996E-3</v>
      </c>
      <c r="CU29" s="25">
        <v>4.5999999999999999E-3</v>
      </c>
      <c r="CV29" s="25">
        <v>1.6899999999999998E-2</v>
      </c>
      <c r="CW29" s="25">
        <v>1.09E-2</v>
      </c>
      <c r="CX29" s="25">
        <v>1.3899999999999999E-2</v>
      </c>
      <c r="CY29" s="25">
        <v>8.8000000000000005E-3</v>
      </c>
      <c r="CZ29" s="25">
        <v>3.5000000000000001E-3</v>
      </c>
      <c r="DA29" s="25">
        <v>7.0000000000000001E-3</v>
      </c>
      <c r="DB29" s="25">
        <v>4.3E-3</v>
      </c>
      <c r="DC29" s="25">
        <v>6.1000000000000004E-3</v>
      </c>
      <c r="DD29" s="25">
        <v>5.4000000000000003E-3</v>
      </c>
      <c r="DE29" s="25">
        <v>6.8999999999999999E-3</v>
      </c>
      <c r="DF29" s="25">
        <v>5.0000000000000001E-3</v>
      </c>
      <c r="DG29" s="25">
        <v>6.1000000000000004E-3</v>
      </c>
      <c r="DH29" s="25">
        <v>7.1999999999999998E-3</v>
      </c>
      <c r="DI29" s="25">
        <v>4.8999999999999998E-3</v>
      </c>
      <c r="DJ29" s="25">
        <v>4.1000000000000003E-3</v>
      </c>
      <c r="DK29" s="25">
        <v>4.7999999999999996E-3</v>
      </c>
      <c r="DL29" s="25">
        <v>1.01E-2</v>
      </c>
      <c r="DM29" s="25">
        <v>2.5999999999999999E-3</v>
      </c>
      <c r="DN29" s="25">
        <v>1.15E-2</v>
      </c>
      <c r="DO29" s="25">
        <v>6.4999999999999997E-3</v>
      </c>
      <c r="DP29" s="25">
        <v>4.5999999999999999E-3</v>
      </c>
      <c r="DQ29" s="25">
        <v>5.5999999999999999E-3</v>
      </c>
      <c r="DR29" s="25">
        <v>5.7999999999999996E-3</v>
      </c>
      <c r="DS29" s="25">
        <v>5.0000000000000001E-3</v>
      </c>
      <c r="DT29" s="25">
        <v>7.4999999999999997E-3</v>
      </c>
      <c r="DU29" s="25">
        <v>1.03E-2</v>
      </c>
      <c r="DV29" s="25">
        <v>8.8000000000000005E-3</v>
      </c>
      <c r="DW29" s="25">
        <v>3.8E-3</v>
      </c>
      <c r="DX29" s="25">
        <v>5.1999999999999998E-3</v>
      </c>
      <c r="DY29" s="25">
        <v>4.0000000000000001E-3</v>
      </c>
      <c r="DZ29" s="25">
        <v>7.4999999999999997E-3</v>
      </c>
      <c r="EA29" s="25">
        <v>4.0000000000000001E-3</v>
      </c>
      <c r="EB29" s="25">
        <v>4.5999999999999999E-3</v>
      </c>
      <c r="EC29" s="25">
        <v>3.0000000000000001E-3</v>
      </c>
      <c r="ED29" s="25">
        <v>6.7999999999999996E-3</v>
      </c>
      <c r="EE29" s="25">
        <v>6.4999999999999997E-3</v>
      </c>
      <c r="EF29" s="25">
        <v>5.1999999999999998E-3</v>
      </c>
      <c r="EG29" s="25">
        <v>1.6E-2</v>
      </c>
      <c r="EH29" s="25">
        <v>4.1999999999999997E-3</v>
      </c>
      <c r="EI29" s="25">
        <v>3.0999999999999999E-3</v>
      </c>
      <c r="EJ29" s="25">
        <v>4.1000000000000003E-3</v>
      </c>
      <c r="EK29" s="25">
        <v>9.4000000000000004E-3</v>
      </c>
      <c r="EL29" s="25">
        <v>8.6999999999999994E-3</v>
      </c>
      <c r="EM29" s="25">
        <v>3.5000000000000001E-3</v>
      </c>
      <c r="EN29" s="25">
        <v>1.0500000000000001E-2</v>
      </c>
      <c r="EO29" s="25">
        <v>8.9999999999999993E-3</v>
      </c>
      <c r="EP29" s="25">
        <v>8.6E-3</v>
      </c>
      <c r="EQ29" s="25">
        <v>8.3999999999999995E-3</v>
      </c>
      <c r="ER29" s="25">
        <v>7.7000000000000002E-3</v>
      </c>
      <c r="ES29" s="25">
        <v>1.8200000000000001E-2</v>
      </c>
      <c r="ET29" s="25">
        <v>1.32E-2</v>
      </c>
      <c r="EU29" s="25">
        <v>9.7999999999999997E-3</v>
      </c>
      <c r="EV29" s="25">
        <v>6.7000000000000002E-3</v>
      </c>
      <c r="EW29" s="25">
        <v>4.8999999999999998E-3</v>
      </c>
      <c r="EX29" s="25">
        <v>8.0000000000000002E-3</v>
      </c>
      <c r="EY29" s="25">
        <v>6.7999999999999996E-3</v>
      </c>
      <c r="EZ29" s="25">
        <v>9.2999999999999992E-3</v>
      </c>
      <c r="FA29" s="25">
        <v>1.26E-2</v>
      </c>
      <c r="FB29" s="25">
        <v>2.5899999999999999E-2</v>
      </c>
      <c r="FC29" s="25">
        <v>1.0999999999999999E-2</v>
      </c>
      <c r="FD29" s="25">
        <v>7.6E-3</v>
      </c>
      <c r="FE29" s="25">
        <v>3.3999999999999998E-3</v>
      </c>
      <c r="FF29" s="25">
        <v>4.1999999999999997E-3</v>
      </c>
      <c r="FG29" s="25">
        <v>2.63E-2</v>
      </c>
      <c r="FH29" s="25">
        <v>8.6E-3</v>
      </c>
      <c r="FI29" s="25">
        <v>1.32E-2</v>
      </c>
      <c r="FJ29" s="25">
        <v>3.2300000000000002E-2</v>
      </c>
      <c r="FK29" s="25">
        <v>2.41E-2</v>
      </c>
      <c r="FL29" s="25">
        <v>1.18E-2</v>
      </c>
      <c r="FM29" s="25">
        <v>1.8599999999999998E-2</v>
      </c>
      <c r="FN29" s="25">
        <v>2.64E-2</v>
      </c>
      <c r="FO29" s="25">
        <v>1.12E-2</v>
      </c>
      <c r="FP29" s="25">
        <v>2.7799999999999998E-2</v>
      </c>
      <c r="FQ29" s="25">
        <v>1.17E-2</v>
      </c>
      <c r="FR29" s="25">
        <v>7.1000000000000004E-3</v>
      </c>
      <c r="FS29" s="25">
        <v>1.6899999999999998E-2</v>
      </c>
      <c r="FT29" s="25">
        <v>1.18E-2</v>
      </c>
      <c r="FU29" s="25">
        <v>2.7300000000000001E-2</v>
      </c>
      <c r="FV29" s="25">
        <v>9.5999999999999992E-3</v>
      </c>
      <c r="FW29" s="25">
        <v>1.1900000000000001E-2</v>
      </c>
      <c r="FX29" s="25">
        <v>1.2200000000000001E-2</v>
      </c>
      <c r="FY29" s="25">
        <v>1.5900000000000001E-2</v>
      </c>
      <c r="FZ29" s="25">
        <v>5.8999999999999999E-3</v>
      </c>
      <c r="GA29" s="25">
        <v>6.7000000000000002E-3</v>
      </c>
      <c r="GB29" s="25">
        <v>5.7999999999999996E-3</v>
      </c>
      <c r="GC29" s="25">
        <v>6.1999999999999998E-3</v>
      </c>
      <c r="GD29" s="25">
        <v>4.1000000000000003E-3</v>
      </c>
      <c r="GE29" s="25">
        <v>2.2000000000000001E-3</v>
      </c>
      <c r="GF29" s="25">
        <v>5.1999999999999998E-3</v>
      </c>
      <c r="GG29" s="25">
        <v>9.1000000000000004E-3</v>
      </c>
      <c r="GH29" s="25">
        <v>5.1999999999999998E-3</v>
      </c>
      <c r="GI29" s="25">
        <v>8.2000000000000007E-3</v>
      </c>
      <c r="GJ29" s="25">
        <v>8.8000000000000005E-3</v>
      </c>
      <c r="GK29" s="25">
        <v>7.9000000000000008E-3</v>
      </c>
      <c r="GL29" s="25">
        <v>1.26E-2</v>
      </c>
      <c r="GM29" s="25">
        <v>8.6E-3</v>
      </c>
      <c r="GN29" s="25">
        <v>7.1000000000000004E-3</v>
      </c>
      <c r="GO29" s="25">
        <v>5.4000000000000003E-3</v>
      </c>
      <c r="GP29" s="25">
        <v>8.0000000000000002E-3</v>
      </c>
      <c r="GQ29" s="25">
        <v>2.23E-2</v>
      </c>
      <c r="GR29" s="25">
        <v>1.3299999999999999E-2</v>
      </c>
      <c r="GS29" s="25">
        <v>6.6E-3</v>
      </c>
      <c r="GT29" s="25">
        <v>8.0999999999999996E-3</v>
      </c>
      <c r="GU29" s="25">
        <v>1.2699999999999999E-2</v>
      </c>
      <c r="GV29" s="25">
        <v>1.1599999999999999E-2</v>
      </c>
      <c r="GW29" s="25">
        <v>1.0800000000000001E-2</v>
      </c>
      <c r="GX29" s="25">
        <v>1.1900000000000001E-2</v>
      </c>
      <c r="GY29" s="25">
        <v>7.9000000000000008E-3</v>
      </c>
      <c r="GZ29" s="25">
        <v>1.1299999999999999E-2</v>
      </c>
      <c r="HA29" s="25">
        <v>4.0000000000000001E-3</v>
      </c>
      <c r="HB29" s="25">
        <v>4.4000000000000003E-3</v>
      </c>
      <c r="HC29" s="25">
        <v>4.8999999999999998E-3</v>
      </c>
      <c r="HD29" s="25">
        <v>8.0999999999999996E-3</v>
      </c>
      <c r="HE29" s="25">
        <v>1.12E-2</v>
      </c>
      <c r="HF29" s="25">
        <v>4.7999999999999996E-3</v>
      </c>
      <c r="HG29" s="25">
        <v>7.7000000000000002E-3</v>
      </c>
      <c r="HH29" s="25">
        <v>1.5100000000000001E-2</v>
      </c>
      <c r="HI29" s="25">
        <v>8.0000000000000002E-3</v>
      </c>
      <c r="HJ29" s="25">
        <v>1.35E-2</v>
      </c>
      <c r="HK29" s="25">
        <v>0</v>
      </c>
      <c r="HL29" s="25">
        <v>8.3999999999999995E-3</v>
      </c>
      <c r="HM29" s="25">
        <v>7.7000000000000002E-3</v>
      </c>
      <c r="HN29" s="25">
        <v>1.4E-2</v>
      </c>
      <c r="HO29" s="25">
        <v>7.4999999999999997E-3</v>
      </c>
      <c r="HP29" s="25">
        <v>1.34E-2</v>
      </c>
      <c r="HQ29" s="25">
        <v>7.9000000000000008E-3</v>
      </c>
      <c r="HR29" s="25">
        <v>1.24E-2</v>
      </c>
      <c r="HS29" s="25">
        <v>3.3300000000000003E-2</v>
      </c>
      <c r="HT29" s="25">
        <v>1.67E-2</v>
      </c>
      <c r="HU29" s="25">
        <v>2.8E-3</v>
      </c>
      <c r="HV29" s="25">
        <v>8.3999999999999995E-3</v>
      </c>
      <c r="HW29" s="25">
        <v>8.9999999999999993E-3</v>
      </c>
      <c r="HX29" s="25">
        <v>4.1000000000000003E-3</v>
      </c>
      <c r="HY29" s="25">
        <v>2.2000000000000001E-3</v>
      </c>
      <c r="HZ29" s="25">
        <v>6.7000000000000002E-3</v>
      </c>
      <c r="IA29" s="25">
        <v>5.0000000000000001E-3</v>
      </c>
      <c r="IB29" s="25">
        <v>9.5999999999999992E-3</v>
      </c>
      <c r="IC29" s="25">
        <v>8.6999999999999994E-3</v>
      </c>
      <c r="ID29" s="25">
        <v>6.4000000000000003E-3</v>
      </c>
      <c r="IE29" s="25">
        <v>6.4999999999999997E-3</v>
      </c>
      <c r="IF29" s="25">
        <v>5.8999999999999999E-3</v>
      </c>
      <c r="IG29" s="25">
        <v>5.7999999999999996E-3</v>
      </c>
      <c r="IH29" s="25">
        <v>8.6E-3</v>
      </c>
      <c r="II29" s="25">
        <v>3.3999999999999998E-3</v>
      </c>
      <c r="IJ29" s="25">
        <v>6.6E-3</v>
      </c>
      <c r="IK29" s="25">
        <v>4.5999999999999999E-3</v>
      </c>
      <c r="IL29" s="25">
        <v>7.0000000000000001E-3</v>
      </c>
      <c r="IM29" s="25">
        <v>7.4999999999999997E-3</v>
      </c>
      <c r="IN29" s="25">
        <v>5.7000000000000002E-3</v>
      </c>
      <c r="IO29" s="25">
        <v>5.4000000000000003E-3</v>
      </c>
      <c r="IP29" s="25">
        <v>6.4999999999999997E-3</v>
      </c>
      <c r="IQ29" s="25">
        <v>7.1000000000000004E-3</v>
      </c>
      <c r="IR29" s="25">
        <v>1.4999999999999999E-2</v>
      </c>
      <c r="IS29" s="25">
        <v>5.4999999999999997E-3</v>
      </c>
      <c r="IT29" s="25">
        <v>4.0000000000000001E-3</v>
      </c>
      <c r="IU29" s="25">
        <v>8.1299999999999997E-2</v>
      </c>
      <c r="IV29" s="25">
        <v>1.52E-2</v>
      </c>
      <c r="IW29" s="25">
        <v>7.6E-3</v>
      </c>
      <c r="IX29" s="25">
        <v>1.6E-2</v>
      </c>
      <c r="IY29" s="25">
        <v>8.9999999999999993E-3</v>
      </c>
      <c r="IZ29" s="25">
        <v>1.0800000000000001E-2</v>
      </c>
      <c r="JA29" s="25">
        <v>1.01E-2</v>
      </c>
      <c r="JB29" s="25">
        <v>1.7000000000000001E-2</v>
      </c>
      <c r="JC29" s="25">
        <v>8.5000000000000006E-3</v>
      </c>
      <c r="JD29" s="25">
        <v>1.3100000000000001E-2</v>
      </c>
      <c r="JE29" s="25">
        <v>1.21E-2</v>
      </c>
      <c r="JF29" s="25">
        <v>1.12E-2</v>
      </c>
      <c r="JG29" s="25">
        <v>1.14E-2</v>
      </c>
      <c r="JH29" s="25">
        <v>1.9800000000000002E-2</v>
      </c>
      <c r="JI29" s="25">
        <v>1.2699999999999999E-2</v>
      </c>
      <c r="JJ29" s="25">
        <v>1.21E-2</v>
      </c>
      <c r="JK29" s="25">
        <v>1.18E-2</v>
      </c>
      <c r="JL29" s="25">
        <v>7.4999999999999997E-2</v>
      </c>
      <c r="JM29" s="25">
        <v>1.32E-2</v>
      </c>
      <c r="JN29" s="25">
        <v>1.54E-2</v>
      </c>
      <c r="JO29" s="25">
        <v>1.0800000000000001E-2</v>
      </c>
      <c r="JP29" s="25">
        <v>9.4000000000000004E-3</v>
      </c>
      <c r="JQ29" s="25">
        <v>8.0999999999999996E-3</v>
      </c>
      <c r="JR29" s="25">
        <v>3.6799999999999999E-2</v>
      </c>
      <c r="JS29" s="25">
        <v>2.5700000000000001E-2</v>
      </c>
      <c r="JT29" s="25">
        <v>1.95E-2</v>
      </c>
      <c r="JU29" s="25">
        <v>1.47E-2</v>
      </c>
      <c r="JV29" s="25">
        <v>2.8899999999999999E-2</v>
      </c>
      <c r="JW29" s="25">
        <v>2.9000000000000001E-2</v>
      </c>
      <c r="JX29" s="25">
        <v>2.86E-2</v>
      </c>
      <c r="JY29" s="25">
        <v>1.5699999999999999E-2</v>
      </c>
      <c r="JZ29" s="25">
        <v>1.8100000000000002E-2</v>
      </c>
      <c r="KA29" s="25">
        <v>1.4500000000000001E-2</v>
      </c>
      <c r="KB29" s="25">
        <v>7.3000000000000001E-3</v>
      </c>
      <c r="KC29" s="25">
        <v>7.7000000000000002E-3</v>
      </c>
      <c r="KD29" s="25">
        <v>1.2800000000000001E-2</v>
      </c>
      <c r="KE29" s="25">
        <v>3.3099999999999997E-2</v>
      </c>
      <c r="KF29" s="25">
        <v>0.05</v>
      </c>
      <c r="KG29" s="25">
        <v>0.1026</v>
      </c>
      <c r="KH29" s="25">
        <v>3.9600000000000003E-2</v>
      </c>
      <c r="KI29" s="25">
        <v>1.7100000000000001E-2</v>
      </c>
      <c r="KJ29" s="25">
        <v>4.7399999999999998E-2</v>
      </c>
      <c r="KK29" s="25">
        <v>3.6299999999999999E-2</v>
      </c>
      <c r="KL29" s="25">
        <v>6.1499999999999999E-2</v>
      </c>
      <c r="KM29" s="25">
        <v>3.3300000000000003E-2</v>
      </c>
      <c r="KN29" s="25">
        <v>6.1000000000000004E-3</v>
      </c>
      <c r="KO29" s="25">
        <v>1.1299999999999999E-2</v>
      </c>
      <c r="KP29" s="25">
        <v>2.3900000000000001E-2</v>
      </c>
      <c r="KQ29" s="25">
        <v>4.99E-2</v>
      </c>
      <c r="KR29" s="25">
        <v>1.7100000000000001E-2</v>
      </c>
      <c r="KS29" s="25">
        <v>4.2999999999999997E-2</v>
      </c>
      <c r="KT29" s="25">
        <v>4.1000000000000002E-2</v>
      </c>
      <c r="KU29" s="25">
        <v>3.8399999999999997E-2</v>
      </c>
      <c r="KV29" s="25">
        <v>2.3599999999999999E-2</v>
      </c>
      <c r="KW29" s="25">
        <v>4.2099999999999999E-2</v>
      </c>
      <c r="KX29" s="25">
        <v>2.3900000000000001E-2</v>
      </c>
      <c r="KY29" s="25">
        <v>4.53E-2</v>
      </c>
      <c r="KZ29" s="25">
        <v>0.11210000000000001</v>
      </c>
      <c r="LA29" s="25">
        <v>3.8199999999999998E-2</v>
      </c>
      <c r="LB29" s="25">
        <v>4.3200000000000002E-2</v>
      </c>
      <c r="LC29" s="25">
        <v>6.4500000000000002E-2</v>
      </c>
      <c r="LD29" s="25">
        <v>3.73E-2</v>
      </c>
      <c r="LE29" s="25">
        <v>3.2199999999999999E-2</v>
      </c>
      <c r="LF29" s="25">
        <v>3.3700000000000001E-2</v>
      </c>
      <c r="LG29" s="25">
        <v>2.2200000000000001E-2</v>
      </c>
      <c r="LH29" s="25">
        <v>3.61E-2</v>
      </c>
      <c r="LI29" s="25">
        <v>9.4999999999999998E-3</v>
      </c>
      <c r="LJ29" s="25">
        <v>3.1300000000000001E-2</v>
      </c>
      <c r="LK29" s="25">
        <v>2.3300000000000001E-2</v>
      </c>
      <c r="LL29" s="25">
        <v>4.7699999999999999E-2</v>
      </c>
      <c r="LM29" s="25">
        <v>2.07E-2</v>
      </c>
      <c r="LN29" s="25">
        <v>7.3999999999999996E-2</v>
      </c>
      <c r="LO29" s="25">
        <v>4.07E-2</v>
      </c>
      <c r="LP29" s="25">
        <v>6.2100000000000002E-2</v>
      </c>
      <c r="LQ29" s="25">
        <v>0.10290000000000001</v>
      </c>
      <c r="LR29" s="25">
        <v>5.5800000000000002E-2</v>
      </c>
      <c r="LS29" s="25">
        <v>0.1026</v>
      </c>
      <c r="LT29" s="25">
        <v>4.0399999999999998E-2</v>
      </c>
      <c r="LU29" s="25">
        <v>2.0799999999999999E-2</v>
      </c>
      <c r="LV29" s="25">
        <v>2.5899999999999999E-2</v>
      </c>
      <c r="LW29" s="25">
        <v>2.1700000000000001E-2</v>
      </c>
      <c r="LX29" s="25">
        <v>4.53E-2</v>
      </c>
      <c r="LY29" s="25">
        <v>1.9900000000000001E-2</v>
      </c>
      <c r="LZ29" s="25">
        <v>2.5899999999999999E-2</v>
      </c>
      <c r="MA29" s="25">
        <v>0.111</v>
      </c>
      <c r="MB29" s="25">
        <v>1.38E-2</v>
      </c>
      <c r="MC29" s="25">
        <v>1.9300000000000001E-2</v>
      </c>
      <c r="MD29" s="25">
        <v>1.66E-2</v>
      </c>
      <c r="ME29" s="25">
        <v>1.5800000000000002E-2</v>
      </c>
      <c r="MF29" s="25">
        <v>8.3000000000000004E-2</v>
      </c>
      <c r="MG29" s="25">
        <v>3.4700000000000002E-2</v>
      </c>
      <c r="MH29" s="25">
        <v>2.24E-2</v>
      </c>
      <c r="MI29" s="25">
        <v>0.02</v>
      </c>
      <c r="MJ29" s="25">
        <v>2.35E-2</v>
      </c>
      <c r="MK29" s="25">
        <v>1.11E-2</v>
      </c>
      <c r="ML29" s="25">
        <v>2.4299999999999999E-2</v>
      </c>
      <c r="MM29" s="25">
        <v>3.2000000000000002E-3</v>
      </c>
      <c r="MN29" s="25">
        <v>1.9400000000000001E-2</v>
      </c>
      <c r="MO29" s="25">
        <v>9.1999999999999998E-3</v>
      </c>
      <c r="MP29" s="25">
        <v>1.6799999999999999E-2</v>
      </c>
      <c r="MQ29" s="25">
        <v>5.6000000000000001E-2</v>
      </c>
      <c r="MR29" s="25">
        <v>1.7399999999999999E-2</v>
      </c>
      <c r="MS29" s="25">
        <v>6.8986999999999998</v>
      </c>
      <c r="MT29" s="25">
        <v>1.9E-2</v>
      </c>
      <c r="MU29" s="25">
        <v>2.92E-2</v>
      </c>
      <c r="MV29" s="25">
        <v>1.95E-2</v>
      </c>
      <c r="MW29" s="25">
        <v>7.1000000000000004E-3</v>
      </c>
      <c r="MX29" s="25">
        <v>7.7000000000000002E-3</v>
      </c>
      <c r="MY29" s="25">
        <v>1.7100000000000001E-2</v>
      </c>
      <c r="MZ29" s="25">
        <v>3.3E-3</v>
      </c>
      <c r="NA29" s="25">
        <v>1.8100000000000002E-2</v>
      </c>
      <c r="NB29" s="25">
        <v>1.1000000000000001E-3</v>
      </c>
      <c r="NC29" s="25">
        <v>1.2699999999999999E-2</v>
      </c>
      <c r="ND29" s="25">
        <v>1.95E-2</v>
      </c>
      <c r="NE29" s="25">
        <v>3.1800000000000002E-2</v>
      </c>
      <c r="NF29" s="25">
        <v>4.2099999999999999E-2</v>
      </c>
      <c r="NG29" s="182">
        <v>2.2100000000000002E-2</v>
      </c>
      <c r="NH29" s="166">
        <v>1.32E-2</v>
      </c>
      <c r="NI29" s="167">
        <v>1.78E-2</v>
      </c>
      <c r="NJ29" s="168">
        <v>0</v>
      </c>
    </row>
    <row r="30" spans="2:374" x14ac:dyDescent="0.3">
      <c r="B30" s="18" t="s">
        <v>840</v>
      </c>
      <c r="C30" s="24">
        <v>4.3099999999999999E-2</v>
      </c>
      <c r="D30" s="25">
        <v>3.2399999999999998E-2</v>
      </c>
      <c r="E30" s="25">
        <v>2.1700000000000001E-2</v>
      </c>
      <c r="F30" s="25">
        <v>3.0800000000000001E-2</v>
      </c>
      <c r="G30" s="25">
        <v>3.1800000000000002E-2</v>
      </c>
      <c r="H30" s="25">
        <v>5.11E-2</v>
      </c>
      <c r="I30" s="25">
        <v>3.2599999999999997E-2</v>
      </c>
      <c r="J30" s="25">
        <v>4.3299999999999998E-2</v>
      </c>
      <c r="K30" s="25">
        <v>1.5699999999999999E-2</v>
      </c>
      <c r="L30" s="25">
        <v>3.5799999999999998E-2</v>
      </c>
      <c r="M30" s="25">
        <v>1.8599999999999998E-2</v>
      </c>
      <c r="N30" s="25">
        <v>1.2699999999999999E-2</v>
      </c>
      <c r="O30" s="25">
        <v>1.7100000000000001E-2</v>
      </c>
      <c r="P30" s="25">
        <v>1.6899999999999998E-2</v>
      </c>
      <c r="Q30" s="26">
        <v>0</v>
      </c>
      <c r="R30" s="25">
        <v>2.6700000000000002E-2</v>
      </c>
      <c r="S30" s="25">
        <v>3.3399999999999999E-2</v>
      </c>
      <c r="T30" s="25">
        <v>0.03</v>
      </c>
      <c r="U30" s="25">
        <v>3.3300000000000003E-2</v>
      </c>
      <c r="V30" s="25">
        <v>0.1119</v>
      </c>
      <c r="W30" s="25">
        <v>6.9099999999999995E-2</v>
      </c>
      <c r="X30" s="25">
        <v>5.2499999999999998E-2</v>
      </c>
      <c r="Y30" s="25">
        <v>2.86E-2</v>
      </c>
      <c r="Z30" s="25">
        <v>2.2800000000000001E-2</v>
      </c>
      <c r="AA30" s="25">
        <v>4.2500000000000003E-2</v>
      </c>
      <c r="AB30" s="25">
        <v>2.3400000000000001E-2</v>
      </c>
      <c r="AC30" s="25">
        <v>2.4E-2</v>
      </c>
      <c r="AD30" s="25">
        <v>4.7800000000000002E-2</v>
      </c>
      <c r="AE30" s="25">
        <v>3.6700000000000003E-2</v>
      </c>
      <c r="AF30" s="25">
        <v>5.2499999999999998E-2</v>
      </c>
      <c r="AG30" s="25">
        <v>5.4300000000000001E-2</v>
      </c>
      <c r="AH30" s="25">
        <v>4.1599999999999998E-2</v>
      </c>
      <c r="AI30" s="25">
        <v>5.1999999999999998E-2</v>
      </c>
      <c r="AJ30" s="25">
        <v>4.4900000000000002E-2</v>
      </c>
      <c r="AK30" s="25">
        <v>7.3599999999999999E-2</v>
      </c>
      <c r="AL30" s="25">
        <v>6.1199999999999997E-2</v>
      </c>
      <c r="AM30" s="25">
        <v>7.7399999999999997E-2</v>
      </c>
      <c r="AN30" s="25">
        <v>2.7E-2</v>
      </c>
      <c r="AO30" s="25">
        <v>3.8100000000000002E-2</v>
      </c>
      <c r="AP30" s="25">
        <v>5.21E-2</v>
      </c>
      <c r="AQ30" s="25">
        <v>5.5300000000000002E-2</v>
      </c>
      <c r="AR30" s="25">
        <v>4.0800000000000003E-2</v>
      </c>
      <c r="AS30" s="25">
        <v>5.1499999999999997E-2</v>
      </c>
      <c r="AT30" s="25">
        <v>6.3700000000000007E-2</v>
      </c>
      <c r="AU30" s="25">
        <v>3.9199999999999999E-2</v>
      </c>
      <c r="AV30" s="25">
        <v>4.4299999999999999E-2</v>
      </c>
      <c r="AW30" s="25">
        <v>2.7300000000000001E-2</v>
      </c>
      <c r="AX30" s="25">
        <v>3.2000000000000001E-2</v>
      </c>
      <c r="AY30" s="25">
        <v>1.8800000000000001E-2</v>
      </c>
      <c r="AZ30" s="25">
        <v>2.3E-2</v>
      </c>
      <c r="BA30" s="25">
        <v>2.52E-2</v>
      </c>
      <c r="BB30" s="25">
        <v>5.1499999999999997E-2</v>
      </c>
      <c r="BC30" s="25">
        <v>6.6900000000000001E-2</v>
      </c>
      <c r="BD30" s="25">
        <v>3.1E-2</v>
      </c>
      <c r="BE30" s="25">
        <v>4.87E-2</v>
      </c>
      <c r="BF30" s="25">
        <v>3.8600000000000002E-2</v>
      </c>
      <c r="BG30" s="25">
        <v>0.04</v>
      </c>
      <c r="BH30" s="25">
        <v>4.9000000000000002E-2</v>
      </c>
      <c r="BI30" s="25">
        <v>5.5599999999999997E-2</v>
      </c>
      <c r="BJ30" s="25">
        <v>3.2800000000000003E-2</v>
      </c>
      <c r="BK30" s="25">
        <v>4.9599999999999998E-2</v>
      </c>
      <c r="BL30" s="25">
        <v>2.4400000000000002E-2</v>
      </c>
      <c r="BM30" s="25">
        <v>6.6400000000000001E-2</v>
      </c>
      <c r="BN30" s="25">
        <v>4.4200000000000003E-2</v>
      </c>
      <c r="BO30" s="25">
        <v>6.1699999999999998E-2</v>
      </c>
      <c r="BP30" s="25">
        <v>5.3600000000000002E-2</v>
      </c>
      <c r="BQ30" s="25">
        <v>4.2700000000000002E-2</v>
      </c>
      <c r="BR30" s="25">
        <v>2.3099999999999999E-2</v>
      </c>
      <c r="BS30" s="25">
        <v>4.2200000000000001E-2</v>
      </c>
      <c r="BT30" s="25">
        <v>3.1800000000000002E-2</v>
      </c>
      <c r="BU30" s="25">
        <v>3.9800000000000002E-2</v>
      </c>
      <c r="BV30" s="25">
        <v>2.2700000000000001E-2</v>
      </c>
      <c r="BW30" s="25">
        <v>4.2900000000000001E-2</v>
      </c>
      <c r="BX30" s="25">
        <v>3.4799999999999998E-2</v>
      </c>
      <c r="BY30" s="25">
        <v>2.07E-2</v>
      </c>
      <c r="BZ30" s="25">
        <v>2.3699999999999999E-2</v>
      </c>
      <c r="CA30" s="25">
        <v>6.0299999999999999E-2</v>
      </c>
      <c r="CB30" s="25">
        <v>3.3799999999999997E-2</v>
      </c>
      <c r="CC30" s="25">
        <v>0.05</v>
      </c>
      <c r="CD30" s="25">
        <v>6.6199999999999995E-2</v>
      </c>
      <c r="CE30" s="25">
        <v>5.45E-2</v>
      </c>
      <c r="CF30" s="25">
        <v>4.02E-2</v>
      </c>
      <c r="CG30" s="25">
        <v>5.0900000000000001E-2</v>
      </c>
      <c r="CH30" s="25">
        <v>2.4400000000000002E-2</v>
      </c>
      <c r="CI30" s="25">
        <v>3.4799999999999998E-2</v>
      </c>
      <c r="CJ30" s="25">
        <v>4.0899999999999999E-2</v>
      </c>
      <c r="CK30" s="25">
        <v>4.0599999999999997E-2</v>
      </c>
      <c r="CL30" s="25">
        <v>6.13E-2</v>
      </c>
      <c r="CM30" s="25">
        <v>3.61E-2</v>
      </c>
      <c r="CN30" s="25">
        <v>2.2599999999999999E-2</v>
      </c>
      <c r="CO30" s="25">
        <v>3.2099999999999997E-2</v>
      </c>
      <c r="CP30" s="25">
        <v>3.6499999999999998E-2</v>
      </c>
      <c r="CQ30" s="25">
        <v>3.4000000000000002E-2</v>
      </c>
      <c r="CR30" s="25">
        <v>3.2500000000000001E-2</v>
      </c>
      <c r="CS30" s="25">
        <v>3.5499999999999997E-2</v>
      </c>
      <c r="CT30" s="25">
        <v>2.8400000000000002E-2</v>
      </c>
      <c r="CU30" s="25">
        <v>4.9500000000000002E-2</v>
      </c>
      <c r="CV30" s="25">
        <v>4.7500000000000001E-2</v>
      </c>
      <c r="CW30" s="25">
        <v>3.3799999999999997E-2</v>
      </c>
      <c r="CX30" s="25">
        <v>4.3700000000000003E-2</v>
      </c>
      <c r="CY30" s="25">
        <v>3.2300000000000002E-2</v>
      </c>
      <c r="CZ30" s="25">
        <v>1.9E-2</v>
      </c>
      <c r="DA30" s="25">
        <v>4.2799999999999998E-2</v>
      </c>
      <c r="DB30" s="25">
        <v>1.5800000000000002E-2</v>
      </c>
      <c r="DC30" s="25">
        <v>2.2800000000000001E-2</v>
      </c>
      <c r="DD30" s="25">
        <v>1.8499999999999999E-2</v>
      </c>
      <c r="DE30" s="25">
        <v>2.6599999999999999E-2</v>
      </c>
      <c r="DF30" s="25">
        <v>1.8200000000000001E-2</v>
      </c>
      <c r="DG30" s="25">
        <v>2.5000000000000001E-2</v>
      </c>
      <c r="DH30" s="25">
        <v>3.5499999999999997E-2</v>
      </c>
      <c r="DI30" s="25">
        <v>1.5100000000000001E-2</v>
      </c>
      <c r="DJ30" s="25">
        <v>1.49E-2</v>
      </c>
      <c r="DK30" s="25">
        <v>2.92E-2</v>
      </c>
      <c r="DL30" s="25">
        <v>2.92E-2</v>
      </c>
      <c r="DM30" s="25">
        <v>8.6E-3</v>
      </c>
      <c r="DN30" s="25">
        <v>3.6700000000000003E-2</v>
      </c>
      <c r="DO30" s="25">
        <v>1.9599999999999999E-2</v>
      </c>
      <c r="DP30" s="25">
        <v>1.67E-2</v>
      </c>
      <c r="DQ30" s="25">
        <v>1.7000000000000001E-2</v>
      </c>
      <c r="DR30" s="25">
        <v>3.9800000000000002E-2</v>
      </c>
      <c r="DS30" s="25">
        <v>2.4199999999999999E-2</v>
      </c>
      <c r="DT30" s="25">
        <v>2.7E-2</v>
      </c>
      <c r="DU30" s="25">
        <v>3.4700000000000002E-2</v>
      </c>
      <c r="DV30" s="25">
        <v>2.63E-2</v>
      </c>
      <c r="DW30" s="25">
        <v>2.4E-2</v>
      </c>
      <c r="DX30" s="25">
        <v>2.0799999999999999E-2</v>
      </c>
      <c r="DY30" s="25">
        <v>1.5900000000000001E-2</v>
      </c>
      <c r="DZ30" s="25">
        <v>2.5999999999999999E-2</v>
      </c>
      <c r="EA30" s="25">
        <v>1.5900000000000001E-2</v>
      </c>
      <c r="EB30" s="25">
        <v>1.5900000000000001E-2</v>
      </c>
      <c r="EC30" s="25">
        <v>2.5600000000000001E-2</v>
      </c>
      <c r="ED30" s="25">
        <v>2.35E-2</v>
      </c>
      <c r="EE30" s="25">
        <v>2.3599999999999999E-2</v>
      </c>
      <c r="EF30" s="25">
        <v>1.9699999999999999E-2</v>
      </c>
      <c r="EG30" s="25">
        <v>5.4600000000000003E-2</v>
      </c>
      <c r="EH30" s="25">
        <v>1.38E-2</v>
      </c>
      <c r="EI30" s="25">
        <v>1.18E-2</v>
      </c>
      <c r="EJ30" s="25">
        <v>1.5100000000000001E-2</v>
      </c>
      <c r="EK30" s="25">
        <v>3.2399999999999998E-2</v>
      </c>
      <c r="EL30" s="25">
        <v>3.8699999999999998E-2</v>
      </c>
      <c r="EM30" s="25">
        <v>1.61E-2</v>
      </c>
      <c r="EN30" s="25">
        <v>3.3799999999999997E-2</v>
      </c>
      <c r="EO30" s="25">
        <v>3.0200000000000001E-2</v>
      </c>
      <c r="EP30" s="25">
        <v>3.2500000000000001E-2</v>
      </c>
      <c r="EQ30" s="25">
        <v>2.8299999999999999E-2</v>
      </c>
      <c r="ER30" s="25">
        <v>2.7300000000000001E-2</v>
      </c>
      <c r="ES30" s="25">
        <v>4.7500000000000001E-2</v>
      </c>
      <c r="ET30" s="25">
        <v>4.2900000000000001E-2</v>
      </c>
      <c r="EU30" s="25">
        <v>3.3799999999999997E-2</v>
      </c>
      <c r="EV30" s="25">
        <v>2.3699999999999999E-2</v>
      </c>
      <c r="EW30" s="25">
        <v>1.5800000000000002E-2</v>
      </c>
      <c r="EX30" s="25">
        <v>2.58E-2</v>
      </c>
      <c r="EY30" s="25">
        <v>2.8199999999999999E-2</v>
      </c>
      <c r="EZ30" s="25">
        <v>4.3900000000000002E-2</v>
      </c>
      <c r="FA30" s="25">
        <v>3.9699999999999999E-2</v>
      </c>
      <c r="FB30" s="25">
        <v>7.2800000000000004E-2</v>
      </c>
      <c r="FC30" s="25">
        <v>3.7999999999999999E-2</v>
      </c>
      <c r="FD30" s="25">
        <v>2.6700000000000002E-2</v>
      </c>
      <c r="FE30" s="25">
        <v>1.55E-2</v>
      </c>
      <c r="FF30" s="25">
        <v>1.6500000000000001E-2</v>
      </c>
      <c r="FG30" s="25">
        <v>6.3500000000000001E-2</v>
      </c>
      <c r="FH30" s="25">
        <v>3.1300000000000001E-2</v>
      </c>
      <c r="FI30" s="25">
        <v>4.2099999999999999E-2</v>
      </c>
      <c r="FJ30" s="25">
        <v>8.9200000000000002E-2</v>
      </c>
      <c r="FK30" s="25">
        <v>7.1400000000000005E-2</v>
      </c>
      <c r="FL30" s="25">
        <v>3.5200000000000002E-2</v>
      </c>
      <c r="FM30" s="25">
        <v>5.9200000000000003E-2</v>
      </c>
      <c r="FN30" s="25">
        <v>6.8900000000000003E-2</v>
      </c>
      <c r="FO30" s="25">
        <v>3.5999999999999997E-2</v>
      </c>
      <c r="FP30" s="25">
        <v>6.7799999999999999E-2</v>
      </c>
      <c r="FQ30" s="25">
        <v>3.6999999999999998E-2</v>
      </c>
      <c r="FR30" s="25">
        <v>2.4899999999999999E-2</v>
      </c>
      <c r="FS30" s="25">
        <v>5.2999999999999999E-2</v>
      </c>
      <c r="FT30" s="25">
        <v>3.8899999999999997E-2</v>
      </c>
      <c r="FU30" s="25">
        <v>7.3899999999999993E-2</v>
      </c>
      <c r="FV30" s="25">
        <v>3.4200000000000001E-2</v>
      </c>
      <c r="FW30" s="25">
        <v>3.8899999999999997E-2</v>
      </c>
      <c r="FX30" s="25">
        <v>3.5799999999999998E-2</v>
      </c>
      <c r="FY30" s="25">
        <v>5.3600000000000002E-2</v>
      </c>
      <c r="FZ30" s="25">
        <v>2.4500000000000001E-2</v>
      </c>
      <c r="GA30" s="25">
        <v>2.2100000000000002E-2</v>
      </c>
      <c r="GB30" s="25">
        <v>2.5100000000000001E-2</v>
      </c>
      <c r="GC30" s="25">
        <v>2.1299999999999999E-2</v>
      </c>
      <c r="GD30" s="25">
        <v>1.8200000000000001E-2</v>
      </c>
      <c r="GE30" s="25">
        <v>8.9999999999999993E-3</v>
      </c>
      <c r="GF30" s="25">
        <v>2.24E-2</v>
      </c>
      <c r="GG30" s="25">
        <v>4.4699999999999997E-2</v>
      </c>
      <c r="GH30" s="25">
        <v>2.3099999999999999E-2</v>
      </c>
      <c r="GI30" s="25">
        <v>3.2000000000000001E-2</v>
      </c>
      <c r="GJ30" s="25">
        <v>4.4499999999999998E-2</v>
      </c>
      <c r="GK30" s="25">
        <v>3.9E-2</v>
      </c>
      <c r="GL30" s="25">
        <v>5.4300000000000001E-2</v>
      </c>
      <c r="GM30" s="25">
        <v>3.27E-2</v>
      </c>
      <c r="GN30" s="25">
        <v>2.75E-2</v>
      </c>
      <c r="GO30" s="25">
        <v>2.0199999999999999E-2</v>
      </c>
      <c r="GP30" s="25">
        <v>3.0099999999999998E-2</v>
      </c>
      <c r="GQ30" s="25">
        <v>7.0499999999999993E-2</v>
      </c>
      <c r="GR30" s="25">
        <v>4.0500000000000001E-2</v>
      </c>
      <c r="GS30" s="25">
        <v>2.5899999999999999E-2</v>
      </c>
      <c r="GT30" s="25">
        <v>3.4099999999999998E-2</v>
      </c>
      <c r="GU30" s="25">
        <v>2.8199999999999999E-2</v>
      </c>
      <c r="GV30" s="25">
        <v>4.1599999999999998E-2</v>
      </c>
      <c r="GW30" s="25">
        <v>3.9600000000000003E-2</v>
      </c>
      <c r="GX30" s="25">
        <v>3.6299999999999999E-2</v>
      </c>
      <c r="GY30" s="25">
        <v>2.8000000000000001E-2</v>
      </c>
      <c r="GZ30" s="25">
        <v>3.78E-2</v>
      </c>
      <c r="HA30" s="25">
        <v>2.81E-2</v>
      </c>
      <c r="HB30" s="25">
        <v>1.29E-2</v>
      </c>
      <c r="HC30" s="25">
        <v>1.9099999999999999E-2</v>
      </c>
      <c r="HD30" s="25">
        <v>3.2199999999999999E-2</v>
      </c>
      <c r="HE30" s="25">
        <v>4.2700000000000002E-2</v>
      </c>
      <c r="HF30" s="25">
        <v>2.2100000000000002E-2</v>
      </c>
      <c r="HG30" s="25">
        <v>3.2399999999999998E-2</v>
      </c>
      <c r="HH30" s="25">
        <v>5.3600000000000002E-2</v>
      </c>
      <c r="HI30" s="25">
        <v>3.3300000000000003E-2</v>
      </c>
      <c r="HJ30" s="25">
        <v>4.3499999999999997E-2</v>
      </c>
      <c r="HK30" s="25">
        <v>0</v>
      </c>
      <c r="HL30" s="25">
        <v>3.0499999999999999E-2</v>
      </c>
      <c r="HM30" s="25">
        <v>2.8799999999999999E-2</v>
      </c>
      <c r="HN30" s="25">
        <v>4.2599999999999999E-2</v>
      </c>
      <c r="HO30" s="25">
        <v>2.7799999999999998E-2</v>
      </c>
      <c r="HP30" s="25">
        <v>4.0599999999999997E-2</v>
      </c>
      <c r="HQ30" s="25">
        <v>3.56E-2</v>
      </c>
      <c r="HR30" s="25">
        <v>3.6900000000000002E-2</v>
      </c>
      <c r="HS30" s="25">
        <v>7.3700000000000002E-2</v>
      </c>
      <c r="HT30" s="25">
        <v>4.4999999999999998E-2</v>
      </c>
      <c r="HU30" s="25">
        <v>1.11E-2</v>
      </c>
      <c r="HV30" s="25">
        <v>3.0800000000000001E-2</v>
      </c>
      <c r="HW30" s="25">
        <v>3.5400000000000001E-2</v>
      </c>
      <c r="HX30" s="25">
        <v>1.4800000000000001E-2</v>
      </c>
      <c r="HY30" s="25">
        <v>8.0999999999999996E-3</v>
      </c>
      <c r="HZ30" s="25">
        <v>3.0300000000000001E-2</v>
      </c>
      <c r="IA30" s="25">
        <v>1.7399999999999999E-2</v>
      </c>
      <c r="IB30" s="25">
        <v>3.2000000000000001E-2</v>
      </c>
      <c r="IC30" s="25">
        <v>2.4500000000000001E-2</v>
      </c>
      <c r="ID30" s="25">
        <v>2.0500000000000001E-2</v>
      </c>
      <c r="IE30" s="25">
        <v>2.2499999999999999E-2</v>
      </c>
      <c r="IF30" s="25">
        <v>4.4999999999999998E-2</v>
      </c>
      <c r="IG30" s="25">
        <v>2.24E-2</v>
      </c>
      <c r="IH30" s="25">
        <v>3.4000000000000002E-2</v>
      </c>
      <c r="II30" s="25">
        <v>1.2999999999999999E-2</v>
      </c>
      <c r="IJ30" s="25">
        <v>2.41E-2</v>
      </c>
      <c r="IK30" s="25">
        <v>1.4999999999999999E-2</v>
      </c>
      <c r="IL30" s="25">
        <v>2.1999999999999999E-2</v>
      </c>
      <c r="IM30" s="25">
        <v>2.4899999999999999E-2</v>
      </c>
      <c r="IN30" s="25">
        <v>1.8599999999999998E-2</v>
      </c>
      <c r="IO30" s="25">
        <v>1.9199999999999998E-2</v>
      </c>
      <c r="IP30" s="25">
        <v>2.3099999999999999E-2</v>
      </c>
      <c r="IQ30" s="25">
        <v>2.4299999999999999E-2</v>
      </c>
      <c r="IR30" s="25">
        <v>4.3799999999999999E-2</v>
      </c>
      <c r="IS30" s="25">
        <v>2.2599999999999999E-2</v>
      </c>
      <c r="IT30" s="25">
        <v>1.9300000000000001E-2</v>
      </c>
      <c r="IU30" s="25">
        <v>7.7899999999999997E-2</v>
      </c>
      <c r="IV30" s="25">
        <v>5.0500000000000003E-2</v>
      </c>
      <c r="IW30" s="25">
        <v>2.86E-2</v>
      </c>
      <c r="IX30" s="25">
        <v>5.1499999999999997E-2</v>
      </c>
      <c r="IY30" s="25">
        <v>2.87E-2</v>
      </c>
      <c r="IZ30" s="25">
        <v>3.4500000000000003E-2</v>
      </c>
      <c r="JA30" s="25">
        <v>3.5000000000000003E-2</v>
      </c>
      <c r="JB30" s="25">
        <v>7.0599999999999996E-2</v>
      </c>
      <c r="JC30" s="25">
        <v>4.9000000000000002E-2</v>
      </c>
      <c r="JD30" s="25">
        <v>7.0300000000000001E-2</v>
      </c>
      <c r="JE30" s="25">
        <v>6.0299999999999999E-2</v>
      </c>
      <c r="JF30" s="25">
        <v>5.16E-2</v>
      </c>
      <c r="JG30" s="25">
        <v>6.4899999999999999E-2</v>
      </c>
      <c r="JH30" s="25">
        <v>9.5500000000000002E-2</v>
      </c>
      <c r="JI30" s="25">
        <v>7.4300000000000005E-2</v>
      </c>
      <c r="JJ30" s="25">
        <v>5.5500000000000001E-2</v>
      </c>
      <c r="JK30" s="25">
        <v>6.2600000000000003E-2</v>
      </c>
      <c r="JL30" s="25">
        <v>0.44969999999999999</v>
      </c>
      <c r="JM30" s="25">
        <v>3.5900000000000001E-2</v>
      </c>
      <c r="JN30" s="25">
        <v>6.0900000000000003E-2</v>
      </c>
      <c r="JO30" s="25">
        <v>4.3099999999999999E-2</v>
      </c>
      <c r="JP30" s="25">
        <v>4.0500000000000001E-2</v>
      </c>
      <c r="JQ30" s="25">
        <v>3.4099999999999998E-2</v>
      </c>
      <c r="JR30" s="25">
        <v>6.3899999999999998E-2</v>
      </c>
      <c r="JS30" s="25">
        <v>0.1278</v>
      </c>
      <c r="JT30" s="25">
        <v>5.7099999999999998E-2</v>
      </c>
      <c r="JU30" s="25">
        <v>4.2700000000000002E-2</v>
      </c>
      <c r="JV30" s="25">
        <v>7.4099999999999999E-2</v>
      </c>
      <c r="JW30" s="25">
        <v>8.2299999999999998E-2</v>
      </c>
      <c r="JX30" s="25">
        <v>7.3099999999999998E-2</v>
      </c>
      <c r="JY30" s="25">
        <v>4.4200000000000003E-2</v>
      </c>
      <c r="JZ30" s="25">
        <v>6.1100000000000002E-2</v>
      </c>
      <c r="KA30" s="25">
        <v>2.7300000000000001E-2</v>
      </c>
      <c r="KB30" s="25">
        <v>2.47E-2</v>
      </c>
      <c r="KC30" s="25">
        <v>2.52E-2</v>
      </c>
      <c r="KD30" s="25">
        <v>3.6900000000000002E-2</v>
      </c>
      <c r="KE30" s="25">
        <v>9.2200000000000004E-2</v>
      </c>
      <c r="KF30" s="25">
        <v>0.11260000000000001</v>
      </c>
      <c r="KG30" s="25">
        <v>0.25390000000000001</v>
      </c>
      <c r="KH30" s="25">
        <v>9.5200000000000007E-2</v>
      </c>
      <c r="KI30" s="25">
        <v>6.1600000000000002E-2</v>
      </c>
      <c r="KJ30" s="25">
        <v>0.1235</v>
      </c>
      <c r="KK30" s="25">
        <v>0.1479</v>
      </c>
      <c r="KL30" s="25">
        <v>0.1676</v>
      </c>
      <c r="KM30" s="25">
        <v>8.4699999999999998E-2</v>
      </c>
      <c r="KN30" s="25">
        <v>2.06E-2</v>
      </c>
      <c r="KO30" s="25">
        <v>6.1400000000000003E-2</v>
      </c>
      <c r="KP30" s="25">
        <v>5.16E-2</v>
      </c>
      <c r="KQ30" s="25">
        <v>0.1862</v>
      </c>
      <c r="KR30" s="25">
        <v>9.9099999999999994E-2</v>
      </c>
      <c r="KS30" s="25">
        <v>0.15820000000000001</v>
      </c>
      <c r="KT30" s="25">
        <v>0.1235</v>
      </c>
      <c r="KU30" s="25">
        <v>0.13150000000000001</v>
      </c>
      <c r="KV30" s="25">
        <v>8.5000000000000006E-2</v>
      </c>
      <c r="KW30" s="25">
        <v>0.1522</v>
      </c>
      <c r="KX30" s="25">
        <v>7.7200000000000005E-2</v>
      </c>
      <c r="KY30" s="25">
        <v>0.1381</v>
      </c>
      <c r="KZ30" s="25">
        <v>0.29520000000000002</v>
      </c>
      <c r="LA30" s="25">
        <v>0.1527</v>
      </c>
      <c r="LB30" s="25">
        <v>0.19070000000000001</v>
      </c>
      <c r="LC30" s="25">
        <v>0.23630000000000001</v>
      </c>
      <c r="LD30" s="25">
        <v>0.13980000000000001</v>
      </c>
      <c r="LE30" s="25">
        <v>0.13109999999999999</v>
      </c>
      <c r="LF30" s="25">
        <v>0.11020000000000001</v>
      </c>
      <c r="LG30" s="25">
        <v>0.1091</v>
      </c>
      <c r="LH30" s="25">
        <v>0.14419999999999999</v>
      </c>
      <c r="LI30" s="25">
        <v>3.39E-2</v>
      </c>
      <c r="LJ30" s="25">
        <v>0.1196</v>
      </c>
      <c r="LK30" s="25">
        <v>0.10100000000000001</v>
      </c>
      <c r="LL30" s="25">
        <v>0.13500000000000001</v>
      </c>
      <c r="LM30" s="25">
        <v>6.8400000000000002E-2</v>
      </c>
      <c r="LN30" s="25">
        <v>0.28039999999999998</v>
      </c>
      <c r="LO30" s="25">
        <v>0.14949999999999999</v>
      </c>
      <c r="LP30" s="25">
        <v>0.2238</v>
      </c>
      <c r="LQ30" s="25">
        <v>0.39100000000000001</v>
      </c>
      <c r="LR30" s="25">
        <v>0.18010000000000001</v>
      </c>
      <c r="LS30" s="25">
        <v>0.51100000000000001</v>
      </c>
      <c r="LT30" s="25">
        <v>0.1018</v>
      </c>
      <c r="LU30" s="25">
        <v>0.10249999999999999</v>
      </c>
      <c r="LV30" s="25">
        <v>9.1700000000000004E-2</v>
      </c>
      <c r="LW30" s="25">
        <v>7.46E-2</v>
      </c>
      <c r="LX30" s="25">
        <v>0.24990000000000001</v>
      </c>
      <c r="LY30" s="25">
        <v>6.6199999999999995E-2</v>
      </c>
      <c r="LZ30" s="25">
        <v>0.12509999999999999</v>
      </c>
      <c r="MA30" s="25">
        <v>0.6643</v>
      </c>
      <c r="MB30" s="25">
        <v>4.8599999999999997E-2</v>
      </c>
      <c r="MC30" s="25">
        <v>7.0699999999999999E-2</v>
      </c>
      <c r="MD30" s="25">
        <v>5.3100000000000001E-2</v>
      </c>
      <c r="ME30" s="25">
        <v>0.20019999999999999</v>
      </c>
      <c r="MF30" s="25">
        <v>0.48199999999999998</v>
      </c>
      <c r="MG30" s="25">
        <v>0.19020000000000001</v>
      </c>
      <c r="MH30" s="25">
        <v>9.6199999999999994E-2</v>
      </c>
      <c r="MI30" s="25">
        <v>0.1595</v>
      </c>
      <c r="MJ30" s="25">
        <v>0.37680000000000002</v>
      </c>
      <c r="MK30" s="25">
        <v>3.6799999999999999E-2</v>
      </c>
      <c r="ML30" s="25">
        <v>0.10440000000000001</v>
      </c>
      <c r="MM30" s="25">
        <v>1.1900000000000001E-2</v>
      </c>
      <c r="MN30" s="25">
        <v>8.0199999999999994E-2</v>
      </c>
      <c r="MO30" s="25">
        <v>6.08E-2</v>
      </c>
      <c r="MP30" s="25">
        <v>7.8299999999999995E-2</v>
      </c>
      <c r="MQ30" s="25">
        <v>0.28499999999999998</v>
      </c>
      <c r="MR30" s="25">
        <v>6.9400000000000003E-2</v>
      </c>
      <c r="MS30" s="25">
        <v>0.29499999999999998</v>
      </c>
      <c r="MT30" s="25">
        <v>13.628</v>
      </c>
      <c r="MU30" s="25">
        <v>10.905200000000001</v>
      </c>
      <c r="MV30" s="25">
        <v>17.729399999999998</v>
      </c>
      <c r="MW30" s="25">
        <v>3.3500000000000002E-2</v>
      </c>
      <c r="MX30" s="25">
        <v>2.5499999999999998E-2</v>
      </c>
      <c r="MY30" s="25">
        <v>8.1600000000000006E-2</v>
      </c>
      <c r="MZ30" s="25">
        <v>1.3899999999999999E-2</v>
      </c>
      <c r="NA30" s="25">
        <v>9.2499999999999999E-2</v>
      </c>
      <c r="NB30" s="25">
        <v>4.0000000000000001E-3</v>
      </c>
      <c r="NC30" s="25">
        <v>5.4100000000000002E-2</v>
      </c>
      <c r="ND30" s="25">
        <v>8.1299999999999997E-2</v>
      </c>
      <c r="NE30" s="25">
        <v>0.1769</v>
      </c>
      <c r="NF30" s="25">
        <v>0.1043</v>
      </c>
      <c r="NG30" s="182">
        <v>6.88E-2</v>
      </c>
      <c r="NH30" s="166">
        <v>0.2281</v>
      </c>
      <c r="NI30" s="167">
        <v>5.7000000000000002E-2</v>
      </c>
      <c r="NJ30" s="168">
        <v>0</v>
      </c>
    </row>
    <row r="31" spans="2:374" x14ac:dyDescent="0.3">
      <c r="B31" s="18" t="s">
        <v>841</v>
      </c>
      <c r="C31" s="24">
        <v>5.2499999999999998E-2</v>
      </c>
      <c r="D31" s="25">
        <v>4.4200000000000003E-2</v>
      </c>
      <c r="E31" s="25">
        <v>3.04E-2</v>
      </c>
      <c r="F31" s="25">
        <v>2.6499999999999999E-2</v>
      </c>
      <c r="G31" s="25">
        <v>4.65E-2</v>
      </c>
      <c r="H31" s="25">
        <v>4.3900000000000002E-2</v>
      </c>
      <c r="I31" s="25">
        <v>2.3099999999999999E-2</v>
      </c>
      <c r="J31" s="25">
        <v>3.7900000000000003E-2</v>
      </c>
      <c r="K31" s="25">
        <v>1.5100000000000001E-2</v>
      </c>
      <c r="L31" s="25">
        <v>7.9399999999999998E-2</v>
      </c>
      <c r="M31" s="25">
        <v>2.2100000000000002E-2</v>
      </c>
      <c r="N31" s="25">
        <v>2.3099999999999999E-2</v>
      </c>
      <c r="O31" s="25">
        <v>2.7799999999999998E-2</v>
      </c>
      <c r="P31" s="25">
        <v>2.0899999999999998E-2</v>
      </c>
      <c r="Q31" s="26">
        <v>0</v>
      </c>
      <c r="R31" s="25">
        <v>2.2800000000000001E-2</v>
      </c>
      <c r="S31" s="25">
        <v>4.8399999999999999E-2</v>
      </c>
      <c r="T31" s="25">
        <v>3.0599999999999999E-2</v>
      </c>
      <c r="U31" s="25">
        <v>6.1100000000000002E-2</v>
      </c>
      <c r="V31" s="25">
        <v>4.6100000000000002E-2</v>
      </c>
      <c r="W31" s="25">
        <v>9.9500000000000005E-2</v>
      </c>
      <c r="X31" s="25">
        <v>3.5700000000000003E-2</v>
      </c>
      <c r="Y31" s="25">
        <v>9.4899999999999998E-2</v>
      </c>
      <c r="Z31" s="25">
        <v>4.07E-2</v>
      </c>
      <c r="AA31" s="25">
        <v>4.4400000000000002E-2</v>
      </c>
      <c r="AB31" s="25">
        <v>3.6600000000000001E-2</v>
      </c>
      <c r="AC31" s="25">
        <v>5.2900000000000003E-2</v>
      </c>
      <c r="AD31" s="25">
        <v>5.0599999999999999E-2</v>
      </c>
      <c r="AE31" s="25">
        <v>4.2500000000000003E-2</v>
      </c>
      <c r="AF31" s="25">
        <v>4.5199999999999997E-2</v>
      </c>
      <c r="AG31" s="25">
        <v>4.1399999999999999E-2</v>
      </c>
      <c r="AH31" s="25">
        <v>5.4699999999999999E-2</v>
      </c>
      <c r="AI31" s="25">
        <v>8.3099999999999993E-2</v>
      </c>
      <c r="AJ31" s="25">
        <v>7.7200000000000005E-2</v>
      </c>
      <c r="AK31" s="25">
        <v>6.4699999999999994E-2</v>
      </c>
      <c r="AL31" s="25">
        <v>9.4899999999999998E-2</v>
      </c>
      <c r="AM31" s="25">
        <v>5.8500000000000003E-2</v>
      </c>
      <c r="AN31" s="25">
        <v>4.5699999999999998E-2</v>
      </c>
      <c r="AO31" s="25">
        <v>3.04E-2</v>
      </c>
      <c r="AP31" s="25">
        <v>4.1200000000000001E-2</v>
      </c>
      <c r="AQ31" s="25">
        <v>5.8200000000000002E-2</v>
      </c>
      <c r="AR31" s="25">
        <v>5.1400000000000001E-2</v>
      </c>
      <c r="AS31" s="25">
        <v>3.8100000000000002E-2</v>
      </c>
      <c r="AT31" s="25">
        <v>5.3499999999999999E-2</v>
      </c>
      <c r="AU31" s="25">
        <v>3.3399999999999999E-2</v>
      </c>
      <c r="AV31" s="25">
        <v>0.05</v>
      </c>
      <c r="AW31" s="25">
        <v>4.7699999999999999E-2</v>
      </c>
      <c r="AX31" s="25">
        <v>3.8399999999999997E-2</v>
      </c>
      <c r="AY31" s="25">
        <v>2.98E-2</v>
      </c>
      <c r="AZ31" s="25">
        <v>3.78E-2</v>
      </c>
      <c r="BA31" s="25">
        <v>2.9700000000000001E-2</v>
      </c>
      <c r="BB31" s="25">
        <v>4.0599999999999997E-2</v>
      </c>
      <c r="BC31" s="25">
        <v>5.6899999999999999E-2</v>
      </c>
      <c r="BD31" s="25">
        <v>3.3700000000000001E-2</v>
      </c>
      <c r="BE31" s="25">
        <v>4.8599999999999997E-2</v>
      </c>
      <c r="BF31" s="25">
        <v>3.1899999999999998E-2</v>
      </c>
      <c r="BG31" s="25">
        <v>3.4299999999999997E-2</v>
      </c>
      <c r="BH31" s="25">
        <v>3.04E-2</v>
      </c>
      <c r="BI31" s="25">
        <v>3.3300000000000003E-2</v>
      </c>
      <c r="BJ31" s="25">
        <v>2.8299999999999999E-2</v>
      </c>
      <c r="BK31" s="25">
        <v>2.98E-2</v>
      </c>
      <c r="BL31" s="25">
        <v>2.7300000000000001E-2</v>
      </c>
      <c r="BM31" s="25">
        <v>3.5499999999999997E-2</v>
      </c>
      <c r="BN31" s="25">
        <v>3.7600000000000001E-2</v>
      </c>
      <c r="BO31" s="25">
        <v>3.9399999999999998E-2</v>
      </c>
      <c r="BP31" s="25">
        <v>0.04</v>
      </c>
      <c r="BQ31" s="25">
        <v>8.1000000000000003E-2</v>
      </c>
      <c r="BR31" s="25">
        <v>2.64E-2</v>
      </c>
      <c r="BS31" s="25">
        <v>3.4299999999999997E-2</v>
      </c>
      <c r="BT31" s="25">
        <v>3.6499999999999998E-2</v>
      </c>
      <c r="BU31" s="25">
        <v>3.1E-2</v>
      </c>
      <c r="BV31" s="25">
        <v>2.6499999999999999E-2</v>
      </c>
      <c r="BW31" s="25">
        <v>3.39E-2</v>
      </c>
      <c r="BX31" s="25">
        <v>2.6800000000000001E-2</v>
      </c>
      <c r="BY31" s="25">
        <v>2.1299999999999999E-2</v>
      </c>
      <c r="BZ31" s="25">
        <v>2.6100000000000002E-2</v>
      </c>
      <c r="CA31" s="25">
        <v>3.0499999999999999E-2</v>
      </c>
      <c r="CB31" s="25">
        <v>3.1099999999999999E-2</v>
      </c>
      <c r="CC31" s="25">
        <v>3.1099999999999999E-2</v>
      </c>
      <c r="CD31" s="25">
        <v>9.9599999999999994E-2</v>
      </c>
      <c r="CE31" s="25">
        <v>2.3599999999999999E-2</v>
      </c>
      <c r="CF31" s="25">
        <v>2.7799999999999998E-2</v>
      </c>
      <c r="CG31" s="25">
        <v>0.03</v>
      </c>
      <c r="CH31" s="25">
        <v>2.3300000000000001E-2</v>
      </c>
      <c r="CI31" s="25">
        <v>2.6800000000000001E-2</v>
      </c>
      <c r="CJ31" s="25">
        <v>3.9399999999999998E-2</v>
      </c>
      <c r="CK31" s="25">
        <v>3.0800000000000001E-2</v>
      </c>
      <c r="CL31" s="25">
        <v>2.9600000000000001E-2</v>
      </c>
      <c r="CM31" s="25">
        <v>3.5099999999999999E-2</v>
      </c>
      <c r="CN31" s="25">
        <v>2.5999999999999999E-2</v>
      </c>
      <c r="CO31" s="25">
        <v>4.3700000000000003E-2</v>
      </c>
      <c r="CP31" s="25">
        <v>3.0700000000000002E-2</v>
      </c>
      <c r="CQ31" s="25">
        <v>2.76E-2</v>
      </c>
      <c r="CR31" s="25">
        <v>2.5100000000000001E-2</v>
      </c>
      <c r="CS31" s="25">
        <v>2.8799999999999999E-2</v>
      </c>
      <c r="CT31" s="25">
        <v>2.5399999999999999E-2</v>
      </c>
      <c r="CU31" s="25">
        <v>2.4299999999999999E-2</v>
      </c>
      <c r="CV31" s="25">
        <v>2.6800000000000001E-2</v>
      </c>
      <c r="CW31" s="25">
        <v>2.5000000000000001E-2</v>
      </c>
      <c r="CX31" s="25">
        <v>3.0200000000000001E-2</v>
      </c>
      <c r="CY31" s="25">
        <v>2.7900000000000001E-2</v>
      </c>
      <c r="CZ31" s="25">
        <v>8.9999999999999993E-3</v>
      </c>
      <c r="DA31" s="25">
        <v>3.1399999999999997E-2</v>
      </c>
      <c r="DB31" s="25">
        <v>1.26E-2</v>
      </c>
      <c r="DC31" s="25">
        <v>1.6199999999999999E-2</v>
      </c>
      <c r="DD31" s="25">
        <v>1.35E-2</v>
      </c>
      <c r="DE31" s="25">
        <v>1.83E-2</v>
      </c>
      <c r="DF31" s="25">
        <v>2.0899999999999998E-2</v>
      </c>
      <c r="DG31" s="25">
        <v>2.23E-2</v>
      </c>
      <c r="DH31" s="25">
        <v>2.8899999999999999E-2</v>
      </c>
      <c r="DI31" s="25">
        <v>1.0800000000000001E-2</v>
      </c>
      <c r="DJ31" s="25">
        <v>1.21E-2</v>
      </c>
      <c r="DK31" s="25">
        <v>1.67E-2</v>
      </c>
      <c r="DL31" s="25">
        <v>1.9199999999999998E-2</v>
      </c>
      <c r="DM31" s="25">
        <v>7.4000000000000003E-3</v>
      </c>
      <c r="DN31" s="25">
        <v>3.4200000000000001E-2</v>
      </c>
      <c r="DO31" s="25">
        <v>1.4E-2</v>
      </c>
      <c r="DP31" s="25">
        <v>1.4800000000000001E-2</v>
      </c>
      <c r="DQ31" s="25">
        <v>1.23E-2</v>
      </c>
      <c r="DR31" s="25">
        <v>2.12E-2</v>
      </c>
      <c r="DS31" s="25">
        <v>1.78E-2</v>
      </c>
      <c r="DT31" s="25">
        <v>3.2500000000000001E-2</v>
      </c>
      <c r="DU31" s="25">
        <v>3.0800000000000001E-2</v>
      </c>
      <c r="DV31" s="25">
        <v>2.1100000000000001E-2</v>
      </c>
      <c r="DW31" s="25">
        <v>1.8700000000000001E-2</v>
      </c>
      <c r="DX31" s="25">
        <v>2.58E-2</v>
      </c>
      <c r="DY31" s="25">
        <v>1.9099999999999999E-2</v>
      </c>
      <c r="DZ31" s="25">
        <v>2.8299999999999999E-2</v>
      </c>
      <c r="EA31" s="25">
        <v>2.0199999999999999E-2</v>
      </c>
      <c r="EB31" s="25">
        <v>3.5700000000000003E-2</v>
      </c>
      <c r="EC31" s="25">
        <v>2.9000000000000001E-2</v>
      </c>
      <c r="ED31" s="25">
        <v>2.8199999999999999E-2</v>
      </c>
      <c r="EE31" s="25">
        <v>2.4199999999999999E-2</v>
      </c>
      <c r="EF31" s="25">
        <v>0.03</v>
      </c>
      <c r="EG31" s="25">
        <v>3.1600000000000003E-2</v>
      </c>
      <c r="EH31" s="25">
        <v>1.6E-2</v>
      </c>
      <c r="EI31" s="25">
        <v>1.6500000000000001E-2</v>
      </c>
      <c r="EJ31" s="25">
        <v>1.8100000000000002E-2</v>
      </c>
      <c r="EK31" s="25">
        <v>3.2399999999999998E-2</v>
      </c>
      <c r="EL31" s="25">
        <v>2.69E-2</v>
      </c>
      <c r="EM31" s="25">
        <v>2.2599999999999999E-2</v>
      </c>
      <c r="EN31" s="25">
        <v>6.4100000000000004E-2</v>
      </c>
      <c r="EO31" s="25">
        <v>3.09E-2</v>
      </c>
      <c r="EP31" s="25">
        <v>2.4799999999999999E-2</v>
      </c>
      <c r="EQ31" s="25">
        <v>3.6400000000000002E-2</v>
      </c>
      <c r="ER31" s="25">
        <v>3.0800000000000001E-2</v>
      </c>
      <c r="ES31" s="25">
        <v>3.3399999999999999E-2</v>
      </c>
      <c r="ET31" s="25">
        <v>2.98E-2</v>
      </c>
      <c r="EU31" s="25">
        <v>3.4299999999999997E-2</v>
      </c>
      <c r="EV31" s="25">
        <v>1.6899999999999998E-2</v>
      </c>
      <c r="EW31" s="25">
        <v>1.38E-2</v>
      </c>
      <c r="EX31" s="25">
        <v>2.1499999999999998E-2</v>
      </c>
      <c r="EY31" s="25">
        <v>1.9800000000000002E-2</v>
      </c>
      <c r="EZ31" s="25">
        <v>2.53E-2</v>
      </c>
      <c r="FA31" s="25">
        <v>2.8400000000000002E-2</v>
      </c>
      <c r="FB31" s="25">
        <v>5.8400000000000001E-2</v>
      </c>
      <c r="FC31" s="25">
        <v>3.0599999999999999E-2</v>
      </c>
      <c r="FD31" s="25">
        <v>1.8100000000000002E-2</v>
      </c>
      <c r="FE31" s="25">
        <v>1.43E-2</v>
      </c>
      <c r="FF31" s="25">
        <v>1.8800000000000001E-2</v>
      </c>
      <c r="FG31" s="25">
        <v>3.7100000000000001E-2</v>
      </c>
      <c r="FH31" s="25">
        <v>3.1899999999999998E-2</v>
      </c>
      <c r="FI31" s="25">
        <v>3.6700000000000003E-2</v>
      </c>
      <c r="FJ31" s="25">
        <v>4.1300000000000003E-2</v>
      </c>
      <c r="FK31" s="25">
        <v>3.9300000000000002E-2</v>
      </c>
      <c r="FL31" s="25">
        <v>3.2800000000000003E-2</v>
      </c>
      <c r="FM31" s="25">
        <v>3.9E-2</v>
      </c>
      <c r="FN31" s="25">
        <v>6.3E-2</v>
      </c>
      <c r="FO31" s="25">
        <v>2.6599999999999999E-2</v>
      </c>
      <c r="FP31" s="25">
        <v>2.8500000000000001E-2</v>
      </c>
      <c r="FQ31" s="25">
        <v>5.8900000000000001E-2</v>
      </c>
      <c r="FR31" s="25">
        <v>2.75E-2</v>
      </c>
      <c r="FS31" s="25">
        <v>3.5999999999999997E-2</v>
      </c>
      <c r="FT31" s="25">
        <v>2.41E-2</v>
      </c>
      <c r="FU31" s="25">
        <v>4.1599999999999998E-2</v>
      </c>
      <c r="FV31" s="25">
        <v>2.7400000000000001E-2</v>
      </c>
      <c r="FW31" s="25">
        <v>3.1600000000000003E-2</v>
      </c>
      <c r="FX31" s="25">
        <v>3.3599999999999998E-2</v>
      </c>
      <c r="FY31" s="25">
        <v>3.5999999999999997E-2</v>
      </c>
      <c r="FZ31" s="25">
        <v>2.7400000000000001E-2</v>
      </c>
      <c r="GA31" s="25">
        <v>2.5000000000000001E-2</v>
      </c>
      <c r="GB31" s="25">
        <v>3.3099999999999997E-2</v>
      </c>
      <c r="GC31" s="25">
        <v>4.9599999999999998E-2</v>
      </c>
      <c r="GD31" s="25">
        <v>3.0700000000000002E-2</v>
      </c>
      <c r="GE31" s="25">
        <v>2.3400000000000001E-2</v>
      </c>
      <c r="GF31" s="25">
        <v>3.04E-2</v>
      </c>
      <c r="GG31" s="25">
        <v>4.4999999999999998E-2</v>
      </c>
      <c r="GH31" s="25">
        <v>0.04</v>
      </c>
      <c r="GI31" s="25">
        <v>4.3799999999999999E-2</v>
      </c>
      <c r="GJ31" s="25">
        <v>5.2299999999999999E-2</v>
      </c>
      <c r="GK31" s="25">
        <v>4.9799999999999997E-2</v>
      </c>
      <c r="GL31" s="25">
        <v>6.13E-2</v>
      </c>
      <c r="GM31" s="25">
        <v>5.7799999999999997E-2</v>
      </c>
      <c r="GN31" s="25">
        <v>3.2599999999999997E-2</v>
      </c>
      <c r="GO31" s="25">
        <v>2.5999999999999999E-2</v>
      </c>
      <c r="GP31" s="25">
        <v>3.5499999999999997E-2</v>
      </c>
      <c r="GQ31" s="25">
        <v>4.4200000000000003E-2</v>
      </c>
      <c r="GR31" s="25">
        <v>4.1599999999999998E-2</v>
      </c>
      <c r="GS31" s="25">
        <v>4.1000000000000002E-2</v>
      </c>
      <c r="GT31" s="25">
        <v>3.2399999999999998E-2</v>
      </c>
      <c r="GU31" s="25">
        <v>3.09E-2</v>
      </c>
      <c r="GV31" s="25">
        <v>4.4200000000000003E-2</v>
      </c>
      <c r="GW31" s="25">
        <v>5.1400000000000001E-2</v>
      </c>
      <c r="GX31" s="25">
        <v>4.5100000000000001E-2</v>
      </c>
      <c r="GY31" s="25">
        <v>3.1800000000000002E-2</v>
      </c>
      <c r="GZ31" s="25">
        <v>3.8600000000000002E-2</v>
      </c>
      <c r="HA31" s="25">
        <v>2.2800000000000001E-2</v>
      </c>
      <c r="HB31" s="25">
        <v>1.46E-2</v>
      </c>
      <c r="HC31" s="25">
        <v>3.4299999999999997E-2</v>
      </c>
      <c r="HD31" s="25">
        <v>3.85E-2</v>
      </c>
      <c r="HE31" s="25">
        <v>4.87E-2</v>
      </c>
      <c r="HF31" s="25">
        <v>3.5799999999999998E-2</v>
      </c>
      <c r="HG31" s="25">
        <v>2.76E-2</v>
      </c>
      <c r="HH31" s="25">
        <v>4.3499999999999997E-2</v>
      </c>
      <c r="HI31" s="25">
        <v>1.9900000000000001E-2</v>
      </c>
      <c r="HJ31" s="25">
        <v>2.86E-2</v>
      </c>
      <c r="HK31" s="25">
        <v>0</v>
      </c>
      <c r="HL31" s="25">
        <v>4.82E-2</v>
      </c>
      <c r="HM31" s="25">
        <v>7.4200000000000002E-2</v>
      </c>
      <c r="HN31" s="25">
        <v>4.5400000000000003E-2</v>
      </c>
      <c r="HO31" s="25">
        <v>3.5499999999999997E-2</v>
      </c>
      <c r="HP31" s="25">
        <v>3.2000000000000001E-2</v>
      </c>
      <c r="HQ31" s="25">
        <v>3.0499999999999999E-2</v>
      </c>
      <c r="HR31" s="25">
        <v>5.8000000000000003E-2</v>
      </c>
      <c r="HS31" s="25">
        <v>4.5900000000000003E-2</v>
      </c>
      <c r="HT31" s="25">
        <v>3.4200000000000001E-2</v>
      </c>
      <c r="HU31" s="25">
        <v>1.5299999999999999E-2</v>
      </c>
      <c r="HV31" s="25">
        <v>4.0800000000000003E-2</v>
      </c>
      <c r="HW31" s="25">
        <v>3.5400000000000001E-2</v>
      </c>
      <c r="HX31" s="25">
        <v>3.4500000000000003E-2</v>
      </c>
      <c r="HY31" s="25">
        <v>2.8000000000000001E-2</v>
      </c>
      <c r="HZ31" s="25">
        <v>8.0399999999999999E-2</v>
      </c>
      <c r="IA31" s="25">
        <v>4.7100000000000003E-2</v>
      </c>
      <c r="IB31" s="25">
        <v>5.8599999999999999E-2</v>
      </c>
      <c r="IC31" s="25">
        <v>5.9200000000000003E-2</v>
      </c>
      <c r="ID31" s="25">
        <v>4.02E-2</v>
      </c>
      <c r="IE31" s="25">
        <v>3.6700000000000003E-2</v>
      </c>
      <c r="IF31" s="25">
        <v>2.98E-2</v>
      </c>
      <c r="IG31" s="25">
        <v>2.2599999999999999E-2</v>
      </c>
      <c r="IH31" s="25">
        <v>2.3800000000000002E-2</v>
      </c>
      <c r="II31" s="25">
        <v>1.5100000000000001E-2</v>
      </c>
      <c r="IJ31" s="25">
        <v>4.99E-2</v>
      </c>
      <c r="IK31" s="25">
        <v>3.2399999999999998E-2</v>
      </c>
      <c r="IL31" s="25">
        <v>2.58E-2</v>
      </c>
      <c r="IM31" s="25">
        <v>3.39E-2</v>
      </c>
      <c r="IN31" s="25">
        <v>2.9700000000000001E-2</v>
      </c>
      <c r="IO31" s="25">
        <v>2.6100000000000002E-2</v>
      </c>
      <c r="IP31" s="25">
        <v>3.15E-2</v>
      </c>
      <c r="IQ31" s="25">
        <v>4.2200000000000001E-2</v>
      </c>
      <c r="IR31" s="25">
        <v>3.6999999999999998E-2</v>
      </c>
      <c r="IS31" s="25">
        <v>0.03</v>
      </c>
      <c r="IT31" s="25">
        <v>2.5100000000000001E-2</v>
      </c>
      <c r="IU31" s="25">
        <v>4.3099999999999999E-2</v>
      </c>
      <c r="IV31" s="25">
        <v>3.7999999999999999E-2</v>
      </c>
      <c r="IW31" s="25">
        <v>3.8300000000000001E-2</v>
      </c>
      <c r="IX31" s="25">
        <v>4.2000000000000003E-2</v>
      </c>
      <c r="IY31" s="25">
        <v>3.4599999999999999E-2</v>
      </c>
      <c r="IZ31" s="25">
        <v>3.4099999999999998E-2</v>
      </c>
      <c r="JA31" s="25">
        <v>3.3799999999999997E-2</v>
      </c>
      <c r="JB31" s="25">
        <v>9.3399999999999997E-2</v>
      </c>
      <c r="JC31" s="25">
        <v>4.8099999999999997E-2</v>
      </c>
      <c r="JD31" s="25">
        <v>7.2499999999999995E-2</v>
      </c>
      <c r="JE31" s="25">
        <v>5.2999999999999999E-2</v>
      </c>
      <c r="JF31" s="25">
        <v>6.0199999999999997E-2</v>
      </c>
      <c r="JG31" s="25">
        <v>5.7599999999999998E-2</v>
      </c>
      <c r="JH31" s="25">
        <v>0.13539999999999999</v>
      </c>
      <c r="JI31" s="25">
        <v>5.0099999999999999E-2</v>
      </c>
      <c r="JJ31" s="25">
        <v>4.4999999999999998E-2</v>
      </c>
      <c r="JK31" s="25">
        <v>6.2100000000000002E-2</v>
      </c>
      <c r="JL31" s="25">
        <v>7.51E-2</v>
      </c>
      <c r="JM31" s="25">
        <v>4.8599999999999997E-2</v>
      </c>
      <c r="JN31" s="25">
        <v>8.6099999999999996E-2</v>
      </c>
      <c r="JO31" s="25">
        <v>0.2422</v>
      </c>
      <c r="JP31" s="25">
        <v>7.4899999999999994E-2</v>
      </c>
      <c r="JQ31" s="25">
        <v>0.1106</v>
      </c>
      <c r="JR31" s="25">
        <v>0.25700000000000001</v>
      </c>
      <c r="JS31" s="25">
        <v>6.2100000000000002E-2</v>
      </c>
      <c r="JT31" s="25">
        <v>0.1046</v>
      </c>
      <c r="JU31" s="25">
        <v>4.2599999999999999E-2</v>
      </c>
      <c r="JV31" s="25">
        <v>4.1099999999999998E-2</v>
      </c>
      <c r="JW31" s="25">
        <v>4.2500000000000003E-2</v>
      </c>
      <c r="JX31" s="25">
        <v>6.2399999999999997E-2</v>
      </c>
      <c r="JY31" s="25">
        <v>2.7199999999999998E-2</v>
      </c>
      <c r="JZ31" s="25">
        <v>2.81E-2</v>
      </c>
      <c r="KA31" s="25">
        <v>9.1999999999999998E-3</v>
      </c>
      <c r="KB31" s="25">
        <v>2.1600000000000001E-2</v>
      </c>
      <c r="KC31" s="25">
        <v>2.3800000000000002E-2</v>
      </c>
      <c r="KD31" s="25">
        <v>5.3600000000000002E-2</v>
      </c>
      <c r="KE31" s="25">
        <v>7.85E-2</v>
      </c>
      <c r="KF31" s="25">
        <v>5.3600000000000002E-2</v>
      </c>
      <c r="KG31" s="25">
        <v>6.9599999999999995E-2</v>
      </c>
      <c r="KH31" s="25">
        <v>5.57E-2</v>
      </c>
      <c r="KI31" s="25">
        <v>2.5399999999999999E-2</v>
      </c>
      <c r="KJ31" s="25">
        <v>6.6799999999999998E-2</v>
      </c>
      <c r="KK31" s="25">
        <v>6.7000000000000004E-2</v>
      </c>
      <c r="KL31" s="25">
        <v>0.17299999999999999</v>
      </c>
      <c r="KM31" s="25">
        <v>7.3899999999999993E-2</v>
      </c>
      <c r="KN31" s="25">
        <v>9.2999999999999999E-2</v>
      </c>
      <c r="KO31" s="25">
        <v>5.9400000000000001E-2</v>
      </c>
      <c r="KP31" s="25">
        <v>1.3100000000000001E-2</v>
      </c>
      <c r="KQ31" s="25">
        <v>0.1202</v>
      </c>
      <c r="KR31" s="25">
        <v>2.92E-2</v>
      </c>
      <c r="KS31" s="25">
        <v>0.34670000000000001</v>
      </c>
      <c r="KT31" s="25">
        <v>0.1971</v>
      </c>
      <c r="KU31" s="25">
        <v>6.4299999999999996E-2</v>
      </c>
      <c r="KV31" s="25">
        <v>7.6799999999999993E-2</v>
      </c>
      <c r="KW31" s="25">
        <v>4.7E-2</v>
      </c>
      <c r="KX31" s="25">
        <v>2.3300000000000001E-2</v>
      </c>
      <c r="KY31" s="25">
        <v>2.2499999999999999E-2</v>
      </c>
      <c r="KZ31" s="25">
        <v>4.6199999999999998E-2</v>
      </c>
      <c r="LA31" s="25">
        <v>7.0199999999999999E-2</v>
      </c>
      <c r="LB31" s="25">
        <v>5.04E-2</v>
      </c>
      <c r="LC31" s="25">
        <v>4.4400000000000002E-2</v>
      </c>
      <c r="LD31" s="25">
        <v>0.1986</v>
      </c>
      <c r="LE31" s="25">
        <v>9.5799999999999996E-2</v>
      </c>
      <c r="LF31" s="25">
        <v>7.7399999999999997E-2</v>
      </c>
      <c r="LG31" s="25">
        <v>5.1900000000000002E-2</v>
      </c>
      <c r="LH31" s="25">
        <v>0.2681</v>
      </c>
      <c r="LI31" s="25">
        <v>2.06E-2</v>
      </c>
      <c r="LJ31" s="25">
        <v>4.1200000000000001E-2</v>
      </c>
      <c r="LK31" s="25">
        <v>6.2100000000000002E-2</v>
      </c>
      <c r="LL31" s="25">
        <v>2.0400000000000001E-2</v>
      </c>
      <c r="LM31" s="25">
        <v>0.11310000000000001</v>
      </c>
      <c r="LN31" s="25">
        <v>9.4899999999999998E-2</v>
      </c>
      <c r="LO31" s="25">
        <v>0.17299999999999999</v>
      </c>
      <c r="LP31" s="25">
        <v>7.4700000000000003E-2</v>
      </c>
      <c r="LQ31" s="25">
        <v>9.0899999999999995E-2</v>
      </c>
      <c r="LR31" s="25">
        <v>6.8199999999999997E-2</v>
      </c>
      <c r="LS31" s="25">
        <v>8.4599999999999995E-2</v>
      </c>
      <c r="LT31" s="25">
        <v>0.1201</v>
      </c>
      <c r="LU31" s="25">
        <v>3.04E-2</v>
      </c>
      <c r="LV31" s="25">
        <v>5.2600000000000001E-2</v>
      </c>
      <c r="LW31" s="25">
        <v>5.5800000000000002E-2</v>
      </c>
      <c r="LX31" s="25">
        <v>4.9099999999999998E-2</v>
      </c>
      <c r="LY31" s="25">
        <v>7.4899999999999994E-2</v>
      </c>
      <c r="LZ31" s="25">
        <v>3.9399999999999998E-2</v>
      </c>
      <c r="MA31" s="25">
        <v>6.25E-2</v>
      </c>
      <c r="MB31" s="25">
        <v>0.11020000000000001</v>
      </c>
      <c r="MC31" s="25">
        <v>3.6299999999999999E-2</v>
      </c>
      <c r="MD31" s="25">
        <v>8.1900000000000001E-2</v>
      </c>
      <c r="ME31" s="25">
        <v>0.14099999999999999</v>
      </c>
      <c r="MF31" s="25">
        <v>0.1055</v>
      </c>
      <c r="MG31" s="25">
        <v>7.6100000000000001E-2</v>
      </c>
      <c r="MH31" s="25">
        <v>0.1366</v>
      </c>
      <c r="MI31" s="25">
        <v>6.4600000000000005E-2</v>
      </c>
      <c r="MJ31" s="25">
        <v>5.9299999999999999E-2</v>
      </c>
      <c r="MK31" s="25">
        <v>0.1145</v>
      </c>
      <c r="ML31" s="25">
        <v>5.5899999999999998E-2</v>
      </c>
      <c r="MM31" s="25">
        <v>8.3999999999999995E-3</v>
      </c>
      <c r="MN31" s="25">
        <v>5.0999999999999997E-2</v>
      </c>
      <c r="MO31" s="25">
        <v>5.16E-2</v>
      </c>
      <c r="MP31" s="25">
        <v>4.6800000000000001E-2</v>
      </c>
      <c r="MQ31" s="25">
        <v>8.3199999999999996E-2</v>
      </c>
      <c r="MR31" s="25">
        <v>0.1048</v>
      </c>
      <c r="MS31" s="25">
        <v>8.43E-2</v>
      </c>
      <c r="MT31" s="25">
        <v>7.9399999999999998E-2</v>
      </c>
      <c r="MU31" s="25">
        <v>0.11310000000000001</v>
      </c>
      <c r="MV31" s="25">
        <v>6.7199999999999996E-2</v>
      </c>
      <c r="MW31" s="25">
        <v>9.6758000000000006</v>
      </c>
      <c r="MX31" s="25">
        <v>6.7567000000000004</v>
      </c>
      <c r="MY31" s="25">
        <v>6.1174999999999997</v>
      </c>
      <c r="MZ31" s="25">
        <v>8.3849</v>
      </c>
      <c r="NA31" s="25">
        <v>25.898399999999999</v>
      </c>
      <c r="NB31" s="25">
        <v>11.164999999999999</v>
      </c>
      <c r="NC31" s="25">
        <v>14.2895</v>
      </c>
      <c r="ND31" s="25">
        <v>18.2241</v>
      </c>
      <c r="NE31" s="25">
        <v>3.5278</v>
      </c>
      <c r="NF31" s="25">
        <v>7.9513999999999996</v>
      </c>
      <c r="NG31" s="182">
        <v>10.779400000000001</v>
      </c>
      <c r="NH31" s="166">
        <v>0.2137</v>
      </c>
      <c r="NI31" s="167">
        <v>2.8851</v>
      </c>
      <c r="NJ31" s="168">
        <v>0</v>
      </c>
    </row>
    <row r="32" spans="2:374" ht="14.5" thickBot="1" x14ac:dyDescent="0.35">
      <c r="B32" s="27" t="s">
        <v>817</v>
      </c>
      <c r="C32" s="28">
        <v>0</v>
      </c>
      <c r="D32" s="29">
        <v>0</v>
      </c>
      <c r="E32" s="29">
        <v>0</v>
      </c>
      <c r="F32" s="29">
        <v>0</v>
      </c>
      <c r="G32" s="29">
        <v>0</v>
      </c>
      <c r="H32" s="29">
        <v>0</v>
      </c>
      <c r="I32" s="29">
        <v>0</v>
      </c>
      <c r="J32" s="29">
        <v>0</v>
      </c>
      <c r="K32" s="29">
        <v>0</v>
      </c>
      <c r="L32" s="29">
        <v>0</v>
      </c>
      <c r="M32" s="29">
        <v>0</v>
      </c>
      <c r="N32" s="29">
        <v>0</v>
      </c>
      <c r="O32" s="29">
        <v>0</v>
      </c>
      <c r="P32" s="29">
        <v>0</v>
      </c>
      <c r="Q32" s="29">
        <v>0</v>
      </c>
      <c r="R32" s="29">
        <v>0</v>
      </c>
      <c r="S32" s="29">
        <v>0</v>
      </c>
      <c r="T32" s="29">
        <v>0</v>
      </c>
      <c r="U32" s="29">
        <v>0</v>
      </c>
      <c r="V32" s="29">
        <v>0</v>
      </c>
      <c r="W32" s="29">
        <v>0</v>
      </c>
      <c r="X32" s="29">
        <v>0</v>
      </c>
      <c r="Y32" s="29">
        <v>0</v>
      </c>
      <c r="Z32" s="29">
        <v>0</v>
      </c>
      <c r="AA32" s="29">
        <v>0</v>
      </c>
      <c r="AB32" s="29">
        <v>0</v>
      </c>
      <c r="AC32" s="29">
        <v>0</v>
      </c>
      <c r="AD32" s="29">
        <v>0</v>
      </c>
      <c r="AE32" s="29">
        <v>0</v>
      </c>
      <c r="AF32" s="29">
        <v>0</v>
      </c>
      <c r="AG32" s="29">
        <v>0</v>
      </c>
      <c r="AH32" s="29">
        <v>0</v>
      </c>
      <c r="AI32" s="29">
        <v>0</v>
      </c>
      <c r="AJ32" s="29">
        <v>0</v>
      </c>
      <c r="AK32" s="29">
        <v>0</v>
      </c>
      <c r="AL32" s="29">
        <v>0</v>
      </c>
      <c r="AM32" s="29">
        <v>0</v>
      </c>
      <c r="AN32" s="29">
        <v>0</v>
      </c>
      <c r="AO32" s="29">
        <v>0</v>
      </c>
      <c r="AP32" s="29">
        <v>0</v>
      </c>
      <c r="AQ32" s="29">
        <v>0</v>
      </c>
      <c r="AR32" s="29">
        <v>0</v>
      </c>
      <c r="AS32" s="29">
        <v>0</v>
      </c>
      <c r="AT32" s="29">
        <v>0</v>
      </c>
      <c r="AU32" s="29">
        <v>0</v>
      </c>
      <c r="AV32" s="29">
        <v>0</v>
      </c>
      <c r="AW32" s="29">
        <v>0</v>
      </c>
      <c r="AX32" s="29">
        <v>0</v>
      </c>
      <c r="AY32" s="29">
        <v>0</v>
      </c>
      <c r="AZ32" s="29">
        <v>0</v>
      </c>
      <c r="BA32" s="29">
        <v>0</v>
      </c>
      <c r="BB32" s="29">
        <v>0</v>
      </c>
      <c r="BC32" s="29">
        <v>0</v>
      </c>
      <c r="BD32" s="29">
        <v>0</v>
      </c>
      <c r="BE32" s="29">
        <v>0</v>
      </c>
      <c r="BF32" s="29">
        <v>0</v>
      </c>
      <c r="BG32" s="29">
        <v>0</v>
      </c>
      <c r="BH32" s="29">
        <v>0</v>
      </c>
      <c r="BI32" s="29">
        <v>0</v>
      </c>
      <c r="BJ32" s="29">
        <v>0</v>
      </c>
      <c r="BK32" s="29">
        <v>0</v>
      </c>
      <c r="BL32" s="29">
        <v>0</v>
      </c>
      <c r="BM32" s="29">
        <v>0</v>
      </c>
      <c r="BN32" s="29">
        <v>0</v>
      </c>
      <c r="BO32" s="29">
        <v>0</v>
      </c>
      <c r="BP32" s="29">
        <v>0</v>
      </c>
      <c r="BQ32" s="29">
        <v>0</v>
      </c>
      <c r="BR32" s="29">
        <v>0</v>
      </c>
      <c r="BS32" s="29">
        <v>0</v>
      </c>
      <c r="BT32" s="29">
        <v>0</v>
      </c>
      <c r="BU32" s="29">
        <v>0</v>
      </c>
      <c r="BV32" s="29">
        <v>0</v>
      </c>
      <c r="BW32" s="29">
        <v>0</v>
      </c>
      <c r="BX32" s="29">
        <v>0</v>
      </c>
      <c r="BY32" s="29">
        <v>0</v>
      </c>
      <c r="BZ32" s="29">
        <v>0</v>
      </c>
      <c r="CA32" s="29">
        <v>0</v>
      </c>
      <c r="CB32" s="29">
        <v>0</v>
      </c>
      <c r="CC32" s="29">
        <v>0</v>
      </c>
      <c r="CD32" s="29">
        <v>0</v>
      </c>
      <c r="CE32" s="29">
        <v>0</v>
      </c>
      <c r="CF32" s="29">
        <v>0</v>
      </c>
      <c r="CG32" s="29">
        <v>0</v>
      </c>
      <c r="CH32" s="29">
        <v>0</v>
      </c>
      <c r="CI32" s="29">
        <v>0</v>
      </c>
      <c r="CJ32" s="29">
        <v>0</v>
      </c>
      <c r="CK32" s="29">
        <v>0</v>
      </c>
      <c r="CL32" s="29">
        <v>0</v>
      </c>
      <c r="CM32" s="29">
        <v>0</v>
      </c>
      <c r="CN32" s="29">
        <v>0</v>
      </c>
      <c r="CO32" s="29">
        <v>0</v>
      </c>
      <c r="CP32" s="29">
        <v>0</v>
      </c>
      <c r="CQ32" s="29">
        <v>0</v>
      </c>
      <c r="CR32" s="29">
        <v>0</v>
      </c>
      <c r="CS32" s="29">
        <v>0</v>
      </c>
      <c r="CT32" s="29">
        <v>0</v>
      </c>
      <c r="CU32" s="29">
        <v>0</v>
      </c>
      <c r="CV32" s="29">
        <v>0</v>
      </c>
      <c r="CW32" s="29">
        <v>0</v>
      </c>
      <c r="CX32" s="29">
        <v>0</v>
      </c>
      <c r="CY32" s="29">
        <v>0</v>
      </c>
      <c r="CZ32" s="29">
        <v>0</v>
      </c>
      <c r="DA32" s="29">
        <v>0</v>
      </c>
      <c r="DB32" s="29">
        <v>0</v>
      </c>
      <c r="DC32" s="29">
        <v>0</v>
      </c>
      <c r="DD32" s="29">
        <v>0</v>
      </c>
      <c r="DE32" s="29">
        <v>0</v>
      </c>
      <c r="DF32" s="29">
        <v>0</v>
      </c>
      <c r="DG32" s="29">
        <v>0</v>
      </c>
      <c r="DH32" s="29">
        <v>0</v>
      </c>
      <c r="DI32" s="29">
        <v>0</v>
      </c>
      <c r="DJ32" s="29">
        <v>0</v>
      </c>
      <c r="DK32" s="29">
        <v>0</v>
      </c>
      <c r="DL32" s="29">
        <v>0</v>
      </c>
      <c r="DM32" s="29">
        <v>0</v>
      </c>
      <c r="DN32" s="29">
        <v>0</v>
      </c>
      <c r="DO32" s="29">
        <v>0</v>
      </c>
      <c r="DP32" s="29">
        <v>0</v>
      </c>
      <c r="DQ32" s="29">
        <v>0</v>
      </c>
      <c r="DR32" s="29">
        <v>0</v>
      </c>
      <c r="DS32" s="29">
        <v>0</v>
      </c>
      <c r="DT32" s="29">
        <v>0</v>
      </c>
      <c r="DU32" s="29">
        <v>0</v>
      </c>
      <c r="DV32" s="29">
        <v>0</v>
      </c>
      <c r="DW32" s="29">
        <v>0</v>
      </c>
      <c r="DX32" s="29">
        <v>0</v>
      </c>
      <c r="DY32" s="29">
        <v>0</v>
      </c>
      <c r="DZ32" s="29">
        <v>0</v>
      </c>
      <c r="EA32" s="29">
        <v>0</v>
      </c>
      <c r="EB32" s="29">
        <v>0</v>
      </c>
      <c r="EC32" s="29">
        <v>0</v>
      </c>
      <c r="ED32" s="29">
        <v>0</v>
      </c>
      <c r="EE32" s="29">
        <v>0</v>
      </c>
      <c r="EF32" s="29">
        <v>0</v>
      </c>
      <c r="EG32" s="29">
        <v>0</v>
      </c>
      <c r="EH32" s="29">
        <v>0</v>
      </c>
      <c r="EI32" s="29">
        <v>0</v>
      </c>
      <c r="EJ32" s="29">
        <v>0</v>
      </c>
      <c r="EK32" s="29">
        <v>0</v>
      </c>
      <c r="EL32" s="29">
        <v>0</v>
      </c>
      <c r="EM32" s="29">
        <v>0</v>
      </c>
      <c r="EN32" s="29">
        <v>0</v>
      </c>
      <c r="EO32" s="29">
        <v>0</v>
      </c>
      <c r="EP32" s="29">
        <v>0</v>
      </c>
      <c r="EQ32" s="29">
        <v>0</v>
      </c>
      <c r="ER32" s="29">
        <v>0</v>
      </c>
      <c r="ES32" s="29">
        <v>0</v>
      </c>
      <c r="ET32" s="29">
        <v>0</v>
      </c>
      <c r="EU32" s="29">
        <v>0</v>
      </c>
      <c r="EV32" s="29">
        <v>0</v>
      </c>
      <c r="EW32" s="29">
        <v>0</v>
      </c>
      <c r="EX32" s="29">
        <v>0</v>
      </c>
      <c r="EY32" s="29">
        <v>0</v>
      </c>
      <c r="EZ32" s="29">
        <v>0</v>
      </c>
      <c r="FA32" s="29">
        <v>0</v>
      </c>
      <c r="FB32" s="29">
        <v>0</v>
      </c>
      <c r="FC32" s="29">
        <v>0</v>
      </c>
      <c r="FD32" s="29">
        <v>0</v>
      </c>
      <c r="FE32" s="29">
        <v>0</v>
      </c>
      <c r="FF32" s="29">
        <v>0</v>
      </c>
      <c r="FG32" s="29">
        <v>0</v>
      </c>
      <c r="FH32" s="29">
        <v>0</v>
      </c>
      <c r="FI32" s="29">
        <v>0</v>
      </c>
      <c r="FJ32" s="29">
        <v>0</v>
      </c>
      <c r="FK32" s="29">
        <v>0</v>
      </c>
      <c r="FL32" s="29">
        <v>0</v>
      </c>
      <c r="FM32" s="29">
        <v>0</v>
      </c>
      <c r="FN32" s="29">
        <v>0</v>
      </c>
      <c r="FO32" s="29">
        <v>0</v>
      </c>
      <c r="FP32" s="29">
        <v>0</v>
      </c>
      <c r="FQ32" s="29">
        <v>0</v>
      </c>
      <c r="FR32" s="29">
        <v>0</v>
      </c>
      <c r="FS32" s="29">
        <v>0</v>
      </c>
      <c r="FT32" s="29">
        <v>0</v>
      </c>
      <c r="FU32" s="29">
        <v>0</v>
      </c>
      <c r="FV32" s="29">
        <v>0</v>
      </c>
      <c r="FW32" s="29">
        <v>0</v>
      </c>
      <c r="FX32" s="29">
        <v>0</v>
      </c>
      <c r="FY32" s="29">
        <v>0</v>
      </c>
      <c r="FZ32" s="29">
        <v>0</v>
      </c>
      <c r="GA32" s="29">
        <v>0</v>
      </c>
      <c r="GB32" s="29">
        <v>0</v>
      </c>
      <c r="GC32" s="29">
        <v>0</v>
      </c>
      <c r="GD32" s="29">
        <v>0</v>
      </c>
      <c r="GE32" s="29">
        <v>0</v>
      </c>
      <c r="GF32" s="29">
        <v>0</v>
      </c>
      <c r="GG32" s="29">
        <v>0</v>
      </c>
      <c r="GH32" s="29">
        <v>0</v>
      </c>
      <c r="GI32" s="29">
        <v>0</v>
      </c>
      <c r="GJ32" s="29">
        <v>0</v>
      </c>
      <c r="GK32" s="29">
        <v>0</v>
      </c>
      <c r="GL32" s="29">
        <v>0</v>
      </c>
      <c r="GM32" s="29">
        <v>0</v>
      </c>
      <c r="GN32" s="29">
        <v>0</v>
      </c>
      <c r="GO32" s="29">
        <v>0</v>
      </c>
      <c r="GP32" s="29">
        <v>0</v>
      </c>
      <c r="GQ32" s="29">
        <v>0</v>
      </c>
      <c r="GR32" s="29">
        <v>0</v>
      </c>
      <c r="GS32" s="29">
        <v>0</v>
      </c>
      <c r="GT32" s="29">
        <v>0</v>
      </c>
      <c r="GU32" s="29">
        <v>0</v>
      </c>
      <c r="GV32" s="29">
        <v>0</v>
      </c>
      <c r="GW32" s="29">
        <v>0</v>
      </c>
      <c r="GX32" s="29">
        <v>0</v>
      </c>
      <c r="GY32" s="29">
        <v>0</v>
      </c>
      <c r="GZ32" s="29">
        <v>0</v>
      </c>
      <c r="HA32" s="29">
        <v>0</v>
      </c>
      <c r="HB32" s="29">
        <v>0</v>
      </c>
      <c r="HC32" s="29">
        <v>0</v>
      </c>
      <c r="HD32" s="29">
        <v>0</v>
      </c>
      <c r="HE32" s="29">
        <v>0</v>
      </c>
      <c r="HF32" s="29">
        <v>0</v>
      </c>
      <c r="HG32" s="29">
        <v>0</v>
      </c>
      <c r="HH32" s="29">
        <v>0</v>
      </c>
      <c r="HI32" s="29">
        <v>0</v>
      </c>
      <c r="HJ32" s="29">
        <v>0</v>
      </c>
      <c r="HK32" s="29">
        <v>0</v>
      </c>
      <c r="HL32" s="29">
        <v>0</v>
      </c>
      <c r="HM32" s="29">
        <v>0</v>
      </c>
      <c r="HN32" s="29">
        <v>0</v>
      </c>
      <c r="HO32" s="29">
        <v>0</v>
      </c>
      <c r="HP32" s="29">
        <v>0</v>
      </c>
      <c r="HQ32" s="29">
        <v>0</v>
      </c>
      <c r="HR32" s="29">
        <v>0</v>
      </c>
      <c r="HS32" s="29">
        <v>0</v>
      </c>
      <c r="HT32" s="29">
        <v>0</v>
      </c>
      <c r="HU32" s="29">
        <v>0</v>
      </c>
      <c r="HV32" s="29">
        <v>0</v>
      </c>
      <c r="HW32" s="29">
        <v>0</v>
      </c>
      <c r="HX32" s="29">
        <v>0</v>
      </c>
      <c r="HY32" s="29">
        <v>0</v>
      </c>
      <c r="HZ32" s="29">
        <v>0</v>
      </c>
      <c r="IA32" s="29">
        <v>0</v>
      </c>
      <c r="IB32" s="29">
        <v>0</v>
      </c>
      <c r="IC32" s="29">
        <v>0</v>
      </c>
      <c r="ID32" s="29">
        <v>0</v>
      </c>
      <c r="IE32" s="29">
        <v>0</v>
      </c>
      <c r="IF32" s="29">
        <v>0</v>
      </c>
      <c r="IG32" s="29">
        <v>0</v>
      </c>
      <c r="IH32" s="29">
        <v>0</v>
      </c>
      <c r="II32" s="29">
        <v>0</v>
      </c>
      <c r="IJ32" s="29">
        <v>0</v>
      </c>
      <c r="IK32" s="29">
        <v>0</v>
      </c>
      <c r="IL32" s="29">
        <v>0</v>
      </c>
      <c r="IM32" s="29">
        <v>0</v>
      </c>
      <c r="IN32" s="29">
        <v>0</v>
      </c>
      <c r="IO32" s="29">
        <v>0</v>
      </c>
      <c r="IP32" s="29">
        <v>0</v>
      </c>
      <c r="IQ32" s="29">
        <v>0</v>
      </c>
      <c r="IR32" s="29">
        <v>0</v>
      </c>
      <c r="IS32" s="29">
        <v>0</v>
      </c>
      <c r="IT32" s="29">
        <v>0</v>
      </c>
      <c r="IU32" s="29">
        <v>0</v>
      </c>
      <c r="IV32" s="29">
        <v>0</v>
      </c>
      <c r="IW32" s="29">
        <v>0</v>
      </c>
      <c r="IX32" s="29">
        <v>0</v>
      </c>
      <c r="IY32" s="29">
        <v>0</v>
      </c>
      <c r="IZ32" s="29">
        <v>0</v>
      </c>
      <c r="JA32" s="29">
        <v>0</v>
      </c>
      <c r="JB32" s="29">
        <v>0</v>
      </c>
      <c r="JC32" s="29">
        <v>0</v>
      </c>
      <c r="JD32" s="29">
        <v>0</v>
      </c>
      <c r="JE32" s="29">
        <v>0</v>
      </c>
      <c r="JF32" s="29">
        <v>0</v>
      </c>
      <c r="JG32" s="29">
        <v>0</v>
      </c>
      <c r="JH32" s="29">
        <v>0</v>
      </c>
      <c r="JI32" s="29">
        <v>0</v>
      </c>
      <c r="JJ32" s="29">
        <v>0</v>
      </c>
      <c r="JK32" s="29">
        <v>0</v>
      </c>
      <c r="JL32" s="29">
        <v>0</v>
      </c>
      <c r="JM32" s="29">
        <v>0</v>
      </c>
      <c r="JN32" s="29">
        <v>0</v>
      </c>
      <c r="JO32" s="29">
        <v>0</v>
      </c>
      <c r="JP32" s="29">
        <v>0</v>
      </c>
      <c r="JQ32" s="29">
        <v>0</v>
      </c>
      <c r="JR32" s="29">
        <v>0</v>
      </c>
      <c r="JS32" s="29">
        <v>0</v>
      </c>
      <c r="JT32" s="29">
        <v>0</v>
      </c>
      <c r="JU32" s="29">
        <v>0</v>
      </c>
      <c r="JV32" s="29">
        <v>0</v>
      </c>
      <c r="JW32" s="29">
        <v>0</v>
      </c>
      <c r="JX32" s="29">
        <v>0</v>
      </c>
      <c r="JY32" s="29">
        <v>0</v>
      </c>
      <c r="JZ32" s="29">
        <v>0</v>
      </c>
      <c r="KA32" s="29">
        <v>0</v>
      </c>
      <c r="KB32" s="29">
        <v>0</v>
      </c>
      <c r="KC32" s="29">
        <v>0</v>
      </c>
      <c r="KD32" s="29">
        <v>0</v>
      </c>
      <c r="KE32" s="29">
        <v>0</v>
      </c>
      <c r="KF32" s="29">
        <v>0</v>
      </c>
      <c r="KG32" s="29">
        <v>0</v>
      </c>
      <c r="KH32" s="29">
        <v>0</v>
      </c>
      <c r="KI32" s="29">
        <v>0</v>
      </c>
      <c r="KJ32" s="29">
        <v>0</v>
      </c>
      <c r="KK32" s="29">
        <v>0</v>
      </c>
      <c r="KL32" s="29">
        <v>0</v>
      </c>
      <c r="KM32" s="29">
        <v>0</v>
      </c>
      <c r="KN32" s="29">
        <v>0</v>
      </c>
      <c r="KO32" s="29">
        <v>0</v>
      </c>
      <c r="KP32" s="29">
        <v>0</v>
      </c>
      <c r="KQ32" s="29">
        <v>0</v>
      </c>
      <c r="KR32" s="29">
        <v>0</v>
      </c>
      <c r="KS32" s="29">
        <v>0</v>
      </c>
      <c r="KT32" s="29">
        <v>0</v>
      </c>
      <c r="KU32" s="29">
        <v>0</v>
      </c>
      <c r="KV32" s="29">
        <v>0</v>
      </c>
      <c r="KW32" s="29">
        <v>0</v>
      </c>
      <c r="KX32" s="29">
        <v>0</v>
      </c>
      <c r="KY32" s="29">
        <v>0</v>
      </c>
      <c r="KZ32" s="29">
        <v>0</v>
      </c>
      <c r="LA32" s="29">
        <v>0</v>
      </c>
      <c r="LB32" s="29">
        <v>0</v>
      </c>
      <c r="LC32" s="29">
        <v>0</v>
      </c>
      <c r="LD32" s="29">
        <v>0</v>
      </c>
      <c r="LE32" s="29">
        <v>0</v>
      </c>
      <c r="LF32" s="29">
        <v>0</v>
      </c>
      <c r="LG32" s="29">
        <v>0</v>
      </c>
      <c r="LH32" s="29">
        <v>0</v>
      </c>
      <c r="LI32" s="29">
        <v>0</v>
      </c>
      <c r="LJ32" s="29">
        <v>0</v>
      </c>
      <c r="LK32" s="29">
        <v>0</v>
      </c>
      <c r="LL32" s="29">
        <v>0</v>
      </c>
      <c r="LM32" s="29">
        <v>0</v>
      </c>
      <c r="LN32" s="29">
        <v>0</v>
      </c>
      <c r="LO32" s="29">
        <v>0</v>
      </c>
      <c r="LP32" s="29">
        <v>0</v>
      </c>
      <c r="LQ32" s="29">
        <v>0</v>
      </c>
      <c r="LR32" s="29">
        <v>0</v>
      </c>
      <c r="LS32" s="29">
        <v>0</v>
      </c>
      <c r="LT32" s="29">
        <v>0</v>
      </c>
      <c r="LU32" s="29">
        <v>0</v>
      </c>
      <c r="LV32" s="29">
        <v>0</v>
      </c>
      <c r="LW32" s="29">
        <v>0</v>
      </c>
      <c r="LX32" s="29">
        <v>0</v>
      </c>
      <c r="LY32" s="29">
        <v>0</v>
      </c>
      <c r="LZ32" s="29">
        <v>0</v>
      </c>
      <c r="MA32" s="29">
        <v>0</v>
      </c>
      <c r="MB32" s="29">
        <v>0</v>
      </c>
      <c r="MC32" s="29">
        <v>0</v>
      </c>
      <c r="MD32" s="29">
        <v>0</v>
      </c>
      <c r="ME32" s="29">
        <v>0</v>
      </c>
      <c r="MF32" s="29">
        <v>0</v>
      </c>
      <c r="MG32" s="29">
        <v>0</v>
      </c>
      <c r="MH32" s="29">
        <v>0</v>
      </c>
      <c r="MI32" s="29">
        <v>0</v>
      </c>
      <c r="MJ32" s="29">
        <v>0</v>
      </c>
      <c r="MK32" s="29">
        <v>0</v>
      </c>
      <c r="ML32" s="29">
        <v>0</v>
      </c>
      <c r="MM32" s="29">
        <v>0</v>
      </c>
      <c r="MN32" s="29">
        <v>0</v>
      </c>
      <c r="MO32" s="29">
        <v>0</v>
      </c>
      <c r="MP32" s="29">
        <v>0</v>
      </c>
      <c r="MQ32" s="29">
        <v>0</v>
      </c>
      <c r="MR32" s="29">
        <v>0</v>
      </c>
      <c r="MS32" s="29">
        <v>0</v>
      </c>
      <c r="MT32" s="29">
        <v>0</v>
      </c>
      <c r="MU32" s="29">
        <v>0</v>
      </c>
      <c r="MV32" s="29">
        <v>0</v>
      </c>
      <c r="MW32" s="29">
        <v>0</v>
      </c>
      <c r="MX32" s="29">
        <v>0</v>
      </c>
      <c r="MY32" s="29">
        <v>0</v>
      </c>
      <c r="MZ32" s="29">
        <v>0</v>
      </c>
      <c r="NA32" s="29">
        <v>0</v>
      </c>
      <c r="NB32" s="29">
        <v>0</v>
      </c>
      <c r="NC32" s="29">
        <v>0</v>
      </c>
      <c r="ND32" s="29">
        <v>0</v>
      </c>
      <c r="NE32" s="29">
        <v>0</v>
      </c>
      <c r="NF32" s="29">
        <v>0</v>
      </c>
      <c r="NG32" s="165">
        <v>0</v>
      </c>
      <c r="NH32" s="169">
        <v>0</v>
      </c>
      <c r="NI32" s="170">
        <v>0</v>
      </c>
      <c r="NJ32" s="171">
        <v>0</v>
      </c>
    </row>
  </sheetData>
  <sheetProtection algorithmName="SHA-512" hashValue="NzG00R5qZokXV8bnOuMGzKoKTHZYIjg3v60y59NwXmlpF9CB/vgWw1m0tpeygrR09C0DZj+bKKBLXjC46sPOtg==" saltValue="mnUKTkWgBkZAo7uZfrLisA==" spinCount="100000" sheet="1" objects="1" scenarios="1"/>
  <pageMargins left="0.7" right="0.7" top="0.98479166666666662" bottom="0.75" header="0.3" footer="0.3"/>
  <pageSetup scale="60" fitToWidth="0" fitToHeight="0" orientation="landscape" r:id="rId1"/>
  <headerFooter>
    <oddFooter>&amp;L&amp;"Avenir LT Std 55 Roman,Regular"&amp;12&amp;K000000
May 13, 2021&amp;C&amp;"Avenir LT Std 55 Roman,Regular"&amp;12Page &amp;P of &amp;N&amp;R&amp;"Avenir LT Std 55 Roman,Regular"&amp;12&amp;K000000&amp;A</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J32"/>
  <sheetViews>
    <sheetView showGridLines="0" zoomScaleNormal="100" zoomScalePageLayoutView="64" workbookViewId="0"/>
  </sheetViews>
  <sheetFormatPr defaultColWidth="9.1796875" defaultRowHeight="14" x14ac:dyDescent="0.3"/>
  <cols>
    <col min="1" max="1" width="3.1796875" style="1" customWidth="1"/>
    <col min="2" max="2" width="51.453125" style="1" customWidth="1"/>
    <col min="3" max="371" width="16.54296875" style="1" customWidth="1"/>
    <col min="372" max="372" width="9.1796875" style="1"/>
    <col min="373" max="373" width="15.453125" style="1" customWidth="1"/>
    <col min="374" max="374" width="13.453125" style="1" customWidth="1"/>
    <col min="375" max="16384" width="9.1796875" style="1"/>
  </cols>
  <sheetData>
    <row r="1" spans="1:374" ht="18.75" customHeight="1" x14ac:dyDescent="0.3">
      <c r="A1" s="158"/>
      <c r="B1" s="84"/>
      <c r="C1" s="84"/>
      <c r="D1" s="84"/>
      <c r="E1" s="84"/>
    </row>
    <row r="2" spans="1:374" ht="15" customHeight="1" x14ac:dyDescent="0.3">
      <c r="A2" s="159"/>
    </row>
    <row r="3" spans="1:374" ht="18.75" customHeight="1" x14ac:dyDescent="0.3">
      <c r="A3" s="158"/>
      <c r="B3" s="84"/>
      <c r="C3" s="84"/>
      <c r="D3" s="84"/>
      <c r="E3" s="84"/>
    </row>
    <row r="4" spans="1:374" ht="15" customHeight="1" x14ac:dyDescent="0.3">
      <c r="A4" s="159"/>
    </row>
    <row r="5" spans="1:374" ht="18.75" customHeight="1" x14ac:dyDescent="0.3">
      <c r="A5" s="158"/>
      <c r="B5" s="84"/>
      <c r="C5" s="84"/>
      <c r="D5" s="84"/>
      <c r="E5" s="84"/>
    </row>
    <row r="6" spans="1:374" ht="15" customHeight="1" x14ac:dyDescent="0.3"/>
    <row r="7" spans="1:374" ht="15" customHeight="1" x14ac:dyDescent="0.3">
      <c r="A7" s="8"/>
      <c r="B7" s="8"/>
      <c r="C7" s="8"/>
      <c r="D7" s="8"/>
      <c r="E7" s="8"/>
    </row>
    <row r="8" spans="1:374" ht="16" thickBot="1" x14ac:dyDescent="0.4">
      <c r="F8" s="3"/>
    </row>
    <row r="9" spans="1:374" s="9" customFormat="1" ht="28" x14ac:dyDescent="0.3">
      <c r="B9" s="10" t="s">
        <v>861</v>
      </c>
      <c r="C9" s="11" t="s">
        <v>407</v>
      </c>
      <c r="D9" s="12">
        <v>111200</v>
      </c>
      <c r="E9" s="12">
        <v>111300</v>
      </c>
      <c r="F9" s="12">
        <v>111400</v>
      </c>
      <c r="G9" s="12">
        <v>111900</v>
      </c>
      <c r="H9" s="12">
        <v>112120</v>
      </c>
      <c r="I9" s="12" t="s">
        <v>414</v>
      </c>
      <c r="J9" s="12">
        <v>112300</v>
      </c>
      <c r="K9" s="12" t="s">
        <v>417</v>
      </c>
      <c r="L9" s="12">
        <v>113000</v>
      </c>
      <c r="M9" s="12">
        <v>114000</v>
      </c>
      <c r="N9" s="12">
        <v>115000</v>
      </c>
      <c r="O9" s="12">
        <v>211000</v>
      </c>
      <c r="P9" s="12">
        <v>212100</v>
      </c>
      <c r="Q9" s="12">
        <v>212230</v>
      </c>
      <c r="R9" s="12" t="s">
        <v>425</v>
      </c>
      <c r="S9" s="12">
        <v>212310</v>
      </c>
      <c r="T9" s="12" t="s">
        <v>428</v>
      </c>
      <c r="U9" s="12">
        <v>213111</v>
      </c>
      <c r="V9" s="12" t="s">
        <v>431</v>
      </c>
      <c r="W9" s="12" t="s">
        <v>384</v>
      </c>
      <c r="X9" s="12">
        <v>221200</v>
      </c>
      <c r="Y9" s="12">
        <v>221300</v>
      </c>
      <c r="Z9" s="207" t="s">
        <v>859</v>
      </c>
      <c r="AA9" s="12" t="s">
        <v>390</v>
      </c>
      <c r="AB9" s="12" t="s">
        <v>388</v>
      </c>
      <c r="AC9" s="12" t="s">
        <v>387</v>
      </c>
      <c r="AD9" s="12">
        <v>321100</v>
      </c>
      <c r="AE9" s="12">
        <v>321200</v>
      </c>
      <c r="AF9" s="12">
        <v>321910</v>
      </c>
      <c r="AG9" s="12" t="s">
        <v>385</v>
      </c>
      <c r="AH9" s="12">
        <v>327100</v>
      </c>
      <c r="AI9" s="12">
        <v>327200</v>
      </c>
      <c r="AJ9" s="12">
        <v>327310</v>
      </c>
      <c r="AK9" s="12">
        <v>327320</v>
      </c>
      <c r="AL9" s="12">
        <v>327330</v>
      </c>
      <c r="AM9" s="12">
        <v>327390</v>
      </c>
      <c r="AN9" s="12">
        <v>327400</v>
      </c>
      <c r="AO9" s="12">
        <v>327910</v>
      </c>
      <c r="AP9" s="12">
        <v>327991</v>
      </c>
      <c r="AQ9" s="12">
        <v>327992</v>
      </c>
      <c r="AR9" s="12">
        <v>327993</v>
      </c>
      <c r="AS9" s="12">
        <v>327999</v>
      </c>
      <c r="AT9" s="12">
        <v>331110</v>
      </c>
      <c r="AU9" s="12">
        <v>331200</v>
      </c>
      <c r="AV9" s="12">
        <v>331314</v>
      </c>
      <c r="AW9" s="12">
        <v>331313</v>
      </c>
      <c r="AX9" s="12" t="s">
        <v>460</v>
      </c>
      <c r="AY9" s="12">
        <v>331410</v>
      </c>
      <c r="AZ9" s="12">
        <v>331420</v>
      </c>
      <c r="BA9" s="12">
        <v>331490</v>
      </c>
      <c r="BB9" s="12">
        <v>331510</v>
      </c>
      <c r="BC9" s="12">
        <v>331520</v>
      </c>
      <c r="BD9" s="12">
        <v>332114</v>
      </c>
      <c r="BE9" s="12" t="s">
        <v>468</v>
      </c>
      <c r="BF9" s="12">
        <v>332119</v>
      </c>
      <c r="BG9" s="12">
        <v>332200</v>
      </c>
      <c r="BH9" s="12">
        <v>332310</v>
      </c>
      <c r="BI9" s="12">
        <v>332320</v>
      </c>
      <c r="BJ9" s="12">
        <v>332410</v>
      </c>
      <c r="BK9" s="12">
        <v>332420</v>
      </c>
      <c r="BL9" s="12">
        <v>332430</v>
      </c>
      <c r="BM9" s="12">
        <v>332500</v>
      </c>
      <c r="BN9" s="12">
        <v>332600</v>
      </c>
      <c r="BO9" s="12">
        <v>332710</v>
      </c>
      <c r="BP9" s="12">
        <v>332720</v>
      </c>
      <c r="BQ9" s="12">
        <v>332800</v>
      </c>
      <c r="BR9" s="12">
        <v>332913</v>
      </c>
      <c r="BS9" s="12" t="s">
        <v>483</v>
      </c>
      <c r="BT9" s="12">
        <v>332991</v>
      </c>
      <c r="BU9" s="12">
        <v>332996</v>
      </c>
      <c r="BV9" s="12" t="s">
        <v>487</v>
      </c>
      <c r="BW9" s="12">
        <v>332999</v>
      </c>
      <c r="BX9" s="12">
        <v>333111</v>
      </c>
      <c r="BY9" s="12">
        <v>333112</v>
      </c>
      <c r="BZ9" s="12">
        <v>333120</v>
      </c>
      <c r="CA9" s="12">
        <v>333130</v>
      </c>
      <c r="CB9" s="12">
        <v>333242</v>
      </c>
      <c r="CC9" s="12" t="s">
        <v>397</v>
      </c>
      <c r="CD9" s="12">
        <v>333314</v>
      </c>
      <c r="CE9" s="12">
        <v>333316</v>
      </c>
      <c r="CF9" s="12">
        <v>333318</v>
      </c>
      <c r="CG9" s="12">
        <v>333414</v>
      </c>
      <c r="CH9" s="12">
        <v>333415</v>
      </c>
      <c r="CI9" s="12">
        <v>333413</v>
      </c>
      <c r="CJ9" s="12">
        <v>333511</v>
      </c>
      <c r="CK9" s="12">
        <v>333514</v>
      </c>
      <c r="CL9" s="12">
        <v>333517</v>
      </c>
      <c r="CM9" s="12" t="s">
        <v>505</v>
      </c>
      <c r="CN9" s="12">
        <v>333611</v>
      </c>
      <c r="CO9" s="12">
        <v>333612</v>
      </c>
      <c r="CP9" s="12">
        <v>333613</v>
      </c>
      <c r="CQ9" s="12">
        <v>333618</v>
      </c>
      <c r="CR9" s="12">
        <v>333912</v>
      </c>
      <c r="CS9" s="12" t="s">
        <v>395</v>
      </c>
      <c r="CT9" s="12">
        <v>333920</v>
      </c>
      <c r="CU9" s="12">
        <v>333991</v>
      </c>
      <c r="CV9" s="12">
        <v>333993</v>
      </c>
      <c r="CW9" s="12">
        <v>333994</v>
      </c>
      <c r="CX9" s="12" t="s">
        <v>517</v>
      </c>
      <c r="CY9" s="12" t="s">
        <v>519</v>
      </c>
      <c r="CZ9" s="12">
        <v>334111</v>
      </c>
      <c r="DA9" s="12">
        <v>334112</v>
      </c>
      <c r="DB9" s="12">
        <v>334118</v>
      </c>
      <c r="DC9" s="12">
        <v>334210</v>
      </c>
      <c r="DD9" s="12">
        <v>334220</v>
      </c>
      <c r="DE9" s="12">
        <v>334290</v>
      </c>
      <c r="DF9" s="12">
        <v>334413</v>
      </c>
      <c r="DG9" s="12">
        <v>334418</v>
      </c>
      <c r="DH9" s="12" t="s">
        <v>529</v>
      </c>
      <c r="DI9" s="12">
        <v>334510</v>
      </c>
      <c r="DJ9" s="12">
        <v>334511</v>
      </c>
      <c r="DK9" s="12">
        <v>334512</v>
      </c>
      <c r="DL9" s="12">
        <v>334513</v>
      </c>
      <c r="DM9" s="12">
        <v>334514</v>
      </c>
      <c r="DN9" s="12">
        <v>334515</v>
      </c>
      <c r="DO9" s="12">
        <v>334516</v>
      </c>
      <c r="DP9" s="12">
        <v>334517</v>
      </c>
      <c r="DQ9" s="12" t="s">
        <v>394</v>
      </c>
      <c r="DR9" s="12">
        <v>334300</v>
      </c>
      <c r="DS9" s="12">
        <v>334610</v>
      </c>
      <c r="DT9" s="12">
        <v>335110</v>
      </c>
      <c r="DU9" s="12">
        <v>335120</v>
      </c>
      <c r="DV9" s="12">
        <v>335210</v>
      </c>
      <c r="DW9" s="12">
        <v>335220</v>
      </c>
      <c r="DX9" s="12">
        <v>335311</v>
      </c>
      <c r="DY9" s="12">
        <v>335312</v>
      </c>
      <c r="DZ9" s="12">
        <v>335313</v>
      </c>
      <c r="EA9" s="12">
        <v>335314</v>
      </c>
      <c r="EB9" s="12">
        <v>335911</v>
      </c>
      <c r="EC9" s="12">
        <v>335912</v>
      </c>
      <c r="ED9" s="12">
        <v>335920</v>
      </c>
      <c r="EE9" s="12">
        <v>335930</v>
      </c>
      <c r="EF9" s="12">
        <v>335991</v>
      </c>
      <c r="EG9" s="12">
        <v>335999</v>
      </c>
      <c r="EH9" s="12">
        <v>336111</v>
      </c>
      <c r="EI9" s="12">
        <v>336112</v>
      </c>
      <c r="EJ9" s="12">
        <v>336120</v>
      </c>
      <c r="EK9" s="12">
        <v>336211</v>
      </c>
      <c r="EL9" s="12">
        <v>336212</v>
      </c>
      <c r="EM9" s="12">
        <v>336213</v>
      </c>
      <c r="EN9" s="12">
        <v>336214</v>
      </c>
      <c r="EO9" s="12">
        <v>336310</v>
      </c>
      <c r="EP9" s="12">
        <v>336320</v>
      </c>
      <c r="EQ9" s="12">
        <v>336350</v>
      </c>
      <c r="ER9" s="12">
        <v>336360</v>
      </c>
      <c r="ES9" s="12">
        <v>336370</v>
      </c>
      <c r="ET9" s="12">
        <v>336390</v>
      </c>
      <c r="EU9" s="12" t="s">
        <v>569</v>
      </c>
      <c r="EV9" s="12">
        <v>336411</v>
      </c>
      <c r="EW9" s="12">
        <v>336412</v>
      </c>
      <c r="EX9" s="12">
        <v>336413</v>
      </c>
      <c r="EY9" s="12">
        <v>336414</v>
      </c>
      <c r="EZ9" s="12" t="s">
        <v>575</v>
      </c>
      <c r="FA9" s="12">
        <v>336500</v>
      </c>
      <c r="FB9" s="12">
        <v>336611</v>
      </c>
      <c r="FC9" s="12">
        <v>336612</v>
      </c>
      <c r="FD9" s="12">
        <v>336991</v>
      </c>
      <c r="FE9" s="12">
        <v>336992</v>
      </c>
      <c r="FF9" s="12">
        <v>336999</v>
      </c>
      <c r="FG9" s="12">
        <v>337110</v>
      </c>
      <c r="FH9" s="12">
        <v>337121</v>
      </c>
      <c r="FI9" s="12">
        <v>337122</v>
      </c>
      <c r="FJ9" s="12">
        <v>337127</v>
      </c>
      <c r="FK9" s="12" t="s">
        <v>587</v>
      </c>
      <c r="FL9" s="12">
        <v>337215</v>
      </c>
      <c r="FM9" s="12" t="s">
        <v>399</v>
      </c>
      <c r="FN9" s="12">
        <v>337900</v>
      </c>
      <c r="FO9" s="12">
        <v>339112</v>
      </c>
      <c r="FP9" s="12">
        <v>339113</v>
      </c>
      <c r="FQ9" s="12">
        <v>339114</v>
      </c>
      <c r="FR9" s="12">
        <v>339115</v>
      </c>
      <c r="FS9" s="12">
        <v>339116</v>
      </c>
      <c r="FT9" s="12">
        <v>339910</v>
      </c>
      <c r="FU9" s="12">
        <v>339920</v>
      </c>
      <c r="FV9" s="12">
        <v>339930</v>
      </c>
      <c r="FW9" s="12">
        <v>339940</v>
      </c>
      <c r="FX9" s="12">
        <v>339950</v>
      </c>
      <c r="FY9" s="12">
        <v>339990</v>
      </c>
      <c r="FZ9" s="12">
        <v>311111</v>
      </c>
      <c r="GA9" s="12">
        <v>311119</v>
      </c>
      <c r="GB9" s="12">
        <v>311210</v>
      </c>
      <c r="GC9" s="12">
        <v>311221</v>
      </c>
      <c r="GD9" s="12">
        <v>311225</v>
      </c>
      <c r="GE9" s="12">
        <v>311224</v>
      </c>
      <c r="GF9" s="12">
        <v>311230</v>
      </c>
      <c r="GG9" s="12">
        <v>311300</v>
      </c>
      <c r="GH9" s="12">
        <v>311410</v>
      </c>
      <c r="GI9" s="12">
        <v>311420</v>
      </c>
      <c r="GJ9" s="12">
        <v>311513</v>
      </c>
      <c r="GK9" s="12">
        <v>311514</v>
      </c>
      <c r="GL9" s="12" t="s">
        <v>615</v>
      </c>
      <c r="GM9" s="12">
        <v>311520</v>
      </c>
      <c r="GN9" s="12">
        <v>311615</v>
      </c>
      <c r="GO9" s="12" t="s">
        <v>619</v>
      </c>
      <c r="GP9" s="12">
        <v>311700</v>
      </c>
      <c r="GQ9" s="12">
        <v>311810</v>
      </c>
      <c r="GR9" s="12" t="s">
        <v>623</v>
      </c>
      <c r="GS9" s="12">
        <v>311910</v>
      </c>
      <c r="GT9" s="12">
        <v>311920</v>
      </c>
      <c r="GU9" s="12">
        <v>311930</v>
      </c>
      <c r="GV9" s="12">
        <v>311940</v>
      </c>
      <c r="GW9" s="12">
        <v>311990</v>
      </c>
      <c r="GX9" s="12">
        <v>312110</v>
      </c>
      <c r="GY9" s="12">
        <v>312120</v>
      </c>
      <c r="GZ9" s="12">
        <v>312130</v>
      </c>
      <c r="HA9" s="12">
        <v>312140</v>
      </c>
      <c r="HB9" s="12">
        <v>312200</v>
      </c>
      <c r="HC9" s="12">
        <v>313100</v>
      </c>
      <c r="HD9" s="12">
        <v>313200</v>
      </c>
      <c r="HE9" s="12">
        <v>313300</v>
      </c>
      <c r="HF9" s="12">
        <v>314110</v>
      </c>
      <c r="HG9" s="12">
        <v>314120</v>
      </c>
      <c r="HH9" s="12">
        <v>314900</v>
      </c>
      <c r="HI9" s="12">
        <v>315000</v>
      </c>
      <c r="HJ9" s="12">
        <v>316000</v>
      </c>
      <c r="HK9" s="12">
        <v>322110</v>
      </c>
      <c r="HL9" s="12">
        <v>322120</v>
      </c>
      <c r="HM9" s="12">
        <v>322130</v>
      </c>
      <c r="HN9" s="12">
        <v>322210</v>
      </c>
      <c r="HO9" s="12">
        <v>322220</v>
      </c>
      <c r="HP9" s="12">
        <v>322230</v>
      </c>
      <c r="HQ9" s="12">
        <v>322291</v>
      </c>
      <c r="HR9" s="12">
        <v>322299</v>
      </c>
      <c r="HS9" s="12">
        <v>323110</v>
      </c>
      <c r="HT9" s="12">
        <v>323120</v>
      </c>
      <c r="HU9" s="12">
        <v>324110</v>
      </c>
      <c r="HV9" s="12">
        <v>324121</v>
      </c>
      <c r="HW9" s="12">
        <v>324122</v>
      </c>
      <c r="HX9" s="12">
        <v>324190</v>
      </c>
      <c r="HY9" s="12">
        <v>325110</v>
      </c>
      <c r="HZ9" s="12">
        <v>325120</v>
      </c>
      <c r="IA9" s="12">
        <v>325130</v>
      </c>
      <c r="IB9" s="12">
        <v>325180</v>
      </c>
      <c r="IC9" s="12">
        <v>325190</v>
      </c>
      <c r="ID9" s="12">
        <v>325211</v>
      </c>
      <c r="IE9" s="12" t="s">
        <v>398</v>
      </c>
      <c r="IF9" s="12">
        <v>325411</v>
      </c>
      <c r="IG9" s="12">
        <v>325412</v>
      </c>
      <c r="IH9" s="12">
        <v>325413</v>
      </c>
      <c r="II9" s="12">
        <v>325414</v>
      </c>
      <c r="IJ9" s="12">
        <v>325310</v>
      </c>
      <c r="IK9" s="12">
        <v>325320</v>
      </c>
      <c r="IL9" s="12">
        <v>325510</v>
      </c>
      <c r="IM9" s="12">
        <v>325520</v>
      </c>
      <c r="IN9" s="12">
        <v>325610</v>
      </c>
      <c r="IO9" s="12">
        <v>325620</v>
      </c>
      <c r="IP9" s="12">
        <v>325910</v>
      </c>
      <c r="IQ9" s="12" t="s">
        <v>675</v>
      </c>
      <c r="IR9" s="12">
        <v>326110</v>
      </c>
      <c r="IS9" s="12">
        <v>326120</v>
      </c>
      <c r="IT9" s="12">
        <v>326130</v>
      </c>
      <c r="IU9" s="12">
        <v>326140</v>
      </c>
      <c r="IV9" s="12">
        <v>326150</v>
      </c>
      <c r="IW9" s="12">
        <v>326160</v>
      </c>
      <c r="IX9" s="12">
        <v>326190</v>
      </c>
      <c r="IY9" s="12">
        <v>326210</v>
      </c>
      <c r="IZ9" s="12">
        <v>326220</v>
      </c>
      <c r="JA9" s="12">
        <v>326290</v>
      </c>
      <c r="JB9" s="12">
        <v>420000</v>
      </c>
      <c r="JC9" s="12">
        <v>441000</v>
      </c>
      <c r="JD9" s="12">
        <v>445000</v>
      </c>
      <c r="JE9" s="12">
        <v>452000</v>
      </c>
      <c r="JF9" s="12">
        <v>444000</v>
      </c>
      <c r="JG9" s="12">
        <v>446000</v>
      </c>
      <c r="JH9" s="12">
        <v>447000</v>
      </c>
      <c r="JI9" s="12">
        <v>448000</v>
      </c>
      <c r="JJ9" s="12">
        <v>454000</v>
      </c>
      <c r="JK9" s="12" t="s">
        <v>696</v>
      </c>
      <c r="JL9" s="12">
        <v>481000</v>
      </c>
      <c r="JM9" s="12">
        <v>482000</v>
      </c>
      <c r="JN9" s="12">
        <v>483000</v>
      </c>
      <c r="JO9" s="12">
        <v>484000</v>
      </c>
      <c r="JP9" s="12" t="s">
        <v>392</v>
      </c>
      <c r="JQ9" s="12">
        <v>486000</v>
      </c>
      <c r="JR9" s="12" t="s">
        <v>704</v>
      </c>
      <c r="JS9" s="12">
        <v>492000</v>
      </c>
      <c r="JT9" s="12">
        <v>493000</v>
      </c>
      <c r="JU9" s="12">
        <v>511110</v>
      </c>
      <c r="JV9" s="12">
        <v>511120</v>
      </c>
      <c r="JW9" s="12">
        <v>511130</v>
      </c>
      <c r="JX9" s="12" t="s">
        <v>711</v>
      </c>
      <c r="JY9" s="12">
        <v>511200</v>
      </c>
      <c r="JZ9" s="12">
        <v>512100</v>
      </c>
      <c r="KA9" s="12">
        <v>512200</v>
      </c>
      <c r="KB9" s="12">
        <v>515100</v>
      </c>
      <c r="KC9" s="12">
        <v>515200</v>
      </c>
      <c r="KD9" s="12">
        <v>517110</v>
      </c>
      <c r="KE9" s="12">
        <v>517210</v>
      </c>
      <c r="KF9" s="12" t="s">
        <v>720</v>
      </c>
      <c r="KG9" s="12">
        <v>518200</v>
      </c>
      <c r="KH9" s="12">
        <v>519130</v>
      </c>
      <c r="KI9" s="12" t="s">
        <v>724</v>
      </c>
      <c r="KJ9" s="12" t="s">
        <v>726</v>
      </c>
      <c r="KK9" s="12" t="s">
        <v>728</v>
      </c>
      <c r="KL9" s="12">
        <v>523900</v>
      </c>
      <c r="KM9" s="12" t="s">
        <v>731</v>
      </c>
      <c r="KN9" s="12">
        <v>524113</v>
      </c>
      <c r="KO9" s="12" t="s">
        <v>734</v>
      </c>
      <c r="KP9" s="12">
        <v>524200</v>
      </c>
      <c r="KQ9" s="12">
        <v>525000</v>
      </c>
      <c r="KR9" s="12">
        <v>531000</v>
      </c>
      <c r="KS9" s="12">
        <v>532100</v>
      </c>
      <c r="KT9" s="12">
        <v>532400</v>
      </c>
      <c r="KU9" s="12" t="s">
        <v>391</v>
      </c>
      <c r="KV9" s="12">
        <v>533000</v>
      </c>
      <c r="KW9" s="12">
        <v>541100</v>
      </c>
      <c r="KX9" s="12">
        <v>541511</v>
      </c>
      <c r="KY9" s="12">
        <v>541512</v>
      </c>
      <c r="KZ9" s="12" t="s">
        <v>746</v>
      </c>
      <c r="LA9" s="12">
        <v>541200</v>
      </c>
      <c r="LB9" s="12">
        <v>541300</v>
      </c>
      <c r="LC9" s="12">
        <v>541610</v>
      </c>
      <c r="LD9" s="12" t="s">
        <v>382</v>
      </c>
      <c r="LE9" s="12">
        <v>541700</v>
      </c>
      <c r="LF9" s="12">
        <v>541800</v>
      </c>
      <c r="LG9" s="12">
        <v>541400</v>
      </c>
      <c r="LH9" s="12">
        <v>541920</v>
      </c>
      <c r="LI9" s="12">
        <v>541940</v>
      </c>
      <c r="LJ9" s="12" t="s">
        <v>757</v>
      </c>
      <c r="LK9" s="12">
        <v>550000</v>
      </c>
      <c r="LL9" s="12">
        <v>561300</v>
      </c>
      <c r="LM9" s="12">
        <v>561700</v>
      </c>
      <c r="LN9" s="12">
        <v>561100</v>
      </c>
      <c r="LO9" s="12">
        <v>561200</v>
      </c>
      <c r="LP9" s="12">
        <v>561400</v>
      </c>
      <c r="LQ9" s="12">
        <v>561500</v>
      </c>
      <c r="LR9" s="12">
        <v>561600</v>
      </c>
      <c r="LS9" s="12">
        <v>561900</v>
      </c>
      <c r="LT9" s="12">
        <v>562000</v>
      </c>
      <c r="LU9" s="12">
        <v>611100</v>
      </c>
      <c r="LV9" s="12" t="s">
        <v>393</v>
      </c>
      <c r="LW9" s="12" t="s">
        <v>401</v>
      </c>
      <c r="LX9" s="12">
        <v>621100</v>
      </c>
      <c r="LY9" s="12">
        <v>621200</v>
      </c>
      <c r="LZ9" s="12">
        <v>621300</v>
      </c>
      <c r="MA9" s="12">
        <v>621400</v>
      </c>
      <c r="MB9" s="12">
        <v>621500</v>
      </c>
      <c r="MC9" s="12">
        <v>621600</v>
      </c>
      <c r="MD9" s="12">
        <v>621900</v>
      </c>
      <c r="ME9" s="12">
        <v>622000</v>
      </c>
      <c r="MF9" s="12" t="s">
        <v>780</v>
      </c>
      <c r="MG9" s="12" t="s">
        <v>782</v>
      </c>
      <c r="MH9" s="12">
        <v>624100</v>
      </c>
      <c r="MI9" s="12">
        <v>624400</v>
      </c>
      <c r="MJ9" s="12" t="s">
        <v>386</v>
      </c>
      <c r="MK9" s="12">
        <v>711100</v>
      </c>
      <c r="ML9" s="12">
        <v>711200</v>
      </c>
      <c r="MM9" s="12">
        <v>711500</v>
      </c>
      <c r="MN9" s="12" t="s">
        <v>790</v>
      </c>
      <c r="MO9" s="12">
        <v>712000</v>
      </c>
      <c r="MP9" s="12">
        <v>713100</v>
      </c>
      <c r="MQ9" s="12">
        <v>713200</v>
      </c>
      <c r="MR9" s="12">
        <v>713900</v>
      </c>
      <c r="MS9" s="12">
        <v>721000</v>
      </c>
      <c r="MT9" s="12">
        <v>722110</v>
      </c>
      <c r="MU9" s="12">
        <v>722211</v>
      </c>
      <c r="MV9" s="12" t="s">
        <v>799</v>
      </c>
      <c r="MW9" s="12">
        <v>811100</v>
      </c>
      <c r="MX9" s="12">
        <v>811200</v>
      </c>
      <c r="MY9" s="12">
        <v>811300</v>
      </c>
      <c r="MZ9" s="12">
        <v>811400</v>
      </c>
      <c r="NA9" s="12">
        <v>812100</v>
      </c>
      <c r="NB9" s="12">
        <v>812200</v>
      </c>
      <c r="NC9" s="12">
        <v>812300</v>
      </c>
      <c r="ND9" s="12">
        <v>812900</v>
      </c>
      <c r="NE9" s="12">
        <v>813100</v>
      </c>
      <c r="NF9" s="12" t="s">
        <v>381</v>
      </c>
      <c r="NG9" s="163" t="s">
        <v>811</v>
      </c>
      <c r="NH9" s="178">
        <v>491000</v>
      </c>
      <c r="NI9" s="179" t="s">
        <v>815</v>
      </c>
      <c r="NJ9" s="180" t="s">
        <v>383</v>
      </c>
    </row>
    <row r="10" spans="1:374" s="13" customFormat="1" ht="58.5" customHeight="1" thickBot="1" x14ac:dyDescent="0.4">
      <c r="B10" s="14" t="s">
        <v>860</v>
      </c>
      <c r="C10" s="15" t="s">
        <v>408</v>
      </c>
      <c r="D10" s="16" t="s">
        <v>409</v>
      </c>
      <c r="E10" s="16" t="s">
        <v>410</v>
      </c>
      <c r="F10" s="16" t="s">
        <v>411</v>
      </c>
      <c r="G10" s="16" t="s">
        <v>412</v>
      </c>
      <c r="H10" s="16" t="s">
        <v>413</v>
      </c>
      <c r="I10" s="16" t="s">
        <v>415</v>
      </c>
      <c r="J10" s="16" t="s">
        <v>416</v>
      </c>
      <c r="K10" s="16" t="s">
        <v>418</v>
      </c>
      <c r="L10" s="16" t="s">
        <v>419</v>
      </c>
      <c r="M10" s="16" t="s">
        <v>420</v>
      </c>
      <c r="N10" s="16" t="s">
        <v>421</v>
      </c>
      <c r="O10" s="16" t="s">
        <v>422</v>
      </c>
      <c r="P10" s="16" t="s">
        <v>423</v>
      </c>
      <c r="Q10" s="16" t="s">
        <v>424</v>
      </c>
      <c r="R10" s="16" t="s">
        <v>426</v>
      </c>
      <c r="S10" s="16" t="s">
        <v>427</v>
      </c>
      <c r="T10" s="16" t="s">
        <v>429</v>
      </c>
      <c r="U10" s="16" t="s">
        <v>430</v>
      </c>
      <c r="V10" s="16" t="s">
        <v>432</v>
      </c>
      <c r="W10" s="16" t="s">
        <v>433</v>
      </c>
      <c r="X10" s="16" t="s">
        <v>434</v>
      </c>
      <c r="Y10" s="16" t="s">
        <v>435</v>
      </c>
      <c r="Z10" s="16" t="s">
        <v>436</v>
      </c>
      <c r="AA10" s="16" t="s">
        <v>437</v>
      </c>
      <c r="AB10" s="16" t="s">
        <v>438</v>
      </c>
      <c r="AC10" s="16" t="s">
        <v>439</v>
      </c>
      <c r="AD10" s="16" t="s">
        <v>440</v>
      </c>
      <c r="AE10" s="16" t="s">
        <v>441</v>
      </c>
      <c r="AF10" s="16" t="s">
        <v>442</v>
      </c>
      <c r="AG10" s="16" t="s">
        <v>443</v>
      </c>
      <c r="AH10" s="16" t="s">
        <v>444</v>
      </c>
      <c r="AI10" s="16" t="s">
        <v>445</v>
      </c>
      <c r="AJ10" s="16" t="s">
        <v>446</v>
      </c>
      <c r="AK10" s="16" t="s">
        <v>447</v>
      </c>
      <c r="AL10" s="16" t="s">
        <v>448</v>
      </c>
      <c r="AM10" s="16" t="s">
        <v>449</v>
      </c>
      <c r="AN10" s="16" t="s">
        <v>450</v>
      </c>
      <c r="AO10" s="16" t="s">
        <v>451</v>
      </c>
      <c r="AP10" s="16" t="s">
        <v>452</v>
      </c>
      <c r="AQ10" s="16" t="s">
        <v>453</v>
      </c>
      <c r="AR10" s="16" t="s">
        <v>454</v>
      </c>
      <c r="AS10" s="16" t="s">
        <v>455</v>
      </c>
      <c r="AT10" s="16" t="s">
        <v>456</v>
      </c>
      <c r="AU10" s="16" t="s">
        <v>457</v>
      </c>
      <c r="AV10" s="16" t="s">
        <v>458</v>
      </c>
      <c r="AW10" s="16" t="s">
        <v>459</v>
      </c>
      <c r="AX10" s="16" t="s">
        <v>461</v>
      </c>
      <c r="AY10" s="16" t="s">
        <v>462</v>
      </c>
      <c r="AZ10" s="16" t="s">
        <v>463</v>
      </c>
      <c r="BA10" s="16" t="s">
        <v>464</v>
      </c>
      <c r="BB10" s="16" t="s">
        <v>465</v>
      </c>
      <c r="BC10" s="16" t="s">
        <v>466</v>
      </c>
      <c r="BD10" s="16" t="s">
        <v>467</v>
      </c>
      <c r="BE10" s="16" t="s">
        <v>469</v>
      </c>
      <c r="BF10" s="16" t="s">
        <v>470</v>
      </c>
      <c r="BG10" s="16" t="s">
        <v>471</v>
      </c>
      <c r="BH10" s="16" t="s">
        <v>472</v>
      </c>
      <c r="BI10" s="16" t="s">
        <v>473</v>
      </c>
      <c r="BJ10" s="16" t="s">
        <v>474</v>
      </c>
      <c r="BK10" s="16" t="s">
        <v>475</v>
      </c>
      <c r="BL10" s="16" t="s">
        <v>476</v>
      </c>
      <c r="BM10" s="16" t="s">
        <v>477</v>
      </c>
      <c r="BN10" s="16" t="s">
        <v>478</v>
      </c>
      <c r="BO10" s="16" t="s">
        <v>479</v>
      </c>
      <c r="BP10" s="16" t="s">
        <v>480</v>
      </c>
      <c r="BQ10" s="16" t="s">
        <v>481</v>
      </c>
      <c r="BR10" s="16" t="s">
        <v>482</v>
      </c>
      <c r="BS10" s="16" t="s">
        <v>484</v>
      </c>
      <c r="BT10" s="16" t="s">
        <v>485</v>
      </c>
      <c r="BU10" s="16" t="s">
        <v>486</v>
      </c>
      <c r="BV10" s="16" t="s">
        <v>488</v>
      </c>
      <c r="BW10" s="16" t="s">
        <v>489</v>
      </c>
      <c r="BX10" s="16" t="s">
        <v>490</v>
      </c>
      <c r="BY10" s="16" t="s">
        <v>491</v>
      </c>
      <c r="BZ10" s="16" t="s">
        <v>492</v>
      </c>
      <c r="CA10" s="16" t="s">
        <v>493</v>
      </c>
      <c r="CB10" s="16" t="s">
        <v>494</v>
      </c>
      <c r="CC10" s="16" t="s">
        <v>495</v>
      </c>
      <c r="CD10" s="16" t="s">
        <v>496</v>
      </c>
      <c r="CE10" s="16" t="s">
        <v>497</v>
      </c>
      <c r="CF10" s="16" t="s">
        <v>498</v>
      </c>
      <c r="CG10" s="16" t="s">
        <v>499</v>
      </c>
      <c r="CH10" s="16" t="s">
        <v>500</v>
      </c>
      <c r="CI10" s="16" t="s">
        <v>501</v>
      </c>
      <c r="CJ10" s="16" t="s">
        <v>502</v>
      </c>
      <c r="CK10" s="16" t="s">
        <v>503</v>
      </c>
      <c r="CL10" s="16" t="s">
        <v>504</v>
      </c>
      <c r="CM10" s="16" t="s">
        <v>506</v>
      </c>
      <c r="CN10" s="16" t="s">
        <v>507</v>
      </c>
      <c r="CO10" s="16" t="s">
        <v>508</v>
      </c>
      <c r="CP10" s="16" t="s">
        <v>509</v>
      </c>
      <c r="CQ10" s="16" t="s">
        <v>510</v>
      </c>
      <c r="CR10" s="16" t="s">
        <v>511</v>
      </c>
      <c r="CS10" s="16" t="s">
        <v>512</v>
      </c>
      <c r="CT10" s="16" t="s">
        <v>513</v>
      </c>
      <c r="CU10" s="16" t="s">
        <v>514</v>
      </c>
      <c r="CV10" s="16" t="s">
        <v>515</v>
      </c>
      <c r="CW10" s="16" t="s">
        <v>516</v>
      </c>
      <c r="CX10" s="16" t="s">
        <v>518</v>
      </c>
      <c r="CY10" s="16" t="s">
        <v>520</v>
      </c>
      <c r="CZ10" s="16" t="s">
        <v>521</v>
      </c>
      <c r="DA10" s="16" t="s">
        <v>522</v>
      </c>
      <c r="DB10" s="16" t="s">
        <v>523</v>
      </c>
      <c r="DC10" s="16" t="s">
        <v>524</v>
      </c>
      <c r="DD10" s="16" t="s">
        <v>525</v>
      </c>
      <c r="DE10" s="16" t="s">
        <v>526</v>
      </c>
      <c r="DF10" s="16" t="s">
        <v>527</v>
      </c>
      <c r="DG10" s="16" t="s">
        <v>528</v>
      </c>
      <c r="DH10" s="16" t="s">
        <v>530</v>
      </c>
      <c r="DI10" s="16" t="s">
        <v>531</v>
      </c>
      <c r="DJ10" s="16" t="s">
        <v>532</v>
      </c>
      <c r="DK10" s="16" t="s">
        <v>533</v>
      </c>
      <c r="DL10" s="16" t="s">
        <v>534</v>
      </c>
      <c r="DM10" s="16" t="s">
        <v>535</v>
      </c>
      <c r="DN10" s="16" t="s">
        <v>536</v>
      </c>
      <c r="DO10" s="16" t="s">
        <v>537</v>
      </c>
      <c r="DP10" s="16" t="s">
        <v>538</v>
      </c>
      <c r="DQ10" s="16" t="s">
        <v>539</v>
      </c>
      <c r="DR10" s="16" t="s">
        <v>540</v>
      </c>
      <c r="DS10" s="16" t="s">
        <v>541</v>
      </c>
      <c r="DT10" s="16" t="s">
        <v>542</v>
      </c>
      <c r="DU10" s="16" t="s">
        <v>543</v>
      </c>
      <c r="DV10" s="16" t="s">
        <v>544</v>
      </c>
      <c r="DW10" s="16" t="s">
        <v>545</v>
      </c>
      <c r="DX10" s="16" t="s">
        <v>546</v>
      </c>
      <c r="DY10" s="16" t="s">
        <v>547</v>
      </c>
      <c r="DZ10" s="16" t="s">
        <v>548</v>
      </c>
      <c r="EA10" s="16" t="s">
        <v>549</v>
      </c>
      <c r="EB10" s="16" t="s">
        <v>550</v>
      </c>
      <c r="EC10" s="16" t="s">
        <v>551</v>
      </c>
      <c r="ED10" s="16" t="s">
        <v>552</v>
      </c>
      <c r="EE10" s="16" t="s">
        <v>553</v>
      </c>
      <c r="EF10" s="16" t="s">
        <v>554</v>
      </c>
      <c r="EG10" s="16" t="s">
        <v>555</v>
      </c>
      <c r="EH10" s="16" t="s">
        <v>556</v>
      </c>
      <c r="EI10" s="16" t="s">
        <v>557</v>
      </c>
      <c r="EJ10" s="16" t="s">
        <v>558</v>
      </c>
      <c r="EK10" s="16" t="s">
        <v>559</v>
      </c>
      <c r="EL10" s="16" t="s">
        <v>560</v>
      </c>
      <c r="EM10" s="16" t="s">
        <v>561</v>
      </c>
      <c r="EN10" s="16" t="s">
        <v>562</v>
      </c>
      <c r="EO10" s="16" t="s">
        <v>563</v>
      </c>
      <c r="EP10" s="16" t="s">
        <v>564</v>
      </c>
      <c r="EQ10" s="16" t="s">
        <v>565</v>
      </c>
      <c r="ER10" s="16" t="s">
        <v>566</v>
      </c>
      <c r="ES10" s="16" t="s">
        <v>567</v>
      </c>
      <c r="ET10" s="16" t="s">
        <v>568</v>
      </c>
      <c r="EU10" s="16" t="s">
        <v>570</v>
      </c>
      <c r="EV10" s="16" t="s">
        <v>571</v>
      </c>
      <c r="EW10" s="16" t="s">
        <v>572</v>
      </c>
      <c r="EX10" s="16" t="s">
        <v>573</v>
      </c>
      <c r="EY10" s="16" t="s">
        <v>574</v>
      </c>
      <c r="EZ10" s="16" t="s">
        <v>576</v>
      </c>
      <c r="FA10" s="16" t="s">
        <v>577</v>
      </c>
      <c r="FB10" s="16" t="s">
        <v>578</v>
      </c>
      <c r="FC10" s="16" t="s">
        <v>579</v>
      </c>
      <c r="FD10" s="16" t="s">
        <v>580</v>
      </c>
      <c r="FE10" s="16" t="s">
        <v>581</v>
      </c>
      <c r="FF10" s="16" t="s">
        <v>582</v>
      </c>
      <c r="FG10" s="16" t="s">
        <v>583</v>
      </c>
      <c r="FH10" s="16" t="s">
        <v>584</v>
      </c>
      <c r="FI10" s="16" t="s">
        <v>585</v>
      </c>
      <c r="FJ10" s="16" t="s">
        <v>586</v>
      </c>
      <c r="FK10" s="16" t="s">
        <v>588</v>
      </c>
      <c r="FL10" s="16" t="s">
        <v>589</v>
      </c>
      <c r="FM10" s="16" t="s">
        <v>590</v>
      </c>
      <c r="FN10" s="16" t="s">
        <v>591</v>
      </c>
      <c r="FO10" s="16" t="s">
        <v>592</v>
      </c>
      <c r="FP10" s="16" t="s">
        <v>593</v>
      </c>
      <c r="FQ10" s="16" t="s">
        <v>594</v>
      </c>
      <c r="FR10" s="16" t="s">
        <v>595</v>
      </c>
      <c r="FS10" s="16" t="s">
        <v>596</v>
      </c>
      <c r="FT10" s="16" t="s">
        <v>597</v>
      </c>
      <c r="FU10" s="16" t="s">
        <v>598</v>
      </c>
      <c r="FV10" s="16" t="s">
        <v>599</v>
      </c>
      <c r="FW10" s="16" t="s">
        <v>600</v>
      </c>
      <c r="FX10" s="16" t="s">
        <v>601</v>
      </c>
      <c r="FY10" s="16" t="s">
        <v>602</v>
      </c>
      <c r="FZ10" s="16" t="s">
        <v>603</v>
      </c>
      <c r="GA10" s="16" t="s">
        <v>604</v>
      </c>
      <c r="GB10" s="16" t="s">
        <v>605</v>
      </c>
      <c r="GC10" s="16" t="s">
        <v>606</v>
      </c>
      <c r="GD10" s="16" t="s">
        <v>607</v>
      </c>
      <c r="GE10" s="16" t="s">
        <v>608</v>
      </c>
      <c r="GF10" s="16" t="s">
        <v>609</v>
      </c>
      <c r="GG10" s="16" t="s">
        <v>610</v>
      </c>
      <c r="GH10" s="16" t="s">
        <v>611</v>
      </c>
      <c r="GI10" s="16" t="s">
        <v>612</v>
      </c>
      <c r="GJ10" s="16" t="s">
        <v>613</v>
      </c>
      <c r="GK10" s="16" t="s">
        <v>614</v>
      </c>
      <c r="GL10" s="16" t="s">
        <v>616</v>
      </c>
      <c r="GM10" s="16" t="s">
        <v>617</v>
      </c>
      <c r="GN10" s="16" t="s">
        <v>618</v>
      </c>
      <c r="GO10" s="16" t="s">
        <v>620</v>
      </c>
      <c r="GP10" s="16" t="s">
        <v>621</v>
      </c>
      <c r="GQ10" s="16" t="s">
        <v>622</v>
      </c>
      <c r="GR10" s="16" t="s">
        <v>624</v>
      </c>
      <c r="GS10" s="16" t="s">
        <v>625</v>
      </c>
      <c r="GT10" s="16" t="s">
        <v>626</v>
      </c>
      <c r="GU10" s="16" t="s">
        <v>627</v>
      </c>
      <c r="GV10" s="16" t="s">
        <v>628</v>
      </c>
      <c r="GW10" s="16" t="s">
        <v>629</v>
      </c>
      <c r="GX10" s="16" t="s">
        <v>630</v>
      </c>
      <c r="GY10" s="16" t="s">
        <v>631</v>
      </c>
      <c r="GZ10" s="16" t="s">
        <v>632</v>
      </c>
      <c r="HA10" s="16" t="s">
        <v>633</v>
      </c>
      <c r="HB10" s="16" t="s">
        <v>634</v>
      </c>
      <c r="HC10" s="16" t="s">
        <v>635</v>
      </c>
      <c r="HD10" s="16" t="s">
        <v>636</v>
      </c>
      <c r="HE10" s="16" t="s">
        <v>637</v>
      </c>
      <c r="HF10" s="16" t="s">
        <v>638</v>
      </c>
      <c r="HG10" s="16" t="s">
        <v>639</v>
      </c>
      <c r="HH10" s="16" t="s">
        <v>640</v>
      </c>
      <c r="HI10" s="16" t="s">
        <v>641</v>
      </c>
      <c r="HJ10" s="16" t="s">
        <v>642</v>
      </c>
      <c r="HK10" s="16" t="s">
        <v>643</v>
      </c>
      <c r="HL10" s="16" t="s">
        <v>644</v>
      </c>
      <c r="HM10" s="16" t="s">
        <v>645</v>
      </c>
      <c r="HN10" s="16" t="s">
        <v>646</v>
      </c>
      <c r="HO10" s="16" t="s">
        <v>647</v>
      </c>
      <c r="HP10" s="16" t="s">
        <v>648</v>
      </c>
      <c r="HQ10" s="16" t="s">
        <v>649</v>
      </c>
      <c r="HR10" s="16" t="s">
        <v>650</v>
      </c>
      <c r="HS10" s="16" t="s">
        <v>651</v>
      </c>
      <c r="HT10" s="16" t="s">
        <v>652</v>
      </c>
      <c r="HU10" s="16" t="s">
        <v>653</v>
      </c>
      <c r="HV10" s="16" t="s">
        <v>654</v>
      </c>
      <c r="HW10" s="16" t="s">
        <v>655</v>
      </c>
      <c r="HX10" s="16" t="s">
        <v>656</v>
      </c>
      <c r="HY10" s="16" t="s">
        <v>657</v>
      </c>
      <c r="HZ10" s="16" t="s">
        <v>658</v>
      </c>
      <c r="IA10" s="16" t="s">
        <v>659</v>
      </c>
      <c r="IB10" s="16" t="s">
        <v>660</v>
      </c>
      <c r="IC10" s="16" t="s">
        <v>661</v>
      </c>
      <c r="ID10" s="16" t="s">
        <v>662</v>
      </c>
      <c r="IE10" s="16" t="s">
        <v>663</v>
      </c>
      <c r="IF10" s="16" t="s">
        <v>664</v>
      </c>
      <c r="IG10" s="16" t="s">
        <v>665</v>
      </c>
      <c r="IH10" s="16" t="s">
        <v>666</v>
      </c>
      <c r="II10" s="16" t="s">
        <v>667</v>
      </c>
      <c r="IJ10" s="16" t="s">
        <v>668</v>
      </c>
      <c r="IK10" s="16" t="s">
        <v>669</v>
      </c>
      <c r="IL10" s="16" t="s">
        <v>670</v>
      </c>
      <c r="IM10" s="16" t="s">
        <v>671</v>
      </c>
      <c r="IN10" s="16" t="s">
        <v>672</v>
      </c>
      <c r="IO10" s="16" t="s">
        <v>673</v>
      </c>
      <c r="IP10" s="16" t="s">
        <v>674</v>
      </c>
      <c r="IQ10" s="16" t="s">
        <v>676</v>
      </c>
      <c r="IR10" s="16" t="s">
        <v>677</v>
      </c>
      <c r="IS10" s="16" t="s">
        <v>678</v>
      </c>
      <c r="IT10" s="16" t="s">
        <v>679</v>
      </c>
      <c r="IU10" s="16" t="s">
        <v>680</v>
      </c>
      <c r="IV10" s="16" t="s">
        <v>681</v>
      </c>
      <c r="IW10" s="16" t="s">
        <v>682</v>
      </c>
      <c r="IX10" s="16" t="s">
        <v>683</v>
      </c>
      <c r="IY10" s="16" t="s">
        <v>684</v>
      </c>
      <c r="IZ10" s="16" t="s">
        <v>685</v>
      </c>
      <c r="JA10" s="16" t="s">
        <v>686</v>
      </c>
      <c r="JB10" s="16" t="s">
        <v>687</v>
      </c>
      <c r="JC10" s="16" t="s">
        <v>688</v>
      </c>
      <c r="JD10" s="16" t="s">
        <v>689</v>
      </c>
      <c r="JE10" s="16" t="s">
        <v>690</v>
      </c>
      <c r="JF10" s="16" t="s">
        <v>691</v>
      </c>
      <c r="JG10" s="16" t="s">
        <v>692</v>
      </c>
      <c r="JH10" s="16" t="s">
        <v>693</v>
      </c>
      <c r="JI10" s="16" t="s">
        <v>694</v>
      </c>
      <c r="JJ10" s="16" t="s">
        <v>695</v>
      </c>
      <c r="JK10" s="16" t="s">
        <v>697</v>
      </c>
      <c r="JL10" s="16" t="s">
        <v>698</v>
      </c>
      <c r="JM10" s="16" t="s">
        <v>699</v>
      </c>
      <c r="JN10" s="16" t="s">
        <v>700</v>
      </c>
      <c r="JO10" s="16" t="s">
        <v>701</v>
      </c>
      <c r="JP10" s="16" t="s">
        <v>702</v>
      </c>
      <c r="JQ10" s="16" t="s">
        <v>703</v>
      </c>
      <c r="JR10" s="16" t="s">
        <v>705</v>
      </c>
      <c r="JS10" s="16" t="s">
        <v>706</v>
      </c>
      <c r="JT10" s="16" t="s">
        <v>707</v>
      </c>
      <c r="JU10" s="16" t="s">
        <v>708</v>
      </c>
      <c r="JV10" s="16" t="s">
        <v>709</v>
      </c>
      <c r="JW10" s="16" t="s">
        <v>710</v>
      </c>
      <c r="JX10" s="16" t="s">
        <v>712</v>
      </c>
      <c r="JY10" s="16" t="s">
        <v>713</v>
      </c>
      <c r="JZ10" s="16" t="s">
        <v>714</v>
      </c>
      <c r="KA10" s="16" t="s">
        <v>715</v>
      </c>
      <c r="KB10" s="16" t="s">
        <v>716</v>
      </c>
      <c r="KC10" s="16" t="s">
        <v>717</v>
      </c>
      <c r="KD10" s="16" t="s">
        <v>718</v>
      </c>
      <c r="KE10" s="16" t="s">
        <v>719</v>
      </c>
      <c r="KF10" s="16" t="s">
        <v>721</v>
      </c>
      <c r="KG10" s="16" t="s">
        <v>722</v>
      </c>
      <c r="KH10" s="16" t="s">
        <v>723</v>
      </c>
      <c r="KI10" s="16" t="s">
        <v>725</v>
      </c>
      <c r="KJ10" s="16" t="s">
        <v>727</v>
      </c>
      <c r="KK10" s="16" t="s">
        <v>729</v>
      </c>
      <c r="KL10" s="16" t="s">
        <v>730</v>
      </c>
      <c r="KM10" s="16" t="s">
        <v>732</v>
      </c>
      <c r="KN10" s="16" t="s">
        <v>733</v>
      </c>
      <c r="KO10" s="16" t="s">
        <v>735</v>
      </c>
      <c r="KP10" s="16" t="s">
        <v>736</v>
      </c>
      <c r="KQ10" s="16" t="s">
        <v>737</v>
      </c>
      <c r="KR10" s="16" t="s">
        <v>738</v>
      </c>
      <c r="KS10" s="16" t="s">
        <v>739</v>
      </c>
      <c r="KT10" s="16" t="s">
        <v>740</v>
      </c>
      <c r="KU10" s="16" t="s">
        <v>741</v>
      </c>
      <c r="KV10" s="16" t="s">
        <v>742</v>
      </c>
      <c r="KW10" s="16" t="s">
        <v>743</v>
      </c>
      <c r="KX10" s="16" t="s">
        <v>744</v>
      </c>
      <c r="KY10" s="16" t="s">
        <v>745</v>
      </c>
      <c r="KZ10" s="16" t="s">
        <v>747</v>
      </c>
      <c r="LA10" s="16" t="s">
        <v>748</v>
      </c>
      <c r="LB10" s="16" t="s">
        <v>749</v>
      </c>
      <c r="LC10" s="16" t="s">
        <v>750</v>
      </c>
      <c r="LD10" s="16" t="s">
        <v>751</v>
      </c>
      <c r="LE10" s="16" t="s">
        <v>752</v>
      </c>
      <c r="LF10" s="16" t="s">
        <v>753</v>
      </c>
      <c r="LG10" s="16" t="s">
        <v>754</v>
      </c>
      <c r="LH10" s="16" t="s">
        <v>755</v>
      </c>
      <c r="LI10" s="16" t="s">
        <v>756</v>
      </c>
      <c r="LJ10" s="16" t="s">
        <v>758</v>
      </c>
      <c r="LK10" s="16" t="s">
        <v>759</v>
      </c>
      <c r="LL10" s="16" t="s">
        <v>760</v>
      </c>
      <c r="LM10" s="16" t="s">
        <v>761</v>
      </c>
      <c r="LN10" s="16" t="s">
        <v>762</v>
      </c>
      <c r="LO10" s="16" t="s">
        <v>763</v>
      </c>
      <c r="LP10" s="16" t="s">
        <v>764</v>
      </c>
      <c r="LQ10" s="16" t="s">
        <v>765</v>
      </c>
      <c r="LR10" s="16" t="s">
        <v>766</v>
      </c>
      <c r="LS10" s="16" t="s">
        <v>767</v>
      </c>
      <c r="LT10" s="16" t="s">
        <v>768</v>
      </c>
      <c r="LU10" s="16" t="s">
        <v>769</v>
      </c>
      <c r="LV10" s="16" t="s">
        <v>770</v>
      </c>
      <c r="LW10" s="16" t="s">
        <v>771</v>
      </c>
      <c r="LX10" s="16" t="s">
        <v>772</v>
      </c>
      <c r="LY10" s="16" t="s">
        <v>773</v>
      </c>
      <c r="LZ10" s="16" t="s">
        <v>774</v>
      </c>
      <c r="MA10" s="16" t="s">
        <v>775</v>
      </c>
      <c r="MB10" s="16" t="s">
        <v>776</v>
      </c>
      <c r="MC10" s="16" t="s">
        <v>777</v>
      </c>
      <c r="MD10" s="16" t="s">
        <v>778</v>
      </c>
      <c r="ME10" s="16" t="s">
        <v>779</v>
      </c>
      <c r="MF10" s="16" t="s">
        <v>781</v>
      </c>
      <c r="MG10" s="16" t="s">
        <v>783</v>
      </c>
      <c r="MH10" s="16" t="s">
        <v>784</v>
      </c>
      <c r="MI10" s="16" t="s">
        <v>785</v>
      </c>
      <c r="MJ10" s="16" t="s">
        <v>786</v>
      </c>
      <c r="MK10" s="16" t="s">
        <v>787</v>
      </c>
      <c r="ML10" s="16" t="s">
        <v>788</v>
      </c>
      <c r="MM10" s="16" t="s">
        <v>789</v>
      </c>
      <c r="MN10" s="16" t="s">
        <v>791</v>
      </c>
      <c r="MO10" s="16" t="s">
        <v>792</v>
      </c>
      <c r="MP10" s="16" t="s">
        <v>793</v>
      </c>
      <c r="MQ10" s="16" t="s">
        <v>794</v>
      </c>
      <c r="MR10" s="16" t="s">
        <v>795</v>
      </c>
      <c r="MS10" s="16" t="s">
        <v>796</v>
      </c>
      <c r="MT10" s="16" t="s">
        <v>797</v>
      </c>
      <c r="MU10" s="16" t="s">
        <v>798</v>
      </c>
      <c r="MV10" s="16" t="s">
        <v>800</v>
      </c>
      <c r="MW10" s="16" t="s">
        <v>801</v>
      </c>
      <c r="MX10" s="16" t="s">
        <v>802</v>
      </c>
      <c r="MY10" s="16" t="s">
        <v>803</v>
      </c>
      <c r="MZ10" s="16" t="s">
        <v>804</v>
      </c>
      <c r="NA10" s="16" t="s">
        <v>805</v>
      </c>
      <c r="NB10" s="16" t="s">
        <v>806</v>
      </c>
      <c r="NC10" s="16" t="s">
        <v>807</v>
      </c>
      <c r="ND10" s="16" t="s">
        <v>808</v>
      </c>
      <c r="NE10" s="16" t="s">
        <v>809</v>
      </c>
      <c r="NF10" s="16" t="s">
        <v>810</v>
      </c>
      <c r="NG10" s="164" t="s">
        <v>812</v>
      </c>
      <c r="NH10" s="175" t="s">
        <v>813</v>
      </c>
      <c r="NI10" s="176" t="s">
        <v>816</v>
      </c>
      <c r="NJ10" s="177" t="s">
        <v>817</v>
      </c>
    </row>
    <row r="11" spans="1:374" x14ac:dyDescent="0.3">
      <c r="B11" s="17" t="s">
        <v>824</v>
      </c>
      <c r="C11" s="20">
        <v>5.9730999999999996</v>
      </c>
      <c r="D11" s="21">
        <v>8.4838000000000005</v>
      </c>
      <c r="E11" s="21">
        <v>11.7972</v>
      </c>
      <c r="F11" s="21">
        <v>13.594799999999999</v>
      </c>
      <c r="G11" s="21">
        <v>7.9184999999999999</v>
      </c>
      <c r="H11" s="21">
        <v>4.6460999999999997</v>
      </c>
      <c r="I11" s="21">
        <v>4.7938999999999998</v>
      </c>
      <c r="J11" s="21">
        <v>3.5764999999999998</v>
      </c>
      <c r="K11" s="21">
        <v>5.5179999999999998</v>
      </c>
      <c r="L11" s="21">
        <v>11.4267</v>
      </c>
      <c r="M11" s="21">
        <v>15.6806</v>
      </c>
      <c r="N11" s="21">
        <v>18.997199999999999</v>
      </c>
      <c r="O11" s="21">
        <v>2.5499999999999998E-2</v>
      </c>
      <c r="P11" s="21">
        <v>2.4E-2</v>
      </c>
      <c r="Q11" s="21">
        <v>0</v>
      </c>
      <c r="R11" s="21">
        <v>2.1399999999999999E-2</v>
      </c>
      <c r="S11" s="21">
        <v>2.3400000000000001E-2</v>
      </c>
      <c r="T11" s="21">
        <v>2.47E-2</v>
      </c>
      <c r="U11" s="21">
        <v>2.9499999999999998E-2</v>
      </c>
      <c r="V11" s="21">
        <v>3.32E-2</v>
      </c>
      <c r="W11" s="21">
        <v>1.9300000000000001E-2</v>
      </c>
      <c r="X11" s="21">
        <v>1.89E-2</v>
      </c>
      <c r="Y11" s="21">
        <v>0.02</v>
      </c>
      <c r="Z11" s="21">
        <v>5.0099999999999999E-2</v>
      </c>
      <c r="AA11" s="21">
        <v>4.1200000000000001E-2</v>
      </c>
      <c r="AB11" s="21">
        <v>5.6899999999999999E-2</v>
      </c>
      <c r="AC11" s="21">
        <v>3.3500000000000002E-2</v>
      </c>
      <c r="AD11" s="21">
        <v>0.92659999999999998</v>
      </c>
      <c r="AE11" s="21">
        <v>0.42049999999999998</v>
      </c>
      <c r="AF11" s="21">
        <v>0.17249999999999999</v>
      </c>
      <c r="AG11" s="21">
        <v>8.2500000000000004E-2</v>
      </c>
      <c r="AH11" s="21">
        <v>3.0700000000000002E-2</v>
      </c>
      <c r="AI11" s="21">
        <v>2.5899999999999999E-2</v>
      </c>
      <c r="AJ11" s="21">
        <v>2.2499999999999999E-2</v>
      </c>
      <c r="AK11" s="21">
        <v>2.86E-2</v>
      </c>
      <c r="AL11" s="21">
        <v>2.8400000000000002E-2</v>
      </c>
      <c r="AM11" s="21">
        <v>3.09E-2</v>
      </c>
      <c r="AN11" s="21">
        <v>2.1100000000000001E-2</v>
      </c>
      <c r="AO11" s="21">
        <v>1.7299999999999999E-2</v>
      </c>
      <c r="AP11" s="21">
        <v>3.0599999999999999E-2</v>
      </c>
      <c r="AQ11" s="21">
        <v>2.1499999999999998E-2</v>
      </c>
      <c r="AR11" s="21">
        <v>2.4400000000000002E-2</v>
      </c>
      <c r="AS11" s="21">
        <v>2.2800000000000001E-2</v>
      </c>
      <c r="AT11" s="21">
        <v>2.1299999999999999E-2</v>
      </c>
      <c r="AU11" s="21">
        <v>1.9099999999999999E-2</v>
      </c>
      <c r="AV11" s="21">
        <v>2.4E-2</v>
      </c>
      <c r="AW11" s="21">
        <v>2.0400000000000001E-2</v>
      </c>
      <c r="AX11" s="21">
        <v>2.06E-2</v>
      </c>
      <c r="AY11" s="21">
        <v>1.6500000000000001E-2</v>
      </c>
      <c r="AZ11" s="21">
        <v>1.8100000000000002E-2</v>
      </c>
      <c r="BA11" s="21">
        <v>1.9400000000000001E-2</v>
      </c>
      <c r="BB11" s="21">
        <v>2.4899999999999999E-2</v>
      </c>
      <c r="BC11" s="21">
        <v>2.7E-2</v>
      </c>
      <c r="BD11" s="21">
        <v>1.9E-2</v>
      </c>
      <c r="BE11" s="21">
        <v>2.4400000000000002E-2</v>
      </c>
      <c r="BF11" s="21">
        <v>2.3699999999999999E-2</v>
      </c>
      <c r="BG11" s="21">
        <v>2.9499999999999998E-2</v>
      </c>
      <c r="BH11" s="21">
        <v>2.5700000000000001E-2</v>
      </c>
      <c r="BI11" s="21">
        <v>2.9499999999999998E-2</v>
      </c>
      <c r="BJ11" s="21">
        <v>2.5700000000000001E-2</v>
      </c>
      <c r="BK11" s="21">
        <v>2.3099999999999999E-2</v>
      </c>
      <c r="BL11" s="21">
        <v>1.9599999999999999E-2</v>
      </c>
      <c r="BM11" s="21">
        <v>2.3699999999999999E-2</v>
      </c>
      <c r="BN11" s="21">
        <v>2.6599999999999999E-2</v>
      </c>
      <c r="BO11" s="21">
        <v>3.7100000000000001E-2</v>
      </c>
      <c r="BP11" s="21">
        <v>2.1100000000000001E-2</v>
      </c>
      <c r="BQ11" s="21">
        <v>2.5600000000000001E-2</v>
      </c>
      <c r="BR11" s="21">
        <v>2.06E-2</v>
      </c>
      <c r="BS11" s="21">
        <v>2.4199999999999999E-2</v>
      </c>
      <c r="BT11" s="21">
        <v>2.6599999999999999E-2</v>
      </c>
      <c r="BU11" s="21">
        <v>2.3699999999999999E-2</v>
      </c>
      <c r="BV11" s="21">
        <v>2.5000000000000001E-2</v>
      </c>
      <c r="BW11" s="21">
        <v>2.69E-2</v>
      </c>
      <c r="BX11" s="21">
        <v>2.06E-2</v>
      </c>
      <c r="BY11" s="21">
        <v>2.0199999999999999E-2</v>
      </c>
      <c r="BZ11" s="21">
        <v>1.9599999999999999E-2</v>
      </c>
      <c r="CA11" s="21">
        <v>2.9499999999999998E-2</v>
      </c>
      <c r="CB11" s="21">
        <v>2.7400000000000001E-2</v>
      </c>
      <c r="CC11" s="21">
        <v>2.63E-2</v>
      </c>
      <c r="CD11" s="21">
        <v>4.1099999999999998E-2</v>
      </c>
      <c r="CE11" s="21">
        <v>3.2099999999999997E-2</v>
      </c>
      <c r="CF11" s="21">
        <v>2.5700000000000001E-2</v>
      </c>
      <c r="CG11" s="21">
        <v>2.46E-2</v>
      </c>
      <c r="CH11" s="21">
        <v>1.9800000000000002E-2</v>
      </c>
      <c r="CI11" s="21">
        <v>2.52E-2</v>
      </c>
      <c r="CJ11" s="21">
        <v>3.5000000000000003E-2</v>
      </c>
      <c r="CK11" s="21">
        <v>4.1099999999999998E-2</v>
      </c>
      <c r="CL11" s="21">
        <v>2.8199999999999999E-2</v>
      </c>
      <c r="CM11" s="21">
        <v>2.92E-2</v>
      </c>
      <c r="CN11" s="21">
        <v>2.23E-2</v>
      </c>
      <c r="CO11" s="21">
        <v>2.3400000000000001E-2</v>
      </c>
      <c r="CP11" s="21">
        <v>2.3E-2</v>
      </c>
      <c r="CQ11" s="21">
        <v>2.4E-2</v>
      </c>
      <c r="CR11" s="21">
        <v>2.1100000000000001E-2</v>
      </c>
      <c r="CS11" s="21">
        <v>2.1399999999999999E-2</v>
      </c>
      <c r="CT11" s="21">
        <v>2.1100000000000001E-2</v>
      </c>
      <c r="CU11" s="21">
        <v>1.9E-2</v>
      </c>
      <c r="CV11" s="21">
        <v>2.81E-2</v>
      </c>
      <c r="CW11" s="21">
        <v>2.7799999999999998E-2</v>
      </c>
      <c r="CX11" s="21">
        <v>2.29E-2</v>
      </c>
      <c r="CY11" s="21">
        <v>2.7900000000000001E-2</v>
      </c>
      <c r="CZ11" s="21">
        <v>4.24E-2</v>
      </c>
      <c r="DA11" s="21">
        <v>4.0399999999999998E-2</v>
      </c>
      <c r="DB11" s="21">
        <v>2.6100000000000002E-2</v>
      </c>
      <c r="DC11" s="21">
        <v>3.2000000000000001E-2</v>
      </c>
      <c r="DD11" s="21">
        <v>2.41E-2</v>
      </c>
      <c r="DE11" s="21">
        <v>4.2500000000000003E-2</v>
      </c>
      <c r="DF11" s="21">
        <v>3.0700000000000002E-2</v>
      </c>
      <c r="DG11" s="21">
        <v>2.92E-2</v>
      </c>
      <c r="DH11" s="21">
        <v>4.1099999999999998E-2</v>
      </c>
      <c r="DI11" s="21">
        <v>1.9800000000000002E-2</v>
      </c>
      <c r="DJ11" s="21">
        <v>2.8199999999999999E-2</v>
      </c>
      <c r="DK11" s="21">
        <v>4.4499999999999998E-2</v>
      </c>
      <c r="DL11" s="21">
        <v>4.7199999999999999E-2</v>
      </c>
      <c r="DM11" s="21">
        <v>1.5100000000000001E-2</v>
      </c>
      <c r="DN11" s="21">
        <v>3.4700000000000002E-2</v>
      </c>
      <c r="DO11" s="21">
        <v>2.3E-2</v>
      </c>
      <c r="DP11" s="21">
        <v>2.7099999999999999E-2</v>
      </c>
      <c r="DQ11" s="21">
        <v>2.4199999999999999E-2</v>
      </c>
      <c r="DR11" s="21">
        <v>3.9600000000000003E-2</v>
      </c>
      <c r="DS11" s="21">
        <v>2.6499999999999999E-2</v>
      </c>
      <c r="DT11" s="21">
        <v>3.0599999999999999E-2</v>
      </c>
      <c r="DU11" s="21">
        <v>2.4799999999999999E-2</v>
      </c>
      <c r="DV11" s="21">
        <v>2.3400000000000001E-2</v>
      </c>
      <c r="DW11" s="21">
        <v>1.8700000000000001E-2</v>
      </c>
      <c r="DX11" s="21">
        <v>2.4899999999999999E-2</v>
      </c>
      <c r="DY11" s="21">
        <v>2.23E-2</v>
      </c>
      <c r="DZ11" s="21">
        <v>2.47E-2</v>
      </c>
      <c r="EA11" s="21">
        <v>3.5799999999999998E-2</v>
      </c>
      <c r="EB11" s="21">
        <v>1.7500000000000002E-2</v>
      </c>
      <c r="EC11" s="21">
        <v>2.24E-2</v>
      </c>
      <c r="ED11" s="21">
        <v>1.9300000000000001E-2</v>
      </c>
      <c r="EE11" s="21">
        <v>2.1600000000000001E-2</v>
      </c>
      <c r="EF11" s="21">
        <v>2.0199999999999999E-2</v>
      </c>
      <c r="EG11" s="21">
        <v>2.75E-2</v>
      </c>
      <c r="EH11" s="21">
        <v>1.7100000000000001E-2</v>
      </c>
      <c r="EI11" s="21">
        <v>1.7399999999999999E-2</v>
      </c>
      <c r="EJ11" s="21">
        <v>1.8100000000000002E-2</v>
      </c>
      <c r="EK11" s="21">
        <v>2.8000000000000001E-2</v>
      </c>
      <c r="EL11" s="21">
        <v>2.52E-2</v>
      </c>
      <c r="EM11" s="21">
        <v>2.2200000000000001E-2</v>
      </c>
      <c r="EN11" s="21">
        <v>2.3699999999999999E-2</v>
      </c>
      <c r="EO11" s="21">
        <v>2.3599999999999999E-2</v>
      </c>
      <c r="EP11" s="21">
        <v>2.3599999999999999E-2</v>
      </c>
      <c r="EQ11" s="21">
        <v>2.29E-2</v>
      </c>
      <c r="ER11" s="21">
        <v>2.7E-2</v>
      </c>
      <c r="ES11" s="21">
        <v>2.0500000000000001E-2</v>
      </c>
      <c r="ET11" s="21">
        <v>2.3199999999999998E-2</v>
      </c>
      <c r="EU11" s="21">
        <v>2.4799999999999999E-2</v>
      </c>
      <c r="EV11" s="21">
        <v>2.07E-2</v>
      </c>
      <c r="EW11" s="21">
        <v>1.84E-2</v>
      </c>
      <c r="EX11" s="21">
        <v>2.52E-2</v>
      </c>
      <c r="EY11" s="21">
        <v>4.2999999999999997E-2</v>
      </c>
      <c r="EZ11" s="21">
        <v>3.32E-2</v>
      </c>
      <c r="FA11" s="21">
        <v>2.1499999999999998E-2</v>
      </c>
      <c r="FB11" s="21">
        <v>3.6299999999999999E-2</v>
      </c>
      <c r="FC11" s="21">
        <v>2.7300000000000001E-2</v>
      </c>
      <c r="FD11" s="21">
        <v>2.0199999999999999E-2</v>
      </c>
      <c r="FE11" s="21">
        <v>2.06E-2</v>
      </c>
      <c r="FF11" s="21">
        <v>1.9199999999999998E-2</v>
      </c>
      <c r="FG11" s="21">
        <v>5.4199999999999998E-2</v>
      </c>
      <c r="FH11" s="21">
        <v>2.75E-2</v>
      </c>
      <c r="FI11" s="21">
        <v>5.4199999999999998E-2</v>
      </c>
      <c r="FJ11" s="21">
        <v>3.56E-2</v>
      </c>
      <c r="FK11" s="21">
        <v>2.87E-2</v>
      </c>
      <c r="FL11" s="21">
        <v>3.4799999999999998E-2</v>
      </c>
      <c r="FM11" s="21">
        <v>3.8899999999999997E-2</v>
      </c>
      <c r="FN11" s="21">
        <v>2.8799999999999999E-2</v>
      </c>
      <c r="FO11" s="21">
        <v>2.76E-2</v>
      </c>
      <c r="FP11" s="21">
        <v>2.4799999999999999E-2</v>
      </c>
      <c r="FQ11" s="21">
        <v>2.41E-2</v>
      </c>
      <c r="FR11" s="21">
        <v>2.4400000000000002E-2</v>
      </c>
      <c r="FS11" s="21">
        <v>4.1799999999999997E-2</v>
      </c>
      <c r="FT11" s="21">
        <v>2.0799999999999999E-2</v>
      </c>
      <c r="FU11" s="21">
        <v>3.1300000000000001E-2</v>
      </c>
      <c r="FV11" s="21">
        <v>3.4299999999999997E-2</v>
      </c>
      <c r="FW11" s="21">
        <v>3.0599999999999999E-2</v>
      </c>
      <c r="FX11" s="21">
        <v>3.4299999999999997E-2</v>
      </c>
      <c r="FY11" s="21">
        <v>0.22589999999999999</v>
      </c>
      <c r="FZ11" s="21">
        <v>0.1179</v>
      </c>
      <c r="GA11" s="21">
        <v>0.186</v>
      </c>
      <c r="GB11" s="21">
        <v>0.27379999999999999</v>
      </c>
      <c r="GC11" s="21">
        <v>0.28460000000000002</v>
      </c>
      <c r="GD11" s="21">
        <v>0.11899999999999999</v>
      </c>
      <c r="GE11" s="21">
        <v>0.3221</v>
      </c>
      <c r="GF11" s="21">
        <v>0.17169999999999999</v>
      </c>
      <c r="GG11" s="21">
        <v>0.37309999999999999</v>
      </c>
      <c r="GH11" s="21">
        <v>0.75960000000000005</v>
      </c>
      <c r="GI11" s="21">
        <v>0.94950000000000001</v>
      </c>
      <c r="GJ11" s="21">
        <v>2.2486999999999999</v>
      </c>
      <c r="GK11" s="21">
        <v>1.4155</v>
      </c>
      <c r="GL11" s="21">
        <v>2.0124</v>
      </c>
      <c r="GM11" s="21">
        <v>0.85340000000000005</v>
      </c>
      <c r="GN11" s="21">
        <v>0.50280000000000002</v>
      </c>
      <c r="GO11" s="21">
        <v>0.67859999999999998</v>
      </c>
      <c r="GP11" s="21">
        <v>0.20100000000000001</v>
      </c>
      <c r="GQ11" s="21">
        <v>0.1852</v>
      </c>
      <c r="GR11" s="21">
        <v>0.26</v>
      </c>
      <c r="GS11" s="21">
        <v>1.0128999999999999</v>
      </c>
      <c r="GT11" s="21">
        <v>0.26350000000000001</v>
      </c>
      <c r="GU11" s="21">
        <v>0.19670000000000001</v>
      </c>
      <c r="GV11" s="21">
        <v>0.82650000000000001</v>
      </c>
      <c r="GW11" s="21">
        <v>0.89390000000000003</v>
      </c>
      <c r="GX11" s="21">
        <v>4.53E-2</v>
      </c>
      <c r="GY11" s="21">
        <v>6.7000000000000004E-2</v>
      </c>
      <c r="GZ11" s="21">
        <v>1.4574</v>
      </c>
      <c r="HA11" s="21">
        <v>7.1800000000000003E-2</v>
      </c>
      <c r="HB11" s="21">
        <v>0.11</v>
      </c>
      <c r="HC11" s="21">
        <v>0.59279999999999999</v>
      </c>
      <c r="HD11" s="21">
        <v>9.2299999999999993E-2</v>
      </c>
      <c r="HE11" s="21">
        <v>3.0099999999999998E-2</v>
      </c>
      <c r="HF11" s="21">
        <v>2.3900000000000001E-2</v>
      </c>
      <c r="HG11" s="21">
        <v>3.0700000000000002E-2</v>
      </c>
      <c r="HH11" s="21">
        <v>3.5400000000000001E-2</v>
      </c>
      <c r="HI11" s="21">
        <v>4.7600000000000003E-2</v>
      </c>
      <c r="HJ11" s="21">
        <v>5.5399999999999998E-2</v>
      </c>
      <c r="HK11" s="21">
        <v>0</v>
      </c>
      <c r="HL11" s="21">
        <v>0.14749999999999999</v>
      </c>
      <c r="HM11" s="21">
        <v>0.22650000000000001</v>
      </c>
      <c r="HN11" s="21">
        <v>2.5399999999999999E-2</v>
      </c>
      <c r="HO11" s="21">
        <v>2.2800000000000001E-2</v>
      </c>
      <c r="HP11" s="21">
        <v>2.52E-2</v>
      </c>
      <c r="HQ11" s="21">
        <v>2.1899999999999999E-2</v>
      </c>
      <c r="HR11" s="21">
        <v>2.4899999999999999E-2</v>
      </c>
      <c r="HS11" s="21">
        <v>3.2000000000000001E-2</v>
      </c>
      <c r="HT11" s="21">
        <v>3.8600000000000002E-2</v>
      </c>
      <c r="HU11" s="21">
        <v>1.5900000000000001E-2</v>
      </c>
      <c r="HV11" s="21">
        <v>2.5100000000000001E-2</v>
      </c>
      <c r="HW11" s="21">
        <v>2.35E-2</v>
      </c>
      <c r="HX11" s="21">
        <v>2.1700000000000001E-2</v>
      </c>
      <c r="HY11" s="21">
        <v>1.9199999999999998E-2</v>
      </c>
      <c r="HZ11" s="21">
        <v>4.0300000000000002E-2</v>
      </c>
      <c r="IA11" s="21">
        <v>2.12E-2</v>
      </c>
      <c r="IB11" s="21">
        <v>2.07E-2</v>
      </c>
      <c r="IC11" s="21">
        <v>0.1351</v>
      </c>
      <c r="ID11" s="21">
        <v>2.3699999999999999E-2</v>
      </c>
      <c r="IE11" s="21">
        <v>2.1899999999999999E-2</v>
      </c>
      <c r="IF11" s="21">
        <v>3.2599999999999997E-2</v>
      </c>
      <c r="IG11" s="21">
        <v>2.58E-2</v>
      </c>
      <c r="IH11" s="21">
        <v>2.35E-2</v>
      </c>
      <c r="II11" s="21">
        <v>1.6500000000000001E-2</v>
      </c>
      <c r="IJ11" s="21">
        <v>2.1999999999999999E-2</v>
      </c>
      <c r="IK11" s="21">
        <v>2.7099999999999999E-2</v>
      </c>
      <c r="IL11" s="21">
        <v>2.0799999999999999E-2</v>
      </c>
      <c r="IM11" s="21">
        <v>2.2499999999999999E-2</v>
      </c>
      <c r="IN11" s="21">
        <v>2.1000000000000001E-2</v>
      </c>
      <c r="IO11" s="21">
        <v>2.1399999999999999E-2</v>
      </c>
      <c r="IP11" s="21">
        <v>2.1000000000000001E-2</v>
      </c>
      <c r="IQ11" s="21">
        <v>2.1399999999999999E-2</v>
      </c>
      <c r="IR11" s="21">
        <v>2.0299999999999999E-2</v>
      </c>
      <c r="IS11" s="21">
        <v>2.0500000000000001E-2</v>
      </c>
      <c r="IT11" s="21">
        <v>2.3599999999999999E-2</v>
      </c>
      <c r="IU11" s="21">
        <v>2.18E-2</v>
      </c>
      <c r="IV11" s="21">
        <v>2.1899999999999999E-2</v>
      </c>
      <c r="IW11" s="21">
        <v>1.9800000000000002E-2</v>
      </c>
      <c r="IX11" s="21">
        <v>2.29E-2</v>
      </c>
      <c r="IY11" s="21">
        <v>4.2700000000000002E-2</v>
      </c>
      <c r="IZ11" s="21">
        <v>2.93E-2</v>
      </c>
      <c r="JA11" s="21">
        <v>0.03</v>
      </c>
      <c r="JB11" s="21">
        <v>3.2300000000000002E-2</v>
      </c>
      <c r="JC11" s="21">
        <v>6.4899999999999999E-2</v>
      </c>
      <c r="JD11" s="21">
        <v>7.2300000000000003E-2</v>
      </c>
      <c r="JE11" s="21">
        <v>3.7499999999999999E-2</v>
      </c>
      <c r="JF11" s="21">
        <v>3.39E-2</v>
      </c>
      <c r="JG11" s="21">
        <v>4.2299999999999997E-2</v>
      </c>
      <c r="JH11" s="21">
        <v>0.108</v>
      </c>
      <c r="JI11" s="21">
        <v>3.32E-2</v>
      </c>
      <c r="JJ11" s="21">
        <v>2.7300000000000001E-2</v>
      </c>
      <c r="JK11" s="21">
        <v>4.2299999999999997E-2</v>
      </c>
      <c r="JL11" s="21">
        <v>2.7400000000000001E-2</v>
      </c>
      <c r="JM11" s="21">
        <v>3.2300000000000002E-2</v>
      </c>
      <c r="JN11" s="21">
        <v>3.1699999999999999E-2</v>
      </c>
      <c r="JO11" s="21">
        <v>3.9600000000000003E-2</v>
      </c>
      <c r="JP11" s="21">
        <v>3.9800000000000002E-2</v>
      </c>
      <c r="JQ11" s="21">
        <v>4.8800000000000003E-2</v>
      </c>
      <c r="JR11" s="21">
        <v>5.0599999999999999E-2</v>
      </c>
      <c r="JS11" s="21">
        <v>3.4099999999999998E-2</v>
      </c>
      <c r="JT11" s="21">
        <v>3.3500000000000002E-2</v>
      </c>
      <c r="JU11" s="21">
        <v>3.0499999999999999E-2</v>
      </c>
      <c r="JV11" s="21">
        <v>2.7E-2</v>
      </c>
      <c r="JW11" s="21">
        <v>2.53E-2</v>
      </c>
      <c r="JX11" s="21">
        <v>2.2800000000000001E-2</v>
      </c>
      <c r="JY11" s="21">
        <v>3.2500000000000001E-2</v>
      </c>
      <c r="JZ11" s="21">
        <v>2.8899999999999999E-2</v>
      </c>
      <c r="KA11" s="21">
        <v>1.5299999999999999E-2</v>
      </c>
      <c r="KB11" s="21">
        <v>5.1299999999999998E-2</v>
      </c>
      <c r="KC11" s="21">
        <v>3.7499999999999999E-2</v>
      </c>
      <c r="KD11" s="21">
        <v>2.3900000000000001E-2</v>
      </c>
      <c r="KE11" s="21">
        <v>2.7300000000000001E-2</v>
      </c>
      <c r="KF11" s="21">
        <v>2.86E-2</v>
      </c>
      <c r="KG11" s="21">
        <v>3.1399999999999997E-2</v>
      </c>
      <c r="KH11" s="21">
        <v>2.76E-2</v>
      </c>
      <c r="KI11" s="21">
        <v>3.1699999999999999E-2</v>
      </c>
      <c r="KJ11" s="21">
        <v>3.5999999999999997E-2</v>
      </c>
      <c r="KK11" s="21">
        <v>2.5600000000000001E-2</v>
      </c>
      <c r="KL11" s="21">
        <v>4.5600000000000002E-2</v>
      </c>
      <c r="KM11" s="21">
        <v>4.41E-2</v>
      </c>
      <c r="KN11" s="21">
        <v>2.9000000000000001E-2</v>
      </c>
      <c r="KO11" s="21">
        <v>2.6800000000000001E-2</v>
      </c>
      <c r="KP11" s="21">
        <v>3.1099999999999999E-2</v>
      </c>
      <c r="KQ11" s="21">
        <v>4.1700000000000001E-2</v>
      </c>
      <c r="KR11" s="21">
        <v>2.01E-2</v>
      </c>
      <c r="KS11" s="21">
        <v>3.0099999999999998E-2</v>
      </c>
      <c r="KT11" s="21">
        <v>3.2199999999999999E-2</v>
      </c>
      <c r="KU11" s="21">
        <v>3.9100000000000003E-2</v>
      </c>
      <c r="KV11" s="21">
        <v>2.18E-2</v>
      </c>
      <c r="KW11" s="21">
        <v>4.9299999999999997E-2</v>
      </c>
      <c r="KX11" s="21">
        <v>4.8500000000000001E-2</v>
      </c>
      <c r="KY11" s="21">
        <v>4.5499999999999999E-2</v>
      </c>
      <c r="KZ11" s="21">
        <v>4.3499999999999997E-2</v>
      </c>
      <c r="LA11" s="21">
        <v>4.9099999999999998E-2</v>
      </c>
      <c r="LB11" s="21">
        <v>4.58E-2</v>
      </c>
      <c r="LC11" s="21">
        <v>4.9200000000000001E-2</v>
      </c>
      <c r="LD11" s="21">
        <v>5.3400000000000003E-2</v>
      </c>
      <c r="LE11" s="21">
        <v>6.3700000000000007E-2</v>
      </c>
      <c r="LF11" s="21">
        <v>3.9600000000000003E-2</v>
      </c>
      <c r="LG11" s="21">
        <v>4.8399999999999999E-2</v>
      </c>
      <c r="LH11" s="21">
        <v>4.7800000000000002E-2</v>
      </c>
      <c r="LI11" s="21">
        <v>5.5E-2</v>
      </c>
      <c r="LJ11" s="21">
        <v>3.5000000000000003E-2</v>
      </c>
      <c r="LK11" s="21">
        <v>4.3999999999999997E-2</v>
      </c>
      <c r="LL11" s="21">
        <v>5.4699999999999999E-2</v>
      </c>
      <c r="LM11" s="21">
        <v>0.12620000000000001</v>
      </c>
      <c r="LN11" s="21">
        <v>5.0500000000000003E-2</v>
      </c>
      <c r="LO11" s="21">
        <v>3.2800000000000003E-2</v>
      </c>
      <c r="LP11" s="21">
        <v>4.7800000000000002E-2</v>
      </c>
      <c r="LQ11" s="21">
        <v>3.5099999999999999E-2</v>
      </c>
      <c r="LR11" s="21">
        <v>4.8800000000000003E-2</v>
      </c>
      <c r="LS11" s="21">
        <v>3.9399999999999998E-2</v>
      </c>
      <c r="LT11" s="21">
        <v>2.9899999999999999E-2</v>
      </c>
      <c r="LU11" s="21">
        <v>6.8900000000000003E-2</v>
      </c>
      <c r="LV11" s="21">
        <v>5.1900000000000002E-2</v>
      </c>
      <c r="LW11" s="21">
        <v>4.2900000000000001E-2</v>
      </c>
      <c r="LX11" s="21">
        <v>5.1200000000000002E-2</v>
      </c>
      <c r="LY11" s="21">
        <v>4.5499999999999999E-2</v>
      </c>
      <c r="LZ11" s="21">
        <v>3.9100000000000003E-2</v>
      </c>
      <c r="MA11" s="21">
        <v>2.8899999999999999E-2</v>
      </c>
      <c r="MB11" s="21">
        <v>4.07E-2</v>
      </c>
      <c r="MC11" s="21">
        <v>5.2499999999999998E-2</v>
      </c>
      <c r="MD11" s="21">
        <v>4.3799999999999999E-2</v>
      </c>
      <c r="ME11" s="21">
        <v>4.8300000000000003E-2</v>
      </c>
      <c r="MF11" s="21">
        <v>5.8299999999999998E-2</v>
      </c>
      <c r="MG11" s="21">
        <v>5.5399999999999998E-2</v>
      </c>
      <c r="MH11" s="21">
        <v>5.3800000000000001E-2</v>
      </c>
      <c r="MI11" s="21">
        <v>9.4600000000000004E-2</v>
      </c>
      <c r="MJ11" s="21">
        <v>5.8799999999999998E-2</v>
      </c>
      <c r="MK11" s="21">
        <v>4.1399999999999999E-2</v>
      </c>
      <c r="ML11" s="21">
        <v>6.1899999999999997E-2</v>
      </c>
      <c r="MM11" s="21">
        <v>3.6700000000000003E-2</v>
      </c>
      <c r="MN11" s="21">
        <v>3.8800000000000001E-2</v>
      </c>
      <c r="MO11" s="21">
        <v>3.4700000000000002E-2</v>
      </c>
      <c r="MP11" s="21">
        <v>6.6100000000000006E-2</v>
      </c>
      <c r="MQ11" s="21">
        <v>4.7E-2</v>
      </c>
      <c r="MR11" s="21">
        <v>5.4899999999999997E-2</v>
      </c>
      <c r="MS11" s="21">
        <v>4.4600000000000001E-2</v>
      </c>
      <c r="MT11" s="21">
        <v>7.85E-2</v>
      </c>
      <c r="MU11" s="21">
        <v>7.9100000000000004E-2</v>
      </c>
      <c r="MV11" s="21">
        <v>6.5799999999999997E-2</v>
      </c>
      <c r="MW11" s="21">
        <v>4.19E-2</v>
      </c>
      <c r="MX11" s="21">
        <v>4.5499999999999999E-2</v>
      </c>
      <c r="MY11" s="21">
        <v>4.2900000000000001E-2</v>
      </c>
      <c r="MZ11" s="21">
        <v>3.1399999999999997E-2</v>
      </c>
      <c r="NA11" s="21">
        <v>5.28E-2</v>
      </c>
      <c r="NB11" s="21">
        <v>4.2900000000000001E-2</v>
      </c>
      <c r="NC11" s="21">
        <v>4.2799999999999998E-2</v>
      </c>
      <c r="ND11" s="21">
        <v>4.7800000000000002E-2</v>
      </c>
      <c r="NE11" s="21">
        <v>4.9099999999999998E-2</v>
      </c>
      <c r="NF11" s="21">
        <v>4.36E-2</v>
      </c>
      <c r="NG11" s="181">
        <v>5.4699999999999999E-2</v>
      </c>
      <c r="NH11" s="192">
        <v>5.0599999999999999E-2</v>
      </c>
      <c r="NI11" s="193">
        <v>3.4000000000000002E-2</v>
      </c>
      <c r="NJ11" s="194">
        <v>7.0800000000000002E-2</v>
      </c>
    </row>
    <row r="12" spans="1:374" x14ac:dyDescent="0.3">
      <c r="B12" s="18" t="s">
        <v>825</v>
      </c>
      <c r="C12" s="24">
        <v>2.3800000000000002E-2</v>
      </c>
      <c r="D12" s="25">
        <v>1.3299999999999999E-2</v>
      </c>
      <c r="E12" s="25">
        <v>1.12E-2</v>
      </c>
      <c r="F12" s="25">
        <v>1.9800000000000002E-2</v>
      </c>
      <c r="G12" s="25">
        <v>0.02</v>
      </c>
      <c r="H12" s="25">
        <v>1.2500000000000001E-2</v>
      </c>
      <c r="I12" s="25">
        <v>1.26E-2</v>
      </c>
      <c r="J12" s="25">
        <v>1.1599999999999999E-2</v>
      </c>
      <c r="K12" s="25">
        <v>7.1999999999999998E-3</v>
      </c>
      <c r="L12" s="25">
        <v>1.54E-2</v>
      </c>
      <c r="M12" s="25">
        <v>1.61E-2</v>
      </c>
      <c r="N12" s="25">
        <v>1.35E-2</v>
      </c>
      <c r="O12" s="25">
        <v>3.2664</v>
      </c>
      <c r="P12" s="25">
        <v>2.4523000000000001</v>
      </c>
      <c r="Q12" s="25">
        <v>0</v>
      </c>
      <c r="R12" s="25">
        <v>1.8187</v>
      </c>
      <c r="S12" s="25">
        <v>2.3349000000000002</v>
      </c>
      <c r="T12" s="25">
        <v>2.3643000000000001</v>
      </c>
      <c r="U12" s="25">
        <v>2.4182999999999999</v>
      </c>
      <c r="V12" s="25">
        <v>3.4655999999999998</v>
      </c>
      <c r="W12" s="25">
        <v>6.1199999999999997E-2</v>
      </c>
      <c r="X12" s="25">
        <v>0.15490000000000001</v>
      </c>
      <c r="Y12" s="25">
        <v>2.46E-2</v>
      </c>
      <c r="Z12" s="25">
        <v>2.2700000000000001E-2</v>
      </c>
      <c r="AA12" s="25">
        <v>2.7799999999999998E-2</v>
      </c>
      <c r="AB12" s="25">
        <v>2.2499999999999999E-2</v>
      </c>
      <c r="AC12" s="25">
        <v>3.39E-2</v>
      </c>
      <c r="AD12" s="25">
        <v>1.0800000000000001E-2</v>
      </c>
      <c r="AE12" s="25">
        <v>1.15E-2</v>
      </c>
      <c r="AF12" s="25">
        <v>8.8000000000000005E-3</v>
      </c>
      <c r="AG12" s="25">
        <v>1.18E-2</v>
      </c>
      <c r="AH12" s="25">
        <v>5.1799999999999999E-2</v>
      </c>
      <c r="AI12" s="25">
        <v>3.3599999999999998E-2</v>
      </c>
      <c r="AJ12" s="25">
        <v>4.2200000000000001E-2</v>
      </c>
      <c r="AK12" s="25">
        <v>0.1525</v>
      </c>
      <c r="AL12" s="25">
        <v>6.5199999999999994E-2</v>
      </c>
      <c r="AM12" s="25">
        <v>3.0200000000000001E-2</v>
      </c>
      <c r="AN12" s="25">
        <v>5.6399999999999999E-2</v>
      </c>
      <c r="AO12" s="25">
        <v>1.09E-2</v>
      </c>
      <c r="AP12" s="25">
        <v>4.8099999999999997E-2</v>
      </c>
      <c r="AQ12" s="25">
        <v>0.1106</v>
      </c>
      <c r="AR12" s="25">
        <v>2.7E-2</v>
      </c>
      <c r="AS12" s="25">
        <v>9.2999999999999999E-2</v>
      </c>
      <c r="AT12" s="25">
        <v>2.3400000000000001E-2</v>
      </c>
      <c r="AU12" s="25">
        <v>9.9000000000000008E-3</v>
      </c>
      <c r="AV12" s="25">
        <v>1.4200000000000001E-2</v>
      </c>
      <c r="AW12" s="25">
        <v>2.7900000000000001E-2</v>
      </c>
      <c r="AX12" s="25">
        <v>8.9999999999999993E-3</v>
      </c>
      <c r="AY12" s="25">
        <v>3.4700000000000002E-2</v>
      </c>
      <c r="AZ12" s="25">
        <v>6.6E-3</v>
      </c>
      <c r="BA12" s="25">
        <v>1.8800000000000001E-2</v>
      </c>
      <c r="BB12" s="25">
        <v>2.0299999999999999E-2</v>
      </c>
      <c r="BC12" s="25">
        <v>1.35E-2</v>
      </c>
      <c r="BD12" s="25">
        <v>7.4000000000000003E-3</v>
      </c>
      <c r="BE12" s="25">
        <v>9.9000000000000008E-3</v>
      </c>
      <c r="BF12" s="25">
        <v>7.4999999999999997E-3</v>
      </c>
      <c r="BG12" s="25">
        <v>8.0999999999999996E-3</v>
      </c>
      <c r="BH12" s="25">
        <v>7.6E-3</v>
      </c>
      <c r="BI12" s="25">
        <v>8.8999999999999999E-3</v>
      </c>
      <c r="BJ12" s="25">
        <v>7.1000000000000004E-3</v>
      </c>
      <c r="BK12" s="25">
        <v>7.1000000000000004E-3</v>
      </c>
      <c r="BL12" s="25">
        <v>7.1999999999999998E-3</v>
      </c>
      <c r="BM12" s="25">
        <v>7.3000000000000001E-3</v>
      </c>
      <c r="BN12" s="25">
        <v>1.0200000000000001E-2</v>
      </c>
      <c r="BO12" s="25">
        <v>9.7999999999999997E-3</v>
      </c>
      <c r="BP12" s="25">
        <v>7.1000000000000004E-3</v>
      </c>
      <c r="BQ12" s="25">
        <v>1.03E-2</v>
      </c>
      <c r="BR12" s="25">
        <v>6.4000000000000003E-3</v>
      </c>
      <c r="BS12" s="25">
        <v>6.8999999999999999E-3</v>
      </c>
      <c r="BT12" s="25">
        <v>7.4000000000000003E-3</v>
      </c>
      <c r="BU12" s="25">
        <v>6.7999999999999996E-3</v>
      </c>
      <c r="BV12" s="25">
        <v>6.7999999999999996E-3</v>
      </c>
      <c r="BW12" s="25">
        <v>8.3999999999999995E-3</v>
      </c>
      <c r="BX12" s="25">
        <v>6.0000000000000001E-3</v>
      </c>
      <c r="BY12" s="25">
        <v>5.3E-3</v>
      </c>
      <c r="BZ12" s="25">
        <v>5.7999999999999996E-3</v>
      </c>
      <c r="CA12" s="25">
        <v>8.5000000000000006E-3</v>
      </c>
      <c r="CB12" s="25">
        <v>6.6E-3</v>
      </c>
      <c r="CC12" s="25">
        <v>7.1000000000000004E-3</v>
      </c>
      <c r="CD12" s="25">
        <v>0.01</v>
      </c>
      <c r="CE12" s="25">
        <v>9.7000000000000003E-3</v>
      </c>
      <c r="CF12" s="25">
        <v>1.9900000000000001E-2</v>
      </c>
      <c r="CG12" s="25">
        <v>7.7000000000000002E-3</v>
      </c>
      <c r="CH12" s="25">
        <v>5.4999999999999997E-3</v>
      </c>
      <c r="CI12" s="25">
        <v>6.6E-3</v>
      </c>
      <c r="CJ12" s="25">
        <v>9.1000000000000004E-3</v>
      </c>
      <c r="CK12" s="25">
        <v>9.4999999999999998E-3</v>
      </c>
      <c r="CL12" s="25">
        <v>8.3999999999999995E-3</v>
      </c>
      <c r="CM12" s="25">
        <v>8.6E-3</v>
      </c>
      <c r="CN12" s="25">
        <v>6.1000000000000004E-3</v>
      </c>
      <c r="CO12" s="25">
        <v>6.7000000000000002E-3</v>
      </c>
      <c r="CP12" s="25">
        <v>6.4999999999999997E-3</v>
      </c>
      <c r="CQ12" s="25">
        <v>6.4999999999999997E-3</v>
      </c>
      <c r="CR12" s="25">
        <v>6.0000000000000001E-3</v>
      </c>
      <c r="CS12" s="25">
        <v>5.8999999999999999E-3</v>
      </c>
      <c r="CT12" s="25">
        <v>5.8999999999999999E-3</v>
      </c>
      <c r="CU12" s="25">
        <v>5.3E-3</v>
      </c>
      <c r="CV12" s="25">
        <v>7.1000000000000004E-3</v>
      </c>
      <c r="CW12" s="25">
        <v>7.1000000000000004E-3</v>
      </c>
      <c r="CX12" s="25">
        <v>6.4000000000000003E-3</v>
      </c>
      <c r="CY12" s="25">
        <v>9.4000000000000004E-3</v>
      </c>
      <c r="CZ12" s="25">
        <v>8.0999999999999996E-3</v>
      </c>
      <c r="DA12" s="25">
        <v>8.3999999999999995E-3</v>
      </c>
      <c r="DB12" s="25">
        <v>6.1999999999999998E-3</v>
      </c>
      <c r="DC12" s="25">
        <v>6.4999999999999997E-3</v>
      </c>
      <c r="DD12" s="25">
        <v>5.0000000000000001E-3</v>
      </c>
      <c r="DE12" s="25">
        <v>8.8000000000000005E-3</v>
      </c>
      <c r="DF12" s="25">
        <v>7.3000000000000001E-3</v>
      </c>
      <c r="DG12" s="25">
        <v>6.8999999999999999E-3</v>
      </c>
      <c r="DH12" s="25">
        <v>9.4999999999999998E-3</v>
      </c>
      <c r="DI12" s="25">
        <v>4.3E-3</v>
      </c>
      <c r="DJ12" s="25">
        <v>5.5999999999999999E-3</v>
      </c>
      <c r="DK12" s="25">
        <v>9.1000000000000004E-3</v>
      </c>
      <c r="DL12" s="25">
        <v>9.7000000000000003E-3</v>
      </c>
      <c r="DM12" s="25">
        <v>3.3E-3</v>
      </c>
      <c r="DN12" s="25">
        <v>7.4000000000000003E-3</v>
      </c>
      <c r="DO12" s="25">
        <v>5.1999999999999998E-3</v>
      </c>
      <c r="DP12" s="25">
        <v>5.8999999999999999E-3</v>
      </c>
      <c r="DQ12" s="25">
        <v>5.1999999999999998E-3</v>
      </c>
      <c r="DR12" s="25">
        <v>7.9000000000000008E-3</v>
      </c>
      <c r="DS12" s="25">
        <v>5.7999999999999996E-3</v>
      </c>
      <c r="DT12" s="25">
        <v>1.2200000000000001E-2</v>
      </c>
      <c r="DU12" s="25">
        <v>9.1000000000000004E-3</v>
      </c>
      <c r="DV12" s="25">
        <v>7.6E-3</v>
      </c>
      <c r="DW12" s="25">
        <v>5.7000000000000002E-3</v>
      </c>
      <c r="DX12" s="25">
        <v>1.2200000000000001E-2</v>
      </c>
      <c r="DY12" s="25">
        <v>6.1000000000000004E-3</v>
      </c>
      <c r="DZ12" s="25">
        <v>7.0000000000000001E-3</v>
      </c>
      <c r="EA12" s="25">
        <v>8.2000000000000007E-3</v>
      </c>
      <c r="EB12" s="25">
        <v>7.7000000000000002E-3</v>
      </c>
      <c r="EC12" s="25">
        <v>7.1000000000000004E-3</v>
      </c>
      <c r="ED12" s="25">
        <v>6.7000000000000002E-3</v>
      </c>
      <c r="EE12" s="25">
        <v>6.0000000000000001E-3</v>
      </c>
      <c r="EF12" s="25">
        <v>3.3799999999999997E-2</v>
      </c>
      <c r="EG12" s="25">
        <v>7.6E-3</v>
      </c>
      <c r="EH12" s="25">
        <v>4.4999999999999997E-3</v>
      </c>
      <c r="EI12" s="25">
        <v>4.4999999999999997E-3</v>
      </c>
      <c r="EJ12" s="25">
        <v>4.7999999999999996E-3</v>
      </c>
      <c r="EK12" s="25">
        <v>6.8999999999999999E-3</v>
      </c>
      <c r="EL12" s="25">
        <v>6.0000000000000001E-3</v>
      </c>
      <c r="EM12" s="25">
        <v>5.1999999999999998E-3</v>
      </c>
      <c r="EN12" s="25">
        <v>6.3E-3</v>
      </c>
      <c r="EO12" s="25">
        <v>7.1999999999999998E-3</v>
      </c>
      <c r="EP12" s="25">
        <v>6.6E-3</v>
      </c>
      <c r="EQ12" s="25">
        <v>7.6E-3</v>
      </c>
      <c r="ER12" s="25">
        <v>7.1000000000000004E-3</v>
      </c>
      <c r="ES12" s="25">
        <v>7.1999999999999998E-3</v>
      </c>
      <c r="ET12" s="25">
        <v>7.4000000000000003E-3</v>
      </c>
      <c r="EU12" s="25">
        <v>8.0000000000000002E-3</v>
      </c>
      <c r="EV12" s="25">
        <v>5.0000000000000001E-3</v>
      </c>
      <c r="EW12" s="25">
        <v>4.3E-3</v>
      </c>
      <c r="EX12" s="25">
        <v>8.5000000000000006E-3</v>
      </c>
      <c r="EY12" s="25">
        <v>9.1999999999999998E-3</v>
      </c>
      <c r="EZ12" s="25">
        <v>7.7999999999999996E-3</v>
      </c>
      <c r="FA12" s="25">
        <v>6.4999999999999997E-3</v>
      </c>
      <c r="FB12" s="25">
        <v>8.8000000000000005E-3</v>
      </c>
      <c r="FC12" s="25">
        <v>6.7000000000000002E-3</v>
      </c>
      <c r="FD12" s="25">
        <v>5.1000000000000004E-3</v>
      </c>
      <c r="FE12" s="25">
        <v>5.4999999999999997E-3</v>
      </c>
      <c r="FF12" s="25">
        <v>5.1000000000000004E-3</v>
      </c>
      <c r="FG12" s="25">
        <v>1.0200000000000001E-2</v>
      </c>
      <c r="FH12" s="25">
        <v>7.3000000000000001E-3</v>
      </c>
      <c r="FI12" s="25">
        <v>9.5999999999999992E-3</v>
      </c>
      <c r="FJ12" s="25">
        <v>1.09E-2</v>
      </c>
      <c r="FK12" s="25">
        <v>9.2999999999999992E-3</v>
      </c>
      <c r="FL12" s="25">
        <v>9.4000000000000004E-3</v>
      </c>
      <c r="FM12" s="25">
        <v>8.3999999999999995E-3</v>
      </c>
      <c r="FN12" s="25">
        <v>9.5999999999999992E-3</v>
      </c>
      <c r="FO12" s="25">
        <v>6.7999999999999996E-3</v>
      </c>
      <c r="FP12" s="25">
        <v>7.0000000000000001E-3</v>
      </c>
      <c r="FQ12" s="25">
        <v>6.6E-3</v>
      </c>
      <c r="FR12" s="25">
        <v>5.8999999999999999E-3</v>
      </c>
      <c r="FS12" s="25">
        <v>9.1999999999999998E-3</v>
      </c>
      <c r="FT12" s="25">
        <v>7.7999999999999996E-3</v>
      </c>
      <c r="FU12" s="25">
        <v>8.5000000000000006E-3</v>
      </c>
      <c r="FV12" s="25">
        <v>9.5999999999999992E-3</v>
      </c>
      <c r="FW12" s="25">
        <v>9.5999999999999992E-3</v>
      </c>
      <c r="FX12" s="25">
        <v>0.01</v>
      </c>
      <c r="FY12" s="25">
        <v>8.3000000000000001E-3</v>
      </c>
      <c r="FZ12" s="25">
        <v>6.7000000000000002E-3</v>
      </c>
      <c r="GA12" s="25">
        <v>7.7999999999999996E-3</v>
      </c>
      <c r="GB12" s="25">
        <v>7.7999999999999996E-3</v>
      </c>
      <c r="GC12" s="25">
        <v>1.0999999999999999E-2</v>
      </c>
      <c r="GD12" s="25">
        <v>6.8999999999999999E-3</v>
      </c>
      <c r="GE12" s="25">
        <v>7.1000000000000004E-3</v>
      </c>
      <c r="GF12" s="25">
        <v>8.0000000000000002E-3</v>
      </c>
      <c r="GG12" s="25">
        <v>1.18E-2</v>
      </c>
      <c r="GH12" s="25">
        <v>8.6999999999999994E-3</v>
      </c>
      <c r="GI12" s="25">
        <v>9.4000000000000004E-3</v>
      </c>
      <c r="GJ12" s="25">
        <v>1.34E-2</v>
      </c>
      <c r="GK12" s="25">
        <v>1.15E-2</v>
      </c>
      <c r="GL12" s="25">
        <v>1.23E-2</v>
      </c>
      <c r="GM12" s="25">
        <v>1.17E-2</v>
      </c>
      <c r="GN12" s="25">
        <v>7.0000000000000001E-3</v>
      </c>
      <c r="GO12" s="25">
        <v>6.8999999999999999E-3</v>
      </c>
      <c r="GP12" s="25">
        <v>7.3000000000000001E-3</v>
      </c>
      <c r="GQ12" s="25">
        <v>9.7000000000000003E-3</v>
      </c>
      <c r="GR12" s="25">
        <v>8.6E-3</v>
      </c>
      <c r="GS12" s="25">
        <v>9.5999999999999992E-3</v>
      </c>
      <c r="GT12" s="25">
        <v>6.8999999999999999E-3</v>
      </c>
      <c r="GU12" s="25">
        <v>7.7000000000000002E-3</v>
      </c>
      <c r="GV12" s="25">
        <v>8.8999999999999999E-3</v>
      </c>
      <c r="GW12" s="25">
        <v>8.6E-3</v>
      </c>
      <c r="GX12" s="25">
        <v>8.3000000000000001E-3</v>
      </c>
      <c r="GY12" s="25">
        <v>8.6E-3</v>
      </c>
      <c r="GZ12" s="25">
        <v>8.6999999999999994E-3</v>
      </c>
      <c r="HA12" s="25">
        <v>6.7999999999999996E-3</v>
      </c>
      <c r="HB12" s="25">
        <v>4.3E-3</v>
      </c>
      <c r="HC12" s="25">
        <v>8.5000000000000006E-3</v>
      </c>
      <c r="HD12" s="25">
        <v>9.4000000000000004E-3</v>
      </c>
      <c r="HE12" s="25">
        <v>9.9000000000000008E-3</v>
      </c>
      <c r="HF12" s="25">
        <v>6.7999999999999996E-3</v>
      </c>
      <c r="HG12" s="25">
        <v>6.7000000000000002E-3</v>
      </c>
      <c r="HH12" s="25">
        <v>8.3999999999999995E-3</v>
      </c>
      <c r="HI12" s="25">
        <v>8.9999999999999993E-3</v>
      </c>
      <c r="HJ12" s="25">
        <v>7.3000000000000001E-3</v>
      </c>
      <c r="HK12" s="25">
        <v>0</v>
      </c>
      <c r="HL12" s="25">
        <v>2.2700000000000001E-2</v>
      </c>
      <c r="HM12" s="25">
        <v>2.1299999999999999E-2</v>
      </c>
      <c r="HN12" s="25">
        <v>8.6999999999999994E-3</v>
      </c>
      <c r="HO12" s="25">
        <v>9.1000000000000004E-3</v>
      </c>
      <c r="HP12" s="25">
        <v>7.4000000000000003E-3</v>
      </c>
      <c r="HQ12" s="25">
        <v>6.6E-3</v>
      </c>
      <c r="HR12" s="25">
        <v>9.1999999999999998E-3</v>
      </c>
      <c r="HS12" s="25">
        <v>1.4800000000000001E-2</v>
      </c>
      <c r="HT12" s="25">
        <v>8.8000000000000005E-3</v>
      </c>
      <c r="HU12" s="25">
        <v>0.26600000000000001</v>
      </c>
      <c r="HV12" s="25">
        <v>0.1696</v>
      </c>
      <c r="HW12" s="25">
        <v>9.7699999999999995E-2</v>
      </c>
      <c r="HX12" s="25">
        <v>0.13370000000000001</v>
      </c>
      <c r="HY12" s="25">
        <v>7.7600000000000002E-2</v>
      </c>
      <c r="HZ12" s="25">
        <v>3.8800000000000001E-2</v>
      </c>
      <c r="IA12" s="25">
        <v>4.1300000000000003E-2</v>
      </c>
      <c r="IB12" s="25">
        <v>5.4399999999999997E-2</v>
      </c>
      <c r="IC12" s="25">
        <v>3.8699999999999998E-2</v>
      </c>
      <c r="ID12" s="25">
        <v>3.4700000000000002E-2</v>
      </c>
      <c r="IE12" s="25">
        <v>2.8400000000000002E-2</v>
      </c>
      <c r="IF12" s="25">
        <v>7.1999999999999998E-3</v>
      </c>
      <c r="IG12" s="25">
        <v>6.1999999999999998E-3</v>
      </c>
      <c r="IH12" s="25">
        <v>5.5999999999999999E-3</v>
      </c>
      <c r="II12" s="25">
        <v>3.8999999999999998E-3</v>
      </c>
      <c r="IJ12" s="25">
        <v>0.1007</v>
      </c>
      <c r="IK12" s="25">
        <v>1.3299999999999999E-2</v>
      </c>
      <c r="IL12" s="25">
        <v>1.7299999999999999E-2</v>
      </c>
      <c r="IM12" s="25">
        <v>2.3699999999999999E-2</v>
      </c>
      <c r="IN12" s="25">
        <v>1.3100000000000001E-2</v>
      </c>
      <c r="IO12" s="25">
        <v>7.1999999999999998E-3</v>
      </c>
      <c r="IP12" s="25">
        <v>2.5999999999999999E-2</v>
      </c>
      <c r="IQ12" s="25">
        <v>0.02</v>
      </c>
      <c r="IR12" s="25">
        <v>9.4999999999999998E-3</v>
      </c>
      <c r="IS12" s="25">
        <v>8.9999999999999993E-3</v>
      </c>
      <c r="IT12" s="25">
        <v>1.0699999999999999E-2</v>
      </c>
      <c r="IU12" s="25">
        <v>1.1599999999999999E-2</v>
      </c>
      <c r="IV12" s="25">
        <v>2.6200000000000001E-2</v>
      </c>
      <c r="IW12" s="25">
        <v>9.2999999999999992E-3</v>
      </c>
      <c r="IX12" s="25">
        <v>9.2999999999999992E-3</v>
      </c>
      <c r="IY12" s="25">
        <v>1.6500000000000001E-2</v>
      </c>
      <c r="IZ12" s="25">
        <v>9.4000000000000004E-3</v>
      </c>
      <c r="JA12" s="25">
        <v>1.34E-2</v>
      </c>
      <c r="JB12" s="25">
        <v>8.3999999999999995E-3</v>
      </c>
      <c r="JC12" s="25">
        <v>8.6999999999999994E-3</v>
      </c>
      <c r="JD12" s="25">
        <v>0.01</v>
      </c>
      <c r="JE12" s="25">
        <v>8.3999999999999995E-3</v>
      </c>
      <c r="JF12" s="25">
        <v>8.6E-3</v>
      </c>
      <c r="JG12" s="25">
        <v>9.1999999999999998E-3</v>
      </c>
      <c r="JH12" s="25">
        <v>1.15E-2</v>
      </c>
      <c r="JI12" s="25">
        <v>8.2000000000000007E-3</v>
      </c>
      <c r="JJ12" s="25">
        <v>6.6E-3</v>
      </c>
      <c r="JK12" s="25">
        <v>9.7000000000000003E-3</v>
      </c>
      <c r="JL12" s="25">
        <v>0.05</v>
      </c>
      <c r="JM12" s="25">
        <v>2.81E-2</v>
      </c>
      <c r="JN12" s="25">
        <v>3.5400000000000001E-2</v>
      </c>
      <c r="JO12" s="25">
        <v>5.4399999999999997E-2</v>
      </c>
      <c r="JP12" s="25">
        <v>7.7299999999999994E-2</v>
      </c>
      <c r="JQ12" s="25">
        <v>1.43E-2</v>
      </c>
      <c r="JR12" s="25">
        <v>2.3800000000000002E-2</v>
      </c>
      <c r="JS12" s="25">
        <v>3.2899999999999999E-2</v>
      </c>
      <c r="JT12" s="25">
        <v>1.2699999999999999E-2</v>
      </c>
      <c r="JU12" s="25">
        <v>7.1000000000000004E-3</v>
      </c>
      <c r="JV12" s="25">
        <v>6.8999999999999999E-3</v>
      </c>
      <c r="JW12" s="25">
        <v>6.6E-3</v>
      </c>
      <c r="JX12" s="25">
        <v>6.1999999999999998E-3</v>
      </c>
      <c r="JY12" s="25">
        <v>6.7000000000000002E-3</v>
      </c>
      <c r="JZ12" s="25">
        <v>6.3E-3</v>
      </c>
      <c r="KA12" s="25">
        <v>3.2000000000000002E-3</v>
      </c>
      <c r="KB12" s="25">
        <v>9.5999999999999992E-3</v>
      </c>
      <c r="KC12" s="25">
        <v>7.4000000000000003E-3</v>
      </c>
      <c r="KD12" s="25">
        <v>5.4000000000000003E-3</v>
      </c>
      <c r="KE12" s="25">
        <v>6.8999999999999999E-3</v>
      </c>
      <c r="KF12" s="25">
        <v>7.1999999999999998E-3</v>
      </c>
      <c r="KG12" s="25">
        <v>8.9999999999999993E-3</v>
      </c>
      <c r="KH12" s="25">
        <v>7.1000000000000004E-3</v>
      </c>
      <c r="KI12" s="25">
        <v>7.1000000000000004E-3</v>
      </c>
      <c r="KJ12" s="25">
        <v>9.7999999999999997E-3</v>
      </c>
      <c r="KK12" s="25">
        <v>8.3999999999999995E-3</v>
      </c>
      <c r="KL12" s="25">
        <v>1.3100000000000001E-2</v>
      </c>
      <c r="KM12" s="25">
        <v>1.03E-2</v>
      </c>
      <c r="KN12" s="25">
        <v>5.5999999999999999E-3</v>
      </c>
      <c r="KO12" s="25">
        <v>5.1999999999999998E-3</v>
      </c>
      <c r="KP12" s="25">
        <v>6.1999999999999998E-3</v>
      </c>
      <c r="KQ12" s="25">
        <v>1.3899999999999999E-2</v>
      </c>
      <c r="KR12" s="25">
        <v>6.3E-3</v>
      </c>
      <c r="KS12" s="25">
        <v>1.5299999999999999E-2</v>
      </c>
      <c r="KT12" s="25">
        <v>1.23E-2</v>
      </c>
      <c r="KU12" s="25">
        <v>1.17E-2</v>
      </c>
      <c r="KV12" s="25">
        <v>5.0000000000000001E-3</v>
      </c>
      <c r="KW12" s="25">
        <v>9.7999999999999997E-3</v>
      </c>
      <c r="KX12" s="25">
        <v>9.2999999999999992E-3</v>
      </c>
      <c r="KY12" s="25">
        <v>9.2999999999999992E-3</v>
      </c>
      <c r="KZ12" s="25">
        <v>1.0699999999999999E-2</v>
      </c>
      <c r="LA12" s="25">
        <v>9.4999999999999998E-3</v>
      </c>
      <c r="LB12" s="25">
        <v>1.12E-2</v>
      </c>
      <c r="LC12" s="25">
        <v>1.01E-2</v>
      </c>
      <c r="LD12" s="25">
        <v>1.0800000000000001E-2</v>
      </c>
      <c r="LE12" s="25">
        <v>1.0800000000000001E-2</v>
      </c>
      <c r="LF12" s="25">
        <v>7.0000000000000001E-3</v>
      </c>
      <c r="LG12" s="25">
        <v>9.5999999999999992E-3</v>
      </c>
      <c r="LH12" s="25">
        <v>1.01E-2</v>
      </c>
      <c r="LI12" s="25">
        <v>9.9000000000000008E-3</v>
      </c>
      <c r="LJ12" s="25">
        <v>7.4999999999999997E-3</v>
      </c>
      <c r="LK12" s="25">
        <v>0.01</v>
      </c>
      <c r="LL12" s="25">
        <v>1.04E-2</v>
      </c>
      <c r="LM12" s="25">
        <v>1.29E-2</v>
      </c>
      <c r="LN12" s="25">
        <v>1.0800000000000001E-2</v>
      </c>
      <c r="LO12" s="25">
        <v>9.1999999999999998E-3</v>
      </c>
      <c r="LP12" s="25">
        <v>1.0999999999999999E-2</v>
      </c>
      <c r="LQ12" s="25">
        <v>8.0999999999999996E-3</v>
      </c>
      <c r="LR12" s="25">
        <v>1.0500000000000001E-2</v>
      </c>
      <c r="LS12" s="25">
        <v>9.1000000000000004E-3</v>
      </c>
      <c r="LT12" s="25">
        <v>1.2E-2</v>
      </c>
      <c r="LU12" s="25">
        <v>1.0500000000000001E-2</v>
      </c>
      <c r="LV12" s="25">
        <v>9.7999999999999997E-3</v>
      </c>
      <c r="LW12" s="25">
        <v>1.17E-2</v>
      </c>
      <c r="LX12" s="25">
        <v>1.04E-2</v>
      </c>
      <c r="LY12" s="25">
        <v>9.7000000000000003E-3</v>
      </c>
      <c r="LZ12" s="25">
        <v>8.6999999999999994E-3</v>
      </c>
      <c r="MA12" s="25">
        <v>6.7000000000000002E-3</v>
      </c>
      <c r="MB12" s="25">
        <v>9.4000000000000004E-3</v>
      </c>
      <c r="MC12" s="25">
        <v>1.09E-2</v>
      </c>
      <c r="MD12" s="25">
        <v>1.1299999999999999E-2</v>
      </c>
      <c r="ME12" s="25">
        <v>1.09E-2</v>
      </c>
      <c r="MF12" s="25">
        <v>1.0500000000000001E-2</v>
      </c>
      <c r="MG12" s="25">
        <v>1.01E-2</v>
      </c>
      <c r="MH12" s="25">
        <v>1.11E-2</v>
      </c>
      <c r="MI12" s="25">
        <v>1.01E-2</v>
      </c>
      <c r="MJ12" s="25">
        <v>0.01</v>
      </c>
      <c r="MK12" s="25">
        <v>8.6E-3</v>
      </c>
      <c r="ML12" s="25">
        <v>1.0800000000000001E-2</v>
      </c>
      <c r="MM12" s="25">
        <v>6.7999999999999996E-3</v>
      </c>
      <c r="MN12" s="25">
        <v>9.9000000000000008E-3</v>
      </c>
      <c r="MO12" s="25">
        <v>8.3999999999999995E-3</v>
      </c>
      <c r="MP12" s="25">
        <v>8.0000000000000002E-3</v>
      </c>
      <c r="MQ12" s="25">
        <v>9.2999999999999992E-3</v>
      </c>
      <c r="MR12" s="25">
        <v>1.14E-2</v>
      </c>
      <c r="MS12" s="25">
        <v>9.1000000000000004E-3</v>
      </c>
      <c r="MT12" s="25">
        <v>1.04E-2</v>
      </c>
      <c r="MU12" s="25">
        <v>1.04E-2</v>
      </c>
      <c r="MV12" s="25">
        <v>9.4999999999999998E-3</v>
      </c>
      <c r="MW12" s="25">
        <v>9.4000000000000004E-3</v>
      </c>
      <c r="MX12" s="25">
        <v>9.4000000000000004E-3</v>
      </c>
      <c r="MY12" s="25">
        <v>9.7000000000000003E-3</v>
      </c>
      <c r="MZ12" s="25">
        <v>6.4000000000000003E-3</v>
      </c>
      <c r="NA12" s="25">
        <v>1.11E-2</v>
      </c>
      <c r="NB12" s="25">
        <v>7.4000000000000003E-3</v>
      </c>
      <c r="NC12" s="25">
        <v>1.26E-2</v>
      </c>
      <c r="ND12" s="25">
        <v>0.01</v>
      </c>
      <c r="NE12" s="25">
        <v>1.49E-2</v>
      </c>
      <c r="NF12" s="25">
        <v>9.5999999999999992E-3</v>
      </c>
      <c r="NG12" s="182">
        <v>1.24E-2</v>
      </c>
      <c r="NH12" s="183">
        <v>1.8700000000000001E-2</v>
      </c>
      <c r="NI12" s="184">
        <v>3.2399999999999998E-2</v>
      </c>
      <c r="NJ12" s="188">
        <v>1.26E-2</v>
      </c>
    </row>
    <row r="13" spans="1:374" x14ac:dyDescent="0.3">
      <c r="B13" s="18" t="s">
        <v>826</v>
      </c>
      <c r="C13" s="24">
        <v>2.3900000000000001E-2</v>
      </c>
      <c r="D13" s="25">
        <v>2.5000000000000001E-2</v>
      </c>
      <c r="E13" s="25">
        <v>2.2800000000000001E-2</v>
      </c>
      <c r="F13" s="25">
        <v>3.1300000000000001E-2</v>
      </c>
      <c r="G13" s="25">
        <v>2.5499999999999998E-2</v>
      </c>
      <c r="H13" s="25">
        <v>2.4400000000000002E-2</v>
      </c>
      <c r="I13" s="25">
        <v>1.5100000000000001E-2</v>
      </c>
      <c r="J13" s="25">
        <v>2.1399999999999999E-2</v>
      </c>
      <c r="K13" s="25">
        <v>1.2500000000000001E-2</v>
      </c>
      <c r="L13" s="25">
        <v>2.1000000000000001E-2</v>
      </c>
      <c r="M13" s="25">
        <v>1.49E-2</v>
      </c>
      <c r="N13" s="25">
        <v>2.47E-2</v>
      </c>
      <c r="O13" s="25">
        <v>2.12E-2</v>
      </c>
      <c r="P13" s="25">
        <v>2.4299999999999999E-2</v>
      </c>
      <c r="Q13" s="25">
        <v>0</v>
      </c>
      <c r="R13" s="25">
        <v>4.4600000000000001E-2</v>
      </c>
      <c r="S13" s="25">
        <v>3.1800000000000002E-2</v>
      </c>
      <c r="T13" s="25">
        <v>4.4499999999999998E-2</v>
      </c>
      <c r="U13" s="25">
        <v>1.37E-2</v>
      </c>
      <c r="V13" s="25">
        <v>1.6500000000000001E-2</v>
      </c>
      <c r="W13" s="25">
        <v>1.1315999999999999</v>
      </c>
      <c r="X13" s="25">
        <v>1.1053999999999999</v>
      </c>
      <c r="Y13" s="25">
        <v>1.923</v>
      </c>
      <c r="Z13" s="25">
        <v>2.3599999999999999E-2</v>
      </c>
      <c r="AA13" s="25">
        <v>1.89E-2</v>
      </c>
      <c r="AB13" s="25">
        <v>2.3599999999999999E-2</v>
      </c>
      <c r="AC13" s="25">
        <v>1.7999999999999999E-2</v>
      </c>
      <c r="AD13" s="25">
        <v>3.2300000000000002E-2</v>
      </c>
      <c r="AE13" s="25">
        <v>3.5900000000000001E-2</v>
      </c>
      <c r="AF13" s="25">
        <v>2.4799999999999999E-2</v>
      </c>
      <c r="AG13" s="25">
        <v>2.41E-2</v>
      </c>
      <c r="AH13" s="25">
        <v>3.73E-2</v>
      </c>
      <c r="AI13" s="25">
        <v>5.28E-2</v>
      </c>
      <c r="AJ13" s="25">
        <v>0.1235</v>
      </c>
      <c r="AK13" s="25">
        <v>3.5299999999999998E-2</v>
      </c>
      <c r="AL13" s="25">
        <v>2.6800000000000001E-2</v>
      </c>
      <c r="AM13" s="25">
        <v>2.5899999999999999E-2</v>
      </c>
      <c r="AN13" s="25">
        <v>7.0900000000000005E-2</v>
      </c>
      <c r="AO13" s="25">
        <v>1.7299999999999999E-2</v>
      </c>
      <c r="AP13" s="25">
        <v>2.2700000000000001E-2</v>
      </c>
      <c r="AQ13" s="25">
        <v>3.95E-2</v>
      </c>
      <c r="AR13" s="25">
        <v>5.2999999999999999E-2</v>
      </c>
      <c r="AS13" s="25">
        <v>2.75E-2</v>
      </c>
      <c r="AT13" s="25">
        <v>3.5400000000000001E-2</v>
      </c>
      <c r="AU13" s="25">
        <v>2.12E-2</v>
      </c>
      <c r="AV13" s="25">
        <v>3.5000000000000003E-2</v>
      </c>
      <c r="AW13" s="25">
        <v>0.15110000000000001</v>
      </c>
      <c r="AX13" s="25">
        <v>3.2099999999999997E-2</v>
      </c>
      <c r="AY13" s="25">
        <v>3.4500000000000003E-2</v>
      </c>
      <c r="AZ13" s="25">
        <v>1.7600000000000001E-2</v>
      </c>
      <c r="BA13" s="25">
        <v>1.89E-2</v>
      </c>
      <c r="BB13" s="25">
        <v>3.5900000000000001E-2</v>
      </c>
      <c r="BC13" s="25">
        <v>3.6200000000000003E-2</v>
      </c>
      <c r="BD13" s="25">
        <v>2.2800000000000001E-2</v>
      </c>
      <c r="BE13" s="25">
        <v>3.3799999999999997E-2</v>
      </c>
      <c r="BF13" s="25">
        <v>2.2599999999999999E-2</v>
      </c>
      <c r="BG13" s="25">
        <v>2.4400000000000002E-2</v>
      </c>
      <c r="BH13" s="25">
        <v>1.89E-2</v>
      </c>
      <c r="BI13" s="25">
        <v>2.1399999999999999E-2</v>
      </c>
      <c r="BJ13" s="25">
        <v>1.83E-2</v>
      </c>
      <c r="BK13" s="25">
        <v>1.7999999999999999E-2</v>
      </c>
      <c r="BL13" s="25">
        <v>2.3800000000000002E-2</v>
      </c>
      <c r="BM13" s="25">
        <v>1.9E-2</v>
      </c>
      <c r="BN13" s="25">
        <v>2.2800000000000001E-2</v>
      </c>
      <c r="BO13" s="25">
        <v>2.76E-2</v>
      </c>
      <c r="BP13" s="25">
        <v>2.29E-2</v>
      </c>
      <c r="BQ13" s="25">
        <v>3.4799999999999998E-2</v>
      </c>
      <c r="BR13" s="25">
        <v>1.49E-2</v>
      </c>
      <c r="BS13" s="25">
        <v>1.95E-2</v>
      </c>
      <c r="BT13" s="25">
        <v>2.63E-2</v>
      </c>
      <c r="BU13" s="25">
        <v>1.7999999999999999E-2</v>
      </c>
      <c r="BV13" s="25">
        <v>1.8599999999999998E-2</v>
      </c>
      <c r="BW13" s="25">
        <v>2.29E-2</v>
      </c>
      <c r="BX13" s="25">
        <v>1.2999999999999999E-2</v>
      </c>
      <c r="BY13" s="25">
        <v>1.2800000000000001E-2</v>
      </c>
      <c r="BZ13" s="25">
        <v>1.24E-2</v>
      </c>
      <c r="CA13" s="25">
        <v>1.7600000000000001E-2</v>
      </c>
      <c r="CB13" s="25">
        <v>1.6400000000000001E-2</v>
      </c>
      <c r="CC13" s="25">
        <v>1.7899999999999999E-2</v>
      </c>
      <c r="CD13" s="25">
        <v>2.5000000000000001E-2</v>
      </c>
      <c r="CE13" s="25">
        <v>1.7500000000000002E-2</v>
      </c>
      <c r="CF13" s="25">
        <v>1.6500000000000001E-2</v>
      </c>
      <c r="CG13" s="25">
        <v>2.0299999999999999E-2</v>
      </c>
      <c r="CH13" s="25">
        <v>1.38E-2</v>
      </c>
      <c r="CI13" s="25">
        <v>1.7399999999999999E-2</v>
      </c>
      <c r="CJ13" s="25">
        <v>2.98E-2</v>
      </c>
      <c r="CK13" s="25">
        <v>2.6499999999999999E-2</v>
      </c>
      <c r="CL13" s="25">
        <v>1.83E-2</v>
      </c>
      <c r="CM13" s="25">
        <v>2.35E-2</v>
      </c>
      <c r="CN13" s="25">
        <v>1.5900000000000001E-2</v>
      </c>
      <c r="CO13" s="25">
        <v>1.89E-2</v>
      </c>
      <c r="CP13" s="25">
        <v>1.9699999999999999E-2</v>
      </c>
      <c r="CQ13" s="25">
        <v>1.5699999999999999E-2</v>
      </c>
      <c r="CR13" s="25">
        <v>1.46E-2</v>
      </c>
      <c r="CS13" s="25">
        <v>1.49E-2</v>
      </c>
      <c r="CT13" s="25">
        <v>1.3599999999999999E-2</v>
      </c>
      <c r="CU13" s="25">
        <v>1.34E-2</v>
      </c>
      <c r="CV13" s="25">
        <v>1.7100000000000001E-2</v>
      </c>
      <c r="CW13" s="25">
        <v>1.8200000000000001E-2</v>
      </c>
      <c r="CX13" s="25">
        <v>1.67E-2</v>
      </c>
      <c r="CY13" s="25">
        <v>1.8599999999999998E-2</v>
      </c>
      <c r="CZ13" s="25">
        <v>1.8800000000000001E-2</v>
      </c>
      <c r="DA13" s="25">
        <v>2.3300000000000001E-2</v>
      </c>
      <c r="DB13" s="25">
        <v>1.37E-2</v>
      </c>
      <c r="DC13" s="25">
        <v>1.5800000000000002E-2</v>
      </c>
      <c r="DD13" s="25">
        <v>1.23E-2</v>
      </c>
      <c r="DE13" s="25">
        <v>2.1299999999999999E-2</v>
      </c>
      <c r="DF13" s="25">
        <v>2.1499999999999998E-2</v>
      </c>
      <c r="DG13" s="25">
        <v>1.7399999999999999E-2</v>
      </c>
      <c r="DH13" s="25">
        <v>2.46E-2</v>
      </c>
      <c r="DI13" s="25">
        <v>1.03E-2</v>
      </c>
      <c r="DJ13" s="25">
        <v>1.41E-2</v>
      </c>
      <c r="DK13" s="25">
        <v>2.2100000000000002E-2</v>
      </c>
      <c r="DL13" s="25">
        <v>2.2700000000000001E-2</v>
      </c>
      <c r="DM13" s="25">
        <v>7.6E-3</v>
      </c>
      <c r="DN13" s="25">
        <v>2.0500000000000001E-2</v>
      </c>
      <c r="DO13" s="25">
        <v>1.21E-2</v>
      </c>
      <c r="DP13" s="25">
        <v>1.46E-2</v>
      </c>
      <c r="DQ13" s="25">
        <v>1.23E-2</v>
      </c>
      <c r="DR13" s="25">
        <v>1.89E-2</v>
      </c>
      <c r="DS13" s="25">
        <v>1.5900000000000001E-2</v>
      </c>
      <c r="DT13" s="25">
        <v>2.7099999999999999E-2</v>
      </c>
      <c r="DU13" s="25">
        <v>1.7500000000000002E-2</v>
      </c>
      <c r="DV13" s="25">
        <v>1.5699999999999999E-2</v>
      </c>
      <c r="DW13" s="25">
        <v>1.37E-2</v>
      </c>
      <c r="DX13" s="25">
        <v>1.8100000000000002E-2</v>
      </c>
      <c r="DY13" s="25">
        <v>1.4500000000000001E-2</v>
      </c>
      <c r="DZ13" s="25">
        <v>1.61E-2</v>
      </c>
      <c r="EA13" s="25">
        <v>1.6199999999999999E-2</v>
      </c>
      <c r="EB13" s="25">
        <v>2.5700000000000001E-2</v>
      </c>
      <c r="EC13" s="25">
        <v>1.7600000000000001E-2</v>
      </c>
      <c r="ED13" s="25">
        <v>1.83E-2</v>
      </c>
      <c r="EE13" s="25">
        <v>1.6400000000000001E-2</v>
      </c>
      <c r="EF13" s="25">
        <v>3.1199999999999999E-2</v>
      </c>
      <c r="EG13" s="25">
        <v>1.9400000000000001E-2</v>
      </c>
      <c r="EH13" s="25">
        <v>1.06E-2</v>
      </c>
      <c r="EI13" s="25">
        <v>1.04E-2</v>
      </c>
      <c r="EJ13" s="25">
        <v>0.01</v>
      </c>
      <c r="EK13" s="25">
        <v>1.6799999999999999E-2</v>
      </c>
      <c r="EL13" s="25">
        <v>1.5299999999999999E-2</v>
      </c>
      <c r="EM13" s="25">
        <v>1.2999999999999999E-2</v>
      </c>
      <c r="EN13" s="25">
        <v>1.84E-2</v>
      </c>
      <c r="EO13" s="25">
        <v>2.01E-2</v>
      </c>
      <c r="EP13" s="25">
        <v>1.7899999999999999E-2</v>
      </c>
      <c r="EQ13" s="25">
        <v>2.0199999999999999E-2</v>
      </c>
      <c r="ER13" s="25">
        <v>1.5100000000000001E-2</v>
      </c>
      <c r="ES13" s="25">
        <v>1.9800000000000002E-2</v>
      </c>
      <c r="ET13" s="25">
        <v>1.7500000000000002E-2</v>
      </c>
      <c r="EU13" s="25">
        <v>2.1499999999999998E-2</v>
      </c>
      <c r="EV13" s="25">
        <v>1.2500000000000001E-2</v>
      </c>
      <c r="EW13" s="25">
        <v>1.0500000000000001E-2</v>
      </c>
      <c r="EX13" s="25">
        <v>1.95E-2</v>
      </c>
      <c r="EY13" s="25">
        <v>2.5399999999999999E-2</v>
      </c>
      <c r="EZ13" s="25">
        <v>2.0299999999999999E-2</v>
      </c>
      <c r="FA13" s="25">
        <v>1.47E-2</v>
      </c>
      <c r="FB13" s="25">
        <v>2.2800000000000001E-2</v>
      </c>
      <c r="FC13" s="25">
        <v>1.7399999999999999E-2</v>
      </c>
      <c r="FD13" s="25">
        <v>1.2200000000000001E-2</v>
      </c>
      <c r="FE13" s="25">
        <v>1.2500000000000001E-2</v>
      </c>
      <c r="FF13" s="25">
        <v>1.23E-2</v>
      </c>
      <c r="FG13" s="25">
        <v>2.6200000000000001E-2</v>
      </c>
      <c r="FH13" s="25">
        <v>1.6400000000000001E-2</v>
      </c>
      <c r="FI13" s="25">
        <v>2.6200000000000001E-2</v>
      </c>
      <c r="FJ13" s="25">
        <v>2.2200000000000001E-2</v>
      </c>
      <c r="FK13" s="25">
        <v>2.12E-2</v>
      </c>
      <c r="FL13" s="25">
        <v>2.4400000000000002E-2</v>
      </c>
      <c r="FM13" s="25">
        <v>2.0899999999999998E-2</v>
      </c>
      <c r="FN13" s="25">
        <v>1.67E-2</v>
      </c>
      <c r="FO13" s="25">
        <v>1.72E-2</v>
      </c>
      <c r="FP13" s="25">
        <v>1.5800000000000002E-2</v>
      </c>
      <c r="FQ13" s="25">
        <v>1.41E-2</v>
      </c>
      <c r="FR13" s="25">
        <v>1.67E-2</v>
      </c>
      <c r="FS13" s="25">
        <v>2.3E-2</v>
      </c>
      <c r="FT13" s="25">
        <v>1.23E-2</v>
      </c>
      <c r="FU13" s="25">
        <v>2.06E-2</v>
      </c>
      <c r="FV13" s="25">
        <v>2.1000000000000001E-2</v>
      </c>
      <c r="FW13" s="25">
        <v>1.7999999999999999E-2</v>
      </c>
      <c r="FX13" s="25">
        <v>2.1999999999999999E-2</v>
      </c>
      <c r="FY13" s="25">
        <v>2.0299999999999999E-2</v>
      </c>
      <c r="FZ13" s="25">
        <v>1.6299999999999999E-2</v>
      </c>
      <c r="GA13" s="25">
        <v>1.5299999999999999E-2</v>
      </c>
      <c r="GB13" s="25">
        <v>2.8199999999999999E-2</v>
      </c>
      <c r="GC13" s="25">
        <v>4.0899999999999999E-2</v>
      </c>
      <c r="GD13" s="25">
        <v>1.6299999999999999E-2</v>
      </c>
      <c r="GE13" s="25">
        <v>1.6899999999999998E-2</v>
      </c>
      <c r="GF13" s="25">
        <v>2.0899999999999998E-2</v>
      </c>
      <c r="GG13" s="25">
        <v>2.8500000000000001E-2</v>
      </c>
      <c r="GH13" s="25">
        <v>2.58E-2</v>
      </c>
      <c r="GI13" s="25">
        <v>2.5499999999999998E-2</v>
      </c>
      <c r="GJ13" s="25">
        <v>3.0499999999999999E-2</v>
      </c>
      <c r="GK13" s="25">
        <v>2.87E-2</v>
      </c>
      <c r="GL13" s="25">
        <v>2.9100000000000001E-2</v>
      </c>
      <c r="GM13" s="25">
        <v>2.7699999999999999E-2</v>
      </c>
      <c r="GN13" s="25">
        <v>1.84E-2</v>
      </c>
      <c r="GO13" s="25">
        <v>1.38E-2</v>
      </c>
      <c r="GP13" s="25">
        <v>1.8200000000000001E-2</v>
      </c>
      <c r="GQ13" s="25">
        <v>2.7900000000000001E-2</v>
      </c>
      <c r="GR13" s="25">
        <v>2.41E-2</v>
      </c>
      <c r="GS13" s="25">
        <v>2.29E-2</v>
      </c>
      <c r="GT13" s="25">
        <v>1.5900000000000001E-2</v>
      </c>
      <c r="GU13" s="25">
        <v>1.67E-2</v>
      </c>
      <c r="GV13" s="25">
        <v>2.1100000000000001E-2</v>
      </c>
      <c r="GW13" s="25">
        <v>2.3E-2</v>
      </c>
      <c r="GX13" s="25">
        <v>2.6700000000000002E-2</v>
      </c>
      <c r="GY13" s="25">
        <v>2.1600000000000001E-2</v>
      </c>
      <c r="GZ13" s="25">
        <v>1.89E-2</v>
      </c>
      <c r="HA13" s="25">
        <v>1.41E-2</v>
      </c>
      <c r="HB13" s="25">
        <v>1.0800000000000001E-2</v>
      </c>
      <c r="HC13" s="25">
        <v>4.6899999999999997E-2</v>
      </c>
      <c r="HD13" s="25">
        <v>3.5700000000000003E-2</v>
      </c>
      <c r="HE13" s="25">
        <v>3.3700000000000001E-2</v>
      </c>
      <c r="HF13" s="25">
        <v>2.2200000000000001E-2</v>
      </c>
      <c r="HG13" s="25">
        <v>1.7600000000000001E-2</v>
      </c>
      <c r="HH13" s="25">
        <v>2.5499999999999998E-2</v>
      </c>
      <c r="HI13" s="25">
        <v>2.1999999999999999E-2</v>
      </c>
      <c r="HJ13" s="25">
        <v>1.6199999999999999E-2</v>
      </c>
      <c r="HK13" s="25">
        <v>0</v>
      </c>
      <c r="HL13" s="25">
        <v>5.1700000000000003E-2</v>
      </c>
      <c r="HM13" s="25">
        <v>6.7900000000000002E-2</v>
      </c>
      <c r="HN13" s="25">
        <v>2.1499999999999998E-2</v>
      </c>
      <c r="HO13" s="25">
        <v>2.35E-2</v>
      </c>
      <c r="HP13" s="25">
        <v>2.0500000000000001E-2</v>
      </c>
      <c r="HQ13" s="25">
        <v>2.1600000000000001E-2</v>
      </c>
      <c r="HR13" s="25">
        <v>2.7900000000000001E-2</v>
      </c>
      <c r="HS13" s="25">
        <v>2.7199999999999998E-2</v>
      </c>
      <c r="HT13" s="25">
        <v>2.47E-2</v>
      </c>
      <c r="HU13" s="25">
        <v>1.6299999999999999E-2</v>
      </c>
      <c r="HV13" s="25">
        <v>3.2599999999999997E-2</v>
      </c>
      <c r="HW13" s="25">
        <v>1.9699999999999999E-2</v>
      </c>
      <c r="HX13" s="25">
        <v>1.6E-2</v>
      </c>
      <c r="HY13" s="25">
        <v>3.5200000000000002E-2</v>
      </c>
      <c r="HZ13" s="25">
        <v>0.14910000000000001</v>
      </c>
      <c r="IA13" s="25">
        <v>3.1199999999999999E-2</v>
      </c>
      <c r="IB13" s="25">
        <v>5.6500000000000002E-2</v>
      </c>
      <c r="IC13" s="25">
        <v>2.9100000000000001E-2</v>
      </c>
      <c r="ID13" s="25">
        <v>2.9499999999999998E-2</v>
      </c>
      <c r="IE13" s="25">
        <v>2.9000000000000001E-2</v>
      </c>
      <c r="IF13" s="25">
        <v>1.8599999999999998E-2</v>
      </c>
      <c r="IG13" s="25">
        <v>1.4500000000000001E-2</v>
      </c>
      <c r="IH13" s="25">
        <v>1.29E-2</v>
      </c>
      <c r="II13" s="25">
        <v>9.1999999999999998E-3</v>
      </c>
      <c r="IJ13" s="25">
        <v>8.5999999999999993E-2</v>
      </c>
      <c r="IK13" s="25">
        <v>1.6E-2</v>
      </c>
      <c r="IL13" s="25">
        <v>1.4800000000000001E-2</v>
      </c>
      <c r="IM13" s="25">
        <v>1.9400000000000001E-2</v>
      </c>
      <c r="IN13" s="25">
        <v>1.5800000000000002E-2</v>
      </c>
      <c r="IO13" s="25">
        <v>1.49E-2</v>
      </c>
      <c r="IP13" s="25">
        <v>1.7100000000000001E-2</v>
      </c>
      <c r="IQ13" s="25">
        <v>2.1600000000000001E-2</v>
      </c>
      <c r="IR13" s="25">
        <v>2.8299999999999999E-2</v>
      </c>
      <c r="IS13" s="25">
        <v>2.7699999999999999E-2</v>
      </c>
      <c r="IT13" s="25">
        <v>2.5499999999999998E-2</v>
      </c>
      <c r="IU13" s="25">
        <v>3.2899999999999999E-2</v>
      </c>
      <c r="IV13" s="25">
        <v>2.07E-2</v>
      </c>
      <c r="IW13" s="25">
        <v>3.7600000000000001E-2</v>
      </c>
      <c r="IX13" s="25">
        <v>2.86E-2</v>
      </c>
      <c r="IY13" s="25">
        <v>2.3699999999999999E-2</v>
      </c>
      <c r="IZ13" s="25">
        <v>2.2800000000000001E-2</v>
      </c>
      <c r="JA13" s="25">
        <v>2.46E-2</v>
      </c>
      <c r="JB13" s="25">
        <v>2.2200000000000001E-2</v>
      </c>
      <c r="JC13" s="25">
        <v>2.63E-2</v>
      </c>
      <c r="JD13" s="25">
        <v>4.82E-2</v>
      </c>
      <c r="JE13" s="25">
        <v>3.6499999999999998E-2</v>
      </c>
      <c r="JF13" s="25">
        <v>3.04E-2</v>
      </c>
      <c r="JG13" s="25">
        <v>3.2099999999999997E-2</v>
      </c>
      <c r="JH13" s="25">
        <v>4.9500000000000002E-2</v>
      </c>
      <c r="JI13" s="25">
        <v>3.1E-2</v>
      </c>
      <c r="JJ13" s="25">
        <v>1.83E-2</v>
      </c>
      <c r="JK13" s="25">
        <v>3.3300000000000003E-2</v>
      </c>
      <c r="JL13" s="25">
        <v>1.38E-2</v>
      </c>
      <c r="JM13" s="25">
        <v>1.44E-2</v>
      </c>
      <c r="JN13" s="25">
        <v>1.7299999999999999E-2</v>
      </c>
      <c r="JO13" s="25">
        <v>2.2700000000000001E-2</v>
      </c>
      <c r="JP13" s="25">
        <v>2.2100000000000002E-2</v>
      </c>
      <c r="JQ13" s="25">
        <v>4.8000000000000001E-2</v>
      </c>
      <c r="JR13" s="25">
        <v>2.41E-2</v>
      </c>
      <c r="JS13" s="25">
        <v>1.9199999999999998E-2</v>
      </c>
      <c r="JT13" s="25">
        <v>0.1011</v>
      </c>
      <c r="JU13" s="25">
        <v>1.77E-2</v>
      </c>
      <c r="JV13" s="25">
        <v>1.4999999999999999E-2</v>
      </c>
      <c r="JW13" s="25">
        <v>1.5599999999999999E-2</v>
      </c>
      <c r="JX13" s="25">
        <v>1.46E-2</v>
      </c>
      <c r="JY13" s="25">
        <v>1.5800000000000002E-2</v>
      </c>
      <c r="JZ13" s="25">
        <v>1.55E-2</v>
      </c>
      <c r="KA13" s="25">
        <v>7.0000000000000001E-3</v>
      </c>
      <c r="KB13" s="25">
        <v>2.2800000000000001E-2</v>
      </c>
      <c r="KC13" s="25">
        <v>1.72E-2</v>
      </c>
      <c r="KD13" s="25">
        <v>1.5900000000000001E-2</v>
      </c>
      <c r="KE13" s="25">
        <v>1.6199999999999999E-2</v>
      </c>
      <c r="KF13" s="25">
        <v>1.9699999999999999E-2</v>
      </c>
      <c r="KG13" s="25">
        <v>2.1700000000000001E-2</v>
      </c>
      <c r="KH13" s="25">
        <v>1.5699999999999999E-2</v>
      </c>
      <c r="KI13" s="25">
        <v>2.2499999999999999E-2</v>
      </c>
      <c r="KJ13" s="25">
        <v>1.7899999999999999E-2</v>
      </c>
      <c r="KK13" s="25">
        <v>1.4200000000000001E-2</v>
      </c>
      <c r="KL13" s="25">
        <v>2.3099999999999999E-2</v>
      </c>
      <c r="KM13" s="25">
        <v>2.1399999999999999E-2</v>
      </c>
      <c r="KN13" s="25">
        <v>1.2500000000000001E-2</v>
      </c>
      <c r="KO13" s="25">
        <v>1.2E-2</v>
      </c>
      <c r="KP13" s="25">
        <v>1.38E-2</v>
      </c>
      <c r="KQ13" s="25">
        <v>3.0200000000000001E-2</v>
      </c>
      <c r="KR13" s="25">
        <v>2.53E-2</v>
      </c>
      <c r="KS13" s="25">
        <v>3.0099999999999998E-2</v>
      </c>
      <c r="KT13" s="25">
        <v>1.9099999999999999E-2</v>
      </c>
      <c r="KU13" s="25">
        <v>2.52E-2</v>
      </c>
      <c r="KV13" s="25">
        <v>1.12E-2</v>
      </c>
      <c r="KW13" s="25">
        <v>2.29E-2</v>
      </c>
      <c r="KX13" s="25">
        <v>2.12E-2</v>
      </c>
      <c r="KY13" s="25">
        <v>1.9400000000000001E-2</v>
      </c>
      <c r="KZ13" s="25">
        <v>1.9699999999999999E-2</v>
      </c>
      <c r="LA13" s="25">
        <v>2.1999999999999999E-2</v>
      </c>
      <c r="LB13" s="25">
        <v>2.29E-2</v>
      </c>
      <c r="LC13" s="25">
        <v>2.1499999999999998E-2</v>
      </c>
      <c r="LD13" s="25">
        <v>2.3599999999999999E-2</v>
      </c>
      <c r="LE13" s="25">
        <v>2.2700000000000001E-2</v>
      </c>
      <c r="LF13" s="25">
        <v>1.6799999999999999E-2</v>
      </c>
      <c r="LG13" s="25">
        <v>2.3400000000000001E-2</v>
      </c>
      <c r="LH13" s="25">
        <v>2.4799999999999999E-2</v>
      </c>
      <c r="LI13" s="25">
        <v>2.2200000000000001E-2</v>
      </c>
      <c r="LJ13" s="25">
        <v>1.8100000000000002E-2</v>
      </c>
      <c r="LK13" s="25">
        <v>3.0599999999999999E-2</v>
      </c>
      <c r="LL13" s="25">
        <v>2.3300000000000001E-2</v>
      </c>
      <c r="LM13" s="25">
        <v>1.9699999999999999E-2</v>
      </c>
      <c r="LN13" s="25">
        <v>2.4199999999999999E-2</v>
      </c>
      <c r="LO13" s="25">
        <v>2.6700000000000002E-2</v>
      </c>
      <c r="LP13" s="25">
        <v>2.46E-2</v>
      </c>
      <c r="LQ13" s="25">
        <v>1.8800000000000001E-2</v>
      </c>
      <c r="LR13" s="25">
        <v>2.2599999999999999E-2</v>
      </c>
      <c r="LS13" s="25">
        <v>2.1100000000000001E-2</v>
      </c>
      <c r="LT13" s="25">
        <v>1.84E-2</v>
      </c>
      <c r="LU13" s="25">
        <v>3.1800000000000002E-2</v>
      </c>
      <c r="LV13" s="25">
        <v>3.7499999999999999E-2</v>
      </c>
      <c r="LW13" s="25">
        <v>2.2499999999999999E-2</v>
      </c>
      <c r="LX13" s="25">
        <v>2.4199999999999999E-2</v>
      </c>
      <c r="LY13" s="25">
        <v>2.46E-2</v>
      </c>
      <c r="LZ13" s="25">
        <v>2.0500000000000001E-2</v>
      </c>
      <c r="MA13" s="25">
        <v>1.8200000000000001E-2</v>
      </c>
      <c r="MB13" s="25">
        <v>2.0500000000000001E-2</v>
      </c>
      <c r="MC13" s="25">
        <v>2.3699999999999999E-2</v>
      </c>
      <c r="MD13" s="25">
        <v>2.4299999999999999E-2</v>
      </c>
      <c r="ME13" s="25">
        <v>2.7699999999999999E-2</v>
      </c>
      <c r="MF13" s="25">
        <v>2.8899999999999999E-2</v>
      </c>
      <c r="MG13" s="25">
        <v>2.7099999999999999E-2</v>
      </c>
      <c r="MH13" s="25">
        <v>2.5999999999999999E-2</v>
      </c>
      <c r="MI13" s="25">
        <v>2.58E-2</v>
      </c>
      <c r="MJ13" s="25">
        <v>2.3900000000000001E-2</v>
      </c>
      <c r="MK13" s="25">
        <v>2.01E-2</v>
      </c>
      <c r="ML13" s="25">
        <v>2.63E-2</v>
      </c>
      <c r="MM13" s="25">
        <v>1.5299999999999999E-2</v>
      </c>
      <c r="MN13" s="25">
        <v>2.06E-2</v>
      </c>
      <c r="MO13" s="25">
        <v>2.6499999999999999E-2</v>
      </c>
      <c r="MP13" s="25">
        <v>2.3300000000000001E-2</v>
      </c>
      <c r="MQ13" s="25">
        <v>1.7000000000000001E-2</v>
      </c>
      <c r="MR13" s="25">
        <v>3.6600000000000001E-2</v>
      </c>
      <c r="MS13" s="25">
        <v>3.3599999999999998E-2</v>
      </c>
      <c r="MT13" s="25">
        <v>3.6700000000000003E-2</v>
      </c>
      <c r="MU13" s="25">
        <v>4.5900000000000003E-2</v>
      </c>
      <c r="MV13" s="25">
        <v>2.8000000000000001E-2</v>
      </c>
      <c r="MW13" s="25">
        <v>2.3599999999999999E-2</v>
      </c>
      <c r="MX13" s="25">
        <v>2.29E-2</v>
      </c>
      <c r="MY13" s="25">
        <v>2.1499999999999998E-2</v>
      </c>
      <c r="MZ13" s="25">
        <v>1.54E-2</v>
      </c>
      <c r="NA13" s="25">
        <v>3.0800000000000001E-2</v>
      </c>
      <c r="NB13" s="25">
        <v>1.55E-2</v>
      </c>
      <c r="NC13" s="25">
        <v>3.3099999999999997E-2</v>
      </c>
      <c r="ND13" s="25">
        <v>2.47E-2</v>
      </c>
      <c r="NE13" s="25">
        <v>2.3800000000000002E-2</v>
      </c>
      <c r="NF13" s="25">
        <v>2.06E-2</v>
      </c>
      <c r="NG13" s="182">
        <v>2.8400000000000002E-2</v>
      </c>
      <c r="NH13" s="183">
        <v>2.6599999999999999E-2</v>
      </c>
      <c r="NI13" s="184">
        <v>2.1000000000000001E-2</v>
      </c>
      <c r="NJ13" s="188">
        <v>2.8000000000000001E-2</v>
      </c>
    </row>
    <row r="14" spans="1:374" x14ac:dyDescent="0.3">
      <c r="B14" s="18" t="s">
        <v>827</v>
      </c>
      <c r="C14" s="24">
        <v>8.2699999999999996E-2</v>
      </c>
      <c r="D14" s="25">
        <v>7.9500000000000001E-2</v>
      </c>
      <c r="E14" s="25">
        <v>5.74E-2</v>
      </c>
      <c r="F14" s="25">
        <v>6.5500000000000003E-2</v>
      </c>
      <c r="G14" s="25">
        <v>8.4199999999999997E-2</v>
      </c>
      <c r="H14" s="25">
        <v>4.8599999999999997E-2</v>
      </c>
      <c r="I14" s="25">
        <v>3.1399999999999997E-2</v>
      </c>
      <c r="J14" s="25">
        <v>3.7499999999999999E-2</v>
      </c>
      <c r="K14" s="25">
        <v>3.4599999999999999E-2</v>
      </c>
      <c r="L14" s="25">
        <v>4.2000000000000003E-2</v>
      </c>
      <c r="M14" s="25">
        <v>3.5299999999999998E-2</v>
      </c>
      <c r="N14" s="25">
        <v>4.6699999999999998E-2</v>
      </c>
      <c r="O14" s="25">
        <v>3.9199999999999999E-2</v>
      </c>
      <c r="P14" s="25">
        <v>7.2099999999999997E-2</v>
      </c>
      <c r="Q14" s="25">
        <v>0</v>
      </c>
      <c r="R14" s="25">
        <v>5.4899999999999997E-2</v>
      </c>
      <c r="S14" s="25">
        <v>0.1421</v>
      </c>
      <c r="T14" s="25">
        <v>0.1416</v>
      </c>
      <c r="U14" s="25">
        <v>4.9799999999999997E-2</v>
      </c>
      <c r="V14" s="25">
        <v>0.115</v>
      </c>
      <c r="W14" s="25">
        <v>0.1119</v>
      </c>
      <c r="X14" s="25">
        <v>3.9699999999999999E-2</v>
      </c>
      <c r="Y14" s="25">
        <v>6.08E-2</v>
      </c>
      <c r="Z14" s="25">
        <v>7.8569000000000004</v>
      </c>
      <c r="AA14" s="25">
        <v>4.4930000000000003</v>
      </c>
      <c r="AB14" s="25">
        <v>7.1626000000000003</v>
      </c>
      <c r="AC14" s="25">
        <v>4.2990000000000004</v>
      </c>
      <c r="AD14" s="25">
        <v>3.78E-2</v>
      </c>
      <c r="AE14" s="25">
        <v>3.6900000000000002E-2</v>
      </c>
      <c r="AF14" s="25">
        <v>3.73E-2</v>
      </c>
      <c r="AG14" s="25">
        <v>3.73E-2</v>
      </c>
      <c r="AH14" s="25">
        <v>5.04E-2</v>
      </c>
      <c r="AI14" s="25">
        <v>4.99E-2</v>
      </c>
      <c r="AJ14" s="25">
        <v>6.1100000000000002E-2</v>
      </c>
      <c r="AK14" s="25">
        <v>5.67E-2</v>
      </c>
      <c r="AL14" s="25">
        <v>5.9700000000000003E-2</v>
      </c>
      <c r="AM14" s="25">
        <v>4.7100000000000003E-2</v>
      </c>
      <c r="AN14" s="25">
        <v>4.0500000000000001E-2</v>
      </c>
      <c r="AO14" s="25">
        <v>2.69E-2</v>
      </c>
      <c r="AP14" s="25">
        <v>4.5199999999999997E-2</v>
      </c>
      <c r="AQ14" s="25">
        <v>4.7899999999999998E-2</v>
      </c>
      <c r="AR14" s="25">
        <v>4.2299999999999997E-2</v>
      </c>
      <c r="AS14" s="25">
        <v>3.8800000000000001E-2</v>
      </c>
      <c r="AT14" s="25">
        <v>3.8899999999999997E-2</v>
      </c>
      <c r="AU14" s="25">
        <v>2.92E-2</v>
      </c>
      <c r="AV14" s="25">
        <v>3.5900000000000001E-2</v>
      </c>
      <c r="AW14" s="25">
        <v>4.4600000000000001E-2</v>
      </c>
      <c r="AX14" s="25">
        <v>3.32E-2</v>
      </c>
      <c r="AY14" s="25">
        <v>2.7799999999999998E-2</v>
      </c>
      <c r="AZ14" s="25">
        <v>2.3800000000000002E-2</v>
      </c>
      <c r="BA14" s="25">
        <v>2.6800000000000001E-2</v>
      </c>
      <c r="BB14" s="25">
        <v>3.85E-2</v>
      </c>
      <c r="BC14" s="25">
        <v>4.5900000000000003E-2</v>
      </c>
      <c r="BD14" s="25">
        <v>3.0700000000000002E-2</v>
      </c>
      <c r="BE14" s="25">
        <v>4.1799999999999997E-2</v>
      </c>
      <c r="BF14" s="25">
        <v>3.3599999999999998E-2</v>
      </c>
      <c r="BG14" s="25">
        <v>3.8800000000000001E-2</v>
      </c>
      <c r="BH14" s="25">
        <v>3.32E-2</v>
      </c>
      <c r="BI14" s="25">
        <v>3.7699999999999997E-2</v>
      </c>
      <c r="BJ14" s="25">
        <v>3.27E-2</v>
      </c>
      <c r="BK14" s="25">
        <v>2.9899999999999999E-2</v>
      </c>
      <c r="BL14" s="25">
        <v>2.6599999999999999E-2</v>
      </c>
      <c r="BM14" s="25">
        <v>3.1899999999999998E-2</v>
      </c>
      <c r="BN14" s="25">
        <v>3.8300000000000001E-2</v>
      </c>
      <c r="BO14" s="25">
        <v>4.9299999999999997E-2</v>
      </c>
      <c r="BP14" s="25">
        <v>3.5799999999999998E-2</v>
      </c>
      <c r="BQ14" s="25">
        <v>4.0500000000000001E-2</v>
      </c>
      <c r="BR14" s="25">
        <v>2.76E-2</v>
      </c>
      <c r="BS14" s="25">
        <v>3.3500000000000002E-2</v>
      </c>
      <c r="BT14" s="25">
        <v>3.85E-2</v>
      </c>
      <c r="BU14" s="25">
        <v>3.2800000000000003E-2</v>
      </c>
      <c r="BV14" s="25">
        <v>3.1199999999999999E-2</v>
      </c>
      <c r="BW14" s="25">
        <v>3.6900000000000002E-2</v>
      </c>
      <c r="BX14" s="25">
        <v>2.4799999999999999E-2</v>
      </c>
      <c r="BY14" s="25">
        <v>2.2800000000000001E-2</v>
      </c>
      <c r="BZ14" s="25">
        <v>2.53E-2</v>
      </c>
      <c r="CA14" s="25">
        <v>3.4700000000000002E-2</v>
      </c>
      <c r="CB14" s="25">
        <v>3.1399999999999997E-2</v>
      </c>
      <c r="CC14" s="25">
        <v>3.2199999999999999E-2</v>
      </c>
      <c r="CD14" s="25">
        <v>4.65E-2</v>
      </c>
      <c r="CE14" s="25">
        <v>3.5099999999999999E-2</v>
      </c>
      <c r="CF14" s="25">
        <v>3.2500000000000001E-2</v>
      </c>
      <c r="CG14" s="25">
        <v>3.0599999999999999E-2</v>
      </c>
      <c r="CH14" s="25">
        <v>2.3699999999999999E-2</v>
      </c>
      <c r="CI14" s="25">
        <v>2.9899999999999999E-2</v>
      </c>
      <c r="CJ14" s="25">
        <v>4.7699999999999999E-2</v>
      </c>
      <c r="CK14" s="25">
        <v>4.82E-2</v>
      </c>
      <c r="CL14" s="25">
        <v>3.4099999999999998E-2</v>
      </c>
      <c r="CM14" s="25">
        <v>4.0099999999999997E-2</v>
      </c>
      <c r="CN14" s="25">
        <v>2.6800000000000001E-2</v>
      </c>
      <c r="CO14" s="25">
        <v>4.0500000000000001E-2</v>
      </c>
      <c r="CP14" s="25">
        <v>3.2899999999999999E-2</v>
      </c>
      <c r="CQ14" s="25">
        <v>2.6700000000000002E-2</v>
      </c>
      <c r="CR14" s="25">
        <v>2.5399999999999999E-2</v>
      </c>
      <c r="CS14" s="25">
        <v>2.7400000000000001E-2</v>
      </c>
      <c r="CT14" s="25">
        <v>2.5399999999999999E-2</v>
      </c>
      <c r="CU14" s="25">
        <v>2.6100000000000002E-2</v>
      </c>
      <c r="CV14" s="25">
        <v>3.27E-2</v>
      </c>
      <c r="CW14" s="25">
        <v>3.2899999999999999E-2</v>
      </c>
      <c r="CX14" s="25">
        <v>2.9399999999999999E-2</v>
      </c>
      <c r="CY14" s="25">
        <v>3.39E-2</v>
      </c>
      <c r="CZ14" s="25">
        <v>3.9800000000000002E-2</v>
      </c>
      <c r="DA14" s="25">
        <v>4.5600000000000002E-2</v>
      </c>
      <c r="DB14" s="25">
        <v>2.69E-2</v>
      </c>
      <c r="DC14" s="25">
        <v>3.27E-2</v>
      </c>
      <c r="DD14" s="25">
        <v>2.4899999999999999E-2</v>
      </c>
      <c r="DE14" s="25">
        <v>4.3200000000000002E-2</v>
      </c>
      <c r="DF14" s="25">
        <v>3.5400000000000001E-2</v>
      </c>
      <c r="DG14" s="25">
        <v>3.2199999999999999E-2</v>
      </c>
      <c r="DH14" s="25">
        <v>4.7600000000000003E-2</v>
      </c>
      <c r="DI14" s="25">
        <v>0.02</v>
      </c>
      <c r="DJ14" s="25">
        <v>2.7699999999999999E-2</v>
      </c>
      <c r="DK14" s="25">
        <v>4.3700000000000003E-2</v>
      </c>
      <c r="DL14" s="25">
        <v>4.6399999999999997E-2</v>
      </c>
      <c r="DM14" s="25">
        <v>1.52E-2</v>
      </c>
      <c r="DN14" s="25">
        <v>3.7699999999999997E-2</v>
      </c>
      <c r="DO14" s="25">
        <v>2.3800000000000002E-2</v>
      </c>
      <c r="DP14" s="25">
        <v>2.7300000000000001E-2</v>
      </c>
      <c r="DQ14" s="25">
        <v>2.47E-2</v>
      </c>
      <c r="DR14" s="25">
        <v>3.6999999999999998E-2</v>
      </c>
      <c r="DS14" s="25">
        <v>2.9600000000000001E-2</v>
      </c>
      <c r="DT14" s="25">
        <v>3.6799999999999999E-2</v>
      </c>
      <c r="DU14" s="25">
        <v>3.2099999999999997E-2</v>
      </c>
      <c r="DV14" s="25">
        <v>2.69E-2</v>
      </c>
      <c r="DW14" s="25">
        <v>2.2499999999999999E-2</v>
      </c>
      <c r="DX14" s="25">
        <v>3.2300000000000002E-2</v>
      </c>
      <c r="DY14" s="25">
        <v>2.4799999999999999E-2</v>
      </c>
      <c r="DZ14" s="25">
        <v>3.1300000000000001E-2</v>
      </c>
      <c r="EA14" s="25">
        <v>3.3099999999999997E-2</v>
      </c>
      <c r="EB14" s="25">
        <v>3.2199999999999999E-2</v>
      </c>
      <c r="EC14" s="25">
        <v>3.2800000000000003E-2</v>
      </c>
      <c r="ED14" s="25">
        <v>2.5899999999999999E-2</v>
      </c>
      <c r="EE14" s="25">
        <v>2.7199999999999998E-2</v>
      </c>
      <c r="EF14" s="25">
        <v>3.4500000000000003E-2</v>
      </c>
      <c r="EG14" s="25">
        <v>3.3000000000000002E-2</v>
      </c>
      <c r="EH14" s="25">
        <v>1.8700000000000001E-2</v>
      </c>
      <c r="EI14" s="25">
        <v>1.89E-2</v>
      </c>
      <c r="EJ14" s="25">
        <v>1.9900000000000001E-2</v>
      </c>
      <c r="EK14" s="25">
        <v>3.1E-2</v>
      </c>
      <c r="EL14" s="25">
        <v>2.7300000000000001E-2</v>
      </c>
      <c r="EM14" s="25">
        <v>2.4500000000000001E-2</v>
      </c>
      <c r="EN14" s="25">
        <v>3.4000000000000002E-2</v>
      </c>
      <c r="EO14" s="25">
        <v>3.0499999999999999E-2</v>
      </c>
      <c r="EP14" s="25">
        <v>2.87E-2</v>
      </c>
      <c r="EQ14" s="25">
        <v>3.3700000000000001E-2</v>
      </c>
      <c r="ER14" s="25">
        <v>2.87E-2</v>
      </c>
      <c r="ES14" s="25">
        <v>3.0700000000000002E-2</v>
      </c>
      <c r="ET14" s="25">
        <v>2.9100000000000001E-2</v>
      </c>
      <c r="EU14" s="25">
        <v>3.1899999999999998E-2</v>
      </c>
      <c r="EV14" s="25">
        <v>2.5000000000000001E-2</v>
      </c>
      <c r="EW14" s="25">
        <v>2.1000000000000001E-2</v>
      </c>
      <c r="EX14" s="25">
        <v>2.9899999999999999E-2</v>
      </c>
      <c r="EY14" s="25">
        <v>4.4499999999999998E-2</v>
      </c>
      <c r="EZ14" s="25">
        <v>4.36E-2</v>
      </c>
      <c r="FA14" s="25">
        <v>2.7699999999999999E-2</v>
      </c>
      <c r="FB14" s="25">
        <v>4.7399999999999998E-2</v>
      </c>
      <c r="FC14" s="25">
        <v>3.0499999999999999E-2</v>
      </c>
      <c r="FD14" s="25">
        <v>2.3099999999999999E-2</v>
      </c>
      <c r="FE14" s="25">
        <v>2.1899999999999999E-2</v>
      </c>
      <c r="FF14" s="25">
        <v>2.12E-2</v>
      </c>
      <c r="FG14" s="25">
        <v>4.3900000000000002E-2</v>
      </c>
      <c r="FH14" s="25">
        <v>3.0200000000000001E-2</v>
      </c>
      <c r="FI14" s="25">
        <v>4.0599999999999997E-2</v>
      </c>
      <c r="FJ14" s="25">
        <v>3.9300000000000002E-2</v>
      </c>
      <c r="FK14" s="25">
        <v>3.6200000000000003E-2</v>
      </c>
      <c r="FL14" s="25">
        <v>3.9300000000000002E-2</v>
      </c>
      <c r="FM14" s="25">
        <v>3.6700000000000003E-2</v>
      </c>
      <c r="FN14" s="25">
        <v>4.0300000000000002E-2</v>
      </c>
      <c r="FO14" s="25">
        <v>3.2099999999999997E-2</v>
      </c>
      <c r="FP14" s="25">
        <v>2.87E-2</v>
      </c>
      <c r="FQ14" s="25">
        <v>2.7900000000000001E-2</v>
      </c>
      <c r="FR14" s="25">
        <v>3.0300000000000001E-2</v>
      </c>
      <c r="FS14" s="25">
        <v>4.87E-2</v>
      </c>
      <c r="FT14" s="25">
        <v>2.46E-2</v>
      </c>
      <c r="FU14" s="25">
        <v>3.5099999999999999E-2</v>
      </c>
      <c r="FV14" s="25">
        <v>3.6200000000000003E-2</v>
      </c>
      <c r="FW14" s="25">
        <v>3.1899999999999998E-2</v>
      </c>
      <c r="FX14" s="25">
        <v>4.1200000000000001E-2</v>
      </c>
      <c r="FY14" s="25">
        <v>3.5799999999999998E-2</v>
      </c>
      <c r="FZ14" s="25">
        <v>2.7E-2</v>
      </c>
      <c r="GA14" s="25">
        <v>2.58E-2</v>
      </c>
      <c r="GB14" s="25">
        <v>3.1E-2</v>
      </c>
      <c r="GC14" s="25">
        <v>3.6299999999999999E-2</v>
      </c>
      <c r="GD14" s="25">
        <v>2.9600000000000001E-2</v>
      </c>
      <c r="GE14" s="25">
        <v>2.4E-2</v>
      </c>
      <c r="GF14" s="25">
        <v>2.9899999999999999E-2</v>
      </c>
      <c r="GG14" s="25">
        <v>3.9699999999999999E-2</v>
      </c>
      <c r="GH14" s="25">
        <v>3.6499999999999998E-2</v>
      </c>
      <c r="GI14" s="25">
        <v>3.8600000000000002E-2</v>
      </c>
      <c r="GJ14" s="25">
        <v>5.11E-2</v>
      </c>
      <c r="GK14" s="25">
        <v>4.4299999999999999E-2</v>
      </c>
      <c r="GL14" s="25">
        <v>5.2600000000000001E-2</v>
      </c>
      <c r="GM14" s="25">
        <v>4.8800000000000003E-2</v>
      </c>
      <c r="GN14" s="25">
        <v>2.7E-2</v>
      </c>
      <c r="GO14" s="25">
        <v>2.4299999999999999E-2</v>
      </c>
      <c r="GP14" s="25">
        <v>2.76E-2</v>
      </c>
      <c r="GQ14" s="25">
        <v>4.3099999999999999E-2</v>
      </c>
      <c r="GR14" s="25">
        <v>3.6799999999999999E-2</v>
      </c>
      <c r="GS14" s="25">
        <v>3.85E-2</v>
      </c>
      <c r="GT14" s="25">
        <v>2.8199999999999999E-2</v>
      </c>
      <c r="GU14" s="25">
        <v>3.1800000000000002E-2</v>
      </c>
      <c r="GV14" s="25">
        <v>3.9800000000000002E-2</v>
      </c>
      <c r="GW14" s="25">
        <v>3.95E-2</v>
      </c>
      <c r="GX14" s="25">
        <v>3.6700000000000003E-2</v>
      </c>
      <c r="GY14" s="25">
        <v>2.6599999999999999E-2</v>
      </c>
      <c r="GZ14" s="25">
        <v>3.6700000000000003E-2</v>
      </c>
      <c r="HA14" s="25">
        <v>2.3300000000000001E-2</v>
      </c>
      <c r="HB14" s="25">
        <v>1.9199999999999998E-2</v>
      </c>
      <c r="HC14" s="25">
        <v>3.0200000000000001E-2</v>
      </c>
      <c r="HD14" s="25">
        <v>3.2899999999999999E-2</v>
      </c>
      <c r="HE14" s="25">
        <v>3.9899999999999998E-2</v>
      </c>
      <c r="HF14" s="25">
        <v>2.7099999999999999E-2</v>
      </c>
      <c r="HG14" s="25">
        <v>3.1800000000000002E-2</v>
      </c>
      <c r="HH14" s="25">
        <v>4.3299999999999998E-2</v>
      </c>
      <c r="HI14" s="25">
        <v>4.2099999999999999E-2</v>
      </c>
      <c r="HJ14" s="25">
        <v>3.15E-2</v>
      </c>
      <c r="HK14" s="25">
        <v>0</v>
      </c>
      <c r="HL14" s="25">
        <v>3.8899999999999997E-2</v>
      </c>
      <c r="HM14" s="25">
        <v>5.4100000000000002E-2</v>
      </c>
      <c r="HN14" s="25">
        <v>3.7999999999999999E-2</v>
      </c>
      <c r="HO14" s="25">
        <v>3.2899999999999999E-2</v>
      </c>
      <c r="HP14" s="25">
        <v>3.0700000000000002E-2</v>
      </c>
      <c r="HQ14" s="25">
        <v>2.81E-2</v>
      </c>
      <c r="HR14" s="25">
        <v>4.0300000000000002E-2</v>
      </c>
      <c r="HS14" s="25">
        <v>4.6699999999999998E-2</v>
      </c>
      <c r="HT14" s="25">
        <v>4.8099999999999997E-2</v>
      </c>
      <c r="HU14" s="25">
        <v>5.6300000000000003E-2</v>
      </c>
      <c r="HV14" s="25">
        <v>5.2400000000000002E-2</v>
      </c>
      <c r="HW14" s="25">
        <v>4.24E-2</v>
      </c>
      <c r="HX14" s="25">
        <v>3.7600000000000001E-2</v>
      </c>
      <c r="HY14" s="25">
        <v>3.3599999999999998E-2</v>
      </c>
      <c r="HZ14" s="25">
        <v>6.8099999999999994E-2</v>
      </c>
      <c r="IA14" s="25">
        <v>4.1700000000000001E-2</v>
      </c>
      <c r="IB14" s="25">
        <v>4.9399999999999999E-2</v>
      </c>
      <c r="IC14" s="25">
        <v>4.3099999999999999E-2</v>
      </c>
      <c r="ID14" s="25">
        <v>3.78E-2</v>
      </c>
      <c r="IE14" s="25">
        <v>3.6400000000000002E-2</v>
      </c>
      <c r="IF14" s="25">
        <v>3.27E-2</v>
      </c>
      <c r="IG14" s="25">
        <v>2.8400000000000002E-2</v>
      </c>
      <c r="IH14" s="25">
        <v>2.75E-2</v>
      </c>
      <c r="II14" s="25">
        <v>0.02</v>
      </c>
      <c r="IJ14" s="25">
        <v>4.07E-2</v>
      </c>
      <c r="IK14" s="25">
        <v>2.8799999999999999E-2</v>
      </c>
      <c r="IL14" s="25">
        <v>2.5499999999999998E-2</v>
      </c>
      <c r="IM14" s="25">
        <v>3.2000000000000001E-2</v>
      </c>
      <c r="IN14" s="25">
        <v>2.8799999999999999E-2</v>
      </c>
      <c r="IO14" s="25">
        <v>2.6599999999999999E-2</v>
      </c>
      <c r="IP14" s="25">
        <v>3.32E-2</v>
      </c>
      <c r="IQ14" s="25">
        <v>3.5200000000000002E-2</v>
      </c>
      <c r="IR14" s="25">
        <v>3.2800000000000003E-2</v>
      </c>
      <c r="IS14" s="25">
        <v>3.09E-2</v>
      </c>
      <c r="IT14" s="25">
        <v>3.1300000000000001E-2</v>
      </c>
      <c r="IU14" s="25">
        <v>3.7600000000000001E-2</v>
      </c>
      <c r="IV14" s="25">
        <v>3.3399999999999999E-2</v>
      </c>
      <c r="IW14" s="25">
        <v>3.73E-2</v>
      </c>
      <c r="IX14" s="25">
        <v>3.6200000000000003E-2</v>
      </c>
      <c r="IY14" s="25">
        <v>2.9499999999999998E-2</v>
      </c>
      <c r="IZ14" s="25">
        <v>3.5299999999999998E-2</v>
      </c>
      <c r="JA14" s="25">
        <v>3.0700000000000002E-2</v>
      </c>
      <c r="JB14" s="25">
        <v>4.4200000000000003E-2</v>
      </c>
      <c r="JC14" s="25">
        <v>5.0999999999999997E-2</v>
      </c>
      <c r="JD14" s="25">
        <v>6.0699999999999997E-2</v>
      </c>
      <c r="JE14" s="25">
        <v>5.3900000000000003E-2</v>
      </c>
      <c r="JF14" s="25">
        <v>5.04E-2</v>
      </c>
      <c r="JG14" s="25">
        <v>6.5799999999999997E-2</v>
      </c>
      <c r="JH14" s="25">
        <v>9.0399999999999994E-2</v>
      </c>
      <c r="JI14" s="25">
        <v>6.9000000000000006E-2</v>
      </c>
      <c r="JJ14" s="25">
        <v>3.5099999999999999E-2</v>
      </c>
      <c r="JK14" s="25">
        <v>6.7400000000000002E-2</v>
      </c>
      <c r="JL14" s="25">
        <v>5.04E-2</v>
      </c>
      <c r="JM14" s="25">
        <v>0.13619999999999999</v>
      </c>
      <c r="JN14" s="25">
        <v>5.4100000000000002E-2</v>
      </c>
      <c r="JO14" s="25">
        <v>5.7700000000000001E-2</v>
      </c>
      <c r="JP14" s="25">
        <v>6.0900000000000003E-2</v>
      </c>
      <c r="JQ14" s="25">
        <v>0.15820000000000001</v>
      </c>
      <c r="JR14" s="25">
        <v>0.1128</v>
      </c>
      <c r="JS14" s="25">
        <v>5.79E-2</v>
      </c>
      <c r="JT14" s="25">
        <v>0.1004</v>
      </c>
      <c r="JU14" s="25">
        <v>3.3099999999999997E-2</v>
      </c>
      <c r="JV14" s="25">
        <v>3.3700000000000001E-2</v>
      </c>
      <c r="JW14" s="25">
        <v>3.4200000000000001E-2</v>
      </c>
      <c r="JX14" s="25">
        <v>2.9100000000000001E-2</v>
      </c>
      <c r="JY14" s="25">
        <v>3.44E-2</v>
      </c>
      <c r="JZ14" s="25">
        <v>3.4099999999999998E-2</v>
      </c>
      <c r="KA14" s="25">
        <v>1.6199999999999999E-2</v>
      </c>
      <c r="KB14" s="25">
        <v>4.7399999999999998E-2</v>
      </c>
      <c r="KC14" s="25">
        <v>3.6400000000000002E-2</v>
      </c>
      <c r="KD14" s="25">
        <v>3.6200000000000003E-2</v>
      </c>
      <c r="KE14" s="25">
        <v>6.1400000000000003E-2</v>
      </c>
      <c r="KF14" s="25">
        <v>4.7399999999999998E-2</v>
      </c>
      <c r="KG14" s="25">
        <v>4.1399999999999999E-2</v>
      </c>
      <c r="KH14" s="25">
        <v>3.5799999999999998E-2</v>
      </c>
      <c r="KI14" s="25">
        <v>3.39E-2</v>
      </c>
      <c r="KJ14" s="25">
        <v>5.3400000000000003E-2</v>
      </c>
      <c r="KK14" s="25">
        <v>5.4300000000000001E-2</v>
      </c>
      <c r="KL14" s="25">
        <v>9.0200000000000002E-2</v>
      </c>
      <c r="KM14" s="25">
        <v>6.2300000000000001E-2</v>
      </c>
      <c r="KN14" s="25">
        <v>3.2300000000000002E-2</v>
      </c>
      <c r="KO14" s="25">
        <v>3.2000000000000001E-2</v>
      </c>
      <c r="KP14" s="25">
        <v>3.6200000000000003E-2</v>
      </c>
      <c r="KQ14" s="25">
        <v>7.6600000000000001E-2</v>
      </c>
      <c r="KR14" s="25">
        <v>0.19350000000000001</v>
      </c>
      <c r="KS14" s="25">
        <v>4.8000000000000001E-2</v>
      </c>
      <c r="KT14" s="25">
        <v>4.5900000000000003E-2</v>
      </c>
      <c r="KU14" s="25">
        <v>5.9299999999999999E-2</v>
      </c>
      <c r="KV14" s="25">
        <v>3.0700000000000002E-2</v>
      </c>
      <c r="KW14" s="25">
        <v>5.8799999999999998E-2</v>
      </c>
      <c r="KX14" s="25">
        <v>4.6600000000000003E-2</v>
      </c>
      <c r="KY14" s="25">
        <v>4.2299999999999997E-2</v>
      </c>
      <c r="KZ14" s="25">
        <v>4.5499999999999999E-2</v>
      </c>
      <c r="LA14" s="25">
        <v>5.04E-2</v>
      </c>
      <c r="LB14" s="25">
        <v>4.82E-2</v>
      </c>
      <c r="LC14" s="25">
        <v>5.0799999999999998E-2</v>
      </c>
      <c r="LD14" s="25">
        <v>5.2699999999999997E-2</v>
      </c>
      <c r="LE14" s="25">
        <v>5.28E-2</v>
      </c>
      <c r="LF14" s="25">
        <v>4.6800000000000001E-2</v>
      </c>
      <c r="LG14" s="25">
        <v>4.7699999999999999E-2</v>
      </c>
      <c r="LH14" s="25">
        <v>5.6500000000000002E-2</v>
      </c>
      <c r="LI14" s="25">
        <v>4.7399999999999998E-2</v>
      </c>
      <c r="LJ14" s="25">
        <v>4.02E-2</v>
      </c>
      <c r="LK14" s="25">
        <v>5.2600000000000001E-2</v>
      </c>
      <c r="LL14" s="25">
        <v>4.99E-2</v>
      </c>
      <c r="LM14" s="25">
        <v>4.2500000000000003E-2</v>
      </c>
      <c r="LN14" s="25">
        <v>5.5399999999999998E-2</v>
      </c>
      <c r="LO14" s="25">
        <v>7.0099999999999996E-2</v>
      </c>
      <c r="LP14" s="25">
        <v>5.2299999999999999E-2</v>
      </c>
      <c r="LQ14" s="25">
        <v>4.41E-2</v>
      </c>
      <c r="LR14" s="25">
        <v>5.0700000000000002E-2</v>
      </c>
      <c r="LS14" s="25">
        <v>4.41E-2</v>
      </c>
      <c r="LT14" s="25">
        <v>3.6900000000000002E-2</v>
      </c>
      <c r="LU14" s="25">
        <v>5.1799999999999999E-2</v>
      </c>
      <c r="LV14" s="25">
        <v>6.9800000000000001E-2</v>
      </c>
      <c r="LW14" s="25">
        <v>6.8199999999999997E-2</v>
      </c>
      <c r="LX14" s="25">
        <v>5.33E-2</v>
      </c>
      <c r="LY14" s="25">
        <v>5.3900000000000003E-2</v>
      </c>
      <c r="LZ14" s="25">
        <v>4.9000000000000002E-2</v>
      </c>
      <c r="MA14" s="25">
        <v>5.3600000000000002E-2</v>
      </c>
      <c r="MB14" s="25">
        <v>4.3499999999999997E-2</v>
      </c>
      <c r="MC14" s="25">
        <v>5.7200000000000001E-2</v>
      </c>
      <c r="MD14" s="25">
        <v>5.4600000000000003E-2</v>
      </c>
      <c r="ME14" s="25">
        <v>5.2499999999999998E-2</v>
      </c>
      <c r="MF14" s="25">
        <v>6.4399999999999999E-2</v>
      </c>
      <c r="MG14" s="25">
        <v>6.7900000000000002E-2</v>
      </c>
      <c r="MH14" s="25">
        <v>7.7700000000000005E-2</v>
      </c>
      <c r="MI14" s="25">
        <v>7.5300000000000006E-2</v>
      </c>
      <c r="MJ14" s="25">
        <v>5.4899999999999997E-2</v>
      </c>
      <c r="MK14" s="25">
        <v>5.1900000000000002E-2</v>
      </c>
      <c r="ML14" s="25">
        <v>5.3499999999999999E-2</v>
      </c>
      <c r="MM14" s="25">
        <v>3.3300000000000003E-2</v>
      </c>
      <c r="MN14" s="25">
        <v>5.57E-2</v>
      </c>
      <c r="MO14" s="25">
        <v>7.6399999999999996E-2</v>
      </c>
      <c r="MP14" s="25">
        <v>3.8100000000000002E-2</v>
      </c>
      <c r="MQ14" s="25">
        <v>4.2000000000000003E-2</v>
      </c>
      <c r="MR14" s="25">
        <v>7.4899999999999994E-2</v>
      </c>
      <c r="MS14" s="25">
        <v>5.3199999999999997E-2</v>
      </c>
      <c r="MT14" s="25">
        <v>5.9299999999999999E-2</v>
      </c>
      <c r="MU14" s="25">
        <v>6.4899999999999999E-2</v>
      </c>
      <c r="MV14" s="25">
        <v>5.3999999999999999E-2</v>
      </c>
      <c r="MW14" s="25">
        <v>4.82E-2</v>
      </c>
      <c r="MX14" s="25">
        <v>4.99E-2</v>
      </c>
      <c r="MY14" s="25">
        <v>4.4499999999999998E-2</v>
      </c>
      <c r="MZ14" s="25">
        <v>3.1199999999999999E-2</v>
      </c>
      <c r="NA14" s="25">
        <v>6.9000000000000006E-2</v>
      </c>
      <c r="NB14" s="25">
        <v>3.2599999999999997E-2</v>
      </c>
      <c r="NC14" s="25">
        <v>5.7599999999999998E-2</v>
      </c>
      <c r="ND14" s="25">
        <v>7.8E-2</v>
      </c>
      <c r="NE14" s="25">
        <v>0.19589999999999999</v>
      </c>
      <c r="NF14" s="25">
        <v>5.2600000000000001E-2</v>
      </c>
      <c r="NG14" s="182">
        <v>8.3799999999999999E-2</v>
      </c>
      <c r="NH14" s="183">
        <v>9.4299999999999995E-2</v>
      </c>
      <c r="NI14" s="184">
        <v>0.74409999999999998</v>
      </c>
      <c r="NJ14" s="188">
        <v>5.9299999999999999E-2</v>
      </c>
    </row>
    <row r="15" spans="1:374" x14ac:dyDescent="0.3">
      <c r="B15" s="18" t="s">
        <v>828</v>
      </c>
      <c r="C15" s="24">
        <v>5.9400000000000001E-2</v>
      </c>
      <c r="D15" s="25">
        <v>7.1300000000000002E-2</v>
      </c>
      <c r="E15" s="25">
        <v>5.8500000000000003E-2</v>
      </c>
      <c r="F15" s="25">
        <v>6.4600000000000005E-2</v>
      </c>
      <c r="G15" s="25">
        <v>6.7400000000000002E-2</v>
      </c>
      <c r="H15" s="25">
        <v>6.7400000000000002E-2</v>
      </c>
      <c r="I15" s="25">
        <v>6.1499999999999999E-2</v>
      </c>
      <c r="J15" s="25">
        <v>5.1999999999999998E-2</v>
      </c>
      <c r="K15" s="25">
        <v>3.3000000000000002E-2</v>
      </c>
      <c r="L15" s="25">
        <v>6.7500000000000004E-2</v>
      </c>
      <c r="M15" s="25">
        <v>0.1217</v>
      </c>
      <c r="N15" s="25">
        <v>6.3799999999999996E-2</v>
      </c>
      <c r="O15" s="25">
        <v>8.1000000000000003E-2</v>
      </c>
      <c r="P15" s="25">
        <v>7.6100000000000001E-2</v>
      </c>
      <c r="Q15" s="25">
        <v>0</v>
      </c>
      <c r="R15" s="25">
        <v>0.16039999999999999</v>
      </c>
      <c r="S15" s="25">
        <v>6.2E-2</v>
      </c>
      <c r="T15" s="25">
        <v>9.0999999999999998E-2</v>
      </c>
      <c r="U15" s="25">
        <v>0.1196</v>
      </c>
      <c r="V15" s="25">
        <v>0.13339999999999999</v>
      </c>
      <c r="W15" s="25">
        <v>4.1300000000000003E-2</v>
      </c>
      <c r="X15" s="25">
        <v>3.4500000000000003E-2</v>
      </c>
      <c r="Y15" s="25">
        <v>3.7999999999999999E-2</v>
      </c>
      <c r="Z15" s="25">
        <v>0.44369999999999998</v>
      </c>
      <c r="AA15" s="25">
        <v>0.38240000000000002</v>
      </c>
      <c r="AB15" s="25">
        <v>0.38030000000000003</v>
      </c>
      <c r="AC15" s="25">
        <v>0.4123</v>
      </c>
      <c r="AD15" s="25">
        <v>3.2722000000000002</v>
      </c>
      <c r="AE15" s="25">
        <v>4.1597</v>
      </c>
      <c r="AF15" s="25">
        <v>5.1630000000000003</v>
      </c>
      <c r="AG15" s="25">
        <v>5.2427999999999999</v>
      </c>
      <c r="AH15" s="25">
        <v>5.3739999999999997</v>
      </c>
      <c r="AI15" s="25">
        <v>3.66</v>
      </c>
      <c r="AJ15" s="25">
        <v>2.0823</v>
      </c>
      <c r="AK15" s="25">
        <v>3.5821000000000001</v>
      </c>
      <c r="AL15" s="25">
        <v>3.5341</v>
      </c>
      <c r="AM15" s="25">
        <v>4.7878999999999996</v>
      </c>
      <c r="AN15" s="25">
        <v>2.4083000000000001</v>
      </c>
      <c r="AO15" s="25">
        <v>3.0699000000000001</v>
      </c>
      <c r="AP15" s="25">
        <v>5.6279000000000003</v>
      </c>
      <c r="AQ15" s="25">
        <v>2.8361999999999998</v>
      </c>
      <c r="AR15" s="25">
        <v>3.3956</v>
      </c>
      <c r="AS15" s="25">
        <v>2.8748</v>
      </c>
      <c r="AT15" s="25">
        <v>2.2408999999999999</v>
      </c>
      <c r="AU15" s="25">
        <v>2.4512999999999998</v>
      </c>
      <c r="AV15" s="25">
        <v>2.7860999999999998</v>
      </c>
      <c r="AW15" s="25">
        <v>1.8937999999999999</v>
      </c>
      <c r="AX15" s="25">
        <v>2.9405999999999999</v>
      </c>
      <c r="AY15" s="25">
        <v>2.1507000000000001</v>
      </c>
      <c r="AZ15" s="25">
        <v>2.9687999999999999</v>
      </c>
      <c r="BA15" s="25">
        <v>2.8677999999999999</v>
      </c>
      <c r="BB15" s="25">
        <v>4.0456000000000003</v>
      </c>
      <c r="BC15" s="25">
        <v>4.5991999999999997</v>
      </c>
      <c r="BD15" s="25">
        <v>2.6355</v>
      </c>
      <c r="BE15" s="25">
        <v>3.2578</v>
      </c>
      <c r="BF15" s="25">
        <v>4.0281000000000002</v>
      </c>
      <c r="BG15" s="25">
        <v>5.7469000000000001</v>
      </c>
      <c r="BH15" s="25">
        <v>3.9868000000000001</v>
      </c>
      <c r="BI15" s="25">
        <v>5.13</v>
      </c>
      <c r="BJ15" s="25">
        <v>3.9771000000000001</v>
      </c>
      <c r="BK15" s="25">
        <v>3.2637</v>
      </c>
      <c r="BL15" s="25">
        <v>2.8571</v>
      </c>
      <c r="BM15" s="25">
        <v>3.0981999999999998</v>
      </c>
      <c r="BN15" s="25">
        <v>4.4206000000000003</v>
      </c>
      <c r="BO15" s="25">
        <v>6.8087</v>
      </c>
      <c r="BP15" s="25">
        <v>3.05</v>
      </c>
      <c r="BQ15" s="25">
        <v>4.8330000000000002</v>
      </c>
      <c r="BR15" s="25">
        <v>2.7942999999999998</v>
      </c>
      <c r="BS15" s="25">
        <v>2.9851000000000001</v>
      </c>
      <c r="BT15" s="25">
        <v>3.9247999999999998</v>
      </c>
      <c r="BU15" s="25">
        <v>4.0571999999999999</v>
      </c>
      <c r="BV15" s="25">
        <v>3.5121000000000002</v>
      </c>
      <c r="BW15" s="25">
        <v>4.5103999999999997</v>
      </c>
      <c r="BX15" s="25">
        <v>2.8708</v>
      </c>
      <c r="BY15" s="25">
        <v>4.2598000000000003</v>
      </c>
      <c r="BZ15" s="25">
        <v>3.3</v>
      </c>
      <c r="CA15" s="25">
        <v>4.0641999999999996</v>
      </c>
      <c r="CB15" s="25">
        <v>2.1551</v>
      </c>
      <c r="CC15" s="25">
        <v>3.3374000000000001</v>
      </c>
      <c r="CD15" s="25">
        <v>4.9496000000000002</v>
      </c>
      <c r="CE15" s="25">
        <v>2.7675999999999998</v>
      </c>
      <c r="CF15" s="25">
        <v>3.21</v>
      </c>
      <c r="CG15" s="25">
        <v>3.0284</v>
      </c>
      <c r="CH15" s="25">
        <v>3.0341999999999998</v>
      </c>
      <c r="CI15" s="25">
        <v>4.7285000000000004</v>
      </c>
      <c r="CJ15" s="25">
        <v>7.0168999999999997</v>
      </c>
      <c r="CK15" s="25">
        <v>8.3169000000000004</v>
      </c>
      <c r="CL15" s="25">
        <v>4.3042999999999996</v>
      </c>
      <c r="CM15" s="25">
        <v>5.0929000000000002</v>
      </c>
      <c r="CN15" s="25">
        <v>2.2216999999999998</v>
      </c>
      <c r="CO15" s="25">
        <v>2.7938000000000001</v>
      </c>
      <c r="CP15" s="25">
        <v>4.1289999999999996</v>
      </c>
      <c r="CQ15" s="25">
        <v>2.4113000000000002</v>
      </c>
      <c r="CR15" s="25">
        <v>2.6065</v>
      </c>
      <c r="CS15" s="25">
        <v>2.4104999999999999</v>
      </c>
      <c r="CT15" s="25">
        <v>2.9138000000000002</v>
      </c>
      <c r="CU15" s="25">
        <v>3.1295000000000002</v>
      </c>
      <c r="CV15" s="25">
        <v>3.8828999999999998</v>
      </c>
      <c r="CW15" s="25">
        <v>4.4231999999999996</v>
      </c>
      <c r="CX15" s="25">
        <v>2.8169</v>
      </c>
      <c r="CY15" s="25">
        <v>3.0849000000000002</v>
      </c>
      <c r="CZ15" s="25">
        <v>3.8018999999999998</v>
      </c>
      <c r="DA15" s="25">
        <v>2.8864000000000001</v>
      </c>
      <c r="DB15" s="25">
        <v>2.8458000000000001</v>
      </c>
      <c r="DC15" s="25">
        <v>2.7444000000000002</v>
      </c>
      <c r="DD15" s="25">
        <v>2.4173</v>
      </c>
      <c r="DE15" s="25">
        <v>5.9683999999999999</v>
      </c>
      <c r="DF15" s="25">
        <v>2.5148000000000001</v>
      </c>
      <c r="DG15" s="25">
        <v>4.2788000000000004</v>
      </c>
      <c r="DH15" s="25">
        <v>6.5491999999999999</v>
      </c>
      <c r="DI15" s="25">
        <v>2.0467</v>
      </c>
      <c r="DJ15" s="25">
        <v>2.9380999999999999</v>
      </c>
      <c r="DK15" s="25">
        <v>6.4819000000000004</v>
      </c>
      <c r="DL15" s="25">
        <v>6.8912000000000004</v>
      </c>
      <c r="DM15" s="25">
        <v>2.1374</v>
      </c>
      <c r="DN15" s="25">
        <v>3.052</v>
      </c>
      <c r="DO15" s="25">
        <v>2.5270000000000001</v>
      </c>
      <c r="DP15" s="25">
        <v>3.2616000000000001</v>
      </c>
      <c r="DQ15" s="25">
        <v>3.2275999999999998</v>
      </c>
      <c r="DR15" s="25">
        <v>4.1342999999999996</v>
      </c>
      <c r="DS15" s="25">
        <v>2.3119999999999998</v>
      </c>
      <c r="DT15" s="25">
        <v>4.6387999999999998</v>
      </c>
      <c r="DU15" s="25">
        <v>3.7751999999999999</v>
      </c>
      <c r="DV15" s="25">
        <v>2.7852000000000001</v>
      </c>
      <c r="DW15" s="25">
        <v>3.0646</v>
      </c>
      <c r="DX15" s="25">
        <v>3.3559999999999999</v>
      </c>
      <c r="DY15" s="25">
        <v>3.4508000000000001</v>
      </c>
      <c r="DZ15" s="25">
        <v>3.3776999999999999</v>
      </c>
      <c r="EA15" s="25">
        <v>4.8289999999999997</v>
      </c>
      <c r="EB15" s="25">
        <v>2.6436999999999999</v>
      </c>
      <c r="EC15" s="25">
        <v>2.8815</v>
      </c>
      <c r="ED15" s="25">
        <v>2.4369999999999998</v>
      </c>
      <c r="EE15" s="25">
        <v>3.4095</v>
      </c>
      <c r="EF15" s="25">
        <v>2.8866000000000001</v>
      </c>
      <c r="EG15" s="25">
        <v>3.2686999999999999</v>
      </c>
      <c r="EH15" s="25">
        <v>1.9690000000000001</v>
      </c>
      <c r="EI15" s="25">
        <v>3.5767000000000002</v>
      </c>
      <c r="EJ15" s="25">
        <v>2.6246</v>
      </c>
      <c r="EK15" s="25">
        <v>4.8410000000000002</v>
      </c>
      <c r="EL15" s="25">
        <v>3.7757999999999998</v>
      </c>
      <c r="EM15" s="25">
        <v>4.6138000000000003</v>
      </c>
      <c r="EN15" s="25">
        <v>4.3982000000000001</v>
      </c>
      <c r="EO15" s="25">
        <v>3.2536</v>
      </c>
      <c r="EP15" s="25">
        <v>2.8544</v>
      </c>
      <c r="EQ15" s="25">
        <v>3.3940000000000001</v>
      </c>
      <c r="ER15" s="25">
        <v>3.6760999999999999</v>
      </c>
      <c r="ES15" s="25">
        <v>3.7370000000000001</v>
      </c>
      <c r="ET15" s="25">
        <v>3.7179000000000002</v>
      </c>
      <c r="EU15" s="25">
        <v>4.1550000000000002</v>
      </c>
      <c r="EV15" s="25">
        <v>1.9807999999999999</v>
      </c>
      <c r="EW15" s="25">
        <v>2.4226999999999999</v>
      </c>
      <c r="EX15" s="25">
        <v>3.5011999999999999</v>
      </c>
      <c r="EY15" s="25">
        <v>3.4784999999999999</v>
      </c>
      <c r="EZ15" s="25">
        <v>2.7199</v>
      </c>
      <c r="FA15" s="25">
        <v>2.8050000000000002</v>
      </c>
      <c r="FB15" s="25">
        <v>5.0909000000000004</v>
      </c>
      <c r="FC15" s="25">
        <v>4.3034999999999997</v>
      </c>
      <c r="FD15" s="25">
        <v>3.9268000000000001</v>
      </c>
      <c r="FE15" s="25">
        <v>2.1252</v>
      </c>
      <c r="FF15" s="25">
        <v>3.4466000000000001</v>
      </c>
      <c r="FG15" s="25">
        <v>8.0767000000000007</v>
      </c>
      <c r="FH15" s="25">
        <v>4.5218999999999996</v>
      </c>
      <c r="FI15" s="25">
        <v>6.7213000000000003</v>
      </c>
      <c r="FJ15" s="25">
        <v>4.2672999999999996</v>
      </c>
      <c r="FK15" s="25">
        <v>3.5257000000000001</v>
      </c>
      <c r="FL15" s="25">
        <v>5.6726999999999999</v>
      </c>
      <c r="FM15" s="25">
        <v>3.7664</v>
      </c>
      <c r="FN15" s="25">
        <v>3.6985999999999999</v>
      </c>
      <c r="FO15" s="25">
        <v>3.0634000000000001</v>
      </c>
      <c r="FP15" s="25">
        <v>2.9575999999999998</v>
      </c>
      <c r="FQ15" s="25">
        <v>3.3532000000000002</v>
      </c>
      <c r="FR15" s="25">
        <v>3.7917000000000001</v>
      </c>
      <c r="FS15" s="25">
        <v>10.3873</v>
      </c>
      <c r="FT15" s="25">
        <v>3.9830000000000001</v>
      </c>
      <c r="FU15" s="25">
        <v>3.7130000000000001</v>
      </c>
      <c r="FV15" s="25">
        <v>4.4448999999999996</v>
      </c>
      <c r="FW15" s="25">
        <v>3.4658000000000002</v>
      </c>
      <c r="FX15" s="25">
        <v>6.7398999999999996</v>
      </c>
      <c r="FY15" s="25">
        <v>4.5023999999999997</v>
      </c>
      <c r="FZ15" s="25">
        <v>0.17860000000000001</v>
      </c>
      <c r="GA15" s="25">
        <v>4.1799999999999997E-2</v>
      </c>
      <c r="GB15" s="25">
        <v>2.8299999999999999E-2</v>
      </c>
      <c r="GC15" s="25">
        <v>3.09E-2</v>
      </c>
      <c r="GD15" s="25">
        <v>4.5600000000000002E-2</v>
      </c>
      <c r="GE15" s="25">
        <v>3.3000000000000002E-2</v>
      </c>
      <c r="GF15" s="25">
        <v>5.0599999999999999E-2</v>
      </c>
      <c r="GG15" s="25">
        <v>8.43E-2</v>
      </c>
      <c r="GH15" s="25">
        <v>5.11E-2</v>
      </c>
      <c r="GI15" s="25">
        <v>0.19259999999999999</v>
      </c>
      <c r="GJ15" s="25">
        <v>8.7099999999999997E-2</v>
      </c>
      <c r="GK15" s="25">
        <v>0.10440000000000001</v>
      </c>
      <c r="GL15" s="25">
        <v>8.7400000000000005E-2</v>
      </c>
      <c r="GM15" s="25">
        <v>7.4700000000000003E-2</v>
      </c>
      <c r="GN15" s="25">
        <v>4.0399999999999998E-2</v>
      </c>
      <c r="GO15" s="25">
        <v>3.3399999999999999E-2</v>
      </c>
      <c r="GP15" s="25">
        <v>3.7999999999999999E-2</v>
      </c>
      <c r="GQ15" s="25">
        <v>6.7500000000000004E-2</v>
      </c>
      <c r="GR15" s="25">
        <v>5.4699999999999999E-2</v>
      </c>
      <c r="GS15" s="25">
        <v>8.5099999999999995E-2</v>
      </c>
      <c r="GT15" s="25">
        <v>8.9300000000000004E-2</v>
      </c>
      <c r="GU15" s="25">
        <v>4.9500000000000002E-2</v>
      </c>
      <c r="GV15" s="25">
        <v>0.11119999999999999</v>
      </c>
      <c r="GW15" s="25">
        <v>5.8900000000000001E-2</v>
      </c>
      <c r="GX15" s="25">
        <v>0.35949999999999999</v>
      </c>
      <c r="GY15" s="25">
        <v>0.39739999999999998</v>
      </c>
      <c r="GZ15" s="25">
        <v>0.47789999999999999</v>
      </c>
      <c r="HA15" s="25">
        <v>0.27350000000000002</v>
      </c>
      <c r="HB15" s="25">
        <v>8.1000000000000003E-2</v>
      </c>
      <c r="HC15" s="25">
        <v>8.2199999999999995E-2</v>
      </c>
      <c r="HD15" s="25">
        <v>0.1027</v>
      </c>
      <c r="HE15" s="25">
        <v>0.17280000000000001</v>
      </c>
      <c r="HF15" s="25">
        <v>9.9000000000000005E-2</v>
      </c>
      <c r="HG15" s="25">
        <v>0.30120000000000002</v>
      </c>
      <c r="HH15" s="25">
        <v>0.1792</v>
      </c>
      <c r="HI15" s="25">
        <v>9.9500000000000005E-2</v>
      </c>
      <c r="HJ15" s="25">
        <v>0.1087</v>
      </c>
      <c r="HK15" s="25">
        <v>0</v>
      </c>
      <c r="HL15" s="25">
        <v>0.2467</v>
      </c>
      <c r="HM15" s="25">
        <v>0.32</v>
      </c>
      <c r="HN15" s="25">
        <v>0.16889999999999999</v>
      </c>
      <c r="HO15" s="25">
        <v>0.23089999999999999</v>
      </c>
      <c r="HP15" s="25">
        <v>0.20519999999999999</v>
      </c>
      <c r="HQ15" s="25">
        <v>0.2157</v>
      </c>
      <c r="HR15" s="25">
        <v>0.25090000000000001</v>
      </c>
      <c r="HS15" s="25">
        <v>0.1686</v>
      </c>
      <c r="HT15" s="25">
        <v>0.23710000000000001</v>
      </c>
      <c r="HU15" s="25">
        <v>2.8299999999999999E-2</v>
      </c>
      <c r="HV15" s="25">
        <v>0.1048</v>
      </c>
      <c r="HW15" s="25">
        <v>0.23680000000000001</v>
      </c>
      <c r="HX15" s="25">
        <v>7.8299999999999995E-2</v>
      </c>
      <c r="HY15" s="25">
        <v>3.3500000000000002E-2</v>
      </c>
      <c r="HZ15" s="25">
        <v>8.5300000000000001E-2</v>
      </c>
      <c r="IA15" s="25">
        <v>0.13800000000000001</v>
      </c>
      <c r="IB15" s="25">
        <v>0.2117</v>
      </c>
      <c r="IC15" s="25">
        <v>9.1300000000000006E-2</v>
      </c>
      <c r="ID15" s="25">
        <v>9.9699999999999997E-2</v>
      </c>
      <c r="IE15" s="25">
        <v>0.13469999999999999</v>
      </c>
      <c r="IF15" s="25">
        <v>4.24E-2</v>
      </c>
      <c r="IG15" s="25">
        <v>4.1599999999999998E-2</v>
      </c>
      <c r="IH15" s="25">
        <v>4.8099999999999997E-2</v>
      </c>
      <c r="II15" s="25">
        <v>2.6100000000000002E-2</v>
      </c>
      <c r="IJ15" s="25">
        <v>8.2000000000000003E-2</v>
      </c>
      <c r="IK15" s="25">
        <v>0.16159999999999999</v>
      </c>
      <c r="IL15" s="25">
        <v>0.1615</v>
      </c>
      <c r="IM15" s="25">
        <v>0.2024</v>
      </c>
      <c r="IN15" s="25">
        <v>0.1734</v>
      </c>
      <c r="IO15" s="25">
        <v>0.21709999999999999</v>
      </c>
      <c r="IP15" s="25">
        <v>0.1719</v>
      </c>
      <c r="IQ15" s="25">
        <v>0.15160000000000001</v>
      </c>
      <c r="IR15" s="25">
        <v>0.14580000000000001</v>
      </c>
      <c r="IS15" s="25">
        <v>0.113</v>
      </c>
      <c r="IT15" s="25">
        <v>0.14530000000000001</v>
      </c>
      <c r="IU15" s="25">
        <v>0.13980000000000001</v>
      </c>
      <c r="IV15" s="25">
        <v>0.1409</v>
      </c>
      <c r="IW15" s="25">
        <v>9.6199999999999994E-2</v>
      </c>
      <c r="IX15" s="25">
        <v>0.28179999999999999</v>
      </c>
      <c r="IY15" s="25">
        <v>0.12670000000000001</v>
      </c>
      <c r="IZ15" s="25">
        <v>0.20499999999999999</v>
      </c>
      <c r="JA15" s="25">
        <v>0.40360000000000001</v>
      </c>
      <c r="JB15" s="25">
        <v>6.7799999999999999E-2</v>
      </c>
      <c r="JC15" s="25">
        <v>7.3599999999999999E-2</v>
      </c>
      <c r="JD15" s="25">
        <v>6.3500000000000001E-2</v>
      </c>
      <c r="JE15" s="25">
        <v>5.4399999999999997E-2</v>
      </c>
      <c r="JF15" s="25">
        <v>5.28E-2</v>
      </c>
      <c r="JG15" s="25">
        <v>6.7400000000000002E-2</v>
      </c>
      <c r="JH15" s="25">
        <v>6.4000000000000001E-2</v>
      </c>
      <c r="JI15" s="25">
        <v>7.2800000000000004E-2</v>
      </c>
      <c r="JJ15" s="25">
        <v>5.8400000000000001E-2</v>
      </c>
      <c r="JK15" s="25">
        <v>8.2100000000000006E-2</v>
      </c>
      <c r="JL15" s="25">
        <v>6.8099999999999994E-2</v>
      </c>
      <c r="JM15" s="25">
        <v>0.13639999999999999</v>
      </c>
      <c r="JN15" s="25">
        <v>0.18</v>
      </c>
      <c r="JO15" s="25">
        <v>7.6399999999999996E-2</v>
      </c>
      <c r="JP15" s="25">
        <v>7.8299999999999995E-2</v>
      </c>
      <c r="JQ15" s="25">
        <v>0.1142</v>
      </c>
      <c r="JR15" s="25">
        <v>9.6600000000000005E-2</v>
      </c>
      <c r="JS15" s="25">
        <v>8.7300000000000003E-2</v>
      </c>
      <c r="JT15" s="25">
        <v>0.1009</v>
      </c>
      <c r="JU15" s="25">
        <v>7.3599999999999999E-2</v>
      </c>
      <c r="JV15" s="25">
        <v>7.9000000000000001E-2</v>
      </c>
      <c r="JW15" s="25">
        <v>6.9699999999999998E-2</v>
      </c>
      <c r="JX15" s="25">
        <v>0.1024</v>
      </c>
      <c r="JY15" s="25">
        <v>0.10009999999999999</v>
      </c>
      <c r="JZ15" s="25">
        <v>5.6000000000000001E-2</v>
      </c>
      <c r="KA15" s="25">
        <v>0.11700000000000001</v>
      </c>
      <c r="KB15" s="25">
        <v>8.1900000000000001E-2</v>
      </c>
      <c r="KC15" s="25">
        <v>0.1244</v>
      </c>
      <c r="KD15" s="25">
        <v>8.5599999999999996E-2</v>
      </c>
      <c r="KE15" s="25">
        <v>0.16200000000000001</v>
      </c>
      <c r="KF15" s="25">
        <v>9.7199999999999995E-2</v>
      </c>
      <c r="KG15" s="25">
        <v>0.18129999999999999</v>
      </c>
      <c r="KH15" s="25">
        <v>0.11</v>
      </c>
      <c r="KI15" s="25">
        <v>8.2699999999999996E-2</v>
      </c>
      <c r="KJ15" s="25">
        <v>5.3499999999999999E-2</v>
      </c>
      <c r="KK15" s="25">
        <v>3.95E-2</v>
      </c>
      <c r="KL15" s="25">
        <v>6.7599999999999993E-2</v>
      </c>
      <c r="KM15" s="25">
        <v>6.0699999999999997E-2</v>
      </c>
      <c r="KN15" s="25">
        <v>3.4599999999999999E-2</v>
      </c>
      <c r="KO15" s="25">
        <v>3.2399999999999998E-2</v>
      </c>
      <c r="KP15" s="25">
        <v>3.6600000000000001E-2</v>
      </c>
      <c r="KQ15" s="25">
        <v>6.08E-2</v>
      </c>
      <c r="KR15" s="25">
        <v>4.7199999999999999E-2</v>
      </c>
      <c r="KS15" s="25">
        <v>8.7099999999999997E-2</v>
      </c>
      <c r="KT15" s="25">
        <v>0.1416</v>
      </c>
      <c r="KU15" s="25">
        <v>6.4299999999999996E-2</v>
      </c>
      <c r="KV15" s="25">
        <v>3.5099999999999999E-2</v>
      </c>
      <c r="KW15" s="25">
        <v>6.54E-2</v>
      </c>
      <c r="KX15" s="25">
        <v>7.51E-2</v>
      </c>
      <c r="KY15" s="25">
        <v>0.1242</v>
      </c>
      <c r="KZ15" s="25">
        <v>0.15920000000000001</v>
      </c>
      <c r="LA15" s="25">
        <v>6.3799999999999996E-2</v>
      </c>
      <c r="LB15" s="25">
        <v>0.1105</v>
      </c>
      <c r="LC15" s="25">
        <v>6.7299999999999999E-2</v>
      </c>
      <c r="LD15" s="25">
        <v>9.2799999999999994E-2</v>
      </c>
      <c r="LE15" s="25">
        <v>0.12859999999999999</v>
      </c>
      <c r="LF15" s="25">
        <v>6.0100000000000001E-2</v>
      </c>
      <c r="LG15" s="25">
        <v>9.4799999999999995E-2</v>
      </c>
      <c r="LH15" s="25">
        <v>0.1002</v>
      </c>
      <c r="LI15" s="25">
        <v>7.2599999999999998E-2</v>
      </c>
      <c r="LJ15" s="25">
        <v>9.35E-2</v>
      </c>
      <c r="LK15" s="25">
        <v>7.5700000000000003E-2</v>
      </c>
      <c r="LL15" s="25">
        <v>6.6100000000000006E-2</v>
      </c>
      <c r="LM15" s="25">
        <v>0.1031</v>
      </c>
      <c r="LN15" s="25">
        <v>7.7100000000000002E-2</v>
      </c>
      <c r="LO15" s="25">
        <v>0.18640000000000001</v>
      </c>
      <c r="LP15" s="25">
        <v>9.3100000000000002E-2</v>
      </c>
      <c r="LQ15" s="25">
        <v>6.2199999999999998E-2</v>
      </c>
      <c r="LR15" s="25">
        <v>0.12189999999999999</v>
      </c>
      <c r="LS15" s="25">
        <v>7.8799999999999995E-2</v>
      </c>
      <c r="LT15" s="25">
        <v>0.17549999999999999</v>
      </c>
      <c r="LU15" s="25">
        <v>8.1299999999999997E-2</v>
      </c>
      <c r="LV15" s="25">
        <v>5.8700000000000002E-2</v>
      </c>
      <c r="LW15" s="25">
        <v>0.10249999999999999</v>
      </c>
      <c r="LX15" s="25">
        <v>0.108</v>
      </c>
      <c r="LY15" s="25">
        <v>0.58330000000000004</v>
      </c>
      <c r="LZ15" s="25">
        <v>6.1800000000000001E-2</v>
      </c>
      <c r="MA15" s="25">
        <v>8.43E-2</v>
      </c>
      <c r="MB15" s="25">
        <v>7.4700000000000003E-2</v>
      </c>
      <c r="MC15" s="25">
        <v>8.4400000000000003E-2</v>
      </c>
      <c r="MD15" s="25">
        <v>9.8799999999999999E-2</v>
      </c>
      <c r="ME15" s="25">
        <v>0.112</v>
      </c>
      <c r="MF15" s="25">
        <v>6.9599999999999995E-2</v>
      </c>
      <c r="MG15" s="25">
        <v>6.5799999999999997E-2</v>
      </c>
      <c r="MH15" s="25">
        <v>8.6900000000000005E-2</v>
      </c>
      <c r="MI15" s="25">
        <v>8.9499999999999996E-2</v>
      </c>
      <c r="MJ15" s="25">
        <v>0.1714</v>
      </c>
      <c r="MK15" s="25">
        <v>6.13E-2</v>
      </c>
      <c r="ML15" s="25">
        <v>6.5299999999999997E-2</v>
      </c>
      <c r="MM15" s="25">
        <v>4.1099999999999998E-2</v>
      </c>
      <c r="MN15" s="25">
        <v>4.9200000000000001E-2</v>
      </c>
      <c r="MO15" s="25">
        <v>5.6000000000000001E-2</v>
      </c>
      <c r="MP15" s="25">
        <v>0.13400000000000001</v>
      </c>
      <c r="MQ15" s="25">
        <v>5.3499999999999999E-2</v>
      </c>
      <c r="MR15" s="25">
        <v>0.1105</v>
      </c>
      <c r="MS15" s="25">
        <v>6.0900000000000003E-2</v>
      </c>
      <c r="MT15" s="25">
        <v>7.9299999999999995E-2</v>
      </c>
      <c r="MU15" s="25">
        <v>0.08</v>
      </c>
      <c r="MV15" s="25">
        <v>7.2300000000000003E-2</v>
      </c>
      <c r="MW15" s="25">
        <v>0.1615</v>
      </c>
      <c r="MX15" s="25">
        <v>0.29620000000000002</v>
      </c>
      <c r="MY15" s="25">
        <v>0.21729999999999999</v>
      </c>
      <c r="MZ15" s="25">
        <v>0.1013</v>
      </c>
      <c r="NA15" s="25">
        <v>8.5999999999999993E-2</v>
      </c>
      <c r="NB15" s="25">
        <v>0.20610000000000001</v>
      </c>
      <c r="NC15" s="25">
        <v>8.0199999999999994E-2</v>
      </c>
      <c r="ND15" s="25">
        <v>8.1199999999999994E-2</v>
      </c>
      <c r="NE15" s="25">
        <v>7.5899999999999995E-2</v>
      </c>
      <c r="NF15" s="25">
        <v>7.3700000000000002E-2</v>
      </c>
      <c r="NG15" s="182">
        <v>9.7299999999999998E-2</v>
      </c>
      <c r="NH15" s="183">
        <v>0.13250000000000001</v>
      </c>
      <c r="NI15" s="184">
        <v>0.1704</v>
      </c>
      <c r="NJ15" s="188">
        <v>7.4099999999999999E-2</v>
      </c>
    </row>
    <row r="16" spans="1:374" x14ac:dyDescent="0.3">
      <c r="B16" s="18" t="s">
        <v>829</v>
      </c>
      <c r="C16" s="24">
        <v>0.23200000000000001</v>
      </c>
      <c r="D16" s="25">
        <v>0.22070000000000001</v>
      </c>
      <c r="E16" s="25">
        <v>0.191</v>
      </c>
      <c r="F16" s="25">
        <v>0.2596</v>
      </c>
      <c r="G16" s="25">
        <v>0.1915</v>
      </c>
      <c r="H16" s="25">
        <v>0.53080000000000005</v>
      </c>
      <c r="I16" s="25">
        <v>0.23300000000000001</v>
      </c>
      <c r="J16" s="25">
        <v>0.74219999999999997</v>
      </c>
      <c r="K16" s="25">
        <v>0.19550000000000001</v>
      </c>
      <c r="L16" s="25">
        <v>0.20169999999999999</v>
      </c>
      <c r="M16" s="25">
        <v>0.16500000000000001</v>
      </c>
      <c r="N16" s="25">
        <v>0.29720000000000002</v>
      </c>
      <c r="O16" s="25">
        <v>0.127</v>
      </c>
      <c r="P16" s="25">
        <v>0.14530000000000001</v>
      </c>
      <c r="Q16" s="25">
        <v>0</v>
      </c>
      <c r="R16" s="25">
        <v>0.17269999999999999</v>
      </c>
      <c r="S16" s="25">
        <v>0.1552</v>
      </c>
      <c r="T16" s="25">
        <v>0.17369999999999999</v>
      </c>
      <c r="U16" s="25">
        <v>0.15310000000000001</v>
      </c>
      <c r="V16" s="25">
        <v>0.18559999999999999</v>
      </c>
      <c r="W16" s="25">
        <v>0.1143</v>
      </c>
      <c r="X16" s="25">
        <v>7.6300000000000007E-2</v>
      </c>
      <c r="Y16" s="25">
        <v>0.10589999999999999</v>
      </c>
      <c r="Z16" s="25">
        <v>0.23930000000000001</v>
      </c>
      <c r="AA16" s="25">
        <v>0.2402</v>
      </c>
      <c r="AB16" s="25">
        <v>0.22789999999999999</v>
      </c>
      <c r="AC16" s="25">
        <v>0.2238</v>
      </c>
      <c r="AD16" s="25">
        <v>0.12479999999999999</v>
      </c>
      <c r="AE16" s="25">
        <v>0.19900000000000001</v>
      </c>
      <c r="AF16" s="25">
        <v>0.1532</v>
      </c>
      <c r="AG16" s="25">
        <v>0.2198</v>
      </c>
      <c r="AH16" s="25">
        <v>0.2026</v>
      </c>
      <c r="AI16" s="25">
        <v>0.20150000000000001</v>
      </c>
      <c r="AJ16" s="25">
        <v>0.1366</v>
      </c>
      <c r="AK16" s="25">
        <v>0.17879999999999999</v>
      </c>
      <c r="AL16" s="25">
        <v>0.18659999999999999</v>
      </c>
      <c r="AM16" s="25">
        <v>0.2069</v>
      </c>
      <c r="AN16" s="25">
        <v>0.1532</v>
      </c>
      <c r="AO16" s="25">
        <v>0.1205</v>
      </c>
      <c r="AP16" s="25">
        <v>0.2868</v>
      </c>
      <c r="AQ16" s="25">
        <v>0.1232</v>
      </c>
      <c r="AR16" s="25">
        <v>0.20899999999999999</v>
      </c>
      <c r="AS16" s="25">
        <v>0.1502</v>
      </c>
      <c r="AT16" s="25">
        <v>0.1477</v>
      </c>
      <c r="AU16" s="25">
        <v>0.115</v>
      </c>
      <c r="AV16" s="25">
        <v>0.1711</v>
      </c>
      <c r="AW16" s="25">
        <v>0.12709999999999999</v>
      </c>
      <c r="AX16" s="25">
        <v>0.12230000000000001</v>
      </c>
      <c r="AY16" s="25">
        <v>7.4200000000000002E-2</v>
      </c>
      <c r="AZ16" s="25">
        <v>8.8800000000000004E-2</v>
      </c>
      <c r="BA16" s="25">
        <v>0.1138</v>
      </c>
      <c r="BB16" s="25">
        <v>0.13489999999999999</v>
      </c>
      <c r="BC16" s="25">
        <v>0.13220000000000001</v>
      </c>
      <c r="BD16" s="25">
        <v>9.4700000000000006E-2</v>
      </c>
      <c r="BE16" s="25">
        <v>0.1197</v>
      </c>
      <c r="BF16" s="25">
        <v>0.1363</v>
      </c>
      <c r="BG16" s="25">
        <v>0.1736</v>
      </c>
      <c r="BH16" s="25">
        <v>0.13020000000000001</v>
      </c>
      <c r="BI16" s="25">
        <v>0.16789999999999999</v>
      </c>
      <c r="BJ16" s="25">
        <v>0.14050000000000001</v>
      </c>
      <c r="BK16" s="25">
        <v>0.1268</v>
      </c>
      <c r="BL16" s="25">
        <v>0.12429999999999999</v>
      </c>
      <c r="BM16" s="25">
        <v>0.15040000000000001</v>
      </c>
      <c r="BN16" s="25">
        <v>0.16300000000000001</v>
      </c>
      <c r="BO16" s="25">
        <v>0.18440000000000001</v>
      </c>
      <c r="BP16" s="25">
        <v>0.1113</v>
      </c>
      <c r="BQ16" s="25">
        <v>0.21310000000000001</v>
      </c>
      <c r="BR16" s="25">
        <v>0.18279999999999999</v>
      </c>
      <c r="BS16" s="25">
        <v>0.1396</v>
      </c>
      <c r="BT16" s="25">
        <v>0.1149</v>
      </c>
      <c r="BU16" s="25">
        <v>0.1163</v>
      </c>
      <c r="BV16" s="25">
        <v>0.16250000000000001</v>
      </c>
      <c r="BW16" s="25">
        <v>0.1416</v>
      </c>
      <c r="BX16" s="25">
        <v>0.1467</v>
      </c>
      <c r="BY16" s="25">
        <v>0.13880000000000001</v>
      </c>
      <c r="BZ16" s="25">
        <v>0.1157</v>
      </c>
      <c r="CA16" s="25">
        <v>0.1477</v>
      </c>
      <c r="CB16" s="25">
        <v>0.1298</v>
      </c>
      <c r="CC16" s="25">
        <v>0.13200000000000001</v>
      </c>
      <c r="CD16" s="25">
        <v>0.2079</v>
      </c>
      <c r="CE16" s="25">
        <v>0.2349</v>
      </c>
      <c r="CF16" s="25">
        <v>0.18940000000000001</v>
      </c>
      <c r="CG16" s="25">
        <v>0.22359999999999999</v>
      </c>
      <c r="CH16" s="25">
        <v>0.11260000000000001</v>
      </c>
      <c r="CI16" s="25">
        <v>0.17610000000000001</v>
      </c>
      <c r="CJ16" s="25">
        <v>0.18090000000000001</v>
      </c>
      <c r="CK16" s="25">
        <v>0.17380000000000001</v>
      </c>
      <c r="CL16" s="25">
        <v>0.1615</v>
      </c>
      <c r="CM16" s="25">
        <v>0.13700000000000001</v>
      </c>
      <c r="CN16" s="25">
        <v>0.1195</v>
      </c>
      <c r="CO16" s="25">
        <v>0.11119999999999999</v>
      </c>
      <c r="CP16" s="25">
        <v>0.1096</v>
      </c>
      <c r="CQ16" s="25">
        <v>0.13389999999999999</v>
      </c>
      <c r="CR16" s="25">
        <v>0.13220000000000001</v>
      </c>
      <c r="CS16" s="25">
        <v>0.12570000000000001</v>
      </c>
      <c r="CT16" s="25">
        <v>0.11559999999999999</v>
      </c>
      <c r="CU16" s="25">
        <v>0.154</v>
      </c>
      <c r="CV16" s="25">
        <v>0.1502</v>
      </c>
      <c r="CW16" s="25">
        <v>0.1159</v>
      </c>
      <c r="CX16" s="25">
        <v>0.18099999999999999</v>
      </c>
      <c r="CY16" s="25">
        <v>0.14979999999999999</v>
      </c>
      <c r="CZ16" s="25">
        <v>0.15870000000000001</v>
      </c>
      <c r="DA16" s="25">
        <v>0.1681</v>
      </c>
      <c r="DB16" s="25">
        <v>0.1424</v>
      </c>
      <c r="DC16" s="25">
        <v>0.1331</v>
      </c>
      <c r="DD16" s="25">
        <v>9.8599999999999993E-2</v>
      </c>
      <c r="DE16" s="25">
        <v>0.18029999999999999</v>
      </c>
      <c r="DF16" s="25">
        <v>0.12690000000000001</v>
      </c>
      <c r="DG16" s="25">
        <v>0.1444</v>
      </c>
      <c r="DH16" s="25">
        <v>0.18870000000000001</v>
      </c>
      <c r="DI16" s="25">
        <v>0.1</v>
      </c>
      <c r="DJ16" s="25">
        <v>0.1111</v>
      </c>
      <c r="DK16" s="25">
        <v>0.19020000000000001</v>
      </c>
      <c r="DL16" s="25">
        <v>0.19650000000000001</v>
      </c>
      <c r="DM16" s="25">
        <v>7.0199999999999999E-2</v>
      </c>
      <c r="DN16" s="25">
        <v>0.15260000000000001</v>
      </c>
      <c r="DO16" s="25">
        <v>0.1154</v>
      </c>
      <c r="DP16" s="25">
        <v>0.1176</v>
      </c>
      <c r="DQ16" s="25">
        <v>0.1036</v>
      </c>
      <c r="DR16" s="25">
        <v>0.1613</v>
      </c>
      <c r="DS16" s="25">
        <v>0.157</v>
      </c>
      <c r="DT16" s="25">
        <v>0.2109</v>
      </c>
      <c r="DU16" s="25">
        <v>0.1832</v>
      </c>
      <c r="DV16" s="25">
        <v>0.2273</v>
      </c>
      <c r="DW16" s="25">
        <v>0.1804</v>
      </c>
      <c r="DX16" s="25">
        <v>0.1681</v>
      </c>
      <c r="DY16" s="25">
        <v>0.1173</v>
      </c>
      <c r="DZ16" s="25">
        <v>0.13120000000000001</v>
      </c>
      <c r="EA16" s="25">
        <v>0.1406</v>
      </c>
      <c r="EB16" s="25">
        <v>0.10639999999999999</v>
      </c>
      <c r="EC16" s="25">
        <v>0.13150000000000001</v>
      </c>
      <c r="ED16" s="25">
        <v>0.107</v>
      </c>
      <c r="EE16" s="25">
        <v>0.12759999999999999</v>
      </c>
      <c r="EF16" s="25">
        <v>0.30499999999999999</v>
      </c>
      <c r="EG16" s="25">
        <v>0.13339999999999999</v>
      </c>
      <c r="EH16" s="25">
        <v>0.1195</v>
      </c>
      <c r="EI16" s="25">
        <v>0.1368</v>
      </c>
      <c r="EJ16" s="25">
        <v>0.1376</v>
      </c>
      <c r="EK16" s="25">
        <v>0.1661</v>
      </c>
      <c r="EL16" s="25">
        <v>0.13109999999999999</v>
      </c>
      <c r="EM16" s="25">
        <v>0.13750000000000001</v>
      </c>
      <c r="EN16" s="25">
        <v>0.1744</v>
      </c>
      <c r="EO16" s="25">
        <v>0.1384</v>
      </c>
      <c r="EP16" s="25">
        <v>0.15229999999999999</v>
      </c>
      <c r="EQ16" s="25">
        <v>0.1148</v>
      </c>
      <c r="ER16" s="25">
        <v>0.41110000000000002</v>
      </c>
      <c r="ES16" s="25">
        <v>0.13220000000000001</v>
      </c>
      <c r="ET16" s="25">
        <v>0.17580000000000001</v>
      </c>
      <c r="EU16" s="25">
        <v>0.14080000000000001</v>
      </c>
      <c r="EV16" s="25">
        <v>0.1027</v>
      </c>
      <c r="EW16" s="25">
        <v>7.9699999999999993E-2</v>
      </c>
      <c r="EX16" s="25">
        <v>0.15210000000000001</v>
      </c>
      <c r="EY16" s="25">
        <v>0.1764</v>
      </c>
      <c r="EZ16" s="25">
        <v>0.14960000000000001</v>
      </c>
      <c r="FA16" s="25">
        <v>0.11840000000000001</v>
      </c>
      <c r="FB16" s="25">
        <v>0.18720000000000001</v>
      </c>
      <c r="FC16" s="25">
        <v>0.2651</v>
      </c>
      <c r="FD16" s="25">
        <v>9.3899999999999997E-2</v>
      </c>
      <c r="FE16" s="25">
        <v>0.1019</v>
      </c>
      <c r="FF16" s="25">
        <v>0.2114</v>
      </c>
      <c r="FG16" s="25">
        <v>0.2525</v>
      </c>
      <c r="FH16" s="25">
        <v>0.36509999999999998</v>
      </c>
      <c r="FI16" s="25">
        <v>0.29110000000000003</v>
      </c>
      <c r="FJ16" s="25">
        <v>0.27439999999999998</v>
      </c>
      <c r="FK16" s="25">
        <v>0.28689999999999999</v>
      </c>
      <c r="FL16" s="25">
        <v>0.23769999999999999</v>
      </c>
      <c r="FM16" s="25">
        <v>0.26390000000000002</v>
      </c>
      <c r="FN16" s="25">
        <v>0.47989999999999999</v>
      </c>
      <c r="FO16" s="25">
        <v>0.2145</v>
      </c>
      <c r="FP16" s="25">
        <v>0.21970000000000001</v>
      </c>
      <c r="FQ16" s="25">
        <v>0.1313</v>
      </c>
      <c r="FR16" s="25">
        <v>0.17150000000000001</v>
      </c>
      <c r="FS16" s="25">
        <v>0.17150000000000001</v>
      </c>
      <c r="FT16" s="25">
        <v>9.7799999999999998E-2</v>
      </c>
      <c r="FU16" s="25">
        <v>0.42449999999999999</v>
      </c>
      <c r="FV16" s="25">
        <v>0.59909999999999997</v>
      </c>
      <c r="FW16" s="25">
        <v>0.318</v>
      </c>
      <c r="FX16" s="25">
        <v>0.31559999999999999</v>
      </c>
      <c r="FY16" s="25">
        <v>0.22439999999999999</v>
      </c>
      <c r="FZ16" s="25">
        <v>3.1446999999999998</v>
      </c>
      <c r="GA16" s="25">
        <v>3.2008999999999999</v>
      </c>
      <c r="GB16" s="25">
        <v>2.8071000000000002</v>
      </c>
      <c r="GC16" s="25">
        <v>2.2808000000000002</v>
      </c>
      <c r="GD16" s="25">
        <v>3.2408000000000001</v>
      </c>
      <c r="GE16" s="25">
        <v>3.2014999999999998</v>
      </c>
      <c r="GF16" s="25">
        <v>4.0438999999999998</v>
      </c>
      <c r="GG16" s="25">
        <v>3.6694</v>
      </c>
      <c r="GH16" s="25">
        <v>3.7153999999999998</v>
      </c>
      <c r="GI16" s="25">
        <v>3.9952000000000001</v>
      </c>
      <c r="GJ16" s="25">
        <v>4.0705999999999998</v>
      </c>
      <c r="GK16" s="25">
        <v>2.7642000000000002</v>
      </c>
      <c r="GL16" s="25">
        <v>3.1080999999999999</v>
      </c>
      <c r="GM16" s="25">
        <v>4.1588000000000003</v>
      </c>
      <c r="GN16" s="25">
        <v>4.9035000000000002</v>
      </c>
      <c r="GO16" s="25">
        <v>3.4695</v>
      </c>
      <c r="GP16" s="25">
        <v>3.2096</v>
      </c>
      <c r="GQ16" s="25">
        <v>7.8963999999999999</v>
      </c>
      <c r="GR16" s="25">
        <v>4.3414000000000001</v>
      </c>
      <c r="GS16" s="25">
        <v>3.4409999999999998</v>
      </c>
      <c r="GT16" s="25">
        <v>3.2319</v>
      </c>
      <c r="GU16" s="25">
        <v>3.0952999999999999</v>
      </c>
      <c r="GV16" s="25">
        <v>3.1082999999999998</v>
      </c>
      <c r="GW16" s="25">
        <v>3.5289999999999999</v>
      </c>
      <c r="GX16" s="25">
        <v>3.2124999999999999</v>
      </c>
      <c r="GY16" s="25">
        <v>3.6194000000000002</v>
      </c>
      <c r="GZ16" s="25">
        <v>4.9572000000000003</v>
      </c>
      <c r="HA16" s="25">
        <v>3.1905000000000001</v>
      </c>
      <c r="HB16" s="25">
        <v>2.5623999999999998</v>
      </c>
      <c r="HC16" s="25">
        <v>4.4273999999999996</v>
      </c>
      <c r="HD16" s="25">
        <v>4.3967999999999998</v>
      </c>
      <c r="HE16" s="25">
        <v>5.3883000000000001</v>
      </c>
      <c r="HF16" s="25">
        <v>4.0225999999999997</v>
      </c>
      <c r="HG16" s="25">
        <v>5.6813000000000002</v>
      </c>
      <c r="HH16" s="25">
        <v>6.8769</v>
      </c>
      <c r="HI16" s="25">
        <v>14.4169</v>
      </c>
      <c r="HJ16" s="25">
        <v>6.9278000000000004</v>
      </c>
      <c r="HK16" s="25">
        <v>0</v>
      </c>
      <c r="HL16" s="25">
        <v>2.1395</v>
      </c>
      <c r="HM16" s="25">
        <v>2.0756999999999999</v>
      </c>
      <c r="HN16" s="25">
        <v>2.6429999999999998</v>
      </c>
      <c r="HO16" s="25">
        <v>3.0493000000000001</v>
      </c>
      <c r="HP16" s="25">
        <v>3.0468999999999999</v>
      </c>
      <c r="HQ16" s="25">
        <v>2.3544999999999998</v>
      </c>
      <c r="HR16" s="25">
        <v>3.0706000000000002</v>
      </c>
      <c r="HS16" s="25">
        <v>5.7904</v>
      </c>
      <c r="HT16" s="25">
        <v>8.0335000000000001</v>
      </c>
      <c r="HU16" s="25">
        <v>1.1057999999999999</v>
      </c>
      <c r="HV16" s="25">
        <v>2.0735000000000001</v>
      </c>
      <c r="HW16" s="25">
        <v>2.3675999999999999</v>
      </c>
      <c r="HX16" s="25">
        <v>2.2311000000000001</v>
      </c>
      <c r="HY16" s="25">
        <v>1.4424999999999999</v>
      </c>
      <c r="HZ16" s="25">
        <v>3.415</v>
      </c>
      <c r="IA16" s="25">
        <v>3.0001000000000002</v>
      </c>
      <c r="IB16" s="25">
        <v>1.7745</v>
      </c>
      <c r="IC16" s="25">
        <v>2.1699000000000002</v>
      </c>
      <c r="ID16" s="25">
        <v>2.5737999999999999</v>
      </c>
      <c r="IE16" s="25">
        <v>2.8508</v>
      </c>
      <c r="IF16" s="25">
        <v>1.831</v>
      </c>
      <c r="IG16" s="25">
        <v>1.7002999999999999</v>
      </c>
      <c r="IH16" s="25">
        <v>1.9330000000000001</v>
      </c>
      <c r="II16" s="25">
        <v>1.3516999999999999</v>
      </c>
      <c r="IJ16" s="25">
        <v>2.5743</v>
      </c>
      <c r="IK16" s="25">
        <v>2.0396000000000001</v>
      </c>
      <c r="IL16" s="25">
        <v>2.536</v>
      </c>
      <c r="IM16" s="25">
        <v>2.2446000000000002</v>
      </c>
      <c r="IN16" s="25">
        <v>2.1537999999999999</v>
      </c>
      <c r="IO16" s="25">
        <v>2.9580000000000002</v>
      </c>
      <c r="IP16" s="25">
        <v>2.6587999999999998</v>
      </c>
      <c r="IQ16" s="25">
        <v>2.6579000000000002</v>
      </c>
      <c r="IR16" s="25">
        <v>2.9110999999999998</v>
      </c>
      <c r="IS16" s="25">
        <v>3.1962000000000002</v>
      </c>
      <c r="IT16" s="25">
        <v>3.7704</v>
      </c>
      <c r="IU16" s="25">
        <v>3.1985999999999999</v>
      </c>
      <c r="IV16" s="25">
        <v>2.94</v>
      </c>
      <c r="IW16" s="25">
        <v>2.6743000000000001</v>
      </c>
      <c r="IX16" s="25">
        <v>3.1564999999999999</v>
      </c>
      <c r="IY16" s="25">
        <v>2.8490000000000002</v>
      </c>
      <c r="IZ16" s="25">
        <v>4.6641000000000004</v>
      </c>
      <c r="JA16" s="25">
        <v>3.0411999999999999</v>
      </c>
      <c r="JB16" s="25">
        <v>0.16819999999999999</v>
      </c>
      <c r="JC16" s="25">
        <v>0.15790000000000001</v>
      </c>
      <c r="JD16" s="25">
        <v>0.20030000000000001</v>
      </c>
      <c r="JE16" s="25">
        <v>0.17330000000000001</v>
      </c>
      <c r="JF16" s="25">
        <v>0.14080000000000001</v>
      </c>
      <c r="JG16" s="25">
        <v>0.18290000000000001</v>
      </c>
      <c r="JH16" s="25">
        <v>0.1946</v>
      </c>
      <c r="JI16" s="25">
        <v>0.17849999999999999</v>
      </c>
      <c r="JJ16" s="25">
        <v>0.17199999999999999</v>
      </c>
      <c r="JK16" s="25">
        <v>0.19139999999999999</v>
      </c>
      <c r="JL16" s="25">
        <v>0.26869999999999999</v>
      </c>
      <c r="JM16" s="25">
        <v>0.1913</v>
      </c>
      <c r="JN16" s="25">
        <v>0.25869999999999999</v>
      </c>
      <c r="JO16" s="25">
        <v>0.31940000000000002</v>
      </c>
      <c r="JP16" s="25">
        <v>0.41139999999999999</v>
      </c>
      <c r="JQ16" s="25">
        <v>0.18959999999999999</v>
      </c>
      <c r="JR16" s="25">
        <v>0.2462</v>
      </c>
      <c r="JS16" s="25">
        <v>0.31119999999999998</v>
      </c>
      <c r="JT16" s="25">
        <v>0.152</v>
      </c>
      <c r="JU16" s="25">
        <v>0.24279999999999999</v>
      </c>
      <c r="JV16" s="25">
        <v>0.2656</v>
      </c>
      <c r="JW16" s="25">
        <v>0.37569999999999998</v>
      </c>
      <c r="JX16" s="25">
        <v>0.31380000000000002</v>
      </c>
      <c r="JY16" s="25">
        <v>0.14019999999999999</v>
      </c>
      <c r="JZ16" s="25">
        <v>0.14030000000000001</v>
      </c>
      <c r="KA16" s="25">
        <v>8.2199999999999995E-2</v>
      </c>
      <c r="KB16" s="25">
        <v>0.2087</v>
      </c>
      <c r="KC16" s="25">
        <v>0.19839999999999999</v>
      </c>
      <c r="KD16" s="25">
        <v>0.11310000000000001</v>
      </c>
      <c r="KE16" s="25">
        <v>0.1363</v>
      </c>
      <c r="KF16" s="25">
        <v>0.13200000000000001</v>
      </c>
      <c r="KG16" s="25">
        <v>0.14940000000000001</v>
      </c>
      <c r="KH16" s="25">
        <v>0.30830000000000002</v>
      </c>
      <c r="KI16" s="25">
        <v>0.14460000000000001</v>
      </c>
      <c r="KJ16" s="25">
        <v>0.1628</v>
      </c>
      <c r="KK16" s="25">
        <v>0.11600000000000001</v>
      </c>
      <c r="KL16" s="25">
        <v>0.20069999999999999</v>
      </c>
      <c r="KM16" s="25">
        <v>0.18360000000000001</v>
      </c>
      <c r="KN16" s="25">
        <v>0.1164</v>
      </c>
      <c r="KO16" s="25">
        <v>0.1066</v>
      </c>
      <c r="KP16" s="25">
        <v>0.12640000000000001</v>
      </c>
      <c r="KQ16" s="25">
        <v>0.1804</v>
      </c>
      <c r="KR16" s="25">
        <v>8.1500000000000003E-2</v>
      </c>
      <c r="KS16" s="25">
        <v>0.1739</v>
      </c>
      <c r="KT16" s="25">
        <v>0.16289999999999999</v>
      </c>
      <c r="KU16" s="25">
        <v>0.20660000000000001</v>
      </c>
      <c r="KV16" s="25">
        <v>0.1086</v>
      </c>
      <c r="KW16" s="25">
        <v>0.19839999999999999</v>
      </c>
      <c r="KX16" s="25">
        <v>0.18279999999999999</v>
      </c>
      <c r="KY16" s="25">
        <v>0.18149999999999999</v>
      </c>
      <c r="KZ16" s="25">
        <v>0.1797</v>
      </c>
      <c r="LA16" s="25">
        <v>0.18090000000000001</v>
      </c>
      <c r="LB16" s="25">
        <v>0.1996</v>
      </c>
      <c r="LC16" s="25">
        <v>0.2034</v>
      </c>
      <c r="LD16" s="25">
        <v>0.21629999999999999</v>
      </c>
      <c r="LE16" s="25">
        <v>0.20349999999999999</v>
      </c>
      <c r="LF16" s="25">
        <v>0.217</v>
      </c>
      <c r="LG16" s="25">
        <v>0.21829999999999999</v>
      </c>
      <c r="LH16" s="25">
        <v>0.28129999999999999</v>
      </c>
      <c r="LI16" s="25">
        <v>0.41120000000000001</v>
      </c>
      <c r="LJ16" s="25">
        <v>0.15459999999999999</v>
      </c>
      <c r="LK16" s="25">
        <v>0.18859999999999999</v>
      </c>
      <c r="LL16" s="25">
        <v>0.20449999999999999</v>
      </c>
      <c r="LM16" s="25">
        <v>0.21410000000000001</v>
      </c>
      <c r="LN16" s="25">
        <v>0.20899999999999999</v>
      </c>
      <c r="LO16" s="25">
        <v>0.1406</v>
      </c>
      <c r="LP16" s="25">
        <v>0.22170000000000001</v>
      </c>
      <c r="LQ16" s="25">
        <v>0.19359999999999999</v>
      </c>
      <c r="LR16" s="25">
        <v>0.20050000000000001</v>
      </c>
      <c r="LS16" s="25">
        <v>0.2747</v>
      </c>
      <c r="LT16" s="25">
        <v>0.16889999999999999</v>
      </c>
      <c r="LU16" s="25">
        <v>0.2263</v>
      </c>
      <c r="LV16" s="25">
        <v>0.21929999999999999</v>
      </c>
      <c r="LW16" s="25">
        <v>0.2351</v>
      </c>
      <c r="LX16" s="25">
        <v>0.2329</v>
      </c>
      <c r="LY16" s="25">
        <v>0.20760000000000001</v>
      </c>
      <c r="LZ16" s="25">
        <v>0.2036</v>
      </c>
      <c r="MA16" s="25">
        <v>0.15509999999999999</v>
      </c>
      <c r="MB16" s="25">
        <v>0.23449999999999999</v>
      </c>
      <c r="MC16" s="25">
        <v>0.23810000000000001</v>
      </c>
      <c r="MD16" s="25">
        <v>0.25190000000000001</v>
      </c>
      <c r="ME16" s="25">
        <v>0.24490000000000001</v>
      </c>
      <c r="MF16" s="25">
        <v>0.25430000000000003</v>
      </c>
      <c r="MG16" s="25">
        <v>0.25359999999999999</v>
      </c>
      <c r="MH16" s="25">
        <v>0.29210000000000003</v>
      </c>
      <c r="MI16" s="25">
        <v>0.30869999999999997</v>
      </c>
      <c r="MJ16" s="25">
        <v>0.37069999999999997</v>
      </c>
      <c r="MK16" s="25">
        <v>0.19</v>
      </c>
      <c r="ML16" s="25">
        <v>0.24690000000000001</v>
      </c>
      <c r="MM16" s="25">
        <v>0.1356</v>
      </c>
      <c r="MN16" s="25">
        <v>0.16539999999999999</v>
      </c>
      <c r="MO16" s="25">
        <v>0.25850000000000001</v>
      </c>
      <c r="MP16" s="25">
        <v>0.30399999999999999</v>
      </c>
      <c r="MQ16" s="25">
        <v>0.2021</v>
      </c>
      <c r="MR16" s="25">
        <v>0.25919999999999999</v>
      </c>
      <c r="MS16" s="25">
        <v>0.21529999999999999</v>
      </c>
      <c r="MT16" s="25">
        <v>0.32300000000000001</v>
      </c>
      <c r="MU16" s="25">
        <v>0.3785</v>
      </c>
      <c r="MV16" s="25">
        <v>0.26860000000000001</v>
      </c>
      <c r="MW16" s="25">
        <v>0.19370000000000001</v>
      </c>
      <c r="MX16" s="25">
        <v>0.18190000000000001</v>
      </c>
      <c r="MY16" s="25">
        <v>0.19689999999999999</v>
      </c>
      <c r="MZ16" s="25">
        <v>0.13109999999999999</v>
      </c>
      <c r="NA16" s="25">
        <v>0.27510000000000001</v>
      </c>
      <c r="NB16" s="25">
        <v>0.1411</v>
      </c>
      <c r="NC16" s="25">
        <v>0.22950000000000001</v>
      </c>
      <c r="ND16" s="25">
        <v>0.22720000000000001</v>
      </c>
      <c r="NE16" s="25">
        <v>0.20599999999999999</v>
      </c>
      <c r="NF16" s="25">
        <v>0.21049999999999999</v>
      </c>
      <c r="NG16" s="182">
        <v>0.38840000000000002</v>
      </c>
      <c r="NH16" s="183">
        <v>0.22939999999999999</v>
      </c>
      <c r="NI16" s="184">
        <v>0.18790000000000001</v>
      </c>
      <c r="NJ16" s="188">
        <v>0.25069999999999998</v>
      </c>
    </row>
    <row r="17" spans="2:374" x14ac:dyDescent="0.3">
      <c r="B17" s="18" t="s">
        <v>687</v>
      </c>
      <c r="C17" s="24">
        <v>0.3306</v>
      </c>
      <c r="D17" s="25">
        <v>0.30520000000000003</v>
      </c>
      <c r="E17" s="25">
        <v>0.2301</v>
      </c>
      <c r="F17" s="25">
        <v>0.35970000000000002</v>
      </c>
      <c r="G17" s="25">
        <v>0.25690000000000002</v>
      </c>
      <c r="H17" s="25">
        <v>0.64780000000000004</v>
      </c>
      <c r="I17" s="25">
        <v>0.3029</v>
      </c>
      <c r="J17" s="25">
        <v>0.76170000000000004</v>
      </c>
      <c r="K17" s="25">
        <v>0.22600000000000001</v>
      </c>
      <c r="L17" s="25">
        <v>0.34320000000000001</v>
      </c>
      <c r="M17" s="25">
        <v>0.16200000000000001</v>
      </c>
      <c r="N17" s="25">
        <v>0.33389999999999997</v>
      </c>
      <c r="O17" s="25">
        <v>0.1202</v>
      </c>
      <c r="P17" s="25">
        <v>0.1691</v>
      </c>
      <c r="Q17" s="25">
        <v>0</v>
      </c>
      <c r="R17" s="25">
        <v>0.18990000000000001</v>
      </c>
      <c r="S17" s="25">
        <v>0.15620000000000001</v>
      </c>
      <c r="T17" s="25">
        <v>0.1696</v>
      </c>
      <c r="U17" s="25">
        <v>0.18759999999999999</v>
      </c>
      <c r="V17" s="25">
        <v>0.17480000000000001</v>
      </c>
      <c r="W17" s="25">
        <v>0.1036</v>
      </c>
      <c r="X17" s="25">
        <v>9.8900000000000002E-2</v>
      </c>
      <c r="Y17" s="25">
        <v>0.12759999999999999</v>
      </c>
      <c r="Z17" s="25">
        <v>0.29409999999999997</v>
      </c>
      <c r="AA17" s="25">
        <v>0.26119999999999999</v>
      </c>
      <c r="AB17" s="25">
        <v>0.25690000000000002</v>
      </c>
      <c r="AC17" s="25">
        <v>0.25950000000000001</v>
      </c>
      <c r="AD17" s="25">
        <v>0.42820000000000003</v>
      </c>
      <c r="AE17" s="25">
        <v>0.3256</v>
      </c>
      <c r="AF17" s="25">
        <v>0.31090000000000001</v>
      </c>
      <c r="AG17" s="25">
        <v>0.30730000000000002</v>
      </c>
      <c r="AH17" s="25">
        <v>0.21310000000000001</v>
      </c>
      <c r="AI17" s="25">
        <v>0.2331</v>
      </c>
      <c r="AJ17" s="25">
        <v>0.17649999999999999</v>
      </c>
      <c r="AK17" s="25">
        <v>0.2445</v>
      </c>
      <c r="AL17" s="25">
        <v>0.215</v>
      </c>
      <c r="AM17" s="25">
        <v>0.24809999999999999</v>
      </c>
      <c r="AN17" s="25">
        <v>0.1686</v>
      </c>
      <c r="AO17" s="25">
        <v>0.1852</v>
      </c>
      <c r="AP17" s="25">
        <v>0.25879999999999997</v>
      </c>
      <c r="AQ17" s="25">
        <v>0.14269999999999999</v>
      </c>
      <c r="AR17" s="25">
        <v>0.20580000000000001</v>
      </c>
      <c r="AS17" s="25">
        <v>0.2127</v>
      </c>
      <c r="AT17" s="25">
        <v>0.3805</v>
      </c>
      <c r="AU17" s="25">
        <v>0.25559999999999999</v>
      </c>
      <c r="AV17" s="25">
        <v>0.55889999999999995</v>
      </c>
      <c r="AW17" s="25">
        <v>0.17979999999999999</v>
      </c>
      <c r="AX17" s="25">
        <v>0.29349999999999998</v>
      </c>
      <c r="AY17" s="25">
        <v>0.13880000000000001</v>
      </c>
      <c r="AZ17" s="25">
        <v>0.29160000000000003</v>
      </c>
      <c r="BA17" s="25">
        <v>0.28029999999999999</v>
      </c>
      <c r="BB17" s="25">
        <v>0.2999</v>
      </c>
      <c r="BC17" s="25">
        <v>0.22109999999999999</v>
      </c>
      <c r="BD17" s="25">
        <v>0.24809999999999999</v>
      </c>
      <c r="BE17" s="25">
        <v>0.24340000000000001</v>
      </c>
      <c r="BF17" s="25">
        <v>0.2293</v>
      </c>
      <c r="BG17" s="25">
        <v>0.21160000000000001</v>
      </c>
      <c r="BH17" s="25">
        <v>0.2409</v>
      </c>
      <c r="BI17" s="25">
        <v>0.2495</v>
      </c>
      <c r="BJ17" s="25">
        <v>0.22739999999999999</v>
      </c>
      <c r="BK17" s="25">
        <v>0.2359</v>
      </c>
      <c r="BL17" s="25">
        <v>0.26500000000000001</v>
      </c>
      <c r="BM17" s="25">
        <v>0.2797</v>
      </c>
      <c r="BN17" s="25">
        <v>0.2321</v>
      </c>
      <c r="BO17" s="25">
        <v>0.2137</v>
      </c>
      <c r="BP17" s="25">
        <v>0.22850000000000001</v>
      </c>
      <c r="BQ17" s="25">
        <v>0.20649999999999999</v>
      </c>
      <c r="BR17" s="25">
        <v>0.25069999999999998</v>
      </c>
      <c r="BS17" s="25">
        <v>0.27139999999999997</v>
      </c>
      <c r="BT17" s="25">
        <v>0.25019999999999998</v>
      </c>
      <c r="BU17" s="25">
        <v>0.2339</v>
      </c>
      <c r="BV17" s="25">
        <v>0.17829999999999999</v>
      </c>
      <c r="BW17" s="25">
        <v>0.2447</v>
      </c>
      <c r="BX17" s="25">
        <v>0.30640000000000001</v>
      </c>
      <c r="BY17" s="25">
        <v>0.33050000000000002</v>
      </c>
      <c r="BZ17" s="25">
        <v>0.27779999999999999</v>
      </c>
      <c r="CA17" s="25">
        <v>0.28199999999999997</v>
      </c>
      <c r="CB17" s="25">
        <v>0.26869999999999999</v>
      </c>
      <c r="CC17" s="25">
        <v>0.28079999999999999</v>
      </c>
      <c r="CD17" s="25">
        <v>0.25729999999999997</v>
      </c>
      <c r="CE17" s="25">
        <v>0.28270000000000001</v>
      </c>
      <c r="CF17" s="25">
        <v>0.26450000000000001</v>
      </c>
      <c r="CG17" s="25">
        <v>0.2571</v>
      </c>
      <c r="CH17" s="25">
        <v>0.33879999999999999</v>
      </c>
      <c r="CI17" s="25">
        <v>0.27650000000000002</v>
      </c>
      <c r="CJ17" s="25">
        <v>0.22539999999999999</v>
      </c>
      <c r="CK17" s="25">
        <v>0.22140000000000001</v>
      </c>
      <c r="CL17" s="25">
        <v>0.28360000000000002</v>
      </c>
      <c r="CM17" s="25">
        <v>0.25190000000000001</v>
      </c>
      <c r="CN17" s="25">
        <v>0.307</v>
      </c>
      <c r="CO17" s="25">
        <v>0.2457</v>
      </c>
      <c r="CP17" s="25">
        <v>0.22500000000000001</v>
      </c>
      <c r="CQ17" s="25">
        <v>0.31909999999999999</v>
      </c>
      <c r="CR17" s="25">
        <v>0.30359999999999998</v>
      </c>
      <c r="CS17" s="25">
        <v>0.28770000000000001</v>
      </c>
      <c r="CT17" s="25">
        <v>0.29120000000000001</v>
      </c>
      <c r="CU17" s="25">
        <v>0.2235</v>
      </c>
      <c r="CV17" s="25">
        <v>0.25369999999999998</v>
      </c>
      <c r="CW17" s="25">
        <v>0.24179999999999999</v>
      </c>
      <c r="CX17" s="25">
        <v>0.27489999999999998</v>
      </c>
      <c r="CY17" s="25">
        <v>0.27550000000000002</v>
      </c>
      <c r="CZ17" s="25">
        <v>0.17249999999999999</v>
      </c>
      <c r="DA17" s="25">
        <v>0.183</v>
      </c>
      <c r="DB17" s="25">
        <v>0.19500000000000001</v>
      </c>
      <c r="DC17" s="25">
        <v>0.18090000000000001</v>
      </c>
      <c r="DD17" s="25">
        <v>0.23730000000000001</v>
      </c>
      <c r="DE17" s="25">
        <v>0.2271</v>
      </c>
      <c r="DF17" s="25">
        <v>0.13370000000000001</v>
      </c>
      <c r="DG17" s="25">
        <v>0.22789999999999999</v>
      </c>
      <c r="DH17" s="25">
        <v>0.22589999999999999</v>
      </c>
      <c r="DI17" s="25">
        <v>0.12590000000000001</v>
      </c>
      <c r="DJ17" s="25">
        <v>0.1246</v>
      </c>
      <c r="DK17" s="25">
        <v>0.22409999999999999</v>
      </c>
      <c r="DL17" s="25">
        <v>0.21110000000000001</v>
      </c>
      <c r="DM17" s="25">
        <v>9.8299999999999998E-2</v>
      </c>
      <c r="DN17" s="25">
        <v>0.1807</v>
      </c>
      <c r="DO17" s="25">
        <v>0.13519999999999999</v>
      </c>
      <c r="DP17" s="25">
        <v>0.2054</v>
      </c>
      <c r="DQ17" s="25">
        <v>0.12809999999999999</v>
      </c>
      <c r="DR17" s="25">
        <v>0.24460000000000001</v>
      </c>
      <c r="DS17" s="25">
        <v>0.10829999999999999</v>
      </c>
      <c r="DT17" s="25">
        <v>0.40050000000000002</v>
      </c>
      <c r="DU17" s="25">
        <v>0.31469999999999998</v>
      </c>
      <c r="DV17" s="25">
        <v>0.28189999999999998</v>
      </c>
      <c r="DW17" s="25">
        <v>0.25900000000000001</v>
      </c>
      <c r="DX17" s="25">
        <v>0.27810000000000001</v>
      </c>
      <c r="DY17" s="25">
        <v>0.31140000000000001</v>
      </c>
      <c r="DZ17" s="25">
        <v>0.2833</v>
      </c>
      <c r="EA17" s="25">
        <v>0.34839999999999999</v>
      </c>
      <c r="EB17" s="25">
        <v>0.19020000000000001</v>
      </c>
      <c r="EC17" s="25">
        <v>0.2155</v>
      </c>
      <c r="ED17" s="25">
        <v>0.2954</v>
      </c>
      <c r="EE17" s="25">
        <v>0.2336</v>
      </c>
      <c r="EF17" s="25">
        <v>0.20880000000000001</v>
      </c>
      <c r="EG17" s="25">
        <v>0.32090000000000002</v>
      </c>
      <c r="EH17" s="25">
        <v>0.31900000000000001</v>
      </c>
      <c r="EI17" s="25">
        <v>0.34710000000000002</v>
      </c>
      <c r="EJ17" s="25">
        <v>0.36049999999999999</v>
      </c>
      <c r="EK17" s="25">
        <v>0.33900000000000002</v>
      </c>
      <c r="EL17" s="25">
        <v>0.30590000000000001</v>
      </c>
      <c r="EM17" s="25">
        <v>0.20899999999999999</v>
      </c>
      <c r="EN17" s="25">
        <v>0.29770000000000002</v>
      </c>
      <c r="EO17" s="25">
        <v>0.30819999999999997</v>
      </c>
      <c r="EP17" s="25">
        <v>0.30349999999999999</v>
      </c>
      <c r="EQ17" s="25">
        <v>0.28870000000000001</v>
      </c>
      <c r="ER17" s="25">
        <v>0.41499999999999998</v>
      </c>
      <c r="ES17" s="25">
        <v>0.25530000000000003</v>
      </c>
      <c r="ET17" s="25">
        <v>0.29809999999999998</v>
      </c>
      <c r="EU17" s="25">
        <v>0.29470000000000002</v>
      </c>
      <c r="EV17" s="25">
        <v>0.16589999999999999</v>
      </c>
      <c r="EW17" s="25">
        <v>0.1231</v>
      </c>
      <c r="EX17" s="25">
        <v>0.186</v>
      </c>
      <c r="EY17" s="25">
        <v>0.22700000000000001</v>
      </c>
      <c r="EZ17" s="25">
        <v>0.1482</v>
      </c>
      <c r="FA17" s="25">
        <v>0.29670000000000002</v>
      </c>
      <c r="FB17" s="25">
        <v>0.24030000000000001</v>
      </c>
      <c r="FC17" s="25">
        <v>0.31409999999999999</v>
      </c>
      <c r="FD17" s="25">
        <v>0.26829999999999998</v>
      </c>
      <c r="FE17" s="25">
        <v>0.2019</v>
      </c>
      <c r="FF17" s="25">
        <v>0.27700000000000002</v>
      </c>
      <c r="FG17" s="25">
        <v>0.26529999999999998</v>
      </c>
      <c r="FH17" s="25">
        <v>0.40129999999999999</v>
      </c>
      <c r="FI17" s="25">
        <v>0.30009999999999998</v>
      </c>
      <c r="FJ17" s="25">
        <v>0.25419999999999998</v>
      </c>
      <c r="FK17" s="25">
        <v>0.30099999999999999</v>
      </c>
      <c r="FL17" s="25">
        <v>0.2656</v>
      </c>
      <c r="FM17" s="25">
        <v>0.29930000000000001</v>
      </c>
      <c r="FN17" s="25">
        <v>0.41739999999999999</v>
      </c>
      <c r="FO17" s="25">
        <v>0.25590000000000002</v>
      </c>
      <c r="FP17" s="25">
        <v>0.255</v>
      </c>
      <c r="FQ17" s="25">
        <v>0.20280000000000001</v>
      </c>
      <c r="FR17" s="25">
        <v>0.16159999999999999</v>
      </c>
      <c r="FS17" s="25">
        <v>0.2717</v>
      </c>
      <c r="FT17" s="25">
        <v>0.39040000000000002</v>
      </c>
      <c r="FU17" s="25">
        <v>0.3105</v>
      </c>
      <c r="FV17" s="25">
        <v>0.2321</v>
      </c>
      <c r="FW17" s="25">
        <v>0.21659999999999999</v>
      </c>
      <c r="FX17" s="25">
        <v>0.2772</v>
      </c>
      <c r="FY17" s="25">
        <v>0.2331</v>
      </c>
      <c r="FZ17" s="25">
        <v>0.25659999999999999</v>
      </c>
      <c r="GA17" s="25">
        <v>0.31740000000000002</v>
      </c>
      <c r="GB17" s="25">
        <v>0.1046</v>
      </c>
      <c r="GC17" s="25">
        <v>0.1014</v>
      </c>
      <c r="GD17" s="25">
        <v>0.41449999999999998</v>
      </c>
      <c r="GE17" s="25">
        <v>0.19009999999999999</v>
      </c>
      <c r="GF17" s="25">
        <v>0.3034</v>
      </c>
      <c r="GG17" s="25">
        <v>0.3594</v>
      </c>
      <c r="GH17" s="25">
        <v>0.35880000000000001</v>
      </c>
      <c r="GI17" s="25">
        <v>0.40079999999999999</v>
      </c>
      <c r="GJ17" s="25">
        <v>0.72529999999999994</v>
      </c>
      <c r="GK17" s="25">
        <v>0.54500000000000004</v>
      </c>
      <c r="GL17" s="25">
        <v>0.58260000000000001</v>
      </c>
      <c r="GM17" s="25">
        <v>0.42420000000000002</v>
      </c>
      <c r="GN17" s="25">
        <v>0.26450000000000001</v>
      </c>
      <c r="GO17" s="25">
        <v>0.24279999999999999</v>
      </c>
      <c r="GP17" s="25">
        <v>0.22520000000000001</v>
      </c>
      <c r="GQ17" s="25">
        <v>0.2717</v>
      </c>
      <c r="GR17" s="25">
        <v>0.33100000000000002</v>
      </c>
      <c r="GS17" s="25">
        <v>0.39660000000000001</v>
      </c>
      <c r="GT17" s="25">
        <v>0.4264</v>
      </c>
      <c r="GU17" s="25">
        <v>0.25369999999999998</v>
      </c>
      <c r="GV17" s="25">
        <v>0.36309999999999998</v>
      </c>
      <c r="GW17" s="25">
        <v>0.3629</v>
      </c>
      <c r="GX17" s="25">
        <v>0.33839999999999998</v>
      </c>
      <c r="GY17" s="25">
        <v>0.21879999999999999</v>
      </c>
      <c r="GZ17" s="25">
        <v>0.42880000000000001</v>
      </c>
      <c r="HA17" s="25">
        <v>0.35349999999999998</v>
      </c>
      <c r="HB17" s="25">
        <v>0.14499999999999999</v>
      </c>
      <c r="HC17" s="25">
        <v>0.21210000000000001</v>
      </c>
      <c r="HD17" s="25">
        <v>0.21249999999999999</v>
      </c>
      <c r="HE17" s="25">
        <v>0.27079999999999999</v>
      </c>
      <c r="HF17" s="25">
        <v>0.251</v>
      </c>
      <c r="HG17" s="25">
        <v>0.28960000000000002</v>
      </c>
      <c r="HH17" s="25">
        <v>0.24160000000000001</v>
      </c>
      <c r="HI17" s="25">
        <v>0.26229999999999998</v>
      </c>
      <c r="HJ17" s="25">
        <v>0.47389999999999999</v>
      </c>
      <c r="HK17" s="25">
        <v>0</v>
      </c>
      <c r="HL17" s="25">
        <v>0.28000000000000003</v>
      </c>
      <c r="HM17" s="25">
        <v>0.31019999999999998</v>
      </c>
      <c r="HN17" s="25">
        <v>0.25040000000000001</v>
      </c>
      <c r="HO17" s="25">
        <v>0.25190000000000001</v>
      </c>
      <c r="HP17" s="25">
        <v>0.2712</v>
      </c>
      <c r="HQ17" s="25">
        <v>0.22770000000000001</v>
      </c>
      <c r="HR17" s="25">
        <v>0.21729999999999999</v>
      </c>
      <c r="HS17" s="25">
        <v>0.21240000000000001</v>
      </c>
      <c r="HT17" s="25">
        <v>0.18390000000000001</v>
      </c>
      <c r="HU17" s="25">
        <v>0.1132</v>
      </c>
      <c r="HV17" s="25">
        <v>0.27060000000000001</v>
      </c>
      <c r="HW17" s="25">
        <v>0.2301</v>
      </c>
      <c r="HX17" s="25">
        <v>0.193</v>
      </c>
      <c r="HY17" s="25">
        <v>0.1787</v>
      </c>
      <c r="HZ17" s="25">
        <v>0.18229999999999999</v>
      </c>
      <c r="IA17" s="25">
        <v>0.1598</v>
      </c>
      <c r="IB17" s="25">
        <v>0.2019</v>
      </c>
      <c r="IC17" s="25">
        <v>0.23050000000000001</v>
      </c>
      <c r="ID17" s="25">
        <v>0.23230000000000001</v>
      </c>
      <c r="IE17" s="25">
        <v>0.19869999999999999</v>
      </c>
      <c r="IF17" s="25">
        <v>0.32800000000000001</v>
      </c>
      <c r="IG17" s="25">
        <v>0.25600000000000001</v>
      </c>
      <c r="IH17" s="25">
        <v>0.26640000000000003</v>
      </c>
      <c r="II17" s="25">
        <v>0.26640000000000003</v>
      </c>
      <c r="IJ17" s="25">
        <v>0.38200000000000001</v>
      </c>
      <c r="IK17" s="25">
        <v>0.22159999999999999</v>
      </c>
      <c r="IL17" s="25">
        <v>0.21809999999999999</v>
      </c>
      <c r="IM17" s="25">
        <v>0.20830000000000001</v>
      </c>
      <c r="IN17" s="25">
        <v>0.2324</v>
      </c>
      <c r="IO17" s="25">
        <v>0.22409999999999999</v>
      </c>
      <c r="IP17" s="25">
        <v>0.2397</v>
      </c>
      <c r="IQ17" s="25">
        <v>0.28489999999999999</v>
      </c>
      <c r="IR17" s="25">
        <v>0.23039999999999999</v>
      </c>
      <c r="IS17" s="25">
        <v>0.2208</v>
      </c>
      <c r="IT17" s="25">
        <v>0.25309999999999999</v>
      </c>
      <c r="IU17" s="25">
        <v>0.20469999999999999</v>
      </c>
      <c r="IV17" s="25">
        <v>0.29349999999999998</v>
      </c>
      <c r="IW17" s="25">
        <v>0.22509999999999999</v>
      </c>
      <c r="IX17" s="25">
        <v>0.24490000000000001</v>
      </c>
      <c r="IY17" s="25">
        <v>0.32779999999999998</v>
      </c>
      <c r="IZ17" s="25">
        <v>0.2984</v>
      </c>
      <c r="JA17" s="25">
        <v>0.28789999999999999</v>
      </c>
      <c r="JB17" s="25">
        <v>3.4011999999999998</v>
      </c>
      <c r="JC17" s="25">
        <v>0.1452</v>
      </c>
      <c r="JD17" s="25">
        <v>0.14899999999999999</v>
      </c>
      <c r="JE17" s="25">
        <v>0.13439999999999999</v>
      </c>
      <c r="JF17" s="25">
        <v>0.12180000000000001</v>
      </c>
      <c r="JG17" s="25">
        <v>0.14499999999999999</v>
      </c>
      <c r="JH17" s="25">
        <v>0.15909999999999999</v>
      </c>
      <c r="JI17" s="25">
        <v>0.1376</v>
      </c>
      <c r="JJ17" s="25">
        <v>0.1794</v>
      </c>
      <c r="JK17" s="25">
        <v>0.15989999999999999</v>
      </c>
      <c r="JL17" s="25">
        <v>0.15679999999999999</v>
      </c>
      <c r="JM17" s="25">
        <v>0.1963</v>
      </c>
      <c r="JN17" s="25">
        <v>0.20930000000000001</v>
      </c>
      <c r="JO17" s="25">
        <v>0.27139999999999997</v>
      </c>
      <c r="JP17" s="25">
        <v>0.34560000000000002</v>
      </c>
      <c r="JQ17" s="25">
        <v>0.17660000000000001</v>
      </c>
      <c r="JR17" s="25">
        <v>0.20269999999999999</v>
      </c>
      <c r="JS17" s="25">
        <v>0.2369</v>
      </c>
      <c r="JT17" s="25">
        <v>0.1653</v>
      </c>
      <c r="JU17" s="25">
        <v>0.12509999999999999</v>
      </c>
      <c r="JV17" s="25">
        <v>0.13300000000000001</v>
      </c>
      <c r="JW17" s="25">
        <v>0.14879999999999999</v>
      </c>
      <c r="JX17" s="25">
        <v>0.1419</v>
      </c>
      <c r="JY17" s="25">
        <v>0.1198</v>
      </c>
      <c r="JZ17" s="25">
        <v>9.9500000000000005E-2</v>
      </c>
      <c r="KA17" s="25">
        <v>5.04E-2</v>
      </c>
      <c r="KB17" s="25">
        <v>0.16270000000000001</v>
      </c>
      <c r="KC17" s="25">
        <v>0.18820000000000001</v>
      </c>
      <c r="KD17" s="25">
        <v>0.1321</v>
      </c>
      <c r="KE17" s="25">
        <v>0.15240000000000001</v>
      </c>
      <c r="KF17" s="25">
        <v>0.13550000000000001</v>
      </c>
      <c r="KG17" s="25">
        <v>0.1434</v>
      </c>
      <c r="KH17" s="25">
        <v>0.13600000000000001</v>
      </c>
      <c r="KI17" s="25">
        <v>0.1139</v>
      </c>
      <c r="KJ17" s="25">
        <v>0.11550000000000001</v>
      </c>
      <c r="KK17" s="25">
        <v>9.5100000000000004E-2</v>
      </c>
      <c r="KL17" s="25">
        <v>0.14849999999999999</v>
      </c>
      <c r="KM17" s="25">
        <v>0.13950000000000001</v>
      </c>
      <c r="KN17" s="25">
        <v>8.2699999999999996E-2</v>
      </c>
      <c r="KO17" s="25">
        <v>8.0100000000000005E-2</v>
      </c>
      <c r="KP17" s="25">
        <v>8.9899999999999994E-2</v>
      </c>
      <c r="KQ17" s="25">
        <v>0.14319999999999999</v>
      </c>
      <c r="KR17" s="25">
        <v>6.7799999999999999E-2</v>
      </c>
      <c r="KS17" s="25">
        <v>0.24110000000000001</v>
      </c>
      <c r="KT17" s="25">
        <v>0.36599999999999999</v>
      </c>
      <c r="KU17" s="25">
        <v>0.3805</v>
      </c>
      <c r="KV17" s="25">
        <v>7.5800000000000006E-2</v>
      </c>
      <c r="KW17" s="25">
        <v>0.15290000000000001</v>
      </c>
      <c r="KX17" s="25">
        <v>0.1429</v>
      </c>
      <c r="KY17" s="25">
        <v>0.1588</v>
      </c>
      <c r="KZ17" s="25">
        <v>0.15579999999999999</v>
      </c>
      <c r="LA17" s="25">
        <v>0.1439</v>
      </c>
      <c r="LB17" s="25">
        <v>0.17269999999999999</v>
      </c>
      <c r="LC17" s="25">
        <v>0.15609999999999999</v>
      </c>
      <c r="LD17" s="25">
        <v>0.18029999999999999</v>
      </c>
      <c r="LE17" s="25">
        <v>0.16669999999999999</v>
      </c>
      <c r="LF17" s="25">
        <v>0.1265</v>
      </c>
      <c r="LG17" s="25">
        <v>0.18709999999999999</v>
      </c>
      <c r="LH17" s="25">
        <v>0.27610000000000001</v>
      </c>
      <c r="LI17" s="25">
        <v>0.29559999999999997</v>
      </c>
      <c r="LJ17" s="25">
        <v>0.13750000000000001</v>
      </c>
      <c r="LK17" s="25">
        <v>0.1547</v>
      </c>
      <c r="LL17" s="25">
        <v>0.1565</v>
      </c>
      <c r="LM17" s="25">
        <v>0.20749999999999999</v>
      </c>
      <c r="LN17" s="25">
        <v>0.17</v>
      </c>
      <c r="LO17" s="25">
        <v>0.17119999999999999</v>
      </c>
      <c r="LP17" s="25">
        <v>0.17380000000000001</v>
      </c>
      <c r="LQ17" s="25">
        <v>0.129</v>
      </c>
      <c r="LR17" s="25">
        <v>0.18290000000000001</v>
      </c>
      <c r="LS17" s="25">
        <v>0.1613</v>
      </c>
      <c r="LT17" s="25">
        <v>0.19470000000000001</v>
      </c>
      <c r="LU17" s="25">
        <v>0.18110000000000001</v>
      </c>
      <c r="LV17" s="25">
        <v>0.14030000000000001</v>
      </c>
      <c r="LW17" s="25">
        <v>0.1638</v>
      </c>
      <c r="LX17" s="25">
        <v>0.2009</v>
      </c>
      <c r="LY17" s="25">
        <v>0.2402</v>
      </c>
      <c r="LZ17" s="25">
        <v>0.1792</v>
      </c>
      <c r="MA17" s="25">
        <v>0.15509999999999999</v>
      </c>
      <c r="MB17" s="25">
        <v>0.23669999999999999</v>
      </c>
      <c r="MC17" s="25">
        <v>0.18809999999999999</v>
      </c>
      <c r="MD17" s="25">
        <v>0.20319999999999999</v>
      </c>
      <c r="ME17" s="25">
        <v>0.21229999999999999</v>
      </c>
      <c r="MF17" s="25">
        <v>0.18260000000000001</v>
      </c>
      <c r="MG17" s="25">
        <v>0.17630000000000001</v>
      </c>
      <c r="MH17" s="25">
        <v>0.186</v>
      </c>
      <c r="MI17" s="25">
        <v>0.17019999999999999</v>
      </c>
      <c r="MJ17" s="25">
        <v>0.23300000000000001</v>
      </c>
      <c r="MK17" s="25">
        <v>0.13120000000000001</v>
      </c>
      <c r="ML17" s="25">
        <v>0.1666</v>
      </c>
      <c r="MM17" s="25">
        <v>0.1036</v>
      </c>
      <c r="MN17" s="25">
        <v>0.1188</v>
      </c>
      <c r="MO17" s="25">
        <v>0.1288</v>
      </c>
      <c r="MP17" s="25">
        <v>0.19620000000000001</v>
      </c>
      <c r="MQ17" s="25">
        <v>0.13320000000000001</v>
      </c>
      <c r="MR17" s="25">
        <v>0.18820000000000001</v>
      </c>
      <c r="MS17" s="25">
        <v>0.14460000000000001</v>
      </c>
      <c r="MT17" s="25">
        <v>0.1883</v>
      </c>
      <c r="MU17" s="25">
        <v>0.2059</v>
      </c>
      <c r="MV17" s="25">
        <v>0.18240000000000001</v>
      </c>
      <c r="MW17" s="25">
        <v>0.21010000000000001</v>
      </c>
      <c r="MX17" s="25">
        <v>0.21640000000000001</v>
      </c>
      <c r="MY17" s="25">
        <v>0.2392</v>
      </c>
      <c r="MZ17" s="25">
        <v>0.1502</v>
      </c>
      <c r="NA17" s="25">
        <v>0.1908</v>
      </c>
      <c r="NB17" s="25">
        <v>0.1668</v>
      </c>
      <c r="NC17" s="25">
        <v>0.19789999999999999</v>
      </c>
      <c r="ND17" s="25">
        <v>0.188</v>
      </c>
      <c r="NE17" s="25">
        <v>0.1366</v>
      </c>
      <c r="NF17" s="25">
        <v>0.14760000000000001</v>
      </c>
      <c r="NG17" s="182">
        <v>0.18720000000000001</v>
      </c>
      <c r="NH17" s="183">
        <v>0.1862</v>
      </c>
      <c r="NI17" s="184">
        <v>0.16830000000000001</v>
      </c>
      <c r="NJ17" s="188">
        <v>0.1903</v>
      </c>
    </row>
    <row r="18" spans="2:374" x14ac:dyDescent="0.3">
      <c r="B18" s="18" t="s">
        <v>830</v>
      </c>
      <c r="C18" s="24">
        <v>0.438</v>
      </c>
      <c r="D18" s="25">
        <v>0.49759999999999999</v>
      </c>
      <c r="E18" s="25">
        <v>0.4909</v>
      </c>
      <c r="F18" s="25">
        <v>0.71079999999999999</v>
      </c>
      <c r="G18" s="25">
        <v>0.49530000000000002</v>
      </c>
      <c r="H18" s="25">
        <v>0.42220000000000002</v>
      </c>
      <c r="I18" s="25">
        <v>0.3296</v>
      </c>
      <c r="J18" s="25">
        <v>0.4042</v>
      </c>
      <c r="K18" s="25">
        <v>0.3372</v>
      </c>
      <c r="L18" s="25">
        <v>0.6835</v>
      </c>
      <c r="M18" s="25">
        <v>0.39660000000000001</v>
      </c>
      <c r="N18" s="25">
        <v>0.76459999999999995</v>
      </c>
      <c r="O18" s="25">
        <v>0.39939999999999998</v>
      </c>
      <c r="P18" s="25">
        <v>0.32390000000000002</v>
      </c>
      <c r="Q18" s="25">
        <v>0</v>
      </c>
      <c r="R18" s="25">
        <v>0.31190000000000001</v>
      </c>
      <c r="S18" s="25">
        <v>0.37880000000000003</v>
      </c>
      <c r="T18" s="25">
        <v>0.3921</v>
      </c>
      <c r="U18" s="25">
        <v>0.46160000000000001</v>
      </c>
      <c r="V18" s="25">
        <v>0.52270000000000005</v>
      </c>
      <c r="W18" s="25">
        <v>0.32890000000000003</v>
      </c>
      <c r="X18" s="25">
        <v>0.2928</v>
      </c>
      <c r="Y18" s="25">
        <v>0.32669999999999999</v>
      </c>
      <c r="Z18" s="25">
        <v>0.82699999999999996</v>
      </c>
      <c r="AA18" s="25">
        <v>1.1907000000000001</v>
      </c>
      <c r="AB18" s="25">
        <v>1.3314999999999999</v>
      </c>
      <c r="AC18" s="25">
        <v>0.53400000000000003</v>
      </c>
      <c r="AD18" s="25">
        <v>0.37369999999999998</v>
      </c>
      <c r="AE18" s="25">
        <v>0.36370000000000002</v>
      </c>
      <c r="AF18" s="25">
        <v>0.41570000000000001</v>
      </c>
      <c r="AG18" s="25">
        <v>0.43480000000000002</v>
      </c>
      <c r="AH18" s="25">
        <v>0.45050000000000001</v>
      </c>
      <c r="AI18" s="25">
        <v>0.40460000000000002</v>
      </c>
      <c r="AJ18" s="25">
        <v>0.36180000000000001</v>
      </c>
      <c r="AK18" s="25">
        <v>0.45329999999999998</v>
      </c>
      <c r="AL18" s="25">
        <v>0.4597</v>
      </c>
      <c r="AM18" s="25">
        <v>0.4798</v>
      </c>
      <c r="AN18" s="25">
        <v>0.31900000000000001</v>
      </c>
      <c r="AO18" s="25">
        <v>0.2681</v>
      </c>
      <c r="AP18" s="25">
        <v>0.47389999999999999</v>
      </c>
      <c r="AQ18" s="25">
        <v>0.34439999999999998</v>
      </c>
      <c r="AR18" s="25">
        <v>0.37430000000000002</v>
      </c>
      <c r="AS18" s="25">
        <v>0.3528</v>
      </c>
      <c r="AT18" s="25">
        <v>0.33169999999999999</v>
      </c>
      <c r="AU18" s="25">
        <v>0.30370000000000003</v>
      </c>
      <c r="AV18" s="25">
        <v>0.36699999999999999</v>
      </c>
      <c r="AW18" s="25">
        <v>0.32919999999999999</v>
      </c>
      <c r="AX18" s="25">
        <v>0.32719999999999999</v>
      </c>
      <c r="AY18" s="25">
        <v>0.2636</v>
      </c>
      <c r="AZ18" s="25">
        <v>0.2828</v>
      </c>
      <c r="BA18" s="25">
        <v>0.29980000000000001</v>
      </c>
      <c r="BB18" s="25">
        <v>0.3906</v>
      </c>
      <c r="BC18" s="25">
        <v>0.41820000000000002</v>
      </c>
      <c r="BD18" s="25">
        <v>0.29770000000000002</v>
      </c>
      <c r="BE18" s="25">
        <v>0.38229999999999997</v>
      </c>
      <c r="BF18" s="25">
        <v>0.37440000000000001</v>
      </c>
      <c r="BG18" s="25">
        <v>0.46189999999999998</v>
      </c>
      <c r="BH18" s="25">
        <v>0.40760000000000002</v>
      </c>
      <c r="BI18" s="25">
        <v>0.46</v>
      </c>
      <c r="BJ18" s="25">
        <v>0.40050000000000002</v>
      </c>
      <c r="BK18" s="25">
        <v>0.36680000000000001</v>
      </c>
      <c r="BL18" s="25">
        <v>0.30680000000000002</v>
      </c>
      <c r="BM18" s="25">
        <v>0.38669999999999999</v>
      </c>
      <c r="BN18" s="25">
        <v>0.40960000000000002</v>
      </c>
      <c r="BO18" s="25">
        <v>0.58150000000000002</v>
      </c>
      <c r="BP18" s="25">
        <v>0.33100000000000002</v>
      </c>
      <c r="BQ18" s="25">
        <v>0.39989999999999998</v>
      </c>
      <c r="BR18" s="25">
        <v>0.37940000000000002</v>
      </c>
      <c r="BS18" s="25">
        <v>0.3856</v>
      </c>
      <c r="BT18" s="25">
        <v>0.41880000000000001</v>
      </c>
      <c r="BU18" s="25">
        <v>0.36809999999999998</v>
      </c>
      <c r="BV18" s="25">
        <v>0.37230000000000002</v>
      </c>
      <c r="BW18" s="25">
        <v>0.4234</v>
      </c>
      <c r="BX18" s="25">
        <v>0.46050000000000002</v>
      </c>
      <c r="BY18" s="25">
        <v>0.33689999999999998</v>
      </c>
      <c r="BZ18" s="25">
        <v>0.42499999999999999</v>
      </c>
      <c r="CA18" s="25">
        <v>0.45350000000000001</v>
      </c>
      <c r="CB18" s="25">
        <v>0.40789999999999998</v>
      </c>
      <c r="CC18" s="25">
        <v>0.3997</v>
      </c>
      <c r="CD18" s="25">
        <v>0.62839999999999996</v>
      </c>
      <c r="CE18" s="25">
        <v>0.4718</v>
      </c>
      <c r="CF18" s="25">
        <v>0.40749999999999997</v>
      </c>
      <c r="CG18" s="25">
        <v>0.38369999999999999</v>
      </c>
      <c r="CH18" s="25">
        <v>0.30780000000000002</v>
      </c>
      <c r="CI18" s="25">
        <v>0.3745</v>
      </c>
      <c r="CJ18" s="25">
        <v>0.54500000000000004</v>
      </c>
      <c r="CK18" s="25">
        <v>0.64</v>
      </c>
      <c r="CL18" s="25">
        <v>0.43440000000000001</v>
      </c>
      <c r="CM18" s="25">
        <v>0.4541</v>
      </c>
      <c r="CN18" s="25">
        <v>0.3301</v>
      </c>
      <c r="CO18" s="25">
        <v>0.36559999999999998</v>
      </c>
      <c r="CP18" s="25">
        <v>0.35709999999999997</v>
      </c>
      <c r="CQ18" s="25">
        <v>0.34639999999999999</v>
      </c>
      <c r="CR18" s="25">
        <v>0.35370000000000001</v>
      </c>
      <c r="CS18" s="25">
        <v>0.4083</v>
      </c>
      <c r="CT18" s="25">
        <v>0.33489999999999998</v>
      </c>
      <c r="CU18" s="25">
        <v>0.2944</v>
      </c>
      <c r="CV18" s="25">
        <v>0.42630000000000001</v>
      </c>
      <c r="CW18" s="25">
        <v>0.43090000000000001</v>
      </c>
      <c r="CX18" s="25">
        <v>0.37269999999999998</v>
      </c>
      <c r="CY18" s="25">
        <v>0.42059999999999997</v>
      </c>
      <c r="CZ18" s="25">
        <v>0.65959999999999996</v>
      </c>
      <c r="DA18" s="25">
        <v>0.63139999999999996</v>
      </c>
      <c r="DB18" s="25">
        <v>0.4083</v>
      </c>
      <c r="DC18" s="25">
        <v>0.498</v>
      </c>
      <c r="DD18" s="25">
        <v>0.3755</v>
      </c>
      <c r="DE18" s="25">
        <v>0.66090000000000004</v>
      </c>
      <c r="DF18" s="25">
        <v>0.47789999999999999</v>
      </c>
      <c r="DG18" s="25">
        <v>0.45250000000000001</v>
      </c>
      <c r="DH18" s="25">
        <v>0.63970000000000005</v>
      </c>
      <c r="DI18" s="25">
        <v>0.30859999999999999</v>
      </c>
      <c r="DJ18" s="25">
        <v>0.4395</v>
      </c>
      <c r="DK18" s="25">
        <v>0.69489999999999996</v>
      </c>
      <c r="DL18" s="25">
        <v>0.73529999999999995</v>
      </c>
      <c r="DM18" s="25">
        <v>0.24110000000000001</v>
      </c>
      <c r="DN18" s="25">
        <v>0.54449999999999998</v>
      </c>
      <c r="DO18" s="25">
        <v>0.36</v>
      </c>
      <c r="DP18" s="25">
        <v>0.42009999999999997</v>
      </c>
      <c r="DQ18" s="25">
        <v>0.37790000000000001</v>
      </c>
      <c r="DR18" s="25">
        <v>0.57830000000000004</v>
      </c>
      <c r="DS18" s="25">
        <v>0.40920000000000001</v>
      </c>
      <c r="DT18" s="25">
        <v>0.49299999999999999</v>
      </c>
      <c r="DU18" s="25">
        <v>0.4027</v>
      </c>
      <c r="DV18" s="25">
        <v>0.35909999999999997</v>
      </c>
      <c r="DW18" s="25">
        <v>0.28770000000000001</v>
      </c>
      <c r="DX18" s="25">
        <v>0.40379999999999999</v>
      </c>
      <c r="DY18" s="25">
        <v>0.34439999999999998</v>
      </c>
      <c r="DZ18" s="25">
        <v>0.37290000000000001</v>
      </c>
      <c r="EA18" s="25">
        <v>0.4874</v>
      </c>
      <c r="EB18" s="25">
        <v>0.3145</v>
      </c>
      <c r="EC18" s="25">
        <v>0.35439999999999999</v>
      </c>
      <c r="ED18" s="25">
        <v>0.29260000000000003</v>
      </c>
      <c r="EE18" s="25">
        <v>0.33350000000000002</v>
      </c>
      <c r="EF18" s="25">
        <v>0.30830000000000002</v>
      </c>
      <c r="EG18" s="25">
        <v>0.42770000000000002</v>
      </c>
      <c r="EH18" s="25">
        <v>0.26250000000000001</v>
      </c>
      <c r="EI18" s="25">
        <v>0.26850000000000002</v>
      </c>
      <c r="EJ18" s="25">
        <v>0.27989999999999998</v>
      </c>
      <c r="EK18" s="25">
        <v>0.41639999999999999</v>
      </c>
      <c r="EL18" s="25">
        <v>0.4294</v>
      </c>
      <c r="EM18" s="25">
        <v>0.33119999999999999</v>
      </c>
      <c r="EN18" s="25">
        <v>0.31530000000000002</v>
      </c>
      <c r="EO18" s="25">
        <v>0.50019999999999998</v>
      </c>
      <c r="EP18" s="25">
        <v>0.43330000000000002</v>
      </c>
      <c r="EQ18" s="25">
        <v>0.40889999999999999</v>
      </c>
      <c r="ER18" s="25">
        <v>0.37290000000000001</v>
      </c>
      <c r="ES18" s="25">
        <v>0.32040000000000002</v>
      </c>
      <c r="ET18" s="25">
        <v>0.376</v>
      </c>
      <c r="EU18" s="25">
        <v>0.38990000000000002</v>
      </c>
      <c r="EV18" s="25">
        <v>0.32490000000000002</v>
      </c>
      <c r="EW18" s="25">
        <v>0.28399999999999997</v>
      </c>
      <c r="EX18" s="25">
        <v>0.39550000000000002</v>
      </c>
      <c r="EY18" s="25">
        <v>0.6643</v>
      </c>
      <c r="EZ18" s="25">
        <v>0.51449999999999996</v>
      </c>
      <c r="FA18" s="25">
        <v>0.32650000000000001</v>
      </c>
      <c r="FB18" s="25">
        <v>0.56130000000000002</v>
      </c>
      <c r="FC18" s="25">
        <v>0.61260000000000003</v>
      </c>
      <c r="FD18" s="25">
        <v>0.30959999999999999</v>
      </c>
      <c r="FE18" s="25">
        <v>0.2959</v>
      </c>
      <c r="FF18" s="25">
        <v>0.42109999999999997</v>
      </c>
      <c r="FG18" s="25">
        <v>0.65129999999999999</v>
      </c>
      <c r="FH18" s="25">
        <v>0.37359999999999999</v>
      </c>
      <c r="FI18" s="25">
        <v>0.55479999999999996</v>
      </c>
      <c r="FJ18" s="25">
        <v>0.48449999999999999</v>
      </c>
      <c r="FK18" s="25">
        <v>0.39050000000000001</v>
      </c>
      <c r="FL18" s="25">
        <v>0.52339999999999998</v>
      </c>
      <c r="FM18" s="25">
        <v>0.50439999999999996</v>
      </c>
      <c r="FN18" s="25">
        <v>0.4178</v>
      </c>
      <c r="FO18" s="25">
        <v>0.46450000000000002</v>
      </c>
      <c r="FP18" s="25">
        <v>0.39550000000000002</v>
      </c>
      <c r="FQ18" s="25">
        <v>0.3901</v>
      </c>
      <c r="FR18" s="25">
        <v>0.73970000000000002</v>
      </c>
      <c r="FS18" s="25">
        <v>0.65010000000000001</v>
      </c>
      <c r="FT18" s="25">
        <v>0.45490000000000003</v>
      </c>
      <c r="FU18" s="25">
        <v>0.41699999999999998</v>
      </c>
      <c r="FV18" s="25">
        <v>0.49640000000000001</v>
      </c>
      <c r="FW18" s="25">
        <v>0.35599999999999998</v>
      </c>
      <c r="FX18" s="25">
        <v>0.50919999999999999</v>
      </c>
      <c r="FY18" s="25">
        <v>0.42420000000000002</v>
      </c>
      <c r="FZ18" s="25">
        <v>0.30509999999999998</v>
      </c>
      <c r="GA18" s="25">
        <v>0.31269999999999998</v>
      </c>
      <c r="GB18" s="25">
        <v>0.27939999999999998</v>
      </c>
      <c r="GC18" s="25">
        <v>0.28620000000000001</v>
      </c>
      <c r="GD18" s="25">
        <v>0.36699999999999999</v>
      </c>
      <c r="GE18" s="25">
        <v>0.27050000000000002</v>
      </c>
      <c r="GF18" s="25">
        <v>0.3372</v>
      </c>
      <c r="GG18" s="25">
        <v>0.39529999999999998</v>
      </c>
      <c r="GH18" s="25">
        <v>0.37359999999999999</v>
      </c>
      <c r="GI18" s="25">
        <v>0.41320000000000001</v>
      </c>
      <c r="GJ18" s="25">
        <v>0.58240000000000003</v>
      </c>
      <c r="GK18" s="25">
        <v>0.47839999999999999</v>
      </c>
      <c r="GL18" s="25">
        <v>0.54139999999999999</v>
      </c>
      <c r="GM18" s="25">
        <v>0.46379999999999999</v>
      </c>
      <c r="GN18" s="25">
        <v>0.32469999999999999</v>
      </c>
      <c r="GO18" s="25">
        <v>0.30030000000000001</v>
      </c>
      <c r="GP18" s="25">
        <v>0.30559999999999998</v>
      </c>
      <c r="GQ18" s="25">
        <v>0.48230000000000001</v>
      </c>
      <c r="GR18" s="25">
        <v>0.38450000000000001</v>
      </c>
      <c r="GS18" s="25">
        <v>0.37630000000000002</v>
      </c>
      <c r="GT18" s="25">
        <v>0.32019999999999998</v>
      </c>
      <c r="GU18" s="25">
        <v>0.34379999999999999</v>
      </c>
      <c r="GV18" s="25">
        <v>0.39300000000000002</v>
      </c>
      <c r="GW18" s="25">
        <v>0.38009999999999999</v>
      </c>
      <c r="GX18" s="25">
        <v>0.47839999999999999</v>
      </c>
      <c r="GY18" s="25">
        <v>0.316</v>
      </c>
      <c r="GZ18" s="25">
        <v>0.4007</v>
      </c>
      <c r="HA18" s="25">
        <v>0.29930000000000001</v>
      </c>
      <c r="HB18" s="25">
        <v>0.2417</v>
      </c>
      <c r="HC18" s="25">
        <v>0.29649999999999999</v>
      </c>
      <c r="HD18" s="25">
        <v>0.32869999999999999</v>
      </c>
      <c r="HE18" s="25">
        <v>0.41670000000000001</v>
      </c>
      <c r="HF18" s="25">
        <v>0.36420000000000002</v>
      </c>
      <c r="HG18" s="25">
        <v>0.38629999999999998</v>
      </c>
      <c r="HH18" s="25">
        <v>1.4371</v>
      </c>
      <c r="HI18" s="25">
        <v>0.67720000000000002</v>
      </c>
      <c r="HJ18" s="25">
        <v>0.41830000000000001</v>
      </c>
      <c r="HK18" s="25">
        <v>0</v>
      </c>
      <c r="HL18" s="25">
        <v>0.32750000000000001</v>
      </c>
      <c r="HM18" s="25">
        <v>0.36370000000000002</v>
      </c>
      <c r="HN18" s="25">
        <v>0.35070000000000001</v>
      </c>
      <c r="HO18" s="25">
        <v>0.32279999999999998</v>
      </c>
      <c r="HP18" s="25">
        <v>0.33119999999999999</v>
      </c>
      <c r="HQ18" s="25">
        <v>0.3095</v>
      </c>
      <c r="HR18" s="25">
        <v>0.35589999999999999</v>
      </c>
      <c r="HS18" s="25">
        <v>0.72689999999999999</v>
      </c>
      <c r="HT18" s="25">
        <v>0.56330000000000002</v>
      </c>
      <c r="HU18" s="25">
        <v>0.25330000000000003</v>
      </c>
      <c r="HV18" s="25">
        <v>0.37359999999999999</v>
      </c>
      <c r="HW18" s="25">
        <v>0.36680000000000001</v>
      </c>
      <c r="HX18" s="25">
        <v>0.33589999999999998</v>
      </c>
      <c r="HY18" s="25">
        <v>0.28249999999999997</v>
      </c>
      <c r="HZ18" s="25">
        <v>0.48470000000000002</v>
      </c>
      <c r="IA18" s="25">
        <v>0.33360000000000001</v>
      </c>
      <c r="IB18" s="25">
        <v>0.32350000000000001</v>
      </c>
      <c r="IC18" s="25">
        <v>0.33710000000000001</v>
      </c>
      <c r="ID18" s="25">
        <v>0.31840000000000002</v>
      </c>
      <c r="IE18" s="25">
        <v>0.31509999999999999</v>
      </c>
      <c r="IF18" s="25">
        <v>0.36580000000000001</v>
      </c>
      <c r="IG18" s="25">
        <v>0.34539999999999998</v>
      </c>
      <c r="IH18" s="25">
        <v>0.34420000000000001</v>
      </c>
      <c r="II18" s="25">
        <v>0.25119999999999998</v>
      </c>
      <c r="IJ18" s="25">
        <v>0.32919999999999999</v>
      </c>
      <c r="IK18" s="25">
        <v>0.31929999999999997</v>
      </c>
      <c r="IL18" s="25">
        <v>0.28770000000000001</v>
      </c>
      <c r="IM18" s="25">
        <v>0.34989999999999999</v>
      </c>
      <c r="IN18" s="25">
        <v>0.45569999999999999</v>
      </c>
      <c r="IO18" s="25">
        <v>0.47789999999999999</v>
      </c>
      <c r="IP18" s="25">
        <v>0.31979999999999997</v>
      </c>
      <c r="IQ18" s="25">
        <v>0.32790000000000002</v>
      </c>
      <c r="IR18" s="25">
        <v>0.30509999999999998</v>
      </c>
      <c r="IS18" s="25">
        <v>0.30599999999999999</v>
      </c>
      <c r="IT18" s="25">
        <v>0.35370000000000001</v>
      </c>
      <c r="IU18" s="25">
        <v>0.32269999999999999</v>
      </c>
      <c r="IV18" s="25">
        <v>0.3216</v>
      </c>
      <c r="IW18" s="25">
        <v>0.29260000000000003</v>
      </c>
      <c r="IX18" s="25">
        <v>0.33960000000000001</v>
      </c>
      <c r="IY18" s="25">
        <v>0.33979999999999999</v>
      </c>
      <c r="IZ18" s="25">
        <v>0.38950000000000001</v>
      </c>
      <c r="JA18" s="25">
        <v>0.32379999999999998</v>
      </c>
      <c r="JB18" s="25">
        <v>0.49619999999999997</v>
      </c>
      <c r="JC18" s="25">
        <v>8.01</v>
      </c>
      <c r="JD18" s="25">
        <v>12.6028</v>
      </c>
      <c r="JE18" s="25">
        <v>12.7331</v>
      </c>
      <c r="JF18" s="25">
        <v>9.5924999999999994</v>
      </c>
      <c r="JG18" s="25">
        <v>12.131399999999999</v>
      </c>
      <c r="JH18" s="25">
        <v>10.9671</v>
      </c>
      <c r="JI18" s="25">
        <v>10.305999999999999</v>
      </c>
      <c r="JJ18" s="25">
        <v>8.4003999999999994</v>
      </c>
      <c r="JK18" s="25">
        <v>13.289300000000001</v>
      </c>
      <c r="JL18" s="25">
        <v>0.42699999999999999</v>
      </c>
      <c r="JM18" s="25">
        <v>0.47049999999999997</v>
      </c>
      <c r="JN18" s="25">
        <v>0.51580000000000004</v>
      </c>
      <c r="JO18" s="25">
        <v>0.9042</v>
      </c>
      <c r="JP18" s="25">
        <v>0.65669999999999995</v>
      </c>
      <c r="JQ18" s="25">
        <v>0.80779999999999996</v>
      </c>
      <c r="JR18" s="25">
        <v>0.75049999999999994</v>
      </c>
      <c r="JS18" s="25">
        <v>0.58779999999999999</v>
      </c>
      <c r="JT18" s="25">
        <v>0.54220000000000002</v>
      </c>
      <c r="JU18" s="25">
        <v>0.49320000000000003</v>
      </c>
      <c r="JV18" s="25">
        <v>0.42680000000000001</v>
      </c>
      <c r="JW18" s="25">
        <v>0.39760000000000001</v>
      </c>
      <c r="JX18" s="25">
        <v>0.39400000000000002</v>
      </c>
      <c r="JY18" s="25">
        <v>0.50580000000000003</v>
      </c>
      <c r="JZ18" s="25">
        <v>0.45800000000000002</v>
      </c>
      <c r="KA18" s="25">
        <v>0.2467</v>
      </c>
      <c r="KB18" s="25">
        <v>0.78669999999999995</v>
      </c>
      <c r="KC18" s="25">
        <v>0.58050000000000002</v>
      </c>
      <c r="KD18" s="25">
        <v>0.37940000000000002</v>
      </c>
      <c r="KE18" s="25">
        <v>0.42620000000000002</v>
      </c>
      <c r="KF18" s="25">
        <v>0.44600000000000001</v>
      </c>
      <c r="KG18" s="25">
        <v>0.47360000000000002</v>
      </c>
      <c r="KH18" s="25">
        <v>0.45129999999999998</v>
      </c>
      <c r="KI18" s="25">
        <v>0.505</v>
      </c>
      <c r="KJ18" s="25">
        <v>0.56140000000000001</v>
      </c>
      <c r="KK18" s="25">
        <v>0.40920000000000001</v>
      </c>
      <c r="KL18" s="25">
        <v>0.71699999999999997</v>
      </c>
      <c r="KM18" s="25">
        <v>0.69410000000000005</v>
      </c>
      <c r="KN18" s="25">
        <v>0.44850000000000001</v>
      </c>
      <c r="KO18" s="25">
        <v>0.41930000000000001</v>
      </c>
      <c r="KP18" s="25">
        <v>0.48370000000000002</v>
      </c>
      <c r="KQ18" s="25">
        <v>0.65300000000000002</v>
      </c>
      <c r="KR18" s="25">
        <v>0.33750000000000002</v>
      </c>
      <c r="KS18" s="25">
        <v>0.58450000000000002</v>
      </c>
      <c r="KT18" s="25">
        <v>0.52959999999999996</v>
      </c>
      <c r="KU18" s="25">
        <v>0.61209999999999998</v>
      </c>
      <c r="KV18" s="25">
        <v>0.34770000000000001</v>
      </c>
      <c r="KW18" s="25">
        <v>0.76880000000000004</v>
      </c>
      <c r="KX18" s="25">
        <v>0.752</v>
      </c>
      <c r="KY18" s="25">
        <v>0.70299999999999996</v>
      </c>
      <c r="KZ18" s="25">
        <v>0.66839999999999999</v>
      </c>
      <c r="LA18" s="25">
        <v>0.73850000000000005</v>
      </c>
      <c r="LB18" s="25">
        <v>0.69359999999999999</v>
      </c>
      <c r="LC18" s="25">
        <v>0.7419</v>
      </c>
      <c r="LD18" s="25">
        <v>0.84340000000000004</v>
      </c>
      <c r="LE18" s="25">
        <v>0.63839999999999997</v>
      </c>
      <c r="LF18" s="25">
        <v>0.51390000000000002</v>
      </c>
      <c r="LG18" s="25">
        <v>0.74890000000000001</v>
      </c>
      <c r="LH18" s="25">
        <v>0.75749999999999995</v>
      </c>
      <c r="LI18" s="25">
        <v>0.77710000000000001</v>
      </c>
      <c r="LJ18" s="25">
        <v>0.55089999999999995</v>
      </c>
      <c r="LK18" s="25">
        <v>0.68500000000000005</v>
      </c>
      <c r="LL18" s="25">
        <v>0.84570000000000001</v>
      </c>
      <c r="LM18" s="25">
        <v>0.68059999999999998</v>
      </c>
      <c r="LN18" s="25">
        <v>0.78810000000000002</v>
      </c>
      <c r="LO18" s="25">
        <v>0.5282</v>
      </c>
      <c r="LP18" s="25">
        <v>0.75619999999999998</v>
      </c>
      <c r="LQ18" s="25">
        <v>0.55510000000000004</v>
      </c>
      <c r="LR18" s="25">
        <v>0.77010000000000001</v>
      </c>
      <c r="LS18" s="25">
        <v>0.63419999999999999</v>
      </c>
      <c r="LT18" s="25">
        <v>0.48980000000000001</v>
      </c>
      <c r="LU18" s="25">
        <v>0.73050000000000004</v>
      </c>
      <c r="LV18" s="25">
        <v>0.62960000000000005</v>
      </c>
      <c r="LW18" s="25">
        <v>0.69089999999999996</v>
      </c>
      <c r="LX18" s="25">
        <v>0.79430000000000001</v>
      </c>
      <c r="LY18" s="25">
        <v>0.71879999999999999</v>
      </c>
      <c r="LZ18" s="25">
        <v>0.60629999999999995</v>
      </c>
      <c r="MA18" s="25">
        <v>0.4582</v>
      </c>
      <c r="MB18" s="25">
        <v>0.64570000000000005</v>
      </c>
      <c r="MC18" s="25">
        <v>0.82469999999999999</v>
      </c>
      <c r="MD18" s="25">
        <v>0.68630000000000002</v>
      </c>
      <c r="ME18" s="25">
        <v>0.66769999999999996</v>
      </c>
      <c r="MF18" s="25">
        <v>0.70209999999999995</v>
      </c>
      <c r="MG18" s="25">
        <v>0.69310000000000005</v>
      </c>
      <c r="MH18" s="25">
        <v>0.7228</v>
      </c>
      <c r="MI18" s="25">
        <v>0.65810000000000002</v>
      </c>
      <c r="MJ18" s="25">
        <v>0.59799999999999998</v>
      </c>
      <c r="MK18" s="25">
        <v>0.63260000000000005</v>
      </c>
      <c r="ML18" s="25">
        <v>0.8357</v>
      </c>
      <c r="MM18" s="25">
        <v>0.58520000000000005</v>
      </c>
      <c r="MN18" s="25">
        <v>0.57010000000000005</v>
      </c>
      <c r="MO18" s="25">
        <v>0.50190000000000001</v>
      </c>
      <c r="MP18" s="25">
        <v>0.51480000000000004</v>
      </c>
      <c r="MQ18" s="25">
        <v>0.46629999999999999</v>
      </c>
      <c r="MR18" s="25">
        <v>0.62380000000000002</v>
      </c>
      <c r="MS18" s="25">
        <v>0.55249999999999999</v>
      </c>
      <c r="MT18" s="25">
        <v>0.67390000000000005</v>
      </c>
      <c r="MU18" s="25">
        <v>0.59570000000000001</v>
      </c>
      <c r="MV18" s="25">
        <v>0.72589999999999999</v>
      </c>
      <c r="MW18" s="25">
        <v>0.8881</v>
      </c>
      <c r="MX18" s="25">
        <v>0.72650000000000003</v>
      </c>
      <c r="MY18" s="25">
        <v>0.70379999999999998</v>
      </c>
      <c r="MZ18" s="25">
        <v>0.5847</v>
      </c>
      <c r="NA18" s="25">
        <v>0.82730000000000004</v>
      </c>
      <c r="NB18" s="25">
        <v>0.58330000000000004</v>
      </c>
      <c r="NC18" s="25">
        <v>0.68240000000000001</v>
      </c>
      <c r="ND18" s="25">
        <v>0.76359999999999995</v>
      </c>
      <c r="NE18" s="25">
        <v>0.55210000000000004</v>
      </c>
      <c r="NF18" s="25">
        <v>0.6825</v>
      </c>
      <c r="NG18" s="182">
        <v>0.73819999999999997</v>
      </c>
      <c r="NH18" s="183">
        <v>0.79390000000000005</v>
      </c>
      <c r="NI18" s="184">
        <v>0.61229999999999996</v>
      </c>
      <c r="NJ18" s="188">
        <v>1.1005</v>
      </c>
    </row>
    <row r="19" spans="2:374" x14ac:dyDescent="0.3">
      <c r="B19" s="18" t="s">
        <v>831</v>
      </c>
      <c r="C19" s="24">
        <v>0.21990000000000001</v>
      </c>
      <c r="D19" s="25">
        <v>0.20380000000000001</v>
      </c>
      <c r="E19" s="25">
        <v>0.1706</v>
      </c>
      <c r="F19" s="25">
        <v>0.28470000000000001</v>
      </c>
      <c r="G19" s="25">
        <v>0.1956</v>
      </c>
      <c r="H19" s="25">
        <v>0.27960000000000002</v>
      </c>
      <c r="I19" s="25">
        <v>0.27439999999999998</v>
      </c>
      <c r="J19" s="25">
        <v>0.33229999999999998</v>
      </c>
      <c r="K19" s="25">
        <v>0.17169999999999999</v>
      </c>
      <c r="L19" s="25">
        <v>0.25729999999999997</v>
      </c>
      <c r="M19" s="25">
        <v>0.26200000000000001</v>
      </c>
      <c r="N19" s="25">
        <v>0.25159999999999999</v>
      </c>
      <c r="O19" s="25">
        <v>0.14349999999999999</v>
      </c>
      <c r="P19" s="25">
        <v>0.16220000000000001</v>
      </c>
      <c r="Q19" s="25">
        <v>0</v>
      </c>
      <c r="R19" s="25">
        <v>0.16439999999999999</v>
      </c>
      <c r="S19" s="25">
        <v>0.4849</v>
      </c>
      <c r="T19" s="25">
        <v>0.1585</v>
      </c>
      <c r="U19" s="25">
        <v>0.18240000000000001</v>
      </c>
      <c r="V19" s="25">
        <v>0.21970000000000001</v>
      </c>
      <c r="W19" s="25">
        <v>0.23499999999999999</v>
      </c>
      <c r="X19" s="25">
        <v>0.25009999999999999</v>
      </c>
      <c r="Y19" s="25">
        <v>0.25330000000000003</v>
      </c>
      <c r="Z19" s="25">
        <v>0.28389999999999999</v>
      </c>
      <c r="AA19" s="25">
        <v>0.2571</v>
      </c>
      <c r="AB19" s="25">
        <v>0.28149999999999997</v>
      </c>
      <c r="AC19" s="25">
        <v>0.24099999999999999</v>
      </c>
      <c r="AD19" s="25">
        <v>0.28050000000000003</v>
      </c>
      <c r="AE19" s="25">
        <v>0.26989999999999997</v>
      </c>
      <c r="AF19" s="25">
        <v>0.35749999999999998</v>
      </c>
      <c r="AG19" s="25">
        <v>0.32229999999999998</v>
      </c>
      <c r="AH19" s="25">
        <v>0.27439999999999998</v>
      </c>
      <c r="AI19" s="25">
        <v>0.2883</v>
      </c>
      <c r="AJ19" s="25">
        <v>0.2591</v>
      </c>
      <c r="AK19" s="25">
        <v>0.40060000000000001</v>
      </c>
      <c r="AL19" s="25">
        <v>0.83579999999999999</v>
      </c>
      <c r="AM19" s="25">
        <v>0.29880000000000001</v>
      </c>
      <c r="AN19" s="25">
        <v>0.27</v>
      </c>
      <c r="AO19" s="25">
        <v>0.19980000000000001</v>
      </c>
      <c r="AP19" s="25">
        <v>0.28849999999999998</v>
      </c>
      <c r="AQ19" s="25">
        <v>0.28720000000000001</v>
      </c>
      <c r="AR19" s="25">
        <v>0.26519999999999999</v>
      </c>
      <c r="AS19" s="25">
        <v>0.30620000000000003</v>
      </c>
      <c r="AT19" s="25">
        <v>0.32029999999999997</v>
      </c>
      <c r="AU19" s="25">
        <v>0.22059999999999999</v>
      </c>
      <c r="AV19" s="25">
        <v>0.36670000000000003</v>
      </c>
      <c r="AW19" s="25">
        <v>0.21629999999999999</v>
      </c>
      <c r="AX19" s="25">
        <v>0.2281</v>
      </c>
      <c r="AY19" s="25">
        <v>0.23300000000000001</v>
      </c>
      <c r="AZ19" s="25">
        <v>0.20880000000000001</v>
      </c>
      <c r="BA19" s="25">
        <v>0.23</v>
      </c>
      <c r="BB19" s="25">
        <v>0.25840000000000002</v>
      </c>
      <c r="BC19" s="25">
        <v>0.22600000000000001</v>
      </c>
      <c r="BD19" s="25">
        <v>0.21779999999999999</v>
      </c>
      <c r="BE19" s="25">
        <v>0.25600000000000001</v>
      </c>
      <c r="BF19" s="25">
        <v>0.2382</v>
      </c>
      <c r="BG19" s="25">
        <v>0.22040000000000001</v>
      </c>
      <c r="BH19" s="25">
        <v>0.22889999999999999</v>
      </c>
      <c r="BI19" s="25">
        <v>0.25230000000000002</v>
      </c>
      <c r="BJ19" s="25">
        <v>0.20419999999999999</v>
      </c>
      <c r="BK19" s="25">
        <v>0.2162</v>
      </c>
      <c r="BL19" s="25">
        <v>0.2094</v>
      </c>
      <c r="BM19" s="25">
        <v>0.24829999999999999</v>
      </c>
      <c r="BN19" s="25">
        <v>0.24310000000000001</v>
      </c>
      <c r="BO19" s="25">
        <v>0.26869999999999999</v>
      </c>
      <c r="BP19" s="25">
        <v>0.2147</v>
      </c>
      <c r="BQ19" s="25">
        <v>0.21579999999999999</v>
      </c>
      <c r="BR19" s="25">
        <v>0.19950000000000001</v>
      </c>
      <c r="BS19" s="25">
        <v>0.20799999999999999</v>
      </c>
      <c r="BT19" s="25">
        <v>0.2104</v>
      </c>
      <c r="BU19" s="25">
        <v>0.20799999999999999</v>
      </c>
      <c r="BV19" s="25">
        <v>0.16600000000000001</v>
      </c>
      <c r="BW19" s="25">
        <v>0.22850000000000001</v>
      </c>
      <c r="BX19" s="25">
        <v>0.20100000000000001</v>
      </c>
      <c r="BY19" s="25">
        <v>0.18360000000000001</v>
      </c>
      <c r="BZ19" s="25">
        <v>0.17929999999999999</v>
      </c>
      <c r="CA19" s="25">
        <v>0.25290000000000001</v>
      </c>
      <c r="CB19" s="25">
        <v>0.2213</v>
      </c>
      <c r="CC19" s="25">
        <v>0.23080000000000001</v>
      </c>
      <c r="CD19" s="25">
        <v>0.27989999999999998</v>
      </c>
      <c r="CE19" s="25">
        <v>0.24179999999999999</v>
      </c>
      <c r="CF19" s="25">
        <v>0.2069</v>
      </c>
      <c r="CG19" s="25">
        <v>0.22389999999999999</v>
      </c>
      <c r="CH19" s="25">
        <v>0.183</v>
      </c>
      <c r="CI19" s="25">
        <v>0.19370000000000001</v>
      </c>
      <c r="CJ19" s="25">
        <v>0.2404</v>
      </c>
      <c r="CK19" s="25">
        <v>0.25180000000000002</v>
      </c>
      <c r="CL19" s="25">
        <v>0.25419999999999998</v>
      </c>
      <c r="CM19" s="25">
        <v>0.21709999999999999</v>
      </c>
      <c r="CN19" s="25">
        <v>0.22939999999999999</v>
      </c>
      <c r="CO19" s="25">
        <v>0.19070000000000001</v>
      </c>
      <c r="CP19" s="25">
        <v>0.189</v>
      </c>
      <c r="CQ19" s="25">
        <v>0.21820000000000001</v>
      </c>
      <c r="CR19" s="25">
        <v>0.19389999999999999</v>
      </c>
      <c r="CS19" s="25">
        <v>0.2001</v>
      </c>
      <c r="CT19" s="25">
        <v>0.1938</v>
      </c>
      <c r="CU19" s="25">
        <v>0.15579999999999999</v>
      </c>
      <c r="CV19" s="25">
        <v>0.2276</v>
      </c>
      <c r="CW19" s="25">
        <v>0.20269999999999999</v>
      </c>
      <c r="CX19" s="25">
        <v>0.20549999999999999</v>
      </c>
      <c r="CY19" s="25">
        <v>0.21609999999999999</v>
      </c>
      <c r="CZ19" s="25">
        <v>0.19900000000000001</v>
      </c>
      <c r="DA19" s="25">
        <v>0.3054</v>
      </c>
      <c r="DB19" s="25">
        <v>0.1522</v>
      </c>
      <c r="DC19" s="25">
        <v>0.21210000000000001</v>
      </c>
      <c r="DD19" s="25">
        <v>0.1605</v>
      </c>
      <c r="DE19" s="25">
        <v>0.2477</v>
      </c>
      <c r="DF19" s="25">
        <v>0.17879999999999999</v>
      </c>
      <c r="DG19" s="25">
        <v>0.23710000000000001</v>
      </c>
      <c r="DH19" s="25">
        <v>0.25559999999999999</v>
      </c>
      <c r="DI19" s="25">
        <v>0.12770000000000001</v>
      </c>
      <c r="DJ19" s="25">
        <v>0.16569999999999999</v>
      </c>
      <c r="DK19" s="25">
        <v>0.25740000000000002</v>
      </c>
      <c r="DL19" s="25">
        <v>0.27629999999999999</v>
      </c>
      <c r="DM19" s="25">
        <v>9.7900000000000001E-2</v>
      </c>
      <c r="DN19" s="25">
        <v>0.58950000000000002</v>
      </c>
      <c r="DO19" s="25">
        <v>0.16900000000000001</v>
      </c>
      <c r="DP19" s="25">
        <v>0.18229999999999999</v>
      </c>
      <c r="DQ19" s="25">
        <v>0.15759999999999999</v>
      </c>
      <c r="DR19" s="25">
        <v>0.28289999999999998</v>
      </c>
      <c r="DS19" s="25">
        <v>0.17519999999999999</v>
      </c>
      <c r="DT19" s="25">
        <v>0.26540000000000002</v>
      </c>
      <c r="DU19" s="25">
        <v>0.218</v>
      </c>
      <c r="DV19" s="25">
        <v>0.22950000000000001</v>
      </c>
      <c r="DW19" s="25">
        <v>0.1628</v>
      </c>
      <c r="DX19" s="25">
        <v>0.1996</v>
      </c>
      <c r="DY19" s="25">
        <v>0.1837</v>
      </c>
      <c r="DZ19" s="25">
        <v>0.2349</v>
      </c>
      <c r="EA19" s="25">
        <v>0.23730000000000001</v>
      </c>
      <c r="EB19" s="25">
        <v>0.152</v>
      </c>
      <c r="EC19" s="25">
        <v>0.16489999999999999</v>
      </c>
      <c r="ED19" s="25">
        <v>0.21740000000000001</v>
      </c>
      <c r="EE19" s="25">
        <v>0.1988</v>
      </c>
      <c r="EF19" s="25">
        <v>0.23580000000000001</v>
      </c>
      <c r="EG19" s="25">
        <v>0.23949999999999999</v>
      </c>
      <c r="EH19" s="25">
        <v>0.14810000000000001</v>
      </c>
      <c r="EI19" s="25">
        <v>0.15390000000000001</v>
      </c>
      <c r="EJ19" s="25">
        <v>0.1709</v>
      </c>
      <c r="EK19" s="25">
        <v>0.20649999999999999</v>
      </c>
      <c r="EL19" s="25">
        <v>0.18859999999999999</v>
      </c>
      <c r="EM19" s="25">
        <v>0.15570000000000001</v>
      </c>
      <c r="EN19" s="25">
        <v>0.19139999999999999</v>
      </c>
      <c r="EO19" s="25">
        <v>0.21190000000000001</v>
      </c>
      <c r="EP19" s="25">
        <v>0.2026</v>
      </c>
      <c r="EQ19" s="25">
        <v>0.2132</v>
      </c>
      <c r="ER19" s="25">
        <v>0.22259999999999999</v>
      </c>
      <c r="ES19" s="25">
        <v>0.22120000000000001</v>
      </c>
      <c r="ET19" s="25">
        <v>0.2117</v>
      </c>
      <c r="EU19" s="25">
        <v>0.22070000000000001</v>
      </c>
      <c r="EV19" s="25">
        <v>0.13669999999999999</v>
      </c>
      <c r="EW19" s="25">
        <v>0.1109</v>
      </c>
      <c r="EX19" s="25">
        <v>0.16350000000000001</v>
      </c>
      <c r="EY19" s="25">
        <v>0.22489999999999999</v>
      </c>
      <c r="EZ19" s="25">
        <v>0.1804</v>
      </c>
      <c r="FA19" s="25">
        <v>0.21490000000000001</v>
      </c>
      <c r="FB19" s="25">
        <v>0.249</v>
      </c>
      <c r="FC19" s="25">
        <v>0.21210000000000001</v>
      </c>
      <c r="FD19" s="25">
        <v>0.15970000000000001</v>
      </c>
      <c r="FE19" s="25">
        <v>0.15160000000000001</v>
      </c>
      <c r="FF19" s="25">
        <v>0.16189999999999999</v>
      </c>
      <c r="FG19" s="25">
        <v>0.2944</v>
      </c>
      <c r="FH19" s="25">
        <v>0.2858</v>
      </c>
      <c r="FI19" s="25">
        <v>0.29749999999999999</v>
      </c>
      <c r="FJ19" s="25">
        <v>0.26929999999999998</v>
      </c>
      <c r="FK19" s="25">
        <v>0.26390000000000002</v>
      </c>
      <c r="FL19" s="25">
        <v>0.24690000000000001</v>
      </c>
      <c r="FM19" s="25">
        <v>0.24909999999999999</v>
      </c>
      <c r="FN19" s="25">
        <v>0.6119</v>
      </c>
      <c r="FO19" s="25">
        <v>0.18090000000000001</v>
      </c>
      <c r="FP19" s="25">
        <v>0.21110000000000001</v>
      </c>
      <c r="FQ19" s="25">
        <v>0.18149999999999999</v>
      </c>
      <c r="FR19" s="25">
        <v>0.159</v>
      </c>
      <c r="FS19" s="25">
        <v>0.2515</v>
      </c>
      <c r="FT19" s="25">
        <v>0.20599999999999999</v>
      </c>
      <c r="FU19" s="25">
        <v>0.35709999999999997</v>
      </c>
      <c r="FV19" s="25">
        <v>0.24579999999999999</v>
      </c>
      <c r="FW19" s="25">
        <v>0.23810000000000001</v>
      </c>
      <c r="FX19" s="25">
        <v>0.25650000000000001</v>
      </c>
      <c r="FY19" s="25">
        <v>0.27839999999999998</v>
      </c>
      <c r="FZ19" s="25">
        <v>0.22140000000000001</v>
      </c>
      <c r="GA19" s="25">
        <v>0.29060000000000002</v>
      </c>
      <c r="GB19" s="25">
        <v>0.35649999999999998</v>
      </c>
      <c r="GC19" s="25">
        <v>0.35470000000000002</v>
      </c>
      <c r="GD19" s="25">
        <v>0.26200000000000001</v>
      </c>
      <c r="GE19" s="25">
        <v>0.31619999999999998</v>
      </c>
      <c r="GF19" s="25">
        <v>0.2329</v>
      </c>
      <c r="GG19" s="25">
        <v>0.2505</v>
      </c>
      <c r="GH19" s="25">
        <v>0.28989999999999999</v>
      </c>
      <c r="GI19" s="25">
        <v>0.2752</v>
      </c>
      <c r="GJ19" s="25">
        <v>0.46650000000000003</v>
      </c>
      <c r="GK19" s="25">
        <v>0.35120000000000001</v>
      </c>
      <c r="GL19" s="25">
        <v>0.40989999999999999</v>
      </c>
      <c r="GM19" s="25">
        <v>0.2893</v>
      </c>
      <c r="GN19" s="25">
        <v>0.30030000000000001</v>
      </c>
      <c r="GO19" s="25">
        <v>0.3196</v>
      </c>
      <c r="GP19" s="25">
        <v>0.2979</v>
      </c>
      <c r="GQ19" s="25">
        <v>0.27160000000000001</v>
      </c>
      <c r="GR19" s="25">
        <v>0.30680000000000002</v>
      </c>
      <c r="GS19" s="25">
        <v>0.26590000000000003</v>
      </c>
      <c r="GT19" s="25">
        <v>0.29699999999999999</v>
      </c>
      <c r="GU19" s="25">
        <v>0.19869999999999999</v>
      </c>
      <c r="GV19" s="25">
        <v>0.2782</v>
      </c>
      <c r="GW19" s="25">
        <v>0.3039</v>
      </c>
      <c r="GX19" s="25">
        <v>0.23</v>
      </c>
      <c r="GY19" s="25">
        <v>0.23630000000000001</v>
      </c>
      <c r="GZ19" s="25">
        <v>0.2777</v>
      </c>
      <c r="HA19" s="25">
        <v>0.18679999999999999</v>
      </c>
      <c r="HB19" s="25">
        <v>0.1163</v>
      </c>
      <c r="HC19" s="25">
        <v>0.1986</v>
      </c>
      <c r="HD19" s="25">
        <v>0.19670000000000001</v>
      </c>
      <c r="HE19" s="25">
        <v>0.25169999999999998</v>
      </c>
      <c r="HF19" s="25">
        <v>0.19359999999999999</v>
      </c>
      <c r="HG19" s="25">
        <v>0.27379999999999999</v>
      </c>
      <c r="HH19" s="25">
        <v>0.29459999999999997</v>
      </c>
      <c r="HI19" s="25">
        <v>0.26569999999999999</v>
      </c>
      <c r="HJ19" s="25">
        <v>0.24379999999999999</v>
      </c>
      <c r="HK19" s="25">
        <v>0</v>
      </c>
      <c r="HL19" s="25">
        <v>0.2235</v>
      </c>
      <c r="HM19" s="25">
        <v>0.2515</v>
      </c>
      <c r="HN19" s="25">
        <v>0.25140000000000001</v>
      </c>
      <c r="HO19" s="25">
        <v>0.21340000000000001</v>
      </c>
      <c r="HP19" s="25">
        <v>0.25369999999999998</v>
      </c>
      <c r="HQ19" s="25">
        <v>0.20019999999999999</v>
      </c>
      <c r="HR19" s="25">
        <v>0.49769999999999998</v>
      </c>
      <c r="HS19" s="25">
        <v>0.28370000000000001</v>
      </c>
      <c r="HT19" s="25">
        <v>0.22739999999999999</v>
      </c>
      <c r="HU19" s="25">
        <v>0.13539999999999999</v>
      </c>
      <c r="HV19" s="25">
        <v>0.25840000000000002</v>
      </c>
      <c r="HW19" s="25">
        <v>0.26719999999999999</v>
      </c>
      <c r="HX19" s="25">
        <v>0.16259999999999999</v>
      </c>
      <c r="HY19" s="25">
        <v>0.13639999999999999</v>
      </c>
      <c r="HZ19" s="25">
        <v>0.1966</v>
      </c>
      <c r="IA19" s="25">
        <v>0.2117</v>
      </c>
      <c r="IB19" s="25">
        <v>0.19439999999999999</v>
      </c>
      <c r="IC19" s="25">
        <v>0.22309999999999999</v>
      </c>
      <c r="ID19" s="25">
        <v>0.17549999999999999</v>
      </c>
      <c r="IE19" s="25">
        <v>0.1774</v>
      </c>
      <c r="IF19" s="25">
        <v>0.16139999999999999</v>
      </c>
      <c r="IG19" s="25">
        <v>0.14380000000000001</v>
      </c>
      <c r="IH19" s="25">
        <v>0.155</v>
      </c>
      <c r="II19" s="25">
        <v>0.10970000000000001</v>
      </c>
      <c r="IJ19" s="25">
        <v>0.24110000000000001</v>
      </c>
      <c r="IK19" s="25">
        <v>0.16059999999999999</v>
      </c>
      <c r="IL19" s="25">
        <v>0.19239999999999999</v>
      </c>
      <c r="IM19" s="25">
        <v>0.20130000000000001</v>
      </c>
      <c r="IN19" s="25">
        <v>0.16889999999999999</v>
      </c>
      <c r="IO19" s="25">
        <v>0.15909999999999999</v>
      </c>
      <c r="IP19" s="25">
        <v>0.19389999999999999</v>
      </c>
      <c r="IQ19" s="25">
        <v>0.18959999999999999</v>
      </c>
      <c r="IR19" s="25">
        <v>0.19309999999999999</v>
      </c>
      <c r="IS19" s="25">
        <v>0.1706</v>
      </c>
      <c r="IT19" s="25">
        <v>0.18459999999999999</v>
      </c>
      <c r="IU19" s="25">
        <v>0.24740000000000001</v>
      </c>
      <c r="IV19" s="25">
        <v>0.2465</v>
      </c>
      <c r="IW19" s="25">
        <v>0.1799</v>
      </c>
      <c r="IX19" s="25">
        <v>0.20880000000000001</v>
      </c>
      <c r="IY19" s="25">
        <v>0.25380000000000003</v>
      </c>
      <c r="IZ19" s="25">
        <v>0.20960000000000001</v>
      </c>
      <c r="JA19" s="25">
        <v>0.20419999999999999</v>
      </c>
      <c r="JB19" s="25">
        <v>0.56669999999999998</v>
      </c>
      <c r="JC19" s="25">
        <v>0.44419999999999998</v>
      </c>
      <c r="JD19" s="25">
        <v>0.55720000000000003</v>
      </c>
      <c r="JE19" s="25">
        <v>0.6048</v>
      </c>
      <c r="JF19" s="25">
        <v>0.4632</v>
      </c>
      <c r="JG19" s="25">
        <v>0.41660000000000003</v>
      </c>
      <c r="JH19" s="25">
        <v>0.70569999999999999</v>
      </c>
      <c r="JI19" s="25">
        <v>0.45590000000000003</v>
      </c>
      <c r="JJ19" s="25">
        <v>0.50639999999999996</v>
      </c>
      <c r="JK19" s="25">
        <v>0.48809999999999998</v>
      </c>
      <c r="JL19" s="25">
        <v>2.5379999999999998</v>
      </c>
      <c r="JM19" s="25">
        <v>2.4769000000000001</v>
      </c>
      <c r="JN19" s="25">
        <v>3.0196999999999998</v>
      </c>
      <c r="JO19" s="25">
        <v>6.1551999999999998</v>
      </c>
      <c r="JP19" s="25">
        <v>18.868500000000001</v>
      </c>
      <c r="JQ19" s="25">
        <v>4.6494999999999997</v>
      </c>
      <c r="JR19" s="25">
        <v>6.5545999999999998</v>
      </c>
      <c r="JS19" s="25">
        <v>13.754200000000001</v>
      </c>
      <c r="JT19" s="25">
        <v>7.3333000000000004</v>
      </c>
      <c r="JU19" s="25">
        <v>0.31919999999999998</v>
      </c>
      <c r="JV19" s="25">
        <v>0.40589999999999998</v>
      </c>
      <c r="JW19" s="25">
        <v>0.44669999999999999</v>
      </c>
      <c r="JX19" s="25">
        <v>0.40029999999999999</v>
      </c>
      <c r="JY19" s="25">
        <v>0.17299999999999999</v>
      </c>
      <c r="JZ19" s="25">
        <v>0.24679999999999999</v>
      </c>
      <c r="KA19" s="25">
        <v>0.115</v>
      </c>
      <c r="KB19" s="25">
        <v>0.23050000000000001</v>
      </c>
      <c r="KC19" s="25">
        <v>0.19989999999999999</v>
      </c>
      <c r="KD19" s="25">
        <v>0.1515</v>
      </c>
      <c r="KE19" s="25">
        <v>0.2102</v>
      </c>
      <c r="KF19" s="25">
        <v>0.23080000000000001</v>
      </c>
      <c r="KG19" s="25">
        <v>0.48209999999999997</v>
      </c>
      <c r="KH19" s="25">
        <v>0.42899999999999999</v>
      </c>
      <c r="KI19" s="25">
        <v>0.1767</v>
      </c>
      <c r="KJ19" s="25">
        <v>0.24099999999999999</v>
      </c>
      <c r="KK19" s="25">
        <v>0.17419999999999999</v>
      </c>
      <c r="KL19" s="25">
        <v>0.41870000000000002</v>
      </c>
      <c r="KM19" s="25">
        <v>0.28149999999999997</v>
      </c>
      <c r="KN19" s="25">
        <v>0.14280000000000001</v>
      </c>
      <c r="KO19" s="25">
        <v>0.13109999999999999</v>
      </c>
      <c r="KP19" s="25">
        <v>0.1857</v>
      </c>
      <c r="KQ19" s="25">
        <v>0.30919999999999997</v>
      </c>
      <c r="KR19" s="25">
        <v>0.1087</v>
      </c>
      <c r="KS19" s="25">
        <v>0.3402</v>
      </c>
      <c r="KT19" s="25">
        <v>0.34860000000000002</v>
      </c>
      <c r="KU19" s="25">
        <v>0.32750000000000001</v>
      </c>
      <c r="KV19" s="25">
        <v>0.2097</v>
      </c>
      <c r="KW19" s="25">
        <v>0.29420000000000002</v>
      </c>
      <c r="KX19" s="25">
        <v>0.24049999999999999</v>
      </c>
      <c r="KY19" s="25">
        <v>0.25640000000000002</v>
      </c>
      <c r="KZ19" s="25">
        <v>0.37019999999999997</v>
      </c>
      <c r="LA19" s="25">
        <v>0.30859999999999999</v>
      </c>
      <c r="LB19" s="25">
        <v>0.26600000000000001</v>
      </c>
      <c r="LC19" s="25">
        <v>0.44109999999999999</v>
      </c>
      <c r="LD19" s="25">
        <v>0.3054</v>
      </c>
      <c r="LE19" s="25">
        <v>0.34639999999999999</v>
      </c>
      <c r="LF19" s="25">
        <v>0.28249999999999997</v>
      </c>
      <c r="LG19" s="25">
        <v>0.2465</v>
      </c>
      <c r="LH19" s="25">
        <v>0.30909999999999999</v>
      </c>
      <c r="LI19" s="25">
        <v>0.26240000000000002</v>
      </c>
      <c r="LJ19" s="25">
        <v>0.21959999999999999</v>
      </c>
      <c r="LK19" s="25">
        <v>0.21609999999999999</v>
      </c>
      <c r="LL19" s="25">
        <v>0.30230000000000001</v>
      </c>
      <c r="LM19" s="25">
        <v>0.2281</v>
      </c>
      <c r="LN19" s="25">
        <v>0.38080000000000003</v>
      </c>
      <c r="LO19" s="25">
        <v>0.2336</v>
      </c>
      <c r="LP19" s="25">
        <v>0.50649999999999995</v>
      </c>
      <c r="LQ19" s="25">
        <v>0.37690000000000001</v>
      </c>
      <c r="LR19" s="25">
        <v>0.31430000000000002</v>
      </c>
      <c r="LS19" s="25">
        <v>0.3614</v>
      </c>
      <c r="LT19" s="25">
        <v>0.29609999999999997</v>
      </c>
      <c r="LU19" s="25">
        <v>0.24740000000000001</v>
      </c>
      <c r="LV19" s="25">
        <v>0.214</v>
      </c>
      <c r="LW19" s="25">
        <v>0.3</v>
      </c>
      <c r="LX19" s="25">
        <v>0.29389999999999999</v>
      </c>
      <c r="LY19" s="25">
        <v>0.25929999999999997</v>
      </c>
      <c r="LZ19" s="25">
        <v>0.21410000000000001</v>
      </c>
      <c r="MA19" s="25">
        <v>0.1913</v>
      </c>
      <c r="MB19" s="25">
        <v>0.25629999999999997</v>
      </c>
      <c r="MC19" s="25">
        <v>0.27050000000000002</v>
      </c>
      <c r="MD19" s="25">
        <v>0.28460000000000002</v>
      </c>
      <c r="ME19" s="25">
        <v>0.28249999999999997</v>
      </c>
      <c r="MF19" s="25">
        <v>0.28620000000000001</v>
      </c>
      <c r="MG19" s="25">
        <v>0.29220000000000002</v>
      </c>
      <c r="MH19" s="25">
        <v>0.30459999999999998</v>
      </c>
      <c r="MI19" s="25">
        <v>0.21510000000000001</v>
      </c>
      <c r="MJ19" s="25">
        <v>0.41830000000000001</v>
      </c>
      <c r="MK19" s="25">
        <v>0.25719999999999998</v>
      </c>
      <c r="ML19" s="25">
        <v>0.30909999999999999</v>
      </c>
      <c r="MM19" s="25">
        <v>0.1847</v>
      </c>
      <c r="MN19" s="25">
        <v>0.8</v>
      </c>
      <c r="MO19" s="25">
        <v>0.40670000000000001</v>
      </c>
      <c r="MP19" s="25">
        <v>0.19320000000000001</v>
      </c>
      <c r="MQ19" s="25">
        <v>0.23619999999999999</v>
      </c>
      <c r="MR19" s="25">
        <v>0.25829999999999997</v>
      </c>
      <c r="MS19" s="25">
        <v>0.23430000000000001</v>
      </c>
      <c r="MT19" s="25">
        <v>0.26300000000000001</v>
      </c>
      <c r="MU19" s="25">
        <v>0.26200000000000001</v>
      </c>
      <c r="MV19" s="25">
        <v>0.26740000000000003</v>
      </c>
      <c r="MW19" s="25">
        <v>0.22189999999999999</v>
      </c>
      <c r="MX19" s="25">
        <v>0.2482</v>
      </c>
      <c r="MY19" s="25">
        <v>0.255</v>
      </c>
      <c r="MZ19" s="25">
        <v>0.1636</v>
      </c>
      <c r="NA19" s="25">
        <v>0.26469999999999999</v>
      </c>
      <c r="NB19" s="25">
        <v>0.19109999999999999</v>
      </c>
      <c r="NC19" s="25">
        <v>0.2505</v>
      </c>
      <c r="ND19" s="25">
        <v>0.30499999999999999</v>
      </c>
      <c r="NE19" s="25">
        <v>0.29909999999999998</v>
      </c>
      <c r="NF19" s="25">
        <v>0.31780000000000003</v>
      </c>
      <c r="NG19" s="182">
        <v>0.27360000000000001</v>
      </c>
      <c r="NH19" s="183">
        <v>7.7317</v>
      </c>
      <c r="NI19" s="184">
        <v>0.28110000000000002</v>
      </c>
      <c r="NJ19" s="188">
        <v>0.26300000000000001</v>
      </c>
    </row>
    <row r="20" spans="2:374" x14ac:dyDescent="0.3">
      <c r="B20" s="18" t="s">
        <v>832</v>
      </c>
      <c r="C20" s="24">
        <v>7.3400000000000007E-2</v>
      </c>
      <c r="D20" s="25">
        <v>8.0600000000000005E-2</v>
      </c>
      <c r="E20" s="25">
        <v>7.3800000000000004E-2</v>
      </c>
      <c r="F20" s="25">
        <v>0.1037</v>
      </c>
      <c r="G20" s="25">
        <v>7.6999999999999999E-2</v>
      </c>
      <c r="H20" s="25">
        <v>8.5400000000000004E-2</v>
      </c>
      <c r="I20" s="25">
        <v>5.7799999999999997E-2</v>
      </c>
      <c r="J20" s="25">
        <v>8.3400000000000002E-2</v>
      </c>
      <c r="K20" s="25">
        <v>5.2299999999999999E-2</v>
      </c>
      <c r="L20" s="25">
        <v>0.10290000000000001</v>
      </c>
      <c r="M20" s="25">
        <v>5.9299999999999999E-2</v>
      </c>
      <c r="N20" s="25">
        <v>0.1105</v>
      </c>
      <c r="O20" s="25">
        <v>7.7499999999999999E-2</v>
      </c>
      <c r="P20" s="25">
        <v>5.8099999999999999E-2</v>
      </c>
      <c r="Q20" s="25">
        <v>0</v>
      </c>
      <c r="R20" s="25">
        <v>5.9200000000000003E-2</v>
      </c>
      <c r="S20" s="25">
        <v>7.8600000000000003E-2</v>
      </c>
      <c r="T20" s="25">
        <v>7.2999999999999995E-2</v>
      </c>
      <c r="U20" s="25">
        <v>9.7100000000000006E-2</v>
      </c>
      <c r="V20" s="25">
        <v>0.10970000000000001</v>
      </c>
      <c r="W20" s="25">
        <v>6.59E-2</v>
      </c>
      <c r="X20" s="25">
        <v>6.1899999999999997E-2</v>
      </c>
      <c r="Y20" s="25">
        <v>6.9599999999999995E-2</v>
      </c>
      <c r="Z20" s="25">
        <v>0.12740000000000001</v>
      </c>
      <c r="AA20" s="25">
        <v>0.10539999999999999</v>
      </c>
      <c r="AB20" s="25">
        <v>0.1225</v>
      </c>
      <c r="AC20" s="25">
        <v>9.1300000000000006E-2</v>
      </c>
      <c r="AD20" s="25">
        <v>7.8299999999999995E-2</v>
      </c>
      <c r="AE20" s="25">
        <v>7.1800000000000003E-2</v>
      </c>
      <c r="AF20" s="25">
        <v>9.1200000000000003E-2</v>
      </c>
      <c r="AG20" s="25">
        <v>9.0200000000000002E-2</v>
      </c>
      <c r="AH20" s="25">
        <v>9.2399999999999996E-2</v>
      </c>
      <c r="AI20" s="25">
        <v>8.2799999999999999E-2</v>
      </c>
      <c r="AJ20" s="25">
        <v>7.0999999999999994E-2</v>
      </c>
      <c r="AK20" s="25">
        <v>0.1007</v>
      </c>
      <c r="AL20" s="25">
        <v>0.10050000000000001</v>
      </c>
      <c r="AM20" s="25">
        <v>0.10539999999999999</v>
      </c>
      <c r="AN20" s="25">
        <v>5.6599999999999998E-2</v>
      </c>
      <c r="AO20" s="25">
        <v>5.4399999999999997E-2</v>
      </c>
      <c r="AP20" s="25">
        <v>0.1036</v>
      </c>
      <c r="AQ20" s="25">
        <v>6.7100000000000007E-2</v>
      </c>
      <c r="AR20" s="25">
        <v>7.1999999999999995E-2</v>
      </c>
      <c r="AS20" s="25">
        <v>7.7399999999999997E-2</v>
      </c>
      <c r="AT20" s="25">
        <v>6.54E-2</v>
      </c>
      <c r="AU20" s="25">
        <v>5.91E-2</v>
      </c>
      <c r="AV20" s="25">
        <v>7.7499999999999999E-2</v>
      </c>
      <c r="AW20" s="25">
        <v>5.6599999999999998E-2</v>
      </c>
      <c r="AX20" s="25">
        <v>6.13E-2</v>
      </c>
      <c r="AY20" s="25">
        <v>4.4499999999999998E-2</v>
      </c>
      <c r="AZ20" s="25">
        <v>5.4100000000000002E-2</v>
      </c>
      <c r="BA20" s="25">
        <v>5.6000000000000001E-2</v>
      </c>
      <c r="BB20" s="25">
        <v>7.1400000000000005E-2</v>
      </c>
      <c r="BC20" s="25">
        <v>8.7800000000000003E-2</v>
      </c>
      <c r="BD20" s="25">
        <v>6.2199999999999998E-2</v>
      </c>
      <c r="BE20" s="25">
        <v>7.8E-2</v>
      </c>
      <c r="BF20" s="25">
        <v>8.2299999999999998E-2</v>
      </c>
      <c r="BG20" s="25">
        <v>0.11700000000000001</v>
      </c>
      <c r="BH20" s="25">
        <v>8.5900000000000004E-2</v>
      </c>
      <c r="BI20" s="25">
        <v>0.1013</v>
      </c>
      <c r="BJ20" s="25">
        <v>7.7299999999999994E-2</v>
      </c>
      <c r="BK20" s="25">
        <v>7.8299999999999995E-2</v>
      </c>
      <c r="BL20" s="25">
        <v>5.8999999999999997E-2</v>
      </c>
      <c r="BM20" s="25">
        <v>9.6199999999999994E-2</v>
      </c>
      <c r="BN20" s="25">
        <v>8.6699999999999999E-2</v>
      </c>
      <c r="BO20" s="25">
        <v>0.114</v>
      </c>
      <c r="BP20" s="25">
        <v>8.0799999999999997E-2</v>
      </c>
      <c r="BQ20" s="25">
        <v>8.1299999999999997E-2</v>
      </c>
      <c r="BR20" s="25">
        <v>7.6100000000000001E-2</v>
      </c>
      <c r="BS20" s="25">
        <v>8.4400000000000003E-2</v>
      </c>
      <c r="BT20" s="25">
        <v>7.9000000000000001E-2</v>
      </c>
      <c r="BU20" s="25">
        <v>7.3099999999999998E-2</v>
      </c>
      <c r="BV20" s="25">
        <v>8.5900000000000004E-2</v>
      </c>
      <c r="BW20" s="25">
        <v>9.5399999999999999E-2</v>
      </c>
      <c r="BX20" s="25">
        <v>6.6299999999999998E-2</v>
      </c>
      <c r="BY20" s="25">
        <v>6.1400000000000003E-2</v>
      </c>
      <c r="BZ20" s="25">
        <v>5.9900000000000002E-2</v>
      </c>
      <c r="CA20" s="25">
        <v>8.48E-2</v>
      </c>
      <c r="CB20" s="25">
        <v>9.1499999999999998E-2</v>
      </c>
      <c r="CC20" s="25">
        <v>9.7600000000000006E-2</v>
      </c>
      <c r="CD20" s="25">
        <v>0.14979999999999999</v>
      </c>
      <c r="CE20" s="25">
        <v>0.1057</v>
      </c>
      <c r="CF20" s="25">
        <v>9.2299999999999993E-2</v>
      </c>
      <c r="CG20" s="25">
        <v>9.6600000000000005E-2</v>
      </c>
      <c r="CH20" s="25">
        <v>6.6100000000000006E-2</v>
      </c>
      <c r="CI20" s="25">
        <v>7.8899999999999998E-2</v>
      </c>
      <c r="CJ20" s="25">
        <v>0.1106</v>
      </c>
      <c r="CK20" s="25">
        <v>0.1182</v>
      </c>
      <c r="CL20" s="25">
        <v>0.1021</v>
      </c>
      <c r="CM20" s="25">
        <v>9.8199999999999996E-2</v>
      </c>
      <c r="CN20" s="25">
        <v>6.7500000000000004E-2</v>
      </c>
      <c r="CO20" s="25">
        <v>7.2900000000000006E-2</v>
      </c>
      <c r="CP20" s="25">
        <v>7.6499999999999999E-2</v>
      </c>
      <c r="CQ20" s="25">
        <v>6.6799999999999998E-2</v>
      </c>
      <c r="CR20" s="25">
        <v>7.0900000000000005E-2</v>
      </c>
      <c r="CS20" s="25">
        <v>7.7499999999999999E-2</v>
      </c>
      <c r="CT20" s="25">
        <v>7.0499999999999993E-2</v>
      </c>
      <c r="CU20" s="25">
        <v>7.6100000000000001E-2</v>
      </c>
      <c r="CV20" s="25">
        <v>0.1011</v>
      </c>
      <c r="CW20" s="25">
        <v>9.2200000000000004E-2</v>
      </c>
      <c r="CX20" s="25">
        <v>8.3500000000000005E-2</v>
      </c>
      <c r="CY20" s="25">
        <v>8.1900000000000001E-2</v>
      </c>
      <c r="CZ20" s="25">
        <v>0.1045</v>
      </c>
      <c r="DA20" s="25">
        <v>0.1535</v>
      </c>
      <c r="DB20" s="25">
        <v>7.1099999999999997E-2</v>
      </c>
      <c r="DC20" s="25">
        <v>0.10299999999999999</v>
      </c>
      <c r="DD20" s="25">
        <v>7.6899999999999996E-2</v>
      </c>
      <c r="DE20" s="25">
        <v>0.12509999999999999</v>
      </c>
      <c r="DF20" s="25">
        <v>8.9800000000000005E-2</v>
      </c>
      <c r="DG20" s="25">
        <v>0.1038</v>
      </c>
      <c r="DH20" s="25">
        <v>0.1244</v>
      </c>
      <c r="DI20" s="25">
        <v>6.2300000000000001E-2</v>
      </c>
      <c r="DJ20" s="25">
        <v>8.4599999999999995E-2</v>
      </c>
      <c r="DK20" s="25">
        <v>0.13039999999999999</v>
      </c>
      <c r="DL20" s="25">
        <v>0.13589999999999999</v>
      </c>
      <c r="DM20" s="25">
        <v>4.3400000000000001E-2</v>
      </c>
      <c r="DN20" s="25">
        <v>0.2074</v>
      </c>
      <c r="DO20" s="25">
        <v>7.8700000000000006E-2</v>
      </c>
      <c r="DP20" s="25">
        <v>8.2799999999999999E-2</v>
      </c>
      <c r="DQ20" s="25">
        <v>7.5300000000000006E-2</v>
      </c>
      <c r="DR20" s="25">
        <v>0.1227</v>
      </c>
      <c r="DS20" s="25">
        <v>9.1899999999999996E-2</v>
      </c>
      <c r="DT20" s="25">
        <v>9.2200000000000004E-2</v>
      </c>
      <c r="DU20" s="25">
        <v>8.7900000000000006E-2</v>
      </c>
      <c r="DV20" s="25">
        <v>7.6499999999999999E-2</v>
      </c>
      <c r="DW20" s="25">
        <v>5.3699999999999998E-2</v>
      </c>
      <c r="DX20" s="25">
        <v>7.0099999999999996E-2</v>
      </c>
      <c r="DY20" s="25">
        <v>6.1899999999999997E-2</v>
      </c>
      <c r="DZ20" s="25">
        <v>7.3899999999999993E-2</v>
      </c>
      <c r="EA20" s="25">
        <v>8.6699999999999999E-2</v>
      </c>
      <c r="EB20" s="25">
        <v>5.2900000000000003E-2</v>
      </c>
      <c r="EC20" s="25">
        <v>5.6399999999999999E-2</v>
      </c>
      <c r="ED20" s="25">
        <v>5.9299999999999999E-2</v>
      </c>
      <c r="EE20" s="25">
        <v>6.6699999999999995E-2</v>
      </c>
      <c r="EF20" s="25">
        <v>5.4699999999999999E-2</v>
      </c>
      <c r="EG20" s="25">
        <v>0.1061</v>
      </c>
      <c r="EH20" s="25">
        <v>4.7600000000000003E-2</v>
      </c>
      <c r="EI20" s="25">
        <v>4.9799999999999997E-2</v>
      </c>
      <c r="EJ20" s="25">
        <v>5.2600000000000001E-2</v>
      </c>
      <c r="EK20" s="25">
        <v>8.0699999999999994E-2</v>
      </c>
      <c r="EL20" s="25">
        <v>6.8099999999999994E-2</v>
      </c>
      <c r="EM20" s="25">
        <v>6.5500000000000003E-2</v>
      </c>
      <c r="EN20" s="25">
        <v>6.88E-2</v>
      </c>
      <c r="EO20" s="25">
        <v>6.9000000000000006E-2</v>
      </c>
      <c r="EP20" s="25">
        <v>7.3300000000000004E-2</v>
      </c>
      <c r="EQ20" s="25">
        <v>7.0099999999999996E-2</v>
      </c>
      <c r="ER20" s="25">
        <v>6.9099999999999995E-2</v>
      </c>
      <c r="ES20" s="25">
        <v>6.3200000000000006E-2</v>
      </c>
      <c r="ET20" s="25">
        <v>7.1199999999999999E-2</v>
      </c>
      <c r="EU20" s="25">
        <v>7.2099999999999997E-2</v>
      </c>
      <c r="EV20" s="25">
        <v>6.7900000000000002E-2</v>
      </c>
      <c r="EW20" s="25">
        <v>5.1999999999999998E-2</v>
      </c>
      <c r="EX20" s="25">
        <v>7.9500000000000001E-2</v>
      </c>
      <c r="EY20" s="25">
        <v>0.1176</v>
      </c>
      <c r="EZ20" s="25">
        <v>9.6000000000000002E-2</v>
      </c>
      <c r="FA20" s="25">
        <v>6.7799999999999999E-2</v>
      </c>
      <c r="FB20" s="25">
        <v>0.11849999999999999</v>
      </c>
      <c r="FC20" s="25">
        <v>9.5299999999999996E-2</v>
      </c>
      <c r="FD20" s="25">
        <v>5.9499999999999997E-2</v>
      </c>
      <c r="FE20" s="25">
        <v>5.3699999999999998E-2</v>
      </c>
      <c r="FF20" s="25">
        <v>5.7599999999999998E-2</v>
      </c>
      <c r="FG20" s="25">
        <v>0.11219999999999999</v>
      </c>
      <c r="FH20" s="25">
        <v>7.8399999999999997E-2</v>
      </c>
      <c r="FI20" s="25">
        <v>0.10009999999999999</v>
      </c>
      <c r="FJ20" s="25">
        <v>0.11219999999999999</v>
      </c>
      <c r="FK20" s="25">
        <v>0.1041</v>
      </c>
      <c r="FL20" s="25">
        <v>8.9099999999999999E-2</v>
      </c>
      <c r="FM20" s="25">
        <v>9.0700000000000003E-2</v>
      </c>
      <c r="FN20" s="25">
        <v>0.13930000000000001</v>
      </c>
      <c r="FO20" s="25">
        <v>8.7900000000000006E-2</v>
      </c>
      <c r="FP20" s="25">
        <v>9.2100000000000001E-2</v>
      </c>
      <c r="FQ20" s="25">
        <v>8.8999999999999996E-2</v>
      </c>
      <c r="FR20" s="25">
        <v>0.11310000000000001</v>
      </c>
      <c r="FS20" s="25">
        <v>0.151</v>
      </c>
      <c r="FT20" s="25">
        <v>8.2799999999999999E-2</v>
      </c>
      <c r="FU20" s="25">
        <v>0.1517</v>
      </c>
      <c r="FV20" s="25">
        <v>0.1305</v>
      </c>
      <c r="FW20" s="25">
        <v>0.13880000000000001</v>
      </c>
      <c r="FX20" s="25">
        <v>0.11840000000000001</v>
      </c>
      <c r="FY20" s="25">
        <v>0.1118</v>
      </c>
      <c r="FZ20" s="25">
        <v>6.2E-2</v>
      </c>
      <c r="GA20" s="25">
        <v>5.67E-2</v>
      </c>
      <c r="GB20" s="25">
        <v>4.9299999999999997E-2</v>
      </c>
      <c r="GC20" s="25">
        <v>4.6699999999999998E-2</v>
      </c>
      <c r="GD20" s="25">
        <v>6.5299999999999997E-2</v>
      </c>
      <c r="GE20" s="25">
        <v>4.2999999999999997E-2</v>
      </c>
      <c r="GF20" s="25">
        <v>7.0199999999999999E-2</v>
      </c>
      <c r="GG20" s="25">
        <v>0.1009</v>
      </c>
      <c r="GH20" s="25">
        <v>6.9400000000000003E-2</v>
      </c>
      <c r="GI20" s="25">
        <v>8.4599999999999995E-2</v>
      </c>
      <c r="GJ20" s="25">
        <v>0.1087</v>
      </c>
      <c r="GK20" s="25">
        <v>9.5799999999999996E-2</v>
      </c>
      <c r="GL20" s="25">
        <v>0.1037</v>
      </c>
      <c r="GM20" s="25">
        <v>9.9400000000000002E-2</v>
      </c>
      <c r="GN20" s="25">
        <v>6.0199999999999997E-2</v>
      </c>
      <c r="GO20" s="25">
        <v>5.2699999999999997E-2</v>
      </c>
      <c r="GP20" s="25">
        <v>6.2700000000000006E-2</v>
      </c>
      <c r="GQ20" s="25">
        <v>0.10290000000000001</v>
      </c>
      <c r="GR20" s="25">
        <v>8.6300000000000002E-2</v>
      </c>
      <c r="GS20" s="25">
        <v>8.0799999999999997E-2</v>
      </c>
      <c r="GT20" s="25">
        <v>6.8500000000000005E-2</v>
      </c>
      <c r="GU20" s="25">
        <v>6.4500000000000002E-2</v>
      </c>
      <c r="GV20" s="25">
        <v>9.3600000000000003E-2</v>
      </c>
      <c r="GW20" s="25">
        <v>8.2299999999999998E-2</v>
      </c>
      <c r="GX20" s="25">
        <v>7.2700000000000001E-2</v>
      </c>
      <c r="GY20" s="25">
        <v>5.9799999999999999E-2</v>
      </c>
      <c r="GZ20" s="25">
        <v>8.8300000000000003E-2</v>
      </c>
      <c r="HA20" s="25">
        <v>6.6199999999999995E-2</v>
      </c>
      <c r="HB20" s="25">
        <v>4.2099999999999999E-2</v>
      </c>
      <c r="HC20" s="25">
        <v>5.3199999999999997E-2</v>
      </c>
      <c r="HD20" s="25">
        <v>6.3600000000000004E-2</v>
      </c>
      <c r="HE20" s="25">
        <v>9.0399999999999994E-2</v>
      </c>
      <c r="HF20" s="25">
        <v>5.4800000000000001E-2</v>
      </c>
      <c r="HG20" s="25">
        <v>9.6000000000000002E-2</v>
      </c>
      <c r="HH20" s="25">
        <v>0.1056</v>
      </c>
      <c r="HI20" s="25">
        <v>0.1202</v>
      </c>
      <c r="HJ20" s="25">
        <v>0.1038</v>
      </c>
      <c r="HK20" s="25">
        <v>0</v>
      </c>
      <c r="HL20" s="25">
        <v>6.3799999999999996E-2</v>
      </c>
      <c r="HM20" s="25">
        <v>6.88E-2</v>
      </c>
      <c r="HN20" s="25">
        <v>6.7299999999999999E-2</v>
      </c>
      <c r="HO20" s="25">
        <v>6.3899999999999998E-2</v>
      </c>
      <c r="HP20" s="25">
        <v>7.6999999999999999E-2</v>
      </c>
      <c r="HQ20" s="25">
        <v>6.4699999999999994E-2</v>
      </c>
      <c r="HR20" s="25">
        <v>8.1000000000000003E-2</v>
      </c>
      <c r="HS20" s="25">
        <v>0.10340000000000001</v>
      </c>
      <c r="HT20" s="25">
        <v>0.1142</v>
      </c>
      <c r="HU20" s="25">
        <v>3.95E-2</v>
      </c>
      <c r="HV20" s="25">
        <v>7.0999999999999994E-2</v>
      </c>
      <c r="HW20" s="25">
        <v>7.2099999999999997E-2</v>
      </c>
      <c r="HX20" s="25">
        <v>5.3900000000000003E-2</v>
      </c>
      <c r="HY20" s="25">
        <v>4.24E-2</v>
      </c>
      <c r="HZ20" s="25">
        <v>8.0199999999999994E-2</v>
      </c>
      <c r="IA20" s="25">
        <v>5.5899999999999998E-2</v>
      </c>
      <c r="IB20" s="25">
        <v>6.25E-2</v>
      </c>
      <c r="IC20" s="25">
        <v>5.5500000000000001E-2</v>
      </c>
      <c r="ID20" s="25">
        <v>5.5100000000000003E-2</v>
      </c>
      <c r="IE20" s="25">
        <v>5.8299999999999998E-2</v>
      </c>
      <c r="IF20" s="25">
        <v>0.1056</v>
      </c>
      <c r="IG20" s="25">
        <v>9.7100000000000006E-2</v>
      </c>
      <c r="IH20" s="25">
        <v>7.7200000000000005E-2</v>
      </c>
      <c r="II20" s="25">
        <v>4.8399999999999999E-2</v>
      </c>
      <c r="IJ20" s="25">
        <v>6.4100000000000004E-2</v>
      </c>
      <c r="IK20" s="25">
        <v>5.9400000000000001E-2</v>
      </c>
      <c r="IL20" s="25">
        <v>5.6099999999999997E-2</v>
      </c>
      <c r="IM20" s="25">
        <v>6.3799999999999996E-2</v>
      </c>
      <c r="IN20" s="25">
        <v>5.9200000000000003E-2</v>
      </c>
      <c r="IO20" s="25">
        <v>8.9599999999999999E-2</v>
      </c>
      <c r="IP20" s="25">
        <v>6.7199999999999996E-2</v>
      </c>
      <c r="IQ20" s="25">
        <v>6.5299999999999997E-2</v>
      </c>
      <c r="IR20" s="25">
        <v>6.6199999999999995E-2</v>
      </c>
      <c r="IS20" s="25">
        <v>5.8099999999999999E-2</v>
      </c>
      <c r="IT20" s="25">
        <v>6.3100000000000003E-2</v>
      </c>
      <c r="IU20" s="25">
        <v>7.5700000000000003E-2</v>
      </c>
      <c r="IV20" s="25">
        <v>7.3300000000000004E-2</v>
      </c>
      <c r="IW20" s="25">
        <v>5.5599999999999997E-2</v>
      </c>
      <c r="IX20" s="25">
        <v>7.3499999999999996E-2</v>
      </c>
      <c r="IY20" s="25">
        <v>6.2600000000000003E-2</v>
      </c>
      <c r="IZ20" s="25">
        <v>7.8399999999999997E-2</v>
      </c>
      <c r="JA20" s="25">
        <v>6.8000000000000005E-2</v>
      </c>
      <c r="JB20" s="25">
        <v>0.16</v>
      </c>
      <c r="JC20" s="25">
        <v>0.1706</v>
      </c>
      <c r="JD20" s="25">
        <v>0.14380000000000001</v>
      </c>
      <c r="JE20" s="25">
        <v>0.1457</v>
      </c>
      <c r="JF20" s="25">
        <v>0.1452</v>
      </c>
      <c r="JG20" s="25">
        <v>0.1739</v>
      </c>
      <c r="JH20" s="25">
        <v>0.1338</v>
      </c>
      <c r="JI20" s="25">
        <v>0.1719</v>
      </c>
      <c r="JJ20" s="25">
        <v>0.2036</v>
      </c>
      <c r="JK20" s="25">
        <v>0.18440000000000001</v>
      </c>
      <c r="JL20" s="25">
        <v>8.8999999999999996E-2</v>
      </c>
      <c r="JM20" s="25">
        <v>0.1071</v>
      </c>
      <c r="JN20" s="25">
        <v>0.12839999999999999</v>
      </c>
      <c r="JO20" s="25">
        <v>0.1119</v>
      </c>
      <c r="JP20" s="25">
        <v>0.13370000000000001</v>
      </c>
      <c r="JQ20" s="25">
        <v>0.15279999999999999</v>
      </c>
      <c r="JR20" s="25">
        <v>0.15440000000000001</v>
      </c>
      <c r="JS20" s="25">
        <v>9.5200000000000007E-2</v>
      </c>
      <c r="JT20" s="25">
        <v>0.10730000000000001</v>
      </c>
      <c r="JU20" s="25">
        <v>5.9096000000000002</v>
      </c>
      <c r="JV20" s="25">
        <v>2.9649000000000001</v>
      </c>
      <c r="JW20" s="25">
        <v>2.1972999999999998</v>
      </c>
      <c r="JX20" s="25">
        <v>2.3653</v>
      </c>
      <c r="JY20" s="25">
        <v>2.726</v>
      </c>
      <c r="JZ20" s="25">
        <v>5.5896999999999997</v>
      </c>
      <c r="KA20" s="25">
        <v>2.0693999999999999</v>
      </c>
      <c r="KB20" s="25">
        <v>5.7234999999999996</v>
      </c>
      <c r="KC20" s="25">
        <v>3.6072000000000002</v>
      </c>
      <c r="KD20" s="25">
        <v>2.8780000000000001</v>
      </c>
      <c r="KE20" s="25">
        <v>2.4607999999999999</v>
      </c>
      <c r="KF20" s="25">
        <v>2.5745</v>
      </c>
      <c r="KG20" s="25">
        <v>1.9827999999999999</v>
      </c>
      <c r="KH20" s="25">
        <v>1.288</v>
      </c>
      <c r="KI20" s="25">
        <v>3.4472</v>
      </c>
      <c r="KJ20" s="25">
        <v>0.22500000000000001</v>
      </c>
      <c r="KK20" s="25">
        <v>0.12330000000000001</v>
      </c>
      <c r="KL20" s="25">
        <v>0.18290000000000001</v>
      </c>
      <c r="KM20" s="25">
        <v>0.2041</v>
      </c>
      <c r="KN20" s="25">
        <v>8.4699999999999998E-2</v>
      </c>
      <c r="KO20" s="25">
        <v>8.5999999999999993E-2</v>
      </c>
      <c r="KP20" s="25">
        <v>8.6300000000000002E-2</v>
      </c>
      <c r="KQ20" s="25">
        <v>0.1754</v>
      </c>
      <c r="KR20" s="25">
        <v>6.6100000000000006E-2</v>
      </c>
      <c r="KS20" s="25">
        <v>0.12920000000000001</v>
      </c>
      <c r="KT20" s="25">
        <v>0.115</v>
      </c>
      <c r="KU20" s="25">
        <v>0.28050000000000003</v>
      </c>
      <c r="KV20" s="25">
        <v>0.16239999999999999</v>
      </c>
      <c r="KW20" s="25">
        <v>0.19339999999999999</v>
      </c>
      <c r="KX20" s="25">
        <v>0.15670000000000001</v>
      </c>
      <c r="KY20" s="25">
        <v>0.14549999999999999</v>
      </c>
      <c r="KZ20" s="25">
        <v>0.1807</v>
      </c>
      <c r="LA20" s="25">
        <v>0.15160000000000001</v>
      </c>
      <c r="LB20" s="25">
        <v>0.14599999999999999</v>
      </c>
      <c r="LC20" s="25">
        <v>0.18529999999999999</v>
      </c>
      <c r="LD20" s="25">
        <v>0.17280000000000001</v>
      </c>
      <c r="LE20" s="25">
        <v>0.17810000000000001</v>
      </c>
      <c r="LF20" s="25">
        <v>0.20810000000000001</v>
      </c>
      <c r="LG20" s="25">
        <v>0.13150000000000001</v>
      </c>
      <c r="LH20" s="25">
        <v>0.15570000000000001</v>
      </c>
      <c r="LI20" s="25">
        <v>0.12509999999999999</v>
      </c>
      <c r="LJ20" s="25">
        <v>0.16869999999999999</v>
      </c>
      <c r="LK20" s="25">
        <v>0.2208</v>
      </c>
      <c r="LL20" s="25">
        <v>0.17130000000000001</v>
      </c>
      <c r="LM20" s="25">
        <v>0.152</v>
      </c>
      <c r="LN20" s="25">
        <v>0.20899999999999999</v>
      </c>
      <c r="LO20" s="25">
        <v>0.12509999999999999</v>
      </c>
      <c r="LP20" s="25">
        <v>0.21279999999999999</v>
      </c>
      <c r="LQ20" s="25">
        <v>0.36470000000000002</v>
      </c>
      <c r="LR20" s="25">
        <v>0.1963</v>
      </c>
      <c r="LS20" s="25">
        <v>0.1799</v>
      </c>
      <c r="LT20" s="25">
        <v>0.10829999999999999</v>
      </c>
      <c r="LU20" s="25">
        <v>0.1234</v>
      </c>
      <c r="LV20" s="25">
        <v>0.10730000000000001</v>
      </c>
      <c r="LW20" s="25">
        <v>0.26919999999999999</v>
      </c>
      <c r="LX20" s="25">
        <v>0.1452</v>
      </c>
      <c r="LY20" s="25">
        <v>0.1484</v>
      </c>
      <c r="LZ20" s="25">
        <v>0.12559999999999999</v>
      </c>
      <c r="MA20" s="25">
        <v>0.1018</v>
      </c>
      <c r="MB20" s="25">
        <v>0.12330000000000001</v>
      </c>
      <c r="MC20" s="25">
        <v>0.1449</v>
      </c>
      <c r="MD20" s="25">
        <v>0.13669999999999999</v>
      </c>
      <c r="ME20" s="25">
        <v>0.13200000000000001</v>
      </c>
      <c r="MF20" s="25">
        <v>0.13819999999999999</v>
      </c>
      <c r="MG20" s="25">
        <v>0.1263</v>
      </c>
      <c r="MH20" s="25">
        <v>0.18779999999999999</v>
      </c>
      <c r="MI20" s="25">
        <v>0.1158</v>
      </c>
      <c r="MJ20" s="25">
        <v>0.15970000000000001</v>
      </c>
      <c r="MK20" s="25">
        <v>0.1525</v>
      </c>
      <c r="ML20" s="25">
        <v>0.17530000000000001</v>
      </c>
      <c r="MM20" s="25">
        <v>9.7199999999999995E-2</v>
      </c>
      <c r="MN20" s="25">
        <v>0.13689999999999999</v>
      </c>
      <c r="MO20" s="25">
        <v>0.1411</v>
      </c>
      <c r="MP20" s="25">
        <v>0.1326</v>
      </c>
      <c r="MQ20" s="25">
        <v>0.1474</v>
      </c>
      <c r="MR20" s="25">
        <v>0.14680000000000001</v>
      </c>
      <c r="MS20" s="25">
        <v>0.1913</v>
      </c>
      <c r="MT20" s="25">
        <v>0.15279999999999999</v>
      </c>
      <c r="MU20" s="25">
        <v>0.19270000000000001</v>
      </c>
      <c r="MV20" s="25">
        <v>0.14630000000000001</v>
      </c>
      <c r="MW20" s="25">
        <v>0.1195</v>
      </c>
      <c r="MX20" s="25">
        <v>0.1318</v>
      </c>
      <c r="MY20" s="25">
        <v>0.1176</v>
      </c>
      <c r="MZ20" s="25">
        <v>8.72E-2</v>
      </c>
      <c r="NA20" s="25">
        <v>0.161</v>
      </c>
      <c r="NB20" s="25">
        <v>8.0500000000000002E-2</v>
      </c>
      <c r="NC20" s="25">
        <v>0.1216</v>
      </c>
      <c r="ND20" s="25">
        <v>0.2366</v>
      </c>
      <c r="NE20" s="25">
        <v>0.1731</v>
      </c>
      <c r="NF20" s="25">
        <v>0.1802</v>
      </c>
      <c r="NG20" s="182">
        <v>0.1643</v>
      </c>
      <c r="NH20" s="183">
        <v>0.1497</v>
      </c>
      <c r="NI20" s="184">
        <v>0.1164</v>
      </c>
      <c r="NJ20" s="188">
        <v>0.14349999999999999</v>
      </c>
    </row>
    <row r="21" spans="2:374" x14ac:dyDescent="0.3">
      <c r="B21" s="18" t="s">
        <v>833</v>
      </c>
      <c r="C21" s="24">
        <v>0.26679999999999998</v>
      </c>
      <c r="D21" s="25">
        <v>0.30669999999999997</v>
      </c>
      <c r="E21" s="25">
        <v>0.29149999999999998</v>
      </c>
      <c r="F21" s="25">
        <v>0.37140000000000001</v>
      </c>
      <c r="G21" s="25">
        <v>0.3634</v>
      </c>
      <c r="H21" s="25">
        <v>0.25890000000000002</v>
      </c>
      <c r="I21" s="25">
        <v>0.2</v>
      </c>
      <c r="J21" s="25">
        <v>0.23749999999999999</v>
      </c>
      <c r="K21" s="25">
        <v>0.18579999999999999</v>
      </c>
      <c r="L21" s="25">
        <v>0.33929999999999999</v>
      </c>
      <c r="M21" s="25">
        <v>0.32929999999999998</v>
      </c>
      <c r="N21" s="25">
        <v>0.39169999999999999</v>
      </c>
      <c r="O21" s="25">
        <v>0.29509999999999997</v>
      </c>
      <c r="P21" s="25">
        <v>0.2316</v>
      </c>
      <c r="Q21" s="25">
        <v>0</v>
      </c>
      <c r="R21" s="25">
        <v>0.24890000000000001</v>
      </c>
      <c r="S21" s="25">
        <v>0.30270000000000002</v>
      </c>
      <c r="T21" s="25">
        <v>0.36509999999999998</v>
      </c>
      <c r="U21" s="25">
        <v>0.40939999999999999</v>
      </c>
      <c r="V21" s="25">
        <v>0.53739999999999999</v>
      </c>
      <c r="W21" s="25">
        <v>0.1905</v>
      </c>
      <c r="X21" s="25">
        <v>0.2351</v>
      </c>
      <c r="Y21" s="25">
        <v>0.2281</v>
      </c>
      <c r="Z21" s="25">
        <v>0.3805</v>
      </c>
      <c r="AA21" s="25">
        <v>0.27939999999999998</v>
      </c>
      <c r="AB21" s="25">
        <v>0.3649</v>
      </c>
      <c r="AC21" s="25">
        <v>0.2666</v>
      </c>
      <c r="AD21" s="25">
        <v>0.21210000000000001</v>
      </c>
      <c r="AE21" s="25">
        <v>0.2094</v>
      </c>
      <c r="AF21" s="25">
        <v>0.22689999999999999</v>
      </c>
      <c r="AG21" s="25">
        <v>0.2457</v>
      </c>
      <c r="AH21" s="25">
        <v>0.4254</v>
      </c>
      <c r="AI21" s="25">
        <v>0.27360000000000001</v>
      </c>
      <c r="AJ21" s="25">
        <v>0.23280000000000001</v>
      </c>
      <c r="AK21" s="25">
        <v>0.28239999999999998</v>
      </c>
      <c r="AL21" s="25">
        <v>0.28089999999999998</v>
      </c>
      <c r="AM21" s="25">
        <v>0.29599999999999999</v>
      </c>
      <c r="AN21" s="25">
        <v>0.22270000000000001</v>
      </c>
      <c r="AO21" s="25">
        <v>0.2054</v>
      </c>
      <c r="AP21" s="25">
        <v>0.29110000000000003</v>
      </c>
      <c r="AQ21" s="25">
        <v>0.23219999999999999</v>
      </c>
      <c r="AR21" s="25">
        <v>0.2296</v>
      </c>
      <c r="AS21" s="25">
        <v>0.24229999999999999</v>
      </c>
      <c r="AT21" s="25">
        <v>0.21440000000000001</v>
      </c>
      <c r="AU21" s="25">
        <v>0.2102</v>
      </c>
      <c r="AV21" s="25">
        <v>0.29070000000000001</v>
      </c>
      <c r="AW21" s="25">
        <v>0.29980000000000001</v>
      </c>
      <c r="AX21" s="25">
        <v>0.21990000000000001</v>
      </c>
      <c r="AY21" s="25">
        <v>0.18440000000000001</v>
      </c>
      <c r="AZ21" s="25">
        <v>0.17380000000000001</v>
      </c>
      <c r="BA21" s="25">
        <v>0.19439999999999999</v>
      </c>
      <c r="BB21" s="25">
        <v>0.23139999999999999</v>
      </c>
      <c r="BC21" s="25">
        <v>0.35549999999999998</v>
      </c>
      <c r="BD21" s="25">
        <v>0.1961</v>
      </c>
      <c r="BE21" s="25">
        <v>0.25729999999999997</v>
      </c>
      <c r="BF21" s="25">
        <v>0.22700000000000001</v>
      </c>
      <c r="BG21" s="25">
        <v>0.28999999999999998</v>
      </c>
      <c r="BH21" s="25">
        <v>0.24909999999999999</v>
      </c>
      <c r="BI21" s="25">
        <v>0.29060000000000002</v>
      </c>
      <c r="BJ21" s="25">
        <v>0.27589999999999998</v>
      </c>
      <c r="BK21" s="25">
        <v>0.26879999999999998</v>
      </c>
      <c r="BL21" s="25">
        <v>0.19209999999999999</v>
      </c>
      <c r="BM21" s="25">
        <v>0.27629999999999999</v>
      </c>
      <c r="BN21" s="25">
        <v>0.26800000000000002</v>
      </c>
      <c r="BO21" s="25">
        <v>0.34350000000000003</v>
      </c>
      <c r="BP21" s="25">
        <v>0.2422</v>
      </c>
      <c r="BQ21" s="25">
        <v>0.24129999999999999</v>
      </c>
      <c r="BR21" s="25">
        <v>0.19600000000000001</v>
      </c>
      <c r="BS21" s="25">
        <v>0.25040000000000001</v>
      </c>
      <c r="BT21" s="25">
        <v>0.26700000000000002</v>
      </c>
      <c r="BU21" s="25">
        <v>0.25629999999999997</v>
      </c>
      <c r="BV21" s="25">
        <v>0.2389</v>
      </c>
      <c r="BW21" s="25">
        <v>0.27589999999999998</v>
      </c>
      <c r="BX21" s="25">
        <v>0.20430000000000001</v>
      </c>
      <c r="BY21" s="25">
        <v>0.18459999999999999</v>
      </c>
      <c r="BZ21" s="25">
        <v>0.17949999999999999</v>
      </c>
      <c r="CA21" s="25">
        <v>0.25119999999999998</v>
      </c>
      <c r="CB21" s="25">
        <v>0.23810000000000001</v>
      </c>
      <c r="CC21" s="25">
        <v>0.27060000000000001</v>
      </c>
      <c r="CD21" s="25">
        <v>0.42949999999999999</v>
      </c>
      <c r="CE21" s="25">
        <v>0.27110000000000001</v>
      </c>
      <c r="CF21" s="25">
        <v>0.2581</v>
      </c>
      <c r="CG21" s="25">
        <v>0.27139999999999997</v>
      </c>
      <c r="CH21" s="25">
        <v>0.17910000000000001</v>
      </c>
      <c r="CI21" s="25">
        <v>0.29149999999999998</v>
      </c>
      <c r="CJ21" s="25">
        <v>0.35720000000000002</v>
      </c>
      <c r="CK21" s="25">
        <v>0.3674</v>
      </c>
      <c r="CL21" s="25">
        <v>0.34810000000000002</v>
      </c>
      <c r="CM21" s="25">
        <v>0.31019999999999998</v>
      </c>
      <c r="CN21" s="25">
        <v>0.2344</v>
      </c>
      <c r="CO21" s="25">
        <v>0.34010000000000001</v>
      </c>
      <c r="CP21" s="25">
        <v>0.2384</v>
      </c>
      <c r="CQ21" s="25">
        <v>0.21360000000000001</v>
      </c>
      <c r="CR21" s="25">
        <v>0.20979999999999999</v>
      </c>
      <c r="CS21" s="25">
        <v>0.24030000000000001</v>
      </c>
      <c r="CT21" s="25">
        <v>0.19700000000000001</v>
      </c>
      <c r="CU21" s="25">
        <v>0.1779</v>
      </c>
      <c r="CV21" s="25">
        <v>0.311</v>
      </c>
      <c r="CW21" s="25">
        <v>0.31669999999999998</v>
      </c>
      <c r="CX21" s="25">
        <v>0.23719999999999999</v>
      </c>
      <c r="CY21" s="25">
        <v>0.26869999999999999</v>
      </c>
      <c r="CZ21" s="25">
        <v>0.3327</v>
      </c>
      <c r="DA21" s="25">
        <v>0.33479999999999999</v>
      </c>
      <c r="DB21" s="25">
        <v>0.3155</v>
      </c>
      <c r="DC21" s="25">
        <v>0.2732</v>
      </c>
      <c r="DD21" s="25">
        <v>0.20180000000000001</v>
      </c>
      <c r="DE21" s="25">
        <v>0.35170000000000001</v>
      </c>
      <c r="DF21" s="25">
        <v>0.25069999999999998</v>
      </c>
      <c r="DG21" s="25">
        <v>0.25409999999999999</v>
      </c>
      <c r="DH21" s="25">
        <v>0.36520000000000002</v>
      </c>
      <c r="DI21" s="25">
        <v>0.1671</v>
      </c>
      <c r="DJ21" s="25">
        <v>0.22750000000000001</v>
      </c>
      <c r="DK21" s="25">
        <v>0.35599999999999998</v>
      </c>
      <c r="DL21" s="25">
        <v>0.39090000000000003</v>
      </c>
      <c r="DM21" s="25">
        <v>0.13139999999999999</v>
      </c>
      <c r="DN21" s="25">
        <v>0.29260000000000003</v>
      </c>
      <c r="DO21" s="25">
        <v>0.19639999999999999</v>
      </c>
      <c r="DP21" s="25">
        <v>0.23569999999999999</v>
      </c>
      <c r="DQ21" s="25">
        <v>0.20419999999999999</v>
      </c>
      <c r="DR21" s="25">
        <v>0.37869999999999998</v>
      </c>
      <c r="DS21" s="25">
        <v>0.23100000000000001</v>
      </c>
      <c r="DT21" s="25">
        <v>0.34179999999999999</v>
      </c>
      <c r="DU21" s="25">
        <v>0.2535</v>
      </c>
      <c r="DV21" s="25">
        <v>0.31490000000000001</v>
      </c>
      <c r="DW21" s="25">
        <v>0.2102</v>
      </c>
      <c r="DX21" s="25">
        <v>0.249</v>
      </c>
      <c r="DY21" s="25">
        <v>0.19589999999999999</v>
      </c>
      <c r="DZ21" s="25">
        <v>0.3014</v>
      </c>
      <c r="EA21" s="25">
        <v>0.26419999999999999</v>
      </c>
      <c r="EB21" s="25">
        <v>0.1658</v>
      </c>
      <c r="EC21" s="25">
        <v>0.18540000000000001</v>
      </c>
      <c r="ED21" s="25">
        <v>0.18959999999999999</v>
      </c>
      <c r="EE21" s="25">
        <v>0.221</v>
      </c>
      <c r="EF21" s="25">
        <v>0.23169999999999999</v>
      </c>
      <c r="EG21" s="25">
        <v>0.30880000000000002</v>
      </c>
      <c r="EH21" s="25">
        <v>0.1449</v>
      </c>
      <c r="EI21" s="25">
        <v>0.14480000000000001</v>
      </c>
      <c r="EJ21" s="25">
        <v>0.1744</v>
      </c>
      <c r="EK21" s="25">
        <v>0.26300000000000001</v>
      </c>
      <c r="EL21" s="25">
        <v>0.30909999999999999</v>
      </c>
      <c r="EM21" s="25">
        <v>0.20810000000000001</v>
      </c>
      <c r="EN21" s="25">
        <v>0.22420000000000001</v>
      </c>
      <c r="EO21" s="25">
        <v>0.21560000000000001</v>
      </c>
      <c r="EP21" s="25">
        <v>0.2273</v>
      </c>
      <c r="EQ21" s="25">
        <v>0.22289999999999999</v>
      </c>
      <c r="ER21" s="25">
        <v>0.21709999999999999</v>
      </c>
      <c r="ES21" s="25">
        <v>0.19989999999999999</v>
      </c>
      <c r="ET21" s="25">
        <v>0.2359</v>
      </c>
      <c r="EU21" s="25">
        <v>0.23549999999999999</v>
      </c>
      <c r="EV21" s="25">
        <v>0.1845</v>
      </c>
      <c r="EW21" s="25">
        <v>0.1552</v>
      </c>
      <c r="EX21" s="25">
        <v>0.22220000000000001</v>
      </c>
      <c r="EY21" s="25">
        <v>0.3513</v>
      </c>
      <c r="EZ21" s="25">
        <v>0.28470000000000001</v>
      </c>
      <c r="FA21" s="25">
        <v>0.217</v>
      </c>
      <c r="FB21" s="25">
        <v>0.3952</v>
      </c>
      <c r="FC21" s="25">
        <v>0.33090000000000003</v>
      </c>
      <c r="FD21" s="25">
        <v>0.20269999999999999</v>
      </c>
      <c r="FE21" s="25">
        <v>0.15840000000000001</v>
      </c>
      <c r="FF21" s="25">
        <v>0.17030000000000001</v>
      </c>
      <c r="FG21" s="25">
        <v>0.32769999999999999</v>
      </c>
      <c r="FH21" s="25">
        <v>0.2404</v>
      </c>
      <c r="FI21" s="25">
        <v>0.30719999999999997</v>
      </c>
      <c r="FJ21" s="25">
        <v>0.41239999999999999</v>
      </c>
      <c r="FK21" s="25">
        <v>0.3528</v>
      </c>
      <c r="FL21" s="25">
        <v>0.27689999999999998</v>
      </c>
      <c r="FM21" s="25">
        <v>0.30499999999999999</v>
      </c>
      <c r="FN21" s="25">
        <v>0.3281</v>
      </c>
      <c r="FO21" s="25">
        <v>0.25729999999999997</v>
      </c>
      <c r="FP21" s="25">
        <v>0.23849999999999999</v>
      </c>
      <c r="FQ21" s="25">
        <v>0.24990000000000001</v>
      </c>
      <c r="FR21" s="25">
        <v>0.3155</v>
      </c>
      <c r="FS21" s="25">
        <v>0.43169999999999997</v>
      </c>
      <c r="FT21" s="25">
        <v>0.217</v>
      </c>
      <c r="FU21" s="25">
        <v>0.28299999999999997</v>
      </c>
      <c r="FV21" s="25">
        <v>0.30880000000000002</v>
      </c>
      <c r="FW21" s="25">
        <v>0.26729999999999998</v>
      </c>
      <c r="FX21" s="25">
        <v>0.28120000000000001</v>
      </c>
      <c r="FY21" s="25">
        <v>0.32</v>
      </c>
      <c r="FZ21" s="25">
        <v>0.188</v>
      </c>
      <c r="GA21" s="25">
        <v>0.17319999999999999</v>
      </c>
      <c r="GB21" s="25">
        <v>0.1789</v>
      </c>
      <c r="GC21" s="25">
        <v>0.16619999999999999</v>
      </c>
      <c r="GD21" s="25">
        <v>0.2024</v>
      </c>
      <c r="GE21" s="25">
        <v>0.14180000000000001</v>
      </c>
      <c r="GF21" s="25">
        <v>0.21190000000000001</v>
      </c>
      <c r="GG21" s="25">
        <v>0.30370000000000003</v>
      </c>
      <c r="GH21" s="25">
        <v>0.20930000000000001</v>
      </c>
      <c r="GI21" s="25">
        <v>0.23980000000000001</v>
      </c>
      <c r="GJ21" s="25">
        <v>0.31769999999999998</v>
      </c>
      <c r="GK21" s="25">
        <v>0.28010000000000002</v>
      </c>
      <c r="GL21" s="25">
        <v>0.30249999999999999</v>
      </c>
      <c r="GM21" s="25">
        <v>0.27700000000000002</v>
      </c>
      <c r="GN21" s="25">
        <v>0.17780000000000001</v>
      </c>
      <c r="GO21" s="25">
        <v>0.16020000000000001</v>
      </c>
      <c r="GP21" s="25">
        <v>0.18759999999999999</v>
      </c>
      <c r="GQ21" s="25">
        <v>0.28870000000000001</v>
      </c>
      <c r="GR21" s="25">
        <v>0.2392</v>
      </c>
      <c r="GS21" s="25">
        <v>0.24379999999999999</v>
      </c>
      <c r="GT21" s="25">
        <v>0.2044</v>
      </c>
      <c r="GU21" s="25">
        <v>0.32140000000000002</v>
      </c>
      <c r="GV21" s="25">
        <v>0.24790000000000001</v>
      </c>
      <c r="GW21" s="25">
        <v>0.2414</v>
      </c>
      <c r="GX21" s="25">
        <v>0.21579999999999999</v>
      </c>
      <c r="GY21" s="25">
        <v>0.23930000000000001</v>
      </c>
      <c r="GZ21" s="25">
        <v>0.30230000000000001</v>
      </c>
      <c r="HA21" s="25">
        <v>0.19439999999999999</v>
      </c>
      <c r="HB21" s="25">
        <v>0.15540000000000001</v>
      </c>
      <c r="HC21" s="25">
        <v>0.16650000000000001</v>
      </c>
      <c r="HD21" s="25">
        <v>0.21920000000000001</v>
      </c>
      <c r="HE21" s="25">
        <v>0.26800000000000002</v>
      </c>
      <c r="HF21" s="25">
        <v>0.16889999999999999</v>
      </c>
      <c r="HG21" s="25">
        <v>0.24859999999999999</v>
      </c>
      <c r="HH21" s="25">
        <v>0.31850000000000001</v>
      </c>
      <c r="HI21" s="25">
        <v>0.378</v>
      </c>
      <c r="HJ21" s="25">
        <v>0.3044</v>
      </c>
      <c r="HK21" s="25">
        <v>0</v>
      </c>
      <c r="HL21" s="25">
        <v>0.1807</v>
      </c>
      <c r="HM21" s="25">
        <v>0.1953</v>
      </c>
      <c r="HN21" s="25">
        <v>0.17899999999999999</v>
      </c>
      <c r="HO21" s="25">
        <v>0.1893</v>
      </c>
      <c r="HP21" s="25">
        <v>0.21790000000000001</v>
      </c>
      <c r="HQ21" s="25">
        <v>0.2051</v>
      </c>
      <c r="HR21" s="25">
        <v>0.22589999999999999</v>
      </c>
      <c r="HS21" s="25">
        <v>0.26869999999999999</v>
      </c>
      <c r="HT21" s="25">
        <v>0.30630000000000002</v>
      </c>
      <c r="HU21" s="25">
        <v>0.1323</v>
      </c>
      <c r="HV21" s="25">
        <v>0.217</v>
      </c>
      <c r="HW21" s="25">
        <v>0.24310000000000001</v>
      </c>
      <c r="HX21" s="25">
        <v>0.1799</v>
      </c>
      <c r="HY21" s="25">
        <v>0.13600000000000001</v>
      </c>
      <c r="HZ21" s="25">
        <v>0.28670000000000001</v>
      </c>
      <c r="IA21" s="25">
        <v>0.18559999999999999</v>
      </c>
      <c r="IB21" s="25">
        <v>0.19350000000000001</v>
      </c>
      <c r="IC21" s="25">
        <v>0.16880000000000001</v>
      </c>
      <c r="ID21" s="25">
        <v>0.1658</v>
      </c>
      <c r="IE21" s="25">
        <v>0.19539999999999999</v>
      </c>
      <c r="IF21" s="25">
        <v>0.26440000000000002</v>
      </c>
      <c r="IG21" s="25">
        <v>0.19370000000000001</v>
      </c>
      <c r="IH21" s="25">
        <v>0.22059999999999999</v>
      </c>
      <c r="II21" s="25">
        <v>0.14660000000000001</v>
      </c>
      <c r="IJ21" s="25">
        <v>0.21759999999999999</v>
      </c>
      <c r="IK21" s="25">
        <v>0.182</v>
      </c>
      <c r="IL21" s="25">
        <v>0.17130000000000001</v>
      </c>
      <c r="IM21" s="25">
        <v>0.19739999999999999</v>
      </c>
      <c r="IN21" s="25">
        <v>0.1729</v>
      </c>
      <c r="IO21" s="25">
        <v>0.18690000000000001</v>
      </c>
      <c r="IP21" s="25">
        <v>0.27989999999999998</v>
      </c>
      <c r="IQ21" s="25">
        <v>0.20169999999999999</v>
      </c>
      <c r="IR21" s="25">
        <v>0.18770000000000001</v>
      </c>
      <c r="IS21" s="25">
        <v>0.1804</v>
      </c>
      <c r="IT21" s="25">
        <v>0.20760000000000001</v>
      </c>
      <c r="IU21" s="25">
        <v>0.2024</v>
      </c>
      <c r="IV21" s="25">
        <v>0.2172</v>
      </c>
      <c r="IW21" s="25">
        <v>0.17119999999999999</v>
      </c>
      <c r="IX21" s="25">
        <v>0.1976</v>
      </c>
      <c r="IY21" s="25">
        <v>0.18529999999999999</v>
      </c>
      <c r="IZ21" s="25">
        <v>0.23350000000000001</v>
      </c>
      <c r="JA21" s="25">
        <v>0.19389999999999999</v>
      </c>
      <c r="JB21" s="25">
        <v>0.34699999999999998</v>
      </c>
      <c r="JC21" s="25">
        <v>0.33429999999999999</v>
      </c>
      <c r="JD21" s="25">
        <v>0.36249999999999999</v>
      </c>
      <c r="JE21" s="25">
        <v>0.34210000000000002</v>
      </c>
      <c r="JF21" s="25">
        <v>0.31409999999999999</v>
      </c>
      <c r="JG21" s="25">
        <v>0.43080000000000002</v>
      </c>
      <c r="JH21" s="25">
        <v>0.40379999999999999</v>
      </c>
      <c r="JI21" s="25">
        <v>0.41589999999999999</v>
      </c>
      <c r="JJ21" s="25">
        <v>0.25019999999999998</v>
      </c>
      <c r="JK21" s="25">
        <v>0.4204</v>
      </c>
      <c r="JL21" s="25">
        <v>0.3</v>
      </c>
      <c r="JM21" s="25">
        <v>0.58309999999999995</v>
      </c>
      <c r="JN21" s="25">
        <v>0.67400000000000004</v>
      </c>
      <c r="JO21" s="25">
        <v>0.39410000000000001</v>
      </c>
      <c r="JP21" s="25">
        <v>0.5716</v>
      </c>
      <c r="JQ21" s="25">
        <v>0.42559999999999998</v>
      </c>
      <c r="JR21" s="25">
        <v>0.4572</v>
      </c>
      <c r="JS21" s="25">
        <v>0.28870000000000001</v>
      </c>
      <c r="JT21" s="25">
        <v>0.34960000000000002</v>
      </c>
      <c r="JU21" s="25">
        <v>0.27350000000000002</v>
      </c>
      <c r="JV21" s="25">
        <v>0.25890000000000002</v>
      </c>
      <c r="JW21" s="25">
        <v>0.27960000000000002</v>
      </c>
      <c r="JX21" s="25">
        <v>0.2276</v>
      </c>
      <c r="JY21" s="25">
        <v>0.26840000000000003</v>
      </c>
      <c r="JZ21" s="25">
        <v>0.2918</v>
      </c>
      <c r="KA21" s="25">
        <v>0.157</v>
      </c>
      <c r="KB21" s="25">
        <v>0.39710000000000001</v>
      </c>
      <c r="KC21" s="25">
        <v>0.2999</v>
      </c>
      <c r="KD21" s="25">
        <v>0.20910000000000001</v>
      </c>
      <c r="KE21" s="25">
        <v>0.26669999999999999</v>
      </c>
      <c r="KF21" s="25">
        <v>0.3992</v>
      </c>
      <c r="KG21" s="25">
        <v>0.29880000000000001</v>
      </c>
      <c r="KH21" s="25">
        <v>0.25190000000000001</v>
      </c>
      <c r="KI21" s="25">
        <v>0.2707</v>
      </c>
      <c r="KJ21" s="25">
        <v>3.7496999999999998</v>
      </c>
      <c r="KK21" s="25">
        <v>3.0874000000000001</v>
      </c>
      <c r="KL21" s="25">
        <v>7.1082999999999998</v>
      </c>
      <c r="KM21" s="25">
        <v>7.4934000000000003</v>
      </c>
      <c r="KN21" s="25">
        <v>4.9219999999999997</v>
      </c>
      <c r="KO21" s="25">
        <v>4.6246</v>
      </c>
      <c r="KP21" s="25">
        <v>6.5754000000000001</v>
      </c>
      <c r="KQ21" s="25">
        <v>17.273199999999999</v>
      </c>
      <c r="KR21" s="25">
        <v>0.3357</v>
      </c>
      <c r="KS21" s="25">
        <v>0.441</v>
      </c>
      <c r="KT21" s="25">
        <v>0.35959999999999998</v>
      </c>
      <c r="KU21" s="25">
        <v>0.4783</v>
      </c>
      <c r="KV21" s="25">
        <v>0.50839999999999996</v>
      </c>
      <c r="KW21" s="25">
        <v>0.46150000000000002</v>
      </c>
      <c r="KX21" s="25">
        <v>0.39610000000000001</v>
      </c>
      <c r="KY21" s="25">
        <v>0.37269999999999998</v>
      </c>
      <c r="KZ21" s="25">
        <v>0.42070000000000002</v>
      </c>
      <c r="LA21" s="25">
        <v>0.44840000000000002</v>
      </c>
      <c r="LB21" s="25">
        <v>0.39169999999999999</v>
      </c>
      <c r="LC21" s="25">
        <v>0.48010000000000003</v>
      </c>
      <c r="LD21" s="25">
        <v>0.48180000000000001</v>
      </c>
      <c r="LE21" s="25">
        <v>0.36870000000000003</v>
      </c>
      <c r="LF21" s="25">
        <v>0.29049999999999998</v>
      </c>
      <c r="LG21" s="25">
        <v>0.3871</v>
      </c>
      <c r="LH21" s="25">
        <v>0.41320000000000001</v>
      </c>
      <c r="LI21" s="25">
        <v>0.38619999999999999</v>
      </c>
      <c r="LJ21" s="25">
        <v>0.33410000000000001</v>
      </c>
      <c r="LK21" s="25">
        <v>0.50509999999999999</v>
      </c>
      <c r="LL21" s="25">
        <v>0.44240000000000002</v>
      </c>
      <c r="LM21" s="25">
        <v>0.3332</v>
      </c>
      <c r="LN21" s="25">
        <v>0.55759999999999998</v>
      </c>
      <c r="LO21" s="25">
        <v>0.29310000000000003</v>
      </c>
      <c r="LP21" s="25">
        <v>0.44080000000000003</v>
      </c>
      <c r="LQ21" s="25">
        <v>0.43259999999999998</v>
      </c>
      <c r="LR21" s="25">
        <v>0.43440000000000001</v>
      </c>
      <c r="LS21" s="25">
        <v>0.40600000000000003</v>
      </c>
      <c r="LT21" s="25">
        <v>0.2853</v>
      </c>
      <c r="LU21" s="25">
        <v>0.36749999999999999</v>
      </c>
      <c r="LV21" s="25">
        <v>0.3518</v>
      </c>
      <c r="LW21" s="25">
        <v>0.52749999999999997</v>
      </c>
      <c r="LX21" s="25">
        <v>0.46150000000000002</v>
      </c>
      <c r="LY21" s="25">
        <v>0.40910000000000002</v>
      </c>
      <c r="LZ21" s="25">
        <v>0.3377</v>
      </c>
      <c r="MA21" s="25">
        <v>0.2888</v>
      </c>
      <c r="MB21" s="25">
        <v>0.35220000000000001</v>
      </c>
      <c r="MC21" s="25">
        <v>0.44600000000000001</v>
      </c>
      <c r="MD21" s="25">
        <v>0.46379999999999999</v>
      </c>
      <c r="ME21" s="25">
        <v>0.50749999999999995</v>
      </c>
      <c r="MF21" s="25">
        <v>0.41870000000000002</v>
      </c>
      <c r="MG21" s="25">
        <v>0.40350000000000003</v>
      </c>
      <c r="MH21" s="25">
        <v>0.45500000000000002</v>
      </c>
      <c r="MI21" s="25">
        <v>0.37740000000000001</v>
      </c>
      <c r="MJ21" s="25">
        <v>0.51739999999999997</v>
      </c>
      <c r="MK21" s="25">
        <v>0.3569</v>
      </c>
      <c r="ML21" s="25">
        <v>0.45240000000000002</v>
      </c>
      <c r="MM21" s="25">
        <v>0.2858</v>
      </c>
      <c r="MN21" s="25">
        <v>0.40579999999999999</v>
      </c>
      <c r="MO21" s="25">
        <v>0.35399999999999998</v>
      </c>
      <c r="MP21" s="25">
        <v>0.25950000000000001</v>
      </c>
      <c r="MQ21" s="25">
        <v>0.35589999999999999</v>
      </c>
      <c r="MR21" s="25">
        <v>0.35949999999999999</v>
      </c>
      <c r="MS21" s="25">
        <v>0.3538</v>
      </c>
      <c r="MT21" s="25">
        <v>0.34239999999999998</v>
      </c>
      <c r="MU21" s="25">
        <v>0.307</v>
      </c>
      <c r="MV21" s="25">
        <v>0.51160000000000005</v>
      </c>
      <c r="MW21" s="25">
        <v>0.34449999999999997</v>
      </c>
      <c r="MX21" s="25">
        <v>0.36840000000000001</v>
      </c>
      <c r="MY21" s="25">
        <v>0.37890000000000001</v>
      </c>
      <c r="MZ21" s="25">
        <v>0.2452</v>
      </c>
      <c r="NA21" s="25">
        <v>0.44769999999999999</v>
      </c>
      <c r="NB21" s="25">
        <v>0.28320000000000001</v>
      </c>
      <c r="NC21" s="25">
        <v>0.3982</v>
      </c>
      <c r="ND21" s="25">
        <v>0.42559999999999998</v>
      </c>
      <c r="NE21" s="25">
        <v>1.1803999999999999</v>
      </c>
      <c r="NF21" s="25">
        <v>0.61219999999999997</v>
      </c>
      <c r="NG21" s="182">
        <v>0.65639999999999998</v>
      </c>
      <c r="NH21" s="183">
        <v>0.61990000000000001</v>
      </c>
      <c r="NI21" s="184">
        <v>0.47170000000000001</v>
      </c>
      <c r="NJ21" s="188">
        <v>0.5232</v>
      </c>
    </row>
    <row r="22" spans="2:374" x14ac:dyDescent="0.3">
      <c r="B22" s="18" t="s">
        <v>834</v>
      </c>
      <c r="C22" s="24">
        <v>1.1797</v>
      </c>
      <c r="D22" s="25">
        <v>0.94040000000000001</v>
      </c>
      <c r="E22" s="25">
        <v>0.60209999999999997</v>
      </c>
      <c r="F22" s="25">
        <v>0.88329999999999997</v>
      </c>
      <c r="G22" s="25">
        <v>0.90090000000000003</v>
      </c>
      <c r="H22" s="25">
        <v>0.77659999999999996</v>
      </c>
      <c r="I22" s="25">
        <v>0.6169</v>
      </c>
      <c r="J22" s="25">
        <v>0.50680000000000003</v>
      </c>
      <c r="K22" s="25">
        <v>0.41710000000000003</v>
      </c>
      <c r="L22" s="25">
        <v>0.71989999999999998</v>
      </c>
      <c r="M22" s="25">
        <v>0.4103</v>
      </c>
      <c r="N22" s="25">
        <v>0.79139999999999999</v>
      </c>
      <c r="O22" s="25">
        <v>0.4577</v>
      </c>
      <c r="P22" s="25">
        <v>0.35320000000000001</v>
      </c>
      <c r="Q22" s="25">
        <v>0</v>
      </c>
      <c r="R22" s="25">
        <v>0.34310000000000002</v>
      </c>
      <c r="S22" s="25">
        <v>0.42930000000000001</v>
      </c>
      <c r="T22" s="25">
        <v>0.43459999999999999</v>
      </c>
      <c r="U22" s="25">
        <v>0.57550000000000001</v>
      </c>
      <c r="V22" s="25">
        <v>0.60299999999999998</v>
      </c>
      <c r="W22" s="25">
        <v>0.35799999999999998</v>
      </c>
      <c r="X22" s="25">
        <v>0.36759999999999998</v>
      </c>
      <c r="Y22" s="25">
        <v>0.38119999999999998</v>
      </c>
      <c r="Z22" s="25">
        <v>0.82750000000000001</v>
      </c>
      <c r="AA22" s="25">
        <v>0.6129</v>
      </c>
      <c r="AB22" s="25">
        <v>0.79490000000000005</v>
      </c>
      <c r="AC22" s="25">
        <v>0.57640000000000002</v>
      </c>
      <c r="AD22" s="25">
        <v>0.41260000000000002</v>
      </c>
      <c r="AE22" s="25">
        <v>0.41539999999999999</v>
      </c>
      <c r="AF22" s="25">
        <v>0.47789999999999999</v>
      </c>
      <c r="AG22" s="25">
        <v>0.4854</v>
      </c>
      <c r="AH22" s="25">
        <v>0.52890000000000004</v>
      </c>
      <c r="AI22" s="25">
        <v>0.4587</v>
      </c>
      <c r="AJ22" s="25">
        <v>0.39800000000000002</v>
      </c>
      <c r="AK22" s="25">
        <v>0.50449999999999995</v>
      </c>
      <c r="AL22" s="25">
        <v>0.50270000000000004</v>
      </c>
      <c r="AM22" s="25">
        <v>0.56410000000000005</v>
      </c>
      <c r="AN22" s="25">
        <v>0.34470000000000001</v>
      </c>
      <c r="AO22" s="25">
        <v>0.3024</v>
      </c>
      <c r="AP22" s="25">
        <v>0.56130000000000002</v>
      </c>
      <c r="AQ22" s="25">
        <v>0.38159999999999999</v>
      </c>
      <c r="AR22" s="25">
        <v>0.4143</v>
      </c>
      <c r="AS22" s="25">
        <v>0.41930000000000001</v>
      </c>
      <c r="AT22" s="25">
        <v>0.3639</v>
      </c>
      <c r="AU22" s="25">
        <v>0.33539999999999998</v>
      </c>
      <c r="AV22" s="25">
        <v>0.42770000000000002</v>
      </c>
      <c r="AW22" s="25">
        <v>0.3619</v>
      </c>
      <c r="AX22" s="25">
        <v>0.36280000000000001</v>
      </c>
      <c r="AY22" s="25">
        <v>0.28260000000000002</v>
      </c>
      <c r="AZ22" s="25">
        <v>0.3135</v>
      </c>
      <c r="BA22" s="25">
        <v>0.3301</v>
      </c>
      <c r="BB22" s="25">
        <v>0.42399999999999999</v>
      </c>
      <c r="BC22" s="25">
        <v>0.48089999999999999</v>
      </c>
      <c r="BD22" s="25">
        <v>0.36730000000000002</v>
      </c>
      <c r="BE22" s="25">
        <v>0.4345</v>
      </c>
      <c r="BF22" s="25">
        <v>0.45529999999999998</v>
      </c>
      <c r="BG22" s="25">
        <v>0.52149999999999996</v>
      </c>
      <c r="BH22" s="25">
        <v>0.4854</v>
      </c>
      <c r="BI22" s="25">
        <v>0.56859999999999999</v>
      </c>
      <c r="BJ22" s="25">
        <v>0.45900000000000002</v>
      </c>
      <c r="BK22" s="25">
        <v>0.42949999999999999</v>
      </c>
      <c r="BL22" s="25">
        <v>0.35139999999999999</v>
      </c>
      <c r="BM22" s="25">
        <v>0.44030000000000002</v>
      </c>
      <c r="BN22" s="25">
        <v>0.4955</v>
      </c>
      <c r="BO22" s="25">
        <v>0.69969999999999999</v>
      </c>
      <c r="BP22" s="25">
        <v>0.43880000000000002</v>
      </c>
      <c r="BQ22" s="25">
        <v>0.49120000000000003</v>
      </c>
      <c r="BR22" s="25">
        <v>0.37759999999999999</v>
      </c>
      <c r="BS22" s="25">
        <v>0.443</v>
      </c>
      <c r="BT22" s="25">
        <v>0.46200000000000002</v>
      </c>
      <c r="BU22" s="25">
        <v>0.439</v>
      </c>
      <c r="BV22" s="25">
        <v>0.42459999999999998</v>
      </c>
      <c r="BW22" s="25">
        <v>0.52549999999999997</v>
      </c>
      <c r="BX22" s="25">
        <v>0.35970000000000002</v>
      </c>
      <c r="BY22" s="25">
        <v>0.34410000000000002</v>
      </c>
      <c r="BZ22" s="25">
        <v>0.3347</v>
      </c>
      <c r="CA22" s="25">
        <v>0.48330000000000001</v>
      </c>
      <c r="CB22" s="25">
        <v>0.47849999999999998</v>
      </c>
      <c r="CC22" s="25">
        <v>0.46610000000000001</v>
      </c>
      <c r="CD22" s="25">
        <v>0.70979999999999999</v>
      </c>
      <c r="CE22" s="25">
        <v>0.62150000000000005</v>
      </c>
      <c r="CF22" s="25">
        <v>0.45600000000000002</v>
      </c>
      <c r="CG22" s="25">
        <v>0.4355</v>
      </c>
      <c r="CH22" s="25">
        <v>0.34649999999999997</v>
      </c>
      <c r="CI22" s="25">
        <v>0.4355</v>
      </c>
      <c r="CJ22" s="25">
        <v>0.65190000000000003</v>
      </c>
      <c r="CK22" s="25">
        <v>0.72440000000000004</v>
      </c>
      <c r="CL22" s="25">
        <v>0.5262</v>
      </c>
      <c r="CM22" s="25">
        <v>0.54320000000000002</v>
      </c>
      <c r="CN22" s="25">
        <v>0.38669999999999999</v>
      </c>
      <c r="CO22" s="25">
        <v>0.41439999999999999</v>
      </c>
      <c r="CP22" s="25">
        <v>0.40710000000000002</v>
      </c>
      <c r="CQ22" s="25">
        <v>0.36720000000000003</v>
      </c>
      <c r="CR22" s="25">
        <v>0.36659999999999998</v>
      </c>
      <c r="CS22" s="25">
        <v>0.38319999999999999</v>
      </c>
      <c r="CT22" s="25">
        <v>0.36599999999999999</v>
      </c>
      <c r="CU22" s="25">
        <v>0.33100000000000002</v>
      </c>
      <c r="CV22" s="25">
        <v>0.51100000000000001</v>
      </c>
      <c r="CW22" s="25">
        <v>0.51019999999999999</v>
      </c>
      <c r="CX22" s="25">
        <v>0.41439999999999999</v>
      </c>
      <c r="CY22" s="25">
        <v>0.48149999999999998</v>
      </c>
      <c r="CZ22" s="25">
        <v>0.74790000000000001</v>
      </c>
      <c r="DA22" s="25">
        <v>0.72209999999999996</v>
      </c>
      <c r="DB22" s="25">
        <v>0.46560000000000001</v>
      </c>
      <c r="DC22" s="25">
        <v>0.59750000000000003</v>
      </c>
      <c r="DD22" s="25">
        <v>0.45090000000000002</v>
      </c>
      <c r="DE22" s="25">
        <v>0.78110000000000002</v>
      </c>
      <c r="DF22" s="25">
        <v>0.5524</v>
      </c>
      <c r="DG22" s="25">
        <v>0.54679999999999995</v>
      </c>
      <c r="DH22" s="25">
        <v>0.74650000000000005</v>
      </c>
      <c r="DI22" s="25">
        <v>0.34849999999999998</v>
      </c>
      <c r="DJ22" s="25">
        <v>0.49709999999999999</v>
      </c>
      <c r="DK22" s="25">
        <v>0.76649999999999996</v>
      </c>
      <c r="DL22" s="25">
        <v>0.81620000000000004</v>
      </c>
      <c r="DM22" s="25">
        <v>0.26329999999999998</v>
      </c>
      <c r="DN22" s="25">
        <v>0.66110000000000002</v>
      </c>
      <c r="DO22" s="25">
        <v>0.41160000000000002</v>
      </c>
      <c r="DP22" s="25">
        <v>0.46700000000000003</v>
      </c>
      <c r="DQ22" s="25">
        <v>0.43130000000000002</v>
      </c>
      <c r="DR22" s="25">
        <v>0.63739999999999997</v>
      </c>
      <c r="DS22" s="25">
        <v>0.46639999999999998</v>
      </c>
      <c r="DT22" s="25">
        <v>0.54879999999999995</v>
      </c>
      <c r="DU22" s="25">
        <v>0.47089999999999999</v>
      </c>
      <c r="DV22" s="25">
        <v>0.41120000000000001</v>
      </c>
      <c r="DW22" s="25">
        <v>0.32350000000000001</v>
      </c>
      <c r="DX22" s="25">
        <v>0.42930000000000001</v>
      </c>
      <c r="DY22" s="25">
        <v>0.37319999999999998</v>
      </c>
      <c r="DZ22" s="25">
        <v>0.42820000000000003</v>
      </c>
      <c r="EA22" s="25">
        <v>0.53359999999999996</v>
      </c>
      <c r="EB22" s="25">
        <v>0.3125</v>
      </c>
      <c r="EC22" s="25">
        <v>0.37509999999999999</v>
      </c>
      <c r="ED22" s="25">
        <v>0.33429999999999999</v>
      </c>
      <c r="EE22" s="25">
        <v>0.37659999999999999</v>
      </c>
      <c r="EF22" s="25">
        <v>0.34599999999999997</v>
      </c>
      <c r="EG22" s="25">
        <v>0.52739999999999998</v>
      </c>
      <c r="EH22" s="25">
        <v>0.29210000000000003</v>
      </c>
      <c r="EI22" s="25">
        <v>0.29409999999999997</v>
      </c>
      <c r="EJ22" s="25">
        <v>0.311</v>
      </c>
      <c r="EK22" s="25">
        <v>0.46810000000000002</v>
      </c>
      <c r="EL22" s="25">
        <v>0.40589999999999998</v>
      </c>
      <c r="EM22" s="25">
        <v>0.36959999999999998</v>
      </c>
      <c r="EN22" s="25">
        <v>0.36870000000000003</v>
      </c>
      <c r="EO22" s="25">
        <v>0.42530000000000001</v>
      </c>
      <c r="EP22" s="25">
        <v>0.4521</v>
      </c>
      <c r="EQ22" s="25">
        <v>0.40699999999999997</v>
      </c>
      <c r="ER22" s="25">
        <v>0.39829999999999999</v>
      </c>
      <c r="ES22" s="25">
        <v>0.36330000000000001</v>
      </c>
      <c r="ET22" s="25">
        <v>0.42180000000000001</v>
      </c>
      <c r="EU22" s="25">
        <v>0.41649999999999998</v>
      </c>
      <c r="EV22" s="25">
        <v>0.47710000000000002</v>
      </c>
      <c r="EW22" s="25">
        <v>0.31609999999999999</v>
      </c>
      <c r="EX22" s="25">
        <v>0.45050000000000001</v>
      </c>
      <c r="EY22" s="25">
        <v>0.76990000000000003</v>
      </c>
      <c r="EZ22" s="25">
        <v>0.7631</v>
      </c>
      <c r="FA22" s="25">
        <v>0.37540000000000001</v>
      </c>
      <c r="FB22" s="25">
        <v>0.65349999999999997</v>
      </c>
      <c r="FC22" s="25">
        <v>0.49540000000000001</v>
      </c>
      <c r="FD22" s="25">
        <v>0.36099999999999999</v>
      </c>
      <c r="FE22" s="25">
        <v>0.3528</v>
      </c>
      <c r="FF22" s="25">
        <v>0.32790000000000002</v>
      </c>
      <c r="FG22" s="25">
        <v>0.65110000000000001</v>
      </c>
      <c r="FH22" s="25">
        <v>0.43759999999999999</v>
      </c>
      <c r="FI22" s="25">
        <v>0.57879999999999998</v>
      </c>
      <c r="FJ22" s="25">
        <v>0.55149999999999999</v>
      </c>
      <c r="FK22" s="25">
        <v>0.50309999999999999</v>
      </c>
      <c r="FL22" s="25">
        <v>0.54930000000000001</v>
      </c>
      <c r="FM22" s="25">
        <v>0.50319999999999998</v>
      </c>
      <c r="FN22" s="25">
        <v>0.50870000000000004</v>
      </c>
      <c r="FO22" s="25">
        <v>0.48280000000000001</v>
      </c>
      <c r="FP22" s="25">
        <v>0.43580000000000002</v>
      </c>
      <c r="FQ22" s="25">
        <v>0.43590000000000001</v>
      </c>
      <c r="FR22" s="25">
        <v>0.43919999999999998</v>
      </c>
      <c r="FS22" s="25">
        <v>0.75109999999999999</v>
      </c>
      <c r="FT22" s="25">
        <v>0.40960000000000002</v>
      </c>
      <c r="FU22" s="25">
        <v>0.51100000000000001</v>
      </c>
      <c r="FV22" s="25">
        <v>0.5907</v>
      </c>
      <c r="FW22" s="25">
        <v>0.441</v>
      </c>
      <c r="FX22" s="25">
        <v>0.61519999999999997</v>
      </c>
      <c r="FY22" s="25">
        <v>0.53210000000000002</v>
      </c>
      <c r="FZ22" s="25">
        <v>0.34379999999999999</v>
      </c>
      <c r="GA22" s="25">
        <v>0.35320000000000001</v>
      </c>
      <c r="GB22" s="25">
        <v>0.32990000000000003</v>
      </c>
      <c r="GC22" s="25">
        <v>0.32890000000000003</v>
      </c>
      <c r="GD22" s="25">
        <v>0.38159999999999999</v>
      </c>
      <c r="GE22" s="25">
        <v>0.3115</v>
      </c>
      <c r="GF22" s="25">
        <v>0.37080000000000002</v>
      </c>
      <c r="GG22" s="25">
        <v>0.46860000000000002</v>
      </c>
      <c r="GH22" s="25">
        <v>0.43880000000000002</v>
      </c>
      <c r="GI22" s="25">
        <v>0.47310000000000002</v>
      </c>
      <c r="GJ22" s="25">
        <v>0.76529999999999998</v>
      </c>
      <c r="GK22" s="25">
        <v>0.5988</v>
      </c>
      <c r="GL22" s="25">
        <v>0.69110000000000005</v>
      </c>
      <c r="GM22" s="25">
        <v>0.53320000000000001</v>
      </c>
      <c r="GN22" s="25">
        <v>0.35110000000000002</v>
      </c>
      <c r="GO22" s="25">
        <v>0.3518</v>
      </c>
      <c r="GP22" s="25">
        <v>0.34329999999999999</v>
      </c>
      <c r="GQ22" s="25">
        <v>0.58030000000000004</v>
      </c>
      <c r="GR22" s="25">
        <v>0.45129999999999998</v>
      </c>
      <c r="GS22" s="25">
        <v>0.44629999999999997</v>
      </c>
      <c r="GT22" s="25">
        <v>0.39400000000000002</v>
      </c>
      <c r="GU22" s="25">
        <v>0.39100000000000001</v>
      </c>
      <c r="GV22" s="25">
        <v>0.48509999999999998</v>
      </c>
      <c r="GW22" s="25">
        <v>0.46860000000000002</v>
      </c>
      <c r="GX22" s="25">
        <v>0.4385</v>
      </c>
      <c r="GY22" s="25">
        <v>0.3735</v>
      </c>
      <c r="GZ22" s="25">
        <v>0.51370000000000005</v>
      </c>
      <c r="HA22" s="25">
        <v>0.3397</v>
      </c>
      <c r="HB22" s="25">
        <v>0.27560000000000001</v>
      </c>
      <c r="HC22" s="25">
        <v>0.35110000000000002</v>
      </c>
      <c r="HD22" s="25">
        <v>0.38279999999999997</v>
      </c>
      <c r="HE22" s="25">
        <v>0.49409999999999998</v>
      </c>
      <c r="HF22" s="25">
        <v>0.34389999999999998</v>
      </c>
      <c r="HG22" s="25">
        <v>0.52610000000000001</v>
      </c>
      <c r="HH22" s="25">
        <v>0.63370000000000004</v>
      </c>
      <c r="HI22" s="25">
        <v>0.7329</v>
      </c>
      <c r="HJ22" s="25">
        <v>0.4874</v>
      </c>
      <c r="HK22" s="25">
        <v>0</v>
      </c>
      <c r="HL22" s="25">
        <v>0.35360000000000003</v>
      </c>
      <c r="HM22" s="25">
        <v>0.38519999999999999</v>
      </c>
      <c r="HN22" s="25">
        <v>0.39460000000000001</v>
      </c>
      <c r="HO22" s="25">
        <v>0.38279999999999997</v>
      </c>
      <c r="HP22" s="25">
        <v>0.42</v>
      </c>
      <c r="HQ22" s="25">
        <v>0.36820000000000003</v>
      </c>
      <c r="HR22" s="25">
        <v>0.45689999999999997</v>
      </c>
      <c r="HS22" s="25">
        <v>0.59530000000000005</v>
      </c>
      <c r="HT22" s="25">
        <v>0.71599999999999997</v>
      </c>
      <c r="HU22" s="25">
        <v>0.25940000000000002</v>
      </c>
      <c r="HV22" s="25">
        <v>0.41360000000000002</v>
      </c>
      <c r="HW22" s="25">
        <v>0.40450000000000003</v>
      </c>
      <c r="HX22" s="25">
        <v>0.32519999999999999</v>
      </c>
      <c r="HY22" s="25">
        <v>0.27629999999999999</v>
      </c>
      <c r="HZ22" s="25">
        <v>0.52680000000000005</v>
      </c>
      <c r="IA22" s="25">
        <v>0.36370000000000002</v>
      </c>
      <c r="IB22" s="25">
        <v>0.3861</v>
      </c>
      <c r="IC22" s="25">
        <v>0.34939999999999999</v>
      </c>
      <c r="ID22" s="25">
        <v>0.33379999999999999</v>
      </c>
      <c r="IE22" s="25">
        <v>0.3649</v>
      </c>
      <c r="IF22" s="25">
        <v>0.4748</v>
      </c>
      <c r="IG22" s="25">
        <v>0.4546</v>
      </c>
      <c r="IH22" s="25">
        <v>0.47760000000000002</v>
      </c>
      <c r="II22" s="25">
        <v>0.32529999999999998</v>
      </c>
      <c r="IJ22" s="25">
        <v>0.37769999999999998</v>
      </c>
      <c r="IK22" s="25">
        <v>0.31879999999999997</v>
      </c>
      <c r="IL22" s="25">
        <v>0.3301</v>
      </c>
      <c r="IM22" s="25">
        <v>0.36609999999999998</v>
      </c>
      <c r="IN22" s="25">
        <v>0.34489999999999998</v>
      </c>
      <c r="IO22" s="25">
        <v>0.36430000000000001</v>
      </c>
      <c r="IP22" s="25">
        <v>0.38400000000000001</v>
      </c>
      <c r="IQ22" s="25">
        <v>0.36259999999999998</v>
      </c>
      <c r="IR22" s="25">
        <v>0.3538</v>
      </c>
      <c r="IS22" s="25">
        <v>0.3533</v>
      </c>
      <c r="IT22" s="25">
        <v>0.41160000000000002</v>
      </c>
      <c r="IU22" s="25">
        <v>0.39489999999999997</v>
      </c>
      <c r="IV22" s="25">
        <v>0.39660000000000001</v>
      </c>
      <c r="IW22" s="25">
        <v>0.37980000000000003</v>
      </c>
      <c r="IX22" s="25">
        <v>0.41239999999999999</v>
      </c>
      <c r="IY22" s="25">
        <v>0.34560000000000002</v>
      </c>
      <c r="IZ22" s="25">
        <v>0.43319999999999997</v>
      </c>
      <c r="JA22" s="25">
        <v>0.376</v>
      </c>
      <c r="JB22" s="25">
        <v>0.72660000000000002</v>
      </c>
      <c r="JC22" s="25">
        <v>0.80800000000000005</v>
      </c>
      <c r="JD22" s="25">
        <v>0.95299999999999996</v>
      </c>
      <c r="JE22" s="25">
        <v>0.8387</v>
      </c>
      <c r="JF22" s="25">
        <v>0.80620000000000003</v>
      </c>
      <c r="JG22" s="25">
        <v>1.2392000000000001</v>
      </c>
      <c r="JH22" s="25">
        <v>0.97589999999999999</v>
      </c>
      <c r="JI22" s="25">
        <v>1.2571000000000001</v>
      </c>
      <c r="JJ22" s="25">
        <v>0.59260000000000002</v>
      </c>
      <c r="JK22" s="25">
        <v>1.2020999999999999</v>
      </c>
      <c r="JL22" s="25">
        <v>0.51429999999999998</v>
      </c>
      <c r="JM22" s="25">
        <v>0.56399999999999995</v>
      </c>
      <c r="JN22" s="25">
        <v>0.55289999999999995</v>
      </c>
      <c r="JO22" s="25">
        <v>0.75119999999999998</v>
      </c>
      <c r="JP22" s="25">
        <v>0.69940000000000002</v>
      </c>
      <c r="JQ22" s="25">
        <v>0.83899999999999997</v>
      </c>
      <c r="JR22" s="25">
        <v>0.81720000000000004</v>
      </c>
      <c r="JS22" s="25">
        <v>0.64529999999999998</v>
      </c>
      <c r="JT22" s="25">
        <v>1.2995000000000001</v>
      </c>
      <c r="JU22" s="25">
        <v>0.5504</v>
      </c>
      <c r="JV22" s="25">
        <v>0.5998</v>
      </c>
      <c r="JW22" s="25">
        <v>0.57279999999999998</v>
      </c>
      <c r="JX22" s="25">
        <v>0.50880000000000003</v>
      </c>
      <c r="JY22" s="25">
        <v>0.64980000000000004</v>
      </c>
      <c r="JZ22" s="25">
        <v>0.66869999999999996</v>
      </c>
      <c r="KA22" s="25">
        <v>0.29070000000000001</v>
      </c>
      <c r="KB22" s="25">
        <v>0.89639999999999997</v>
      </c>
      <c r="KC22" s="25">
        <v>0.68710000000000004</v>
      </c>
      <c r="KD22" s="25">
        <v>0.51700000000000002</v>
      </c>
      <c r="KE22" s="25">
        <v>0.69169999999999998</v>
      </c>
      <c r="KF22" s="25">
        <v>0.75980000000000003</v>
      </c>
      <c r="KG22" s="25">
        <v>0.73819999999999997</v>
      </c>
      <c r="KH22" s="25">
        <v>0.65490000000000004</v>
      </c>
      <c r="KI22" s="25">
        <v>0.62639999999999996</v>
      </c>
      <c r="KJ22" s="25">
        <v>0.70660000000000001</v>
      </c>
      <c r="KK22" s="25">
        <v>0.6</v>
      </c>
      <c r="KL22" s="25">
        <v>1.0174000000000001</v>
      </c>
      <c r="KM22" s="25">
        <v>0.9163</v>
      </c>
      <c r="KN22" s="25">
        <v>0.53890000000000005</v>
      </c>
      <c r="KO22" s="25">
        <v>0.63129999999999997</v>
      </c>
      <c r="KP22" s="25">
        <v>0.56010000000000004</v>
      </c>
      <c r="KQ22" s="25">
        <v>0.84570000000000001</v>
      </c>
      <c r="KR22" s="25">
        <v>5.5602</v>
      </c>
      <c r="KS22" s="25">
        <v>4.1177999999999999</v>
      </c>
      <c r="KT22" s="25">
        <v>3.0663999999999998</v>
      </c>
      <c r="KU22" s="25">
        <v>6.4231999999999996</v>
      </c>
      <c r="KV22" s="25">
        <v>2.0339</v>
      </c>
      <c r="KW22" s="25">
        <v>1.1547000000000001</v>
      </c>
      <c r="KX22" s="25">
        <v>0.88100000000000001</v>
      </c>
      <c r="KY22" s="25">
        <v>0.77839999999999998</v>
      </c>
      <c r="KZ22" s="25">
        <v>0.83350000000000002</v>
      </c>
      <c r="LA22" s="25">
        <v>0.93820000000000003</v>
      </c>
      <c r="LB22" s="25">
        <v>0.87119999999999997</v>
      </c>
      <c r="LC22" s="25">
        <v>0.93500000000000005</v>
      </c>
      <c r="LD22" s="25">
        <v>0.95779999999999998</v>
      </c>
      <c r="LE22" s="25">
        <v>0.91569999999999996</v>
      </c>
      <c r="LF22" s="25">
        <v>0.78459999999999996</v>
      </c>
      <c r="LG22" s="25">
        <v>0.89939999999999998</v>
      </c>
      <c r="LH22" s="25">
        <v>1.0837000000000001</v>
      </c>
      <c r="LI22" s="25">
        <v>0.84919999999999995</v>
      </c>
      <c r="LJ22" s="25">
        <v>0.74329999999999996</v>
      </c>
      <c r="LK22" s="25">
        <v>0.97309999999999997</v>
      </c>
      <c r="LL22" s="25">
        <v>0.92020000000000002</v>
      </c>
      <c r="LM22" s="25">
        <v>0.72209999999999996</v>
      </c>
      <c r="LN22" s="25">
        <v>0.96579999999999999</v>
      </c>
      <c r="LO22" s="25">
        <v>0.6774</v>
      </c>
      <c r="LP22" s="25">
        <v>0.94320000000000004</v>
      </c>
      <c r="LQ22" s="25">
        <v>0.74019999999999997</v>
      </c>
      <c r="LR22" s="25">
        <v>0.96</v>
      </c>
      <c r="LS22" s="25">
        <v>0.77800000000000002</v>
      </c>
      <c r="LT22" s="25">
        <v>0.63460000000000005</v>
      </c>
      <c r="LU22" s="25">
        <v>1.0155000000000001</v>
      </c>
      <c r="LV22" s="25">
        <v>1.1545000000000001</v>
      </c>
      <c r="LW22" s="25">
        <v>1.2571000000000001</v>
      </c>
      <c r="LX22" s="25">
        <v>1.0016</v>
      </c>
      <c r="LY22" s="25">
        <v>0.99109999999999998</v>
      </c>
      <c r="LZ22" s="25">
        <v>0.96599999999999997</v>
      </c>
      <c r="MA22" s="25">
        <v>1.1234</v>
      </c>
      <c r="MB22" s="25">
        <v>0.79469999999999996</v>
      </c>
      <c r="MC22" s="25">
        <v>1.1248</v>
      </c>
      <c r="MD22" s="25">
        <v>1.0654999999999999</v>
      </c>
      <c r="ME22" s="25">
        <v>0.91190000000000004</v>
      </c>
      <c r="MF22" s="25">
        <v>1.2492000000000001</v>
      </c>
      <c r="MG22" s="25">
        <v>1.1919999999999999</v>
      </c>
      <c r="MH22" s="25">
        <v>1.1741999999999999</v>
      </c>
      <c r="MI22" s="25">
        <v>1.3898999999999999</v>
      </c>
      <c r="MJ22" s="25">
        <v>0.90239999999999998</v>
      </c>
      <c r="MK22" s="25">
        <v>1.0490999999999999</v>
      </c>
      <c r="ML22" s="25">
        <v>0.94110000000000005</v>
      </c>
      <c r="MM22" s="25">
        <v>0.62260000000000004</v>
      </c>
      <c r="MN22" s="25">
        <v>1.0389999999999999</v>
      </c>
      <c r="MO22" s="25">
        <v>1.1727000000000001</v>
      </c>
      <c r="MP22" s="25">
        <v>0.56499999999999995</v>
      </c>
      <c r="MQ22" s="25">
        <v>0.5544</v>
      </c>
      <c r="MR22" s="25">
        <v>1.2362</v>
      </c>
      <c r="MS22" s="25">
        <v>0.67910000000000004</v>
      </c>
      <c r="MT22" s="25">
        <v>0.95069999999999999</v>
      </c>
      <c r="MU22" s="25">
        <v>1.0242</v>
      </c>
      <c r="MV22" s="25">
        <v>0.93540000000000001</v>
      </c>
      <c r="MW22" s="25">
        <v>0.82479999999999998</v>
      </c>
      <c r="MX22" s="25">
        <v>0.82169999999999999</v>
      </c>
      <c r="MY22" s="25">
        <v>0.75680000000000003</v>
      </c>
      <c r="MZ22" s="25">
        <v>0.56440000000000001</v>
      </c>
      <c r="NA22" s="25">
        <v>1.2794000000000001</v>
      </c>
      <c r="NB22" s="25">
        <v>0.59309999999999996</v>
      </c>
      <c r="NC22" s="25">
        <v>0.89529999999999998</v>
      </c>
      <c r="ND22" s="25">
        <v>1.1356999999999999</v>
      </c>
      <c r="NE22" s="25">
        <v>1.7636000000000001</v>
      </c>
      <c r="NF22" s="25">
        <v>0.85250000000000004</v>
      </c>
      <c r="NG22" s="182">
        <v>0.92349999999999999</v>
      </c>
      <c r="NH22" s="183">
        <v>0.9244</v>
      </c>
      <c r="NI22" s="184">
        <v>0.59809999999999997</v>
      </c>
      <c r="NJ22" s="188">
        <v>1.1039000000000001</v>
      </c>
    </row>
    <row r="23" spans="2:374" x14ac:dyDescent="0.3">
      <c r="B23" s="18" t="s">
        <v>835</v>
      </c>
      <c r="C23" s="24">
        <v>0.26269999999999999</v>
      </c>
      <c r="D23" s="25">
        <v>0.28139999999999998</v>
      </c>
      <c r="E23" s="25">
        <v>0.2429</v>
      </c>
      <c r="F23" s="25">
        <v>0.30840000000000001</v>
      </c>
      <c r="G23" s="25">
        <v>0.26500000000000001</v>
      </c>
      <c r="H23" s="25">
        <v>0.32179999999999997</v>
      </c>
      <c r="I23" s="25">
        <v>0.19070000000000001</v>
      </c>
      <c r="J23" s="25">
        <v>0.40739999999999998</v>
      </c>
      <c r="K23" s="25">
        <v>0.19020000000000001</v>
      </c>
      <c r="L23" s="25">
        <v>0.32750000000000001</v>
      </c>
      <c r="M23" s="25">
        <v>0.35010000000000002</v>
      </c>
      <c r="N23" s="25">
        <v>0.4284</v>
      </c>
      <c r="O23" s="25">
        <v>0.35199999999999998</v>
      </c>
      <c r="P23" s="25">
        <v>0.28220000000000001</v>
      </c>
      <c r="Q23" s="25">
        <v>0</v>
      </c>
      <c r="R23" s="25">
        <v>0.33069999999999999</v>
      </c>
      <c r="S23" s="25">
        <v>0.52410000000000001</v>
      </c>
      <c r="T23" s="25">
        <v>0.44669999999999999</v>
      </c>
      <c r="U23" s="25">
        <v>0.59160000000000001</v>
      </c>
      <c r="V23" s="25">
        <v>0.8266</v>
      </c>
      <c r="W23" s="25">
        <v>0.29680000000000001</v>
      </c>
      <c r="X23" s="25">
        <v>0.41399999999999998</v>
      </c>
      <c r="Y23" s="25">
        <v>0.60599999999999998</v>
      </c>
      <c r="Z23" s="25">
        <v>0.55120000000000002</v>
      </c>
      <c r="AA23" s="25">
        <v>0.4486</v>
      </c>
      <c r="AB23" s="25">
        <v>0.49609999999999999</v>
      </c>
      <c r="AC23" s="25">
        <v>0.44219999999999998</v>
      </c>
      <c r="AD23" s="25">
        <v>0.30530000000000002</v>
      </c>
      <c r="AE23" s="25">
        <v>0.2853</v>
      </c>
      <c r="AF23" s="25">
        <v>0.33679999999999999</v>
      </c>
      <c r="AG23" s="25">
        <v>0.38450000000000001</v>
      </c>
      <c r="AH23" s="25">
        <v>0.41489999999999999</v>
      </c>
      <c r="AI23" s="25">
        <v>0.3488</v>
      </c>
      <c r="AJ23" s="25">
        <v>0.36990000000000001</v>
      </c>
      <c r="AK23" s="25">
        <v>0.39240000000000003</v>
      </c>
      <c r="AL23" s="25">
        <v>0.37280000000000002</v>
      </c>
      <c r="AM23" s="25">
        <v>0.56040000000000001</v>
      </c>
      <c r="AN23" s="25">
        <v>0.2404</v>
      </c>
      <c r="AO23" s="25">
        <v>0.2261</v>
      </c>
      <c r="AP23" s="25">
        <v>0.41049999999999998</v>
      </c>
      <c r="AQ23" s="25">
        <v>0.34570000000000001</v>
      </c>
      <c r="AR23" s="25">
        <v>0.28620000000000001</v>
      </c>
      <c r="AS23" s="25">
        <v>0.33810000000000001</v>
      </c>
      <c r="AT23" s="25">
        <v>0.28310000000000002</v>
      </c>
      <c r="AU23" s="25">
        <v>0.23980000000000001</v>
      </c>
      <c r="AV23" s="25">
        <v>0.31359999999999999</v>
      </c>
      <c r="AW23" s="25">
        <v>0.2298</v>
      </c>
      <c r="AX23" s="25">
        <v>0.23380000000000001</v>
      </c>
      <c r="AY23" s="25">
        <v>0.24809999999999999</v>
      </c>
      <c r="AZ23" s="25">
        <v>0.19919999999999999</v>
      </c>
      <c r="BA23" s="25">
        <v>0.20799999999999999</v>
      </c>
      <c r="BB23" s="25">
        <v>0.27089999999999997</v>
      </c>
      <c r="BC23" s="25">
        <v>0.38519999999999999</v>
      </c>
      <c r="BD23" s="25">
        <v>0.23449999999999999</v>
      </c>
      <c r="BE23" s="25">
        <v>0.32340000000000002</v>
      </c>
      <c r="BF23" s="25">
        <v>0.30659999999999998</v>
      </c>
      <c r="BG23" s="25">
        <v>0.41320000000000001</v>
      </c>
      <c r="BH23" s="25">
        <v>0.34350000000000003</v>
      </c>
      <c r="BI23" s="25">
        <v>0.4032</v>
      </c>
      <c r="BJ23" s="25">
        <v>0.30909999999999999</v>
      </c>
      <c r="BK23" s="25">
        <v>0.3291</v>
      </c>
      <c r="BL23" s="25">
        <v>0.21110000000000001</v>
      </c>
      <c r="BM23" s="25">
        <v>0.4098</v>
      </c>
      <c r="BN23" s="25">
        <v>0.33119999999999999</v>
      </c>
      <c r="BO23" s="25">
        <v>0.45639999999999997</v>
      </c>
      <c r="BP23" s="25">
        <v>0.33250000000000002</v>
      </c>
      <c r="BQ23" s="25">
        <v>0.29680000000000001</v>
      </c>
      <c r="BR23" s="25">
        <v>0.29570000000000002</v>
      </c>
      <c r="BS23" s="25">
        <v>0.34720000000000001</v>
      </c>
      <c r="BT23" s="25">
        <v>0.30280000000000001</v>
      </c>
      <c r="BU23" s="25">
        <v>0.28289999999999998</v>
      </c>
      <c r="BV23" s="25">
        <v>0.371</v>
      </c>
      <c r="BW23" s="25">
        <v>0.36470000000000002</v>
      </c>
      <c r="BX23" s="25">
        <v>0.28160000000000002</v>
      </c>
      <c r="BY23" s="25">
        <v>0.22040000000000001</v>
      </c>
      <c r="BZ23" s="25">
        <v>0.21490000000000001</v>
      </c>
      <c r="CA23" s="25">
        <v>0.31030000000000002</v>
      </c>
      <c r="CB23" s="25">
        <v>0.4617</v>
      </c>
      <c r="CC23" s="25">
        <v>0.38490000000000002</v>
      </c>
      <c r="CD23" s="25">
        <v>0.55720000000000003</v>
      </c>
      <c r="CE23" s="25">
        <v>0.56130000000000002</v>
      </c>
      <c r="CF23" s="25">
        <v>0.34599999999999997</v>
      </c>
      <c r="CG23" s="25">
        <v>0.35599999999999998</v>
      </c>
      <c r="CH23" s="25">
        <v>0.23319999999999999</v>
      </c>
      <c r="CI23" s="25">
        <v>0.28299999999999997</v>
      </c>
      <c r="CJ23" s="25">
        <v>0.39069999999999999</v>
      </c>
      <c r="CK23" s="25">
        <v>0.4199</v>
      </c>
      <c r="CL23" s="25">
        <v>0.42109999999999997</v>
      </c>
      <c r="CM23" s="25">
        <v>0.3831</v>
      </c>
      <c r="CN23" s="25">
        <v>0.29320000000000002</v>
      </c>
      <c r="CO23" s="25">
        <v>0.27260000000000001</v>
      </c>
      <c r="CP23" s="25">
        <v>0.29780000000000001</v>
      </c>
      <c r="CQ23" s="25">
        <v>0.26340000000000002</v>
      </c>
      <c r="CR23" s="25">
        <v>0.27139999999999997</v>
      </c>
      <c r="CS23" s="25">
        <v>0.29720000000000002</v>
      </c>
      <c r="CT23" s="25">
        <v>0.27439999999999998</v>
      </c>
      <c r="CU23" s="25">
        <v>0.2417</v>
      </c>
      <c r="CV23" s="25">
        <v>0.37430000000000002</v>
      </c>
      <c r="CW23" s="25">
        <v>0.35399999999999998</v>
      </c>
      <c r="CX23" s="25">
        <v>0.33850000000000002</v>
      </c>
      <c r="CY23" s="25">
        <v>0.34279999999999999</v>
      </c>
      <c r="CZ23" s="25">
        <v>0.44579999999999997</v>
      </c>
      <c r="DA23" s="25">
        <v>0.58409999999999995</v>
      </c>
      <c r="DB23" s="25">
        <v>0.27929999999999999</v>
      </c>
      <c r="DC23" s="25">
        <v>0.47470000000000001</v>
      </c>
      <c r="DD23" s="25">
        <v>0.33479999999999999</v>
      </c>
      <c r="DE23" s="25">
        <v>0.55579999999999996</v>
      </c>
      <c r="DF23" s="25">
        <v>0.38329999999999997</v>
      </c>
      <c r="DG23" s="25">
        <v>0.4456</v>
      </c>
      <c r="DH23" s="25">
        <v>0.52749999999999997</v>
      </c>
      <c r="DI23" s="25">
        <v>0.2404</v>
      </c>
      <c r="DJ23" s="25">
        <v>0.33489999999999998</v>
      </c>
      <c r="DK23" s="25">
        <v>0.46010000000000001</v>
      </c>
      <c r="DL23" s="25">
        <v>0.49120000000000003</v>
      </c>
      <c r="DM23" s="25">
        <v>0.16389999999999999</v>
      </c>
      <c r="DN23" s="25">
        <v>0.85899999999999999</v>
      </c>
      <c r="DO23" s="25">
        <v>0.31630000000000003</v>
      </c>
      <c r="DP23" s="25">
        <v>0.30159999999999998</v>
      </c>
      <c r="DQ23" s="25">
        <v>0.29380000000000001</v>
      </c>
      <c r="DR23" s="25">
        <v>0.42499999999999999</v>
      </c>
      <c r="DS23" s="25">
        <v>0.34010000000000001</v>
      </c>
      <c r="DT23" s="25">
        <v>0.33810000000000001</v>
      </c>
      <c r="DU23" s="25">
        <v>0.37109999999999999</v>
      </c>
      <c r="DV23" s="25">
        <v>0.28910000000000002</v>
      </c>
      <c r="DW23" s="25">
        <v>0.19819999999999999</v>
      </c>
      <c r="DX23" s="25">
        <v>0.24879999999999999</v>
      </c>
      <c r="DY23" s="25">
        <v>0.20430000000000001</v>
      </c>
      <c r="DZ23" s="25">
        <v>0.25869999999999999</v>
      </c>
      <c r="EA23" s="25">
        <v>0.27429999999999999</v>
      </c>
      <c r="EB23" s="25">
        <v>0.1804</v>
      </c>
      <c r="EC23" s="25">
        <v>0.189</v>
      </c>
      <c r="ED23" s="25">
        <v>0.20019999999999999</v>
      </c>
      <c r="EE23" s="25">
        <v>0.247</v>
      </c>
      <c r="EF23" s="25">
        <v>0.215</v>
      </c>
      <c r="EG23" s="25">
        <v>0.48399999999999999</v>
      </c>
      <c r="EH23" s="25">
        <v>0.16600000000000001</v>
      </c>
      <c r="EI23" s="25">
        <v>0.1673</v>
      </c>
      <c r="EJ23" s="25">
        <v>0.1807</v>
      </c>
      <c r="EK23" s="25">
        <v>0.3599</v>
      </c>
      <c r="EL23" s="25">
        <v>0.28000000000000003</v>
      </c>
      <c r="EM23" s="25">
        <v>0.24790000000000001</v>
      </c>
      <c r="EN23" s="25">
        <v>0.2969</v>
      </c>
      <c r="EO23" s="25">
        <v>0.30969999999999998</v>
      </c>
      <c r="EP23" s="25">
        <v>0.38040000000000002</v>
      </c>
      <c r="EQ23" s="25">
        <v>0.27279999999999999</v>
      </c>
      <c r="ER23" s="25">
        <v>0.2661</v>
      </c>
      <c r="ES23" s="25">
        <v>0.2492</v>
      </c>
      <c r="ET23" s="25">
        <v>0.33810000000000001</v>
      </c>
      <c r="EU23" s="25">
        <v>0.30859999999999999</v>
      </c>
      <c r="EV23" s="25">
        <v>0.4612</v>
      </c>
      <c r="EW23" s="25">
        <v>0.21629999999999999</v>
      </c>
      <c r="EX23" s="25">
        <v>0.35139999999999999</v>
      </c>
      <c r="EY23" s="25">
        <v>0.56979999999999997</v>
      </c>
      <c r="EZ23" s="25">
        <v>0.94530000000000003</v>
      </c>
      <c r="FA23" s="25">
        <v>0.29110000000000003</v>
      </c>
      <c r="FB23" s="25">
        <v>0.52710000000000001</v>
      </c>
      <c r="FC23" s="25">
        <v>0.32850000000000001</v>
      </c>
      <c r="FD23" s="25">
        <v>0.26829999999999998</v>
      </c>
      <c r="FE23" s="25">
        <v>0.24510000000000001</v>
      </c>
      <c r="FF23" s="25">
        <v>0.20399999999999999</v>
      </c>
      <c r="FG23" s="25">
        <v>0.41830000000000001</v>
      </c>
      <c r="FH23" s="25">
        <v>0.34470000000000001</v>
      </c>
      <c r="FI23" s="25">
        <v>0.42820000000000003</v>
      </c>
      <c r="FJ23" s="25">
        <v>0.47989999999999999</v>
      </c>
      <c r="FK23" s="25">
        <v>0.59630000000000005</v>
      </c>
      <c r="FL23" s="25">
        <v>0.31130000000000002</v>
      </c>
      <c r="FM23" s="25">
        <v>0.45069999999999999</v>
      </c>
      <c r="FN23" s="25">
        <v>0.41160000000000002</v>
      </c>
      <c r="FO23" s="25">
        <v>0.41110000000000002</v>
      </c>
      <c r="FP23" s="25">
        <v>0.40739999999999998</v>
      </c>
      <c r="FQ23" s="25">
        <v>0.42</v>
      </c>
      <c r="FR23" s="25">
        <v>0.34050000000000002</v>
      </c>
      <c r="FS23" s="25">
        <v>0.54410000000000003</v>
      </c>
      <c r="FT23" s="25">
        <v>0.3407</v>
      </c>
      <c r="FU23" s="25">
        <v>0.54710000000000003</v>
      </c>
      <c r="FV23" s="25">
        <v>0.54310000000000003</v>
      </c>
      <c r="FW23" s="25">
        <v>0.43519999999999998</v>
      </c>
      <c r="FX23" s="25">
        <v>0.39729999999999999</v>
      </c>
      <c r="FY23" s="25">
        <v>0.44109999999999999</v>
      </c>
      <c r="FZ23" s="25">
        <v>0.2331</v>
      </c>
      <c r="GA23" s="25">
        <v>0.193</v>
      </c>
      <c r="GB23" s="25">
        <v>0.2014</v>
      </c>
      <c r="GC23" s="25">
        <v>0.1794</v>
      </c>
      <c r="GD23" s="25">
        <v>0.21840000000000001</v>
      </c>
      <c r="GE23" s="25">
        <v>0.13289999999999999</v>
      </c>
      <c r="GF23" s="25">
        <v>0.24979999999999999</v>
      </c>
      <c r="GG23" s="25">
        <v>0.40260000000000001</v>
      </c>
      <c r="GH23" s="25">
        <v>0.248</v>
      </c>
      <c r="GI23" s="25">
        <v>0.30299999999999999</v>
      </c>
      <c r="GJ23" s="25">
        <v>0.38129999999999997</v>
      </c>
      <c r="GK23" s="25">
        <v>0.34799999999999998</v>
      </c>
      <c r="GL23" s="25">
        <v>0.38519999999999999</v>
      </c>
      <c r="GM23" s="25">
        <v>0.3377</v>
      </c>
      <c r="GN23" s="25">
        <v>0.2218</v>
      </c>
      <c r="GO23" s="25">
        <v>0.17219999999999999</v>
      </c>
      <c r="GP23" s="25">
        <v>0.29380000000000001</v>
      </c>
      <c r="GQ23" s="25">
        <v>0.39510000000000001</v>
      </c>
      <c r="GR23" s="25">
        <v>0.32940000000000003</v>
      </c>
      <c r="GS23" s="25">
        <v>0.27189999999999998</v>
      </c>
      <c r="GT23" s="25">
        <v>0.28139999999999998</v>
      </c>
      <c r="GU23" s="25">
        <v>0.19800000000000001</v>
      </c>
      <c r="GV23" s="25">
        <v>0.35260000000000002</v>
      </c>
      <c r="GW23" s="25">
        <v>0.32590000000000002</v>
      </c>
      <c r="GX23" s="25">
        <v>0.26690000000000003</v>
      </c>
      <c r="GY23" s="25">
        <v>0.2064</v>
      </c>
      <c r="GZ23" s="25">
        <v>0.32240000000000002</v>
      </c>
      <c r="HA23" s="25">
        <v>0.19489999999999999</v>
      </c>
      <c r="HB23" s="25">
        <v>0.17030000000000001</v>
      </c>
      <c r="HC23" s="25">
        <v>0.189</v>
      </c>
      <c r="HD23" s="25">
        <v>0.27839999999999998</v>
      </c>
      <c r="HE23" s="25">
        <v>0.37240000000000001</v>
      </c>
      <c r="HF23" s="25">
        <v>0.1938</v>
      </c>
      <c r="HG23" s="25">
        <v>0.38840000000000002</v>
      </c>
      <c r="HH23" s="25">
        <v>0.38429999999999997</v>
      </c>
      <c r="HI23" s="25">
        <v>0.42520000000000002</v>
      </c>
      <c r="HJ23" s="25">
        <v>0.39589999999999997</v>
      </c>
      <c r="HK23" s="25">
        <v>0</v>
      </c>
      <c r="HL23" s="25">
        <v>0.26960000000000001</v>
      </c>
      <c r="HM23" s="25">
        <v>0.30890000000000001</v>
      </c>
      <c r="HN23" s="25">
        <v>0.24829999999999999</v>
      </c>
      <c r="HO23" s="25">
        <v>0.2404</v>
      </c>
      <c r="HP23" s="25">
        <v>0.30790000000000001</v>
      </c>
      <c r="HQ23" s="25">
        <v>0.2591</v>
      </c>
      <c r="HR23" s="25">
        <v>0.30780000000000002</v>
      </c>
      <c r="HS23" s="25">
        <v>0.3916</v>
      </c>
      <c r="HT23" s="25">
        <v>0.46300000000000002</v>
      </c>
      <c r="HU23" s="25">
        <v>0.15340000000000001</v>
      </c>
      <c r="HV23" s="25">
        <v>0.26989999999999997</v>
      </c>
      <c r="HW23" s="25">
        <v>0.2903</v>
      </c>
      <c r="HX23" s="25">
        <v>0.21049999999999999</v>
      </c>
      <c r="HY23" s="25">
        <v>0.14269999999999999</v>
      </c>
      <c r="HZ23" s="25">
        <v>0.30559999999999998</v>
      </c>
      <c r="IA23" s="25">
        <v>0.26190000000000002</v>
      </c>
      <c r="IB23" s="25">
        <v>0.29420000000000002</v>
      </c>
      <c r="IC23" s="25">
        <v>0.2266</v>
      </c>
      <c r="ID23" s="25">
        <v>0.20799999999999999</v>
      </c>
      <c r="IE23" s="25">
        <v>0.28770000000000001</v>
      </c>
      <c r="IF23" s="25">
        <v>0.41720000000000002</v>
      </c>
      <c r="IG23" s="25">
        <v>0.43459999999999999</v>
      </c>
      <c r="IH23" s="25">
        <v>0.42949999999999999</v>
      </c>
      <c r="II23" s="25">
        <v>0.25919999999999999</v>
      </c>
      <c r="IJ23" s="25">
        <v>0.24160000000000001</v>
      </c>
      <c r="IK23" s="25">
        <v>0.1908</v>
      </c>
      <c r="IL23" s="25">
        <v>0.2009</v>
      </c>
      <c r="IM23" s="25">
        <v>0.2555</v>
      </c>
      <c r="IN23" s="25">
        <v>0.20469999999999999</v>
      </c>
      <c r="IO23" s="25">
        <v>0.25330000000000003</v>
      </c>
      <c r="IP23" s="25">
        <v>0.24779999999999999</v>
      </c>
      <c r="IQ23" s="25">
        <v>0.24679999999999999</v>
      </c>
      <c r="IR23" s="25">
        <v>0.26319999999999999</v>
      </c>
      <c r="IS23" s="25">
        <v>0.22189999999999999</v>
      </c>
      <c r="IT23" s="25">
        <v>0.22500000000000001</v>
      </c>
      <c r="IU23" s="25">
        <v>0.30220000000000002</v>
      </c>
      <c r="IV23" s="25">
        <v>0.30409999999999998</v>
      </c>
      <c r="IW23" s="25">
        <v>0.23569999999999999</v>
      </c>
      <c r="IX23" s="25">
        <v>0.33839999999999998</v>
      </c>
      <c r="IY23" s="25">
        <v>0.23280000000000001</v>
      </c>
      <c r="IZ23" s="25">
        <v>0.31709999999999999</v>
      </c>
      <c r="JA23" s="25">
        <v>0.2868</v>
      </c>
      <c r="JB23" s="25">
        <v>0.58689999999999998</v>
      </c>
      <c r="JC23" s="25">
        <v>0.432</v>
      </c>
      <c r="JD23" s="25">
        <v>0.42009999999999997</v>
      </c>
      <c r="JE23" s="25">
        <v>0.43890000000000001</v>
      </c>
      <c r="JF23" s="25">
        <v>0.36099999999999999</v>
      </c>
      <c r="JG23" s="25">
        <v>0.5333</v>
      </c>
      <c r="JH23" s="25">
        <v>0.43819999999999998</v>
      </c>
      <c r="JI23" s="25">
        <v>0.51770000000000005</v>
      </c>
      <c r="JJ23" s="25">
        <v>0.45760000000000001</v>
      </c>
      <c r="JK23" s="25">
        <v>0.49370000000000003</v>
      </c>
      <c r="JL23" s="25">
        <v>0.24709999999999999</v>
      </c>
      <c r="JM23" s="25">
        <v>0.54020000000000001</v>
      </c>
      <c r="JN23" s="25">
        <v>0.38179999999999997</v>
      </c>
      <c r="JO23" s="25">
        <v>0.34739999999999999</v>
      </c>
      <c r="JP23" s="25">
        <v>0.48520000000000002</v>
      </c>
      <c r="JQ23" s="25">
        <v>0.61240000000000006</v>
      </c>
      <c r="JR23" s="25">
        <v>0.42780000000000001</v>
      </c>
      <c r="JS23" s="25">
        <v>0.29210000000000003</v>
      </c>
      <c r="JT23" s="25">
        <v>0.40110000000000001</v>
      </c>
      <c r="JU23" s="25">
        <v>0.46360000000000001</v>
      </c>
      <c r="JV23" s="25">
        <v>0.63429999999999997</v>
      </c>
      <c r="JW23" s="25">
        <v>0.78759999999999997</v>
      </c>
      <c r="JX23" s="25">
        <v>0.52739999999999998</v>
      </c>
      <c r="JY23" s="25">
        <v>0.56459999999999999</v>
      </c>
      <c r="JZ23" s="25">
        <v>0.47839999999999999</v>
      </c>
      <c r="KA23" s="25">
        <v>0.2104</v>
      </c>
      <c r="KB23" s="25">
        <v>0.45329999999999998</v>
      </c>
      <c r="KC23" s="25">
        <v>0.41470000000000001</v>
      </c>
      <c r="KD23" s="25">
        <v>0.4511</v>
      </c>
      <c r="KE23" s="25">
        <v>0.90959999999999996</v>
      </c>
      <c r="KF23" s="25">
        <v>0.69979999999999998</v>
      </c>
      <c r="KG23" s="25">
        <v>0.96089999999999998</v>
      </c>
      <c r="KH23" s="25">
        <v>0.91010000000000002</v>
      </c>
      <c r="KI23" s="25">
        <v>0.50070000000000003</v>
      </c>
      <c r="KJ23" s="25">
        <v>0.68810000000000004</v>
      </c>
      <c r="KK23" s="25">
        <v>0.6109</v>
      </c>
      <c r="KL23" s="25">
        <v>1.0321</v>
      </c>
      <c r="KM23" s="25">
        <v>0.86270000000000002</v>
      </c>
      <c r="KN23" s="25">
        <v>0.54700000000000004</v>
      </c>
      <c r="KO23" s="25">
        <v>0.4299</v>
      </c>
      <c r="KP23" s="25">
        <v>0.2984</v>
      </c>
      <c r="KQ23" s="25">
        <v>0.9476</v>
      </c>
      <c r="KR23" s="25">
        <v>0.2883</v>
      </c>
      <c r="KS23" s="25">
        <v>0.37519999999999998</v>
      </c>
      <c r="KT23" s="25">
        <v>0.43840000000000001</v>
      </c>
      <c r="KU23" s="25">
        <v>0.43959999999999999</v>
      </c>
      <c r="KV23" s="25">
        <v>0.42430000000000001</v>
      </c>
      <c r="KW23" s="25">
        <v>5.1779000000000002</v>
      </c>
      <c r="KX23" s="25">
        <v>5.7153999999999998</v>
      </c>
      <c r="KY23" s="25">
        <v>6.0553999999999997</v>
      </c>
      <c r="KZ23" s="25">
        <v>5.2306999999999997</v>
      </c>
      <c r="LA23" s="25">
        <v>9.0213000000000001</v>
      </c>
      <c r="LB23" s="25">
        <v>6.2249999999999996</v>
      </c>
      <c r="LC23" s="25">
        <v>8.4605999999999995</v>
      </c>
      <c r="LD23" s="25">
        <v>10.500400000000001</v>
      </c>
      <c r="LE23" s="25">
        <v>4.1239999999999997</v>
      </c>
      <c r="LF23" s="25">
        <v>4.5214999999999996</v>
      </c>
      <c r="LG23" s="25">
        <v>13.267899999999999</v>
      </c>
      <c r="LH23" s="25">
        <v>16.919699999999999</v>
      </c>
      <c r="LI23" s="25">
        <v>15.4224</v>
      </c>
      <c r="LJ23" s="25">
        <v>5.1955</v>
      </c>
      <c r="LK23" s="25">
        <v>0.90810000000000002</v>
      </c>
      <c r="LL23" s="25">
        <v>0.60029999999999994</v>
      </c>
      <c r="LM23" s="25">
        <v>0.50249999999999995</v>
      </c>
      <c r="LN23" s="25">
        <v>0.92159999999999997</v>
      </c>
      <c r="LO23" s="25">
        <v>0.73529999999999995</v>
      </c>
      <c r="LP23" s="25">
        <v>0.86109999999999998</v>
      </c>
      <c r="LQ23" s="25">
        <v>0.89680000000000004</v>
      </c>
      <c r="LR23" s="25">
        <v>0.69969999999999999</v>
      </c>
      <c r="LS23" s="25">
        <v>0.73660000000000003</v>
      </c>
      <c r="LT23" s="25">
        <v>0.4456</v>
      </c>
      <c r="LU23" s="25">
        <v>0.3301</v>
      </c>
      <c r="LV23" s="25">
        <v>0.32169999999999999</v>
      </c>
      <c r="LW23" s="25">
        <v>0.64190000000000003</v>
      </c>
      <c r="LX23" s="25">
        <v>0.624</v>
      </c>
      <c r="LY23" s="25">
        <v>0.53349999999999997</v>
      </c>
      <c r="LZ23" s="25">
        <v>0.44319999999999998</v>
      </c>
      <c r="MA23" s="25">
        <v>0.41980000000000001</v>
      </c>
      <c r="MB23" s="25">
        <v>0.67779999999999996</v>
      </c>
      <c r="MC23" s="25">
        <v>0.54410000000000003</v>
      </c>
      <c r="MD23" s="25">
        <v>0.60029999999999994</v>
      </c>
      <c r="ME23" s="25">
        <v>0.75770000000000004</v>
      </c>
      <c r="MF23" s="25">
        <v>0.63819999999999999</v>
      </c>
      <c r="MG23" s="25">
        <v>0.48499999999999999</v>
      </c>
      <c r="MH23" s="25">
        <v>0.65149999999999997</v>
      </c>
      <c r="MI23" s="25">
        <v>0.39710000000000001</v>
      </c>
      <c r="MJ23" s="25">
        <v>0.55049999999999999</v>
      </c>
      <c r="MK23" s="25">
        <v>0.56240000000000001</v>
      </c>
      <c r="ML23" s="25">
        <v>0.55959999999999999</v>
      </c>
      <c r="MM23" s="25">
        <v>0.35589999999999999</v>
      </c>
      <c r="MN23" s="25">
        <v>0.44519999999999998</v>
      </c>
      <c r="MO23" s="25">
        <v>0.52769999999999995</v>
      </c>
      <c r="MP23" s="25">
        <v>0.48949999999999999</v>
      </c>
      <c r="MQ23" s="25">
        <v>0.68310000000000004</v>
      </c>
      <c r="MR23" s="25">
        <v>0.5978</v>
      </c>
      <c r="MS23" s="25">
        <v>0.50749999999999995</v>
      </c>
      <c r="MT23" s="25">
        <v>0.47489999999999999</v>
      </c>
      <c r="MU23" s="25">
        <v>0.53759999999999997</v>
      </c>
      <c r="MV23" s="25">
        <v>0.54269999999999996</v>
      </c>
      <c r="MW23" s="25">
        <v>0.35170000000000001</v>
      </c>
      <c r="MX23" s="25">
        <v>0.4239</v>
      </c>
      <c r="MY23" s="25">
        <v>0.45689999999999997</v>
      </c>
      <c r="MZ23" s="25">
        <v>0.2402</v>
      </c>
      <c r="NA23" s="25">
        <v>0.51539999999999997</v>
      </c>
      <c r="NB23" s="25">
        <v>0.22059999999999999</v>
      </c>
      <c r="NC23" s="25">
        <v>0.41639999999999999</v>
      </c>
      <c r="ND23" s="25">
        <v>0.63870000000000005</v>
      </c>
      <c r="NE23" s="25">
        <v>0.78600000000000003</v>
      </c>
      <c r="NF23" s="25">
        <v>0.7107</v>
      </c>
      <c r="NG23" s="182">
        <v>0.62890000000000001</v>
      </c>
      <c r="NH23" s="183">
        <v>0.70599999999999996</v>
      </c>
      <c r="NI23" s="184">
        <v>0.62949999999999995</v>
      </c>
      <c r="NJ23" s="188">
        <v>0.376</v>
      </c>
    </row>
    <row r="24" spans="2:374" x14ac:dyDescent="0.3">
      <c r="B24" s="18" t="s">
        <v>759</v>
      </c>
      <c r="C24" s="24">
        <v>4.65E-2</v>
      </c>
      <c r="D24" s="25">
        <v>4.7500000000000001E-2</v>
      </c>
      <c r="E24" s="25">
        <v>4.1599999999999998E-2</v>
      </c>
      <c r="F24" s="25">
        <v>5.8799999999999998E-2</v>
      </c>
      <c r="G24" s="25">
        <v>4.4600000000000001E-2</v>
      </c>
      <c r="H24" s="25">
        <v>6.3E-2</v>
      </c>
      <c r="I24" s="25">
        <v>3.8699999999999998E-2</v>
      </c>
      <c r="J24" s="25">
        <v>6.9500000000000006E-2</v>
      </c>
      <c r="K24" s="25">
        <v>3.2099999999999997E-2</v>
      </c>
      <c r="L24" s="25">
        <v>5.6899999999999999E-2</v>
      </c>
      <c r="M24" s="25">
        <v>3.5099999999999999E-2</v>
      </c>
      <c r="N24" s="25">
        <v>6.2E-2</v>
      </c>
      <c r="O24" s="25">
        <v>0.15720000000000001</v>
      </c>
      <c r="P24" s="25">
        <v>0.1123</v>
      </c>
      <c r="Q24" s="25">
        <v>0</v>
      </c>
      <c r="R24" s="25">
        <v>8.8099999999999998E-2</v>
      </c>
      <c r="S24" s="25">
        <v>0.16569999999999999</v>
      </c>
      <c r="T24" s="25">
        <v>0.16569999999999999</v>
      </c>
      <c r="U24" s="25">
        <v>0.1048</v>
      </c>
      <c r="V24" s="25">
        <v>9.7299999999999998E-2</v>
      </c>
      <c r="W24" s="25">
        <v>3.49E-2</v>
      </c>
      <c r="X24" s="25">
        <v>3.5900000000000001E-2</v>
      </c>
      <c r="Y24" s="25">
        <v>3.4599999999999999E-2</v>
      </c>
      <c r="Z24" s="25">
        <v>7.9399999999999998E-2</v>
      </c>
      <c r="AA24" s="25">
        <v>5.8200000000000002E-2</v>
      </c>
      <c r="AB24" s="25">
        <v>8.5400000000000004E-2</v>
      </c>
      <c r="AC24" s="25">
        <v>6.8599999999999994E-2</v>
      </c>
      <c r="AD24" s="25">
        <v>7.5600000000000001E-2</v>
      </c>
      <c r="AE24" s="25">
        <v>7.9600000000000004E-2</v>
      </c>
      <c r="AF24" s="25">
        <v>7.8100000000000003E-2</v>
      </c>
      <c r="AG24" s="25">
        <v>8.7099999999999997E-2</v>
      </c>
      <c r="AH24" s="25">
        <v>0.1173</v>
      </c>
      <c r="AI24" s="25">
        <v>0.10539999999999999</v>
      </c>
      <c r="AJ24" s="25">
        <v>8.3500000000000005E-2</v>
      </c>
      <c r="AK24" s="25">
        <v>0.1143</v>
      </c>
      <c r="AL24" s="25">
        <v>9.7299999999999998E-2</v>
      </c>
      <c r="AM24" s="25">
        <v>0.1265</v>
      </c>
      <c r="AN24" s="25">
        <v>6.7199999999999996E-2</v>
      </c>
      <c r="AO24" s="25">
        <v>6.1499999999999999E-2</v>
      </c>
      <c r="AP24" s="25">
        <v>0.10780000000000001</v>
      </c>
      <c r="AQ24" s="25">
        <v>6.6900000000000001E-2</v>
      </c>
      <c r="AR24" s="25">
        <v>9.1399999999999995E-2</v>
      </c>
      <c r="AS24" s="25">
        <v>7.0400000000000004E-2</v>
      </c>
      <c r="AT24" s="25">
        <v>5.4699999999999999E-2</v>
      </c>
      <c r="AU24" s="25">
        <v>5.2699999999999997E-2</v>
      </c>
      <c r="AV24" s="25">
        <v>7.3999999999999996E-2</v>
      </c>
      <c r="AW24" s="25">
        <v>5.33E-2</v>
      </c>
      <c r="AX24" s="25">
        <v>5.8599999999999999E-2</v>
      </c>
      <c r="AY24" s="25">
        <v>3.3099999999999997E-2</v>
      </c>
      <c r="AZ24" s="25">
        <v>4.6199999999999998E-2</v>
      </c>
      <c r="BA24" s="25">
        <v>4.8000000000000001E-2</v>
      </c>
      <c r="BB24" s="25">
        <v>7.17E-2</v>
      </c>
      <c r="BC24" s="25">
        <v>7.7899999999999997E-2</v>
      </c>
      <c r="BD24" s="25">
        <v>7.3499999999999996E-2</v>
      </c>
      <c r="BE24" s="25">
        <v>8.3799999999999999E-2</v>
      </c>
      <c r="BF24" s="25">
        <v>7.9500000000000001E-2</v>
      </c>
      <c r="BG24" s="25">
        <v>0.123</v>
      </c>
      <c r="BH24" s="25">
        <v>8.9099999999999999E-2</v>
      </c>
      <c r="BI24" s="25">
        <v>0.1144</v>
      </c>
      <c r="BJ24" s="25">
        <v>9.2600000000000002E-2</v>
      </c>
      <c r="BK24" s="25">
        <v>9.3700000000000006E-2</v>
      </c>
      <c r="BL24" s="25">
        <v>6.4799999999999996E-2</v>
      </c>
      <c r="BM24" s="25">
        <v>0.16350000000000001</v>
      </c>
      <c r="BN24" s="25">
        <v>0.1164</v>
      </c>
      <c r="BO24" s="25">
        <v>0.16309999999999999</v>
      </c>
      <c r="BP24" s="25">
        <v>0.11650000000000001</v>
      </c>
      <c r="BQ24" s="25">
        <v>9.6000000000000002E-2</v>
      </c>
      <c r="BR24" s="25">
        <v>0.1169</v>
      </c>
      <c r="BS24" s="25">
        <v>9.2999999999999999E-2</v>
      </c>
      <c r="BT24" s="25">
        <v>0.1116</v>
      </c>
      <c r="BU24" s="25">
        <v>8.4900000000000003E-2</v>
      </c>
      <c r="BV24" s="25">
        <v>7.0499999999999993E-2</v>
      </c>
      <c r="BW24" s="25">
        <v>0.11260000000000001</v>
      </c>
      <c r="BX24" s="25">
        <v>9.1499999999999998E-2</v>
      </c>
      <c r="BY24" s="25">
        <v>0.1074</v>
      </c>
      <c r="BZ24" s="25">
        <v>0.1158</v>
      </c>
      <c r="CA24" s="25">
        <v>8.7900000000000006E-2</v>
      </c>
      <c r="CB24" s="25">
        <v>0.21199999999999999</v>
      </c>
      <c r="CC24" s="25">
        <v>0.2122</v>
      </c>
      <c r="CD24" s="25">
        <v>0.2361</v>
      </c>
      <c r="CE24" s="25">
        <v>0.50719999999999998</v>
      </c>
      <c r="CF24" s="25">
        <v>0.16250000000000001</v>
      </c>
      <c r="CG24" s="25">
        <v>0.18729999999999999</v>
      </c>
      <c r="CH24" s="25">
        <v>0.15</v>
      </c>
      <c r="CI24" s="25">
        <v>0.13619999999999999</v>
      </c>
      <c r="CJ24" s="25">
        <v>0.26190000000000002</v>
      </c>
      <c r="CK24" s="25">
        <v>0.27860000000000001</v>
      </c>
      <c r="CL24" s="25">
        <v>0.15809999999999999</v>
      </c>
      <c r="CM24" s="25">
        <v>0.28079999999999999</v>
      </c>
      <c r="CN24" s="25">
        <v>0.10349999999999999</v>
      </c>
      <c r="CO24" s="25">
        <v>0.1381</v>
      </c>
      <c r="CP24" s="25">
        <v>0.17150000000000001</v>
      </c>
      <c r="CQ24" s="25">
        <v>0.1081</v>
      </c>
      <c r="CR24" s="25">
        <v>0.1201</v>
      </c>
      <c r="CS24" s="25">
        <v>0.13220000000000001</v>
      </c>
      <c r="CT24" s="25">
        <v>0.1026</v>
      </c>
      <c r="CU24" s="25">
        <v>0.15859999999999999</v>
      </c>
      <c r="CV24" s="25">
        <v>0.26840000000000003</v>
      </c>
      <c r="CW24" s="25">
        <v>0.223</v>
      </c>
      <c r="CX24" s="25">
        <v>0.1404</v>
      </c>
      <c r="CY24" s="25">
        <v>0.1308</v>
      </c>
      <c r="CZ24" s="25">
        <v>0.20569999999999999</v>
      </c>
      <c r="DA24" s="25">
        <v>0.56920000000000004</v>
      </c>
      <c r="DB24" s="25">
        <v>7.6799999999999993E-2</v>
      </c>
      <c r="DC24" s="25">
        <v>0.36059999999999998</v>
      </c>
      <c r="DD24" s="25">
        <v>0.1769</v>
      </c>
      <c r="DE24" s="25">
        <v>0.33210000000000001</v>
      </c>
      <c r="DF24" s="25">
        <v>0.25159999999999999</v>
      </c>
      <c r="DG24" s="25">
        <v>0.38</v>
      </c>
      <c r="DH24" s="25">
        <v>0.2984</v>
      </c>
      <c r="DI24" s="25">
        <v>0.15590000000000001</v>
      </c>
      <c r="DJ24" s="25">
        <v>0.22889999999999999</v>
      </c>
      <c r="DK24" s="25">
        <v>0.31240000000000001</v>
      </c>
      <c r="DL24" s="25">
        <v>0.28910000000000002</v>
      </c>
      <c r="DM24" s="25">
        <v>9.3600000000000003E-2</v>
      </c>
      <c r="DN24" s="25">
        <v>0.13400000000000001</v>
      </c>
      <c r="DO24" s="25">
        <v>0.19689999999999999</v>
      </c>
      <c r="DP24" s="25">
        <v>0.1976</v>
      </c>
      <c r="DQ24" s="25">
        <v>0.16869999999999999</v>
      </c>
      <c r="DR24" s="25">
        <v>0.3881</v>
      </c>
      <c r="DS24" s="25">
        <v>0.3352</v>
      </c>
      <c r="DT24" s="25">
        <v>0.1032</v>
      </c>
      <c r="DU24" s="25">
        <v>7.9100000000000004E-2</v>
      </c>
      <c r="DV24" s="25">
        <v>7.6499999999999999E-2</v>
      </c>
      <c r="DW24" s="25">
        <v>6.7799999999999999E-2</v>
      </c>
      <c r="DX24" s="25">
        <v>7.5300000000000006E-2</v>
      </c>
      <c r="DY24" s="25">
        <v>7.5800000000000006E-2</v>
      </c>
      <c r="DZ24" s="25">
        <v>8.0799999999999997E-2</v>
      </c>
      <c r="EA24" s="25">
        <v>9.5200000000000007E-2</v>
      </c>
      <c r="EB24" s="25">
        <v>5.4300000000000001E-2</v>
      </c>
      <c r="EC24" s="25">
        <v>5.6599999999999998E-2</v>
      </c>
      <c r="ED24" s="25">
        <v>5.9400000000000001E-2</v>
      </c>
      <c r="EE24" s="25">
        <v>6.2300000000000001E-2</v>
      </c>
      <c r="EF24" s="25">
        <v>5.6399999999999999E-2</v>
      </c>
      <c r="EG24" s="25">
        <v>0.1162</v>
      </c>
      <c r="EH24" s="25">
        <v>6.2600000000000003E-2</v>
      </c>
      <c r="EI24" s="25">
        <v>7.7700000000000005E-2</v>
      </c>
      <c r="EJ24" s="25">
        <v>0.06</v>
      </c>
      <c r="EK24" s="25">
        <v>0.1158</v>
      </c>
      <c r="EL24" s="25">
        <v>9.3299999999999994E-2</v>
      </c>
      <c r="EM24" s="25">
        <v>0.1353</v>
      </c>
      <c r="EN24" s="25">
        <v>7.6899999999999996E-2</v>
      </c>
      <c r="EO24" s="25">
        <v>0.11990000000000001</v>
      </c>
      <c r="EP24" s="25">
        <v>0.15379999999999999</v>
      </c>
      <c r="EQ24" s="25">
        <v>0.1341</v>
      </c>
      <c r="ER24" s="25">
        <v>0.10249999999999999</v>
      </c>
      <c r="ES24" s="25">
        <v>0.1343</v>
      </c>
      <c r="ET24" s="25">
        <v>0.1012</v>
      </c>
      <c r="EU24" s="25">
        <v>0.14119999999999999</v>
      </c>
      <c r="EV24" s="25">
        <v>0.12909999999999999</v>
      </c>
      <c r="EW24" s="25">
        <v>6.8599999999999994E-2</v>
      </c>
      <c r="EX24" s="25">
        <v>0.1167</v>
      </c>
      <c r="EY24" s="25">
        <v>0.19989999999999999</v>
      </c>
      <c r="EZ24" s="25">
        <v>0.19600000000000001</v>
      </c>
      <c r="FA24" s="25">
        <v>7.7799999999999994E-2</v>
      </c>
      <c r="FB24" s="25">
        <v>9.8400000000000001E-2</v>
      </c>
      <c r="FC24" s="25">
        <v>0.151</v>
      </c>
      <c r="FD24" s="25">
        <v>8.8499999999999995E-2</v>
      </c>
      <c r="FE24" s="25">
        <v>7.3800000000000004E-2</v>
      </c>
      <c r="FF24" s="25">
        <v>8.2299999999999998E-2</v>
      </c>
      <c r="FG24" s="25">
        <v>8.3699999999999997E-2</v>
      </c>
      <c r="FH24" s="25">
        <v>6.59E-2</v>
      </c>
      <c r="FI24" s="25">
        <v>0.12230000000000001</v>
      </c>
      <c r="FJ24" s="25">
        <v>8.2199999999999995E-2</v>
      </c>
      <c r="FK24" s="25">
        <v>8.9499999999999996E-2</v>
      </c>
      <c r="FL24" s="25">
        <v>7.51E-2</v>
      </c>
      <c r="FM24" s="25">
        <v>6.6199999999999995E-2</v>
      </c>
      <c r="FN24" s="25">
        <v>7.5800000000000006E-2</v>
      </c>
      <c r="FO24" s="25">
        <v>8.3000000000000004E-2</v>
      </c>
      <c r="FP24" s="25">
        <v>9.0800000000000006E-2</v>
      </c>
      <c r="FQ24" s="25">
        <v>8.7999999999999995E-2</v>
      </c>
      <c r="FR24" s="25">
        <v>7.8899999999999998E-2</v>
      </c>
      <c r="FS24" s="25">
        <v>0.1527</v>
      </c>
      <c r="FT24" s="25">
        <v>0.10050000000000001</v>
      </c>
      <c r="FU24" s="25">
        <v>0.13189999999999999</v>
      </c>
      <c r="FV24" s="25">
        <v>0.22040000000000001</v>
      </c>
      <c r="FW24" s="25">
        <v>0.1226</v>
      </c>
      <c r="FX24" s="25">
        <v>0.17199999999999999</v>
      </c>
      <c r="FY24" s="25">
        <v>0.1265</v>
      </c>
      <c r="FZ24" s="25">
        <v>8.0699999999999994E-2</v>
      </c>
      <c r="GA24" s="25">
        <v>7.0199999999999999E-2</v>
      </c>
      <c r="GB24" s="25">
        <v>3.8100000000000002E-2</v>
      </c>
      <c r="GC24" s="25">
        <v>4.0099999999999997E-2</v>
      </c>
      <c r="GD24" s="25">
        <v>5.3199999999999997E-2</v>
      </c>
      <c r="GE24" s="25">
        <v>3.0700000000000002E-2</v>
      </c>
      <c r="GF24" s="25">
        <v>0.115</v>
      </c>
      <c r="GG24" s="25">
        <v>0.15290000000000001</v>
      </c>
      <c r="GH24" s="25">
        <v>0.11269999999999999</v>
      </c>
      <c r="GI24" s="25">
        <v>0.1409</v>
      </c>
      <c r="GJ24" s="25">
        <v>0.1212</v>
      </c>
      <c r="GK24" s="25">
        <v>9.8199999999999996E-2</v>
      </c>
      <c r="GL24" s="25">
        <v>0.123</v>
      </c>
      <c r="GM24" s="25">
        <v>0.1908</v>
      </c>
      <c r="GN24" s="25">
        <v>0.1283</v>
      </c>
      <c r="GO24" s="25">
        <v>6.4500000000000002E-2</v>
      </c>
      <c r="GP24" s="25">
        <v>0.16650000000000001</v>
      </c>
      <c r="GQ24" s="25">
        <v>0.2472</v>
      </c>
      <c r="GR24" s="25">
        <v>0.1691</v>
      </c>
      <c r="GS24" s="25">
        <v>0.1061</v>
      </c>
      <c r="GT24" s="25">
        <v>0.10100000000000001</v>
      </c>
      <c r="GU24" s="25">
        <v>5.9700000000000003E-2</v>
      </c>
      <c r="GV24" s="25">
        <v>0.12559999999999999</v>
      </c>
      <c r="GW24" s="25">
        <v>0.13550000000000001</v>
      </c>
      <c r="GX24" s="25">
        <v>7.0800000000000002E-2</v>
      </c>
      <c r="GY24" s="25">
        <v>6.3700000000000007E-2</v>
      </c>
      <c r="GZ24" s="25">
        <v>8.6699999999999999E-2</v>
      </c>
      <c r="HA24" s="25">
        <v>6.4399999999999999E-2</v>
      </c>
      <c r="HB24" s="25">
        <v>2.98E-2</v>
      </c>
      <c r="HC24" s="25">
        <v>6.0699999999999997E-2</v>
      </c>
      <c r="HD24" s="25">
        <v>9.9400000000000002E-2</v>
      </c>
      <c r="HE24" s="25">
        <v>0.1993</v>
      </c>
      <c r="HF24" s="25">
        <v>4.0599999999999997E-2</v>
      </c>
      <c r="HG24" s="25">
        <v>0.1618</v>
      </c>
      <c r="HH24" s="25">
        <v>0.10349999999999999</v>
      </c>
      <c r="HI24" s="25">
        <v>0.1817</v>
      </c>
      <c r="HJ24" s="25">
        <v>0.11509999999999999</v>
      </c>
      <c r="HK24" s="25">
        <v>0</v>
      </c>
      <c r="HL24" s="25">
        <v>9.5200000000000007E-2</v>
      </c>
      <c r="HM24" s="25">
        <v>0.10680000000000001</v>
      </c>
      <c r="HN24" s="25">
        <v>4.9599999999999998E-2</v>
      </c>
      <c r="HO24" s="25">
        <v>8.0699999999999994E-2</v>
      </c>
      <c r="HP24" s="25">
        <v>0.12570000000000001</v>
      </c>
      <c r="HQ24" s="25">
        <v>8.3900000000000002E-2</v>
      </c>
      <c r="HR24" s="25">
        <v>0.1386</v>
      </c>
      <c r="HS24" s="25">
        <v>8.1000000000000003E-2</v>
      </c>
      <c r="HT24" s="25">
        <v>0.13639999999999999</v>
      </c>
      <c r="HU24" s="25">
        <v>4.2000000000000003E-2</v>
      </c>
      <c r="HV24" s="25">
        <v>0.11550000000000001</v>
      </c>
      <c r="HW24" s="25">
        <v>0.10009999999999999</v>
      </c>
      <c r="HX24" s="25">
        <v>7.8200000000000006E-2</v>
      </c>
      <c r="HY24" s="25">
        <v>4.1000000000000002E-2</v>
      </c>
      <c r="HZ24" s="25">
        <v>0.1386</v>
      </c>
      <c r="IA24" s="25">
        <v>0.113</v>
      </c>
      <c r="IB24" s="25">
        <v>7.2900000000000006E-2</v>
      </c>
      <c r="IC24" s="25">
        <v>5.8000000000000003E-2</v>
      </c>
      <c r="ID24" s="25">
        <v>9.1700000000000004E-2</v>
      </c>
      <c r="IE24" s="25">
        <v>0.12429999999999999</v>
      </c>
      <c r="IF24" s="25">
        <v>0.1439</v>
      </c>
      <c r="IG24" s="25">
        <v>0.16550000000000001</v>
      </c>
      <c r="IH24" s="25">
        <v>0.1633</v>
      </c>
      <c r="II24" s="25">
        <v>7.2700000000000001E-2</v>
      </c>
      <c r="IJ24" s="25">
        <v>6.8900000000000003E-2</v>
      </c>
      <c r="IK24" s="25">
        <v>0.1171</v>
      </c>
      <c r="IL24" s="25">
        <v>0.1326</v>
      </c>
      <c r="IM24" s="25">
        <v>0.12839999999999999</v>
      </c>
      <c r="IN24" s="25">
        <v>8.6900000000000005E-2</v>
      </c>
      <c r="IO24" s="25">
        <v>0.1774</v>
      </c>
      <c r="IP24" s="25">
        <v>0.1789</v>
      </c>
      <c r="IQ24" s="25">
        <v>0.13769999999999999</v>
      </c>
      <c r="IR24" s="25">
        <v>6.6100000000000006E-2</v>
      </c>
      <c r="IS24" s="25">
        <v>6.54E-2</v>
      </c>
      <c r="IT24" s="25">
        <v>7.1800000000000003E-2</v>
      </c>
      <c r="IU24" s="25">
        <v>7.4899999999999994E-2</v>
      </c>
      <c r="IV24" s="25">
        <v>7.1900000000000006E-2</v>
      </c>
      <c r="IW24" s="25">
        <v>5.62E-2</v>
      </c>
      <c r="IX24" s="25">
        <v>7.6200000000000004E-2</v>
      </c>
      <c r="IY24" s="25">
        <v>6.5699999999999995E-2</v>
      </c>
      <c r="IZ24" s="25">
        <v>8.0199999999999994E-2</v>
      </c>
      <c r="JA24" s="25">
        <v>7.2300000000000003E-2</v>
      </c>
      <c r="JB24" s="25">
        <v>0.18970000000000001</v>
      </c>
      <c r="JC24" s="25">
        <v>0.06</v>
      </c>
      <c r="JD24" s="25">
        <v>0.10009999999999999</v>
      </c>
      <c r="JE24" s="25">
        <v>0.3241</v>
      </c>
      <c r="JF24" s="25">
        <v>7.9200000000000007E-2</v>
      </c>
      <c r="JG24" s="25">
        <v>0.1101</v>
      </c>
      <c r="JH24" s="25">
        <v>5.57E-2</v>
      </c>
      <c r="JI24" s="25">
        <v>0.32240000000000002</v>
      </c>
      <c r="JJ24" s="25">
        <v>5.2600000000000001E-2</v>
      </c>
      <c r="JK24" s="25">
        <v>0.15390000000000001</v>
      </c>
      <c r="JL24" s="25">
        <v>6.6299999999999998E-2</v>
      </c>
      <c r="JM24" s="25">
        <v>5.16E-2</v>
      </c>
      <c r="JN24" s="25">
        <v>0.1052</v>
      </c>
      <c r="JO24" s="25">
        <v>0.1217</v>
      </c>
      <c r="JP24" s="25">
        <v>7.6899999999999996E-2</v>
      </c>
      <c r="JQ24" s="25">
        <v>6.3899999999999998E-2</v>
      </c>
      <c r="JR24" s="25">
        <v>0.12559999999999999</v>
      </c>
      <c r="JS24" s="25">
        <v>9.2999999999999999E-2</v>
      </c>
      <c r="JT24" s="25">
        <v>6.7900000000000002E-2</v>
      </c>
      <c r="JU24" s="25">
        <v>0.1096</v>
      </c>
      <c r="JV24" s="25">
        <v>9.2499999999999999E-2</v>
      </c>
      <c r="JW24" s="25">
        <v>0.1404</v>
      </c>
      <c r="JX24" s="25">
        <v>8.9399999999999993E-2</v>
      </c>
      <c r="JY24" s="25">
        <v>0.1241</v>
      </c>
      <c r="JZ24" s="25">
        <v>5.8099999999999999E-2</v>
      </c>
      <c r="KA24" s="25">
        <v>3.7600000000000001E-2</v>
      </c>
      <c r="KB24" s="25">
        <v>8.3900000000000002E-2</v>
      </c>
      <c r="KC24" s="25">
        <v>6.6600000000000006E-2</v>
      </c>
      <c r="KD24" s="25">
        <v>6.3500000000000001E-2</v>
      </c>
      <c r="KE24" s="25">
        <v>6.5500000000000003E-2</v>
      </c>
      <c r="KF24" s="25">
        <v>6.3899999999999998E-2</v>
      </c>
      <c r="KG24" s="25">
        <v>9.7600000000000006E-2</v>
      </c>
      <c r="KH24" s="25">
        <v>5.9299999999999999E-2</v>
      </c>
      <c r="KI24" s="25">
        <v>0.14069999999999999</v>
      </c>
      <c r="KJ24" s="25">
        <v>7.5999999999999998E-2</v>
      </c>
      <c r="KK24" s="25">
        <v>6.13E-2</v>
      </c>
      <c r="KL24" s="25">
        <v>0.1857</v>
      </c>
      <c r="KM24" s="25">
        <v>7.2099999999999997E-2</v>
      </c>
      <c r="KN24" s="25">
        <v>4.4299999999999999E-2</v>
      </c>
      <c r="KO24" s="25">
        <v>4.1799999999999997E-2</v>
      </c>
      <c r="KP24" s="25">
        <v>4.0899999999999999E-2</v>
      </c>
      <c r="KQ24" s="25">
        <v>0.1198</v>
      </c>
      <c r="KR24" s="25">
        <v>3.0300000000000001E-2</v>
      </c>
      <c r="KS24" s="25">
        <v>0.13389999999999999</v>
      </c>
      <c r="KT24" s="25">
        <v>0.15310000000000001</v>
      </c>
      <c r="KU24" s="25">
        <v>0.20619999999999999</v>
      </c>
      <c r="KV24" s="25">
        <v>4.53E-2</v>
      </c>
      <c r="KW24" s="25">
        <v>0.13600000000000001</v>
      </c>
      <c r="KX24" s="25">
        <v>0.1235</v>
      </c>
      <c r="KY24" s="25">
        <v>8.8900000000000007E-2</v>
      </c>
      <c r="KZ24" s="25">
        <v>0.1696</v>
      </c>
      <c r="LA24" s="25">
        <v>0.1038</v>
      </c>
      <c r="LB24" s="25">
        <v>0.1193</v>
      </c>
      <c r="LC24" s="25">
        <v>0.13350000000000001</v>
      </c>
      <c r="LD24" s="25">
        <v>0.13919999999999999</v>
      </c>
      <c r="LE24" s="25">
        <v>0.1172</v>
      </c>
      <c r="LF24" s="25">
        <v>8.1299999999999997E-2</v>
      </c>
      <c r="LG24" s="25">
        <v>9.6199999999999994E-2</v>
      </c>
      <c r="LH24" s="25">
        <v>9.4600000000000004E-2</v>
      </c>
      <c r="LI24" s="25">
        <v>8.7400000000000005E-2</v>
      </c>
      <c r="LJ24" s="25">
        <v>0.11360000000000001</v>
      </c>
      <c r="LK24" s="25">
        <v>3.8675999999999999</v>
      </c>
      <c r="LL24" s="25">
        <v>0.2364</v>
      </c>
      <c r="LM24" s="25">
        <v>0.124</v>
      </c>
      <c r="LN24" s="25">
        <v>0.2762</v>
      </c>
      <c r="LO24" s="25">
        <v>0.1069</v>
      </c>
      <c r="LP24" s="25">
        <v>0.1545</v>
      </c>
      <c r="LQ24" s="25">
        <v>0.23369999999999999</v>
      </c>
      <c r="LR24" s="25">
        <v>0.15279999999999999</v>
      </c>
      <c r="LS24" s="25">
        <v>0.1638</v>
      </c>
      <c r="LT24" s="25">
        <v>0.1454</v>
      </c>
      <c r="LU24" s="25">
        <v>6.3299999999999995E-2</v>
      </c>
      <c r="LV24" s="25">
        <v>0.1022</v>
      </c>
      <c r="LW24" s="25">
        <v>0.1125</v>
      </c>
      <c r="LX24" s="25">
        <v>0.17380000000000001</v>
      </c>
      <c r="LY24" s="25">
        <v>0.15029999999999999</v>
      </c>
      <c r="LZ24" s="25">
        <v>0.1081</v>
      </c>
      <c r="MA24" s="25">
        <v>0.11360000000000001</v>
      </c>
      <c r="MB24" s="25">
        <v>0.1196</v>
      </c>
      <c r="MC24" s="25">
        <v>0.1182</v>
      </c>
      <c r="MD24" s="25">
        <v>0.12989999999999999</v>
      </c>
      <c r="ME24" s="25">
        <v>0.1026</v>
      </c>
      <c r="MF24" s="25">
        <v>0.1255</v>
      </c>
      <c r="MG24" s="25">
        <v>0.1099</v>
      </c>
      <c r="MH24" s="25">
        <v>0.1099</v>
      </c>
      <c r="MI24" s="25">
        <v>7.4399999999999994E-2</v>
      </c>
      <c r="MJ24" s="25">
        <v>0.109</v>
      </c>
      <c r="MK24" s="25">
        <v>8.5999999999999993E-2</v>
      </c>
      <c r="ML24" s="25">
        <v>0.16550000000000001</v>
      </c>
      <c r="MM24" s="25">
        <v>6.1899999999999997E-2</v>
      </c>
      <c r="MN24" s="25">
        <v>6.9699999999999998E-2</v>
      </c>
      <c r="MO24" s="25">
        <v>4.7699999999999999E-2</v>
      </c>
      <c r="MP24" s="25">
        <v>6.59E-2</v>
      </c>
      <c r="MQ24" s="25">
        <v>8.5300000000000001E-2</v>
      </c>
      <c r="MR24" s="25">
        <v>9.7699999999999995E-2</v>
      </c>
      <c r="MS24" s="25">
        <v>0.2752</v>
      </c>
      <c r="MT24" s="25">
        <v>0.28499999999999998</v>
      </c>
      <c r="MU24" s="25">
        <v>0.24510000000000001</v>
      </c>
      <c r="MV24" s="25">
        <v>0.36820000000000003</v>
      </c>
      <c r="MW24" s="25">
        <v>0.104</v>
      </c>
      <c r="MX24" s="25">
        <v>0.1401</v>
      </c>
      <c r="MY24" s="25">
        <v>0.1075</v>
      </c>
      <c r="MZ24" s="25">
        <v>7.6100000000000001E-2</v>
      </c>
      <c r="NA24" s="25">
        <v>0.13689999999999999</v>
      </c>
      <c r="NB24" s="25">
        <v>4.4200000000000003E-2</v>
      </c>
      <c r="NC24" s="25">
        <v>0.12690000000000001</v>
      </c>
      <c r="ND24" s="25">
        <v>0.1124</v>
      </c>
      <c r="NE24" s="25">
        <v>6.3700000000000007E-2</v>
      </c>
      <c r="NF24" s="25">
        <v>6.1800000000000001E-2</v>
      </c>
      <c r="NG24" s="182">
        <v>6.4699999999999994E-2</v>
      </c>
      <c r="NH24" s="183">
        <v>7.17E-2</v>
      </c>
      <c r="NI24" s="184">
        <v>7.5499999999999998E-2</v>
      </c>
      <c r="NJ24" s="188">
        <v>6.9000000000000006E-2</v>
      </c>
    </row>
    <row r="25" spans="2:374" x14ac:dyDescent="0.3">
      <c r="B25" s="18" t="s">
        <v>836</v>
      </c>
      <c r="C25" s="24">
        <v>0.29399999999999998</v>
      </c>
      <c r="D25" s="25">
        <v>0.30919999999999997</v>
      </c>
      <c r="E25" s="25">
        <v>0.24959999999999999</v>
      </c>
      <c r="F25" s="25">
        <v>0.34100000000000003</v>
      </c>
      <c r="G25" s="25">
        <v>0.27700000000000002</v>
      </c>
      <c r="H25" s="25">
        <v>0.309</v>
      </c>
      <c r="I25" s="25">
        <v>0.2185</v>
      </c>
      <c r="J25" s="25">
        <v>0.30470000000000003</v>
      </c>
      <c r="K25" s="25">
        <v>0.17419999999999999</v>
      </c>
      <c r="L25" s="25">
        <v>0.31069999999999998</v>
      </c>
      <c r="M25" s="25">
        <v>0.2074</v>
      </c>
      <c r="N25" s="25">
        <v>0.35980000000000001</v>
      </c>
      <c r="O25" s="25">
        <v>0.26579999999999998</v>
      </c>
      <c r="P25" s="25">
        <v>0.23549999999999999</v>
      </c>
      <c r="Q25" s="25">
        <v>0</v>
      </c>
      <c r="R25" s="25">
        <v>0.28170000000000001</v>
      </c>
      <c r="S25" s="25">
        <v>0.37630000000000002</v>
      </c>
      <c r="T25" s="25">
        <v>0.3417</v>
      </c>
      <c r="U25" s="25">
        <v>0.46389999999999998</v>
      </c>
      <c r="V25" s="25">
        <v>0.51959999999999995</v>
      </c>
      <c r="W25" s="25">
        <v>0.56110000000000004</v>
      </c>
      <c r="X25" s="25">
        <v>0.45379999999999998</v>
      </c>
      <c r="Y25" s="25">
        <v>0.3165</v>
      </c>
      <c r="Z25" s="25">
        <v>0.4572</v>
      </c>
      <c r="AA25" s="25">
        <v>0.35899999999999999</v>
      </c>
      <c r="AB25" s="25">
        <v>0.43990000000000001</v>
      </c>
      <c r="AC25" s="25">
        <v>0.34820000000000001</v>
      </c>
      <c r="AD25" s="25">
        <v>0.3115</v>
      </c>
      <c r="AE25" s="25">
        <v>0.28110000000000002</v>
      </c>
      <c r="AF25" s="25">
        <v>0.35360000000000003</v>
      </c>
      <c r="AG25" s="25">
        <v>0.35389999999999999</v>
      </c>
      <c r="AH25" s="25">
        <v>0.42080000000000001</v>
      </c>
      <c r="AI25" s="25">
        <v>0.40510000000000002</v>
      </c>
      <c r="AJ25" s="25">
        <v>0.7177</v>
      </c>
      <c r="AK25" s="25">
        <v>0.42480000000000001</v>
      </c>
      <c r="AL25" s="25">
        <v>0.41039999999999999</v>
      </c>
      <c r="AM25" s="25">
        <v>0.57110000000000005</v>
      </c>
      <c r="AN25" s="25">
        <v>0.41660000000000003</v>
      </c>
      <c r="AO25" s="25">
        <v>0.219</v>
      </c>
      <c r="AP25" s="25">
        <v>0.60250000000000004</v>
      </c>
      <c r="AQ25" s="25">
        <v>0.32290000000000002</v>
      </c>
      <c r="AR25" s="25">
        <v>0.32629999999999998</v>
      </c>
      <c r="AS25" s="25">
        <v>0.29820000000000002</v>
      </c>
      <c r="AT25" s="25">
        <v>0.36480000000000001</v>
      </c>
      <c r="AU25" s="25">
        <v>0.37059999999999998</v>
      </c>
      <c r="AV25" s="25">
        <v>0.37959999999999999</v>
      </c>
      <c r="AW25" s="25">
        <v>0.29360000000000003</v>
      </c>
      <c r="AX25" s="25">
        <v>0.30649999999999999</v>
      </c>
      <c r="AY25" s="25">
        <v>0.27579999999999999</v>
      </c>
      <c r="AZ25" s="25">
        <v>0.31119999999999998</v>
      </c>
      <c r="BA25" s="25">
        <v>0.2646</v>
      </c>
      <c r="BB25" s="25">
        <v>0.51380000000000003</v>
      </c>
      <c r="BC25" s="25">
        <v>0.73499999999999999</v>
      </c>
      <c r="BD25" s="25">
        <v>0.33189999999999997</v>
      </c>
      <c r="BE25" s="25">
        <v>0.69969999999999999</v>
      </c>
      <c r="BF25" s="25">
        <v>0.28189999999999998</v>
      </c>
      <c r="BG25" s="25">
        <v>0.45169999999999999</v>
      </c>
      <c r="BH25" s="25">
        <v>0.68710000000000004</v>
      </c>
      <c r="BI25" s="25">
        <v>0.53390000000000004</v>
      </c>
      <c r="BJ25" s="25">
        <v>0.28599999999999998</v>
      </c>
      <c r="BK25" s="25">
        <v>0.54700000000000004</v>
      </c>
      <c r="BL25" s="25">
        <v>0.26079999999999998</v>
      </c>
      <c r="BM25" s="25">
        <v>0.45429999999999998</v>
      </c>
      <c r="BN25" s="25">
        <v>0.46029999999999999</v>
      </c>
      <c r="BO25" s="25">
        <v>0.58009999999999995</v>
      </c>
      <c r="BP25" s="25">
        <v>0.33510000000000001</v>
      </c>
      <c r="BQ25" s="25">
        <v>0.30669999999999997</v>
      </c>
      <c r="BR25" s="25">
        <v>0.29149999999999998</v>
      </c>
      <c r="BS25" s="25">
        <v>0.4884</v>
      </c>
      <c r="BT25" s="25">
        <v>0.49930000000000002</v>
      </c>
      <c r="BU25" s="25">
        <v>0.32350000000000001</v>
      </c>
      <c r="BV25" s="25">
        <v>0.37940000000000002</v>
      </c>
      <c r="BW25" s="25">
        <v>0.45350000000000001</v>
      </c>
      <c r="BX25" s="25">
        <v>0.28539999999999999</v>
      </c>
      <c r="BY25" s="25">
        <v>0.26979999999999998</v>
      </c>
      <c r="BZ25" s="25">
        <v>0.28100000000000003</v>
      </c>
      <c r="CA25" s="25">
        <v>0.52259999999999995</v>
      </c>
      <c r="CB25" s="25">
        <v>0.3407</v>
      </c>
      <c r="CC25" s="25">
        <v>0.3523</v>
      </c>
      <c r="CD25" s="25">
        <v>0.4718</v>
      </c>
      <c r="CE25" s="25">
        <v>0.46160000000000001</v>
      </c>
      <c r="CF25" s="25">
        <v>0.315</v>
      </c>
      <c r="CG25" s="25">
        <v>0.29749999999999999</v>
      </c>
      <c r="CH25" s="25">
        <v>0.22059999999999999</v>
      </c>
      <c r="CI25" s="25">
        <v>0.26679999999999998</v>
      </c>
      <c r="CJ25" s="25">
        <v>0.37309999999999999</v>
      </c>
      <c r="CK25" s="25">
        <v>0.37890000000000001</v>
      </c>
      <c r="CL25" s="25">
        <v>0.39910000000000001</v>
      </c>
      <c r="CM25" s="25">
        <v>0.3397</v>
      </c>
      <c r="CN25" s="25">
        <v>0.32919999999999999</v>
      </c>
      <c r="CO25" s="25">
        <v>0.4677</v>
      </c>
      <c r="CP25" s="25">
        <v>0.33750000000000002</v>
      </c>
      <c r="CQ25" s="25">
        <v>0.27300000000000002</v>
      </c>
      <c r="CR25" s="25">
        <v>0.31769999999999998</v>
      </c>
      <c r="CS25" s="25">
        <v>0.26869999999999999</v>
      </c>
      <c r="CT25" s="25">
        <v>0.28160000000000002</v>
      </c>
      <c r="CU25" s="25">
        <v>0.33129999999999998</v>
      </c>
      <c r="CV25" s="25">
        <v>0.29799999999999999</v>
      </c>
      <c r="CW25" s="25">
        <v>0.2868</v>
      </c>
      <c r="CX25" s="25">
        <v>0.28499999999999998</v>
      </c>
      <c r="CY25" s="25">
        <v>0.3553</v>
      </c>
      <c r="CZ25" s="25">
        <v>0.39779999999999999</v>
      </c>
      <c r="DA25" s="25">
        <v>0.41139999999999999</v>
      </c>
      <c r="DB25" s="25">
        <v>0.27560000000000001</v>
      </c>
      <c r="DC25" s="25">
        <v>0.37759999999999999</v>
      </c>
      <c r="DD25" s="25">
        <v>0.32079999999999997</v>
      </c>
      <c r="DE25" s="25">
        <v>0.48209999999999997</v>
      </c>
      <c r="DF25" s="25">
        <v>0.40129999999999999</v>
      </c>
      <c r="DG25" s="25">
        <v>0.34639999999999999</v>
      </c>
      <c r="DH25" s="25">
        <v>0.53129999999999999</v>
      </c>
      <c r="DI25" s="25">
        <v>0.19020000000000001</v>
      </c>
      <c r="DJ25" s="25">
        <v>0.32400000000000001</v>
      </c>
      <c r="DK25" s="25">
        <v>0.39279999999999998</v>
      </c>
      <c r="DL25" s="25">
        <v>0.41289999999999999</v>
      </c>
      <c r="DM25" s="25">
        <v>0.1585</v>
      </c>
      <c r="DN25" s="25">
        <v>0.41499999999999998</v>
      </c>
      <c r="DO25" s="25">
        <v>0.23449999999999999</v>
      </c>
      <c r="DP25" s="25">
        <v>0.25059999999999999</v>
      </c>
      <c r="DQ25" s="25">
        <v>0.252</v>
      </c>
      <c r="DR25" s="25">
        <v>0.31119999999999998</v>
      </c>
      <c r="DS25" s="25">
        <v>0.35270000000000001</v>
      </c>
      <c r="DT25" s="25">
        <v>0.31290000000000001</v>
      </c>
      <c r="DU25" s="25">
        <v>0.39400000000000002</v>
      </c>
      <c r="DV25" s="25">
        <v>0.2596</v>
      </c>
      <c r="DW25" s="25">
        <v>0.20780000000000001</v>
      </c>
      <c r="DX25" s="25">
        <v>0.26300000000000001</v>
      </c>
      <c r="DY25" s="25">
        <v>0.21840000000000001</v>
      </c>
      <c r="DZ25" s="25">
        <v>0.2742</v>
      </c>
      <c r="EA25" s="25">
        <v>0.28570000000000001</v>
      </c>
      <c r="EB25" s="25">
        <v>0.22939999999999999</v>
      </c>
      <c r="EC25" s="25">
        <v>0.24879999999999999</v>
      </c>
      <c r="ED25" s="25">
        <v>0.23799999999999999</v>
      </c>
      <c r="EE25" s="25">
        <v>0.31469999999999998</v>
      </c>
      <c r="EF25" s="25">
        <v>0.33169999999999999</v>
      </c>
      <c r="EG25" s="25">
        <v>0.36</v>
      </c>
      <c r="EH25" s="25">
        <v>0.1794</v>
      </c>
      <c r="EI25" s="25">
        <v>0.17710000000000001</v>
      </c>
      <c r="EJ25" s="25">
        <v>0.29749999999999999</v>
      </c>
      <c r="EK25" s="25">
        <v>0.29039999999999999</v>
      </c>
      <c r="EL25" s="25">
        <v>0.26719999999999999</v>
      </c>
      <c r="EM25" s="25">
        <v>0.25629999999999997</v>
      </c>
      <c r="EN25" s="25">
        <v>0.3039</v>
      </c>
      <c r="EO25" s="25">
        <v>0.35859999999999997</v>
      </c>
      <c r="EP25" s="25">
        <v>0.43419999999999997</v>
      </c>
      <c r="EQ25" s="25">
        <v>0.32329999999999998</v>
      </c>
      <c r="ER25" s="25">
        <v>0.31390000000000001</v>
      </c>
      <c r="ES25" s="25">
        <v>0.26950000000000002</v>
      </c>
      <c r="ET25" s="25">
        <v>0.44819999999999999</v>
      </c>
      <c r="EU25" s="25">
        <v>0.35410000000000003</v>
      </c>
      <c r="EV25" s="25">
        <v>0.24460000000000001</v>
      </c>
      <c r="EW25" s="25">
        <v>0.3251</v>
      </c>
      <c r="EX25" s="25">
        <v>0.46899999999999997</v>
      </c>
      <c r="EY25" s="25">
        <v>0.70379999999999998</v>
      </c>
      <c r="EZ25" s="25">
        <v>0.49080000000000001</v>
      </c>
      <c r="FA25" s="25">
        <v>0.2712</v>
      </c>
      <c r="FB25" s="25">
        <v>0.87129999999999996</v>
      </c>
      <c r="FC25" s="25">
        <v>0.30380000000000001</v>
      </c>
      <c r="FD25" s="25">
        <v>0.27579999999999999</v>
      </c>
      <c r="FE25" s="25">
        <v>0.26079999999999998</v>
      </c>
      <c r="FF25" s="25">
        <v>0.25290000000000001</v>
      </c>
      <c r="FG25" s="25">
        <v>0.38640000000000002</v>
      </c>
      <c r="FH25" s="25">
        <v>0.26750000000000002</v>
      </c>
      <c r="FI25" s="25">
        <v>0.3196</v>
      </c>
      <c r="FJ25" s="25">
        <v>0.42920000000000003</v>
      </c>
      <c r="FK25" s="25">
        <v>0.42770000000000002</v>
      </c>
      <c r="FL25" s="25">
        <v>0.30759999999999998</v>
      </c>
      <c r="FM25" s="25">
        <v>0.32940000000000003</v>
      </c>
      <c r="FN25" s="25">
        <v>0.36499999999999999</v>
      </c>
      <c r="FO25" s="25">
        <v>0.3649</v>
      </c>
      <c r="FP25" s="25">
        <v>0.31090000000000001</v>
      </c>
      <c r="FQ25" s="25">
        <v>0.28470000000000001</v>
      </c>
      <c r="FR25" s="25">
        <v>0.34760000000000002</v>
      </c>
      <c r="FS25" s="25">
        <v>0.82320000000000004</v>
      </c>
      <c r="FT25" s="25">
        <v>0.4113</v>
      </c>
      <c r="FU25" s="25">
        <v>0.3846</v>
      </c>
      <c r="FV25" s="25">
        <v>0.42249999999999999</v>
      </c>
      <c r="FW25" s="25">
        <v>0.32719999999999999</v>
      </c>
      <c r="FX25" s="25">
        <v>0.34150000000000003</v>
      </c>
      <c r="FY25" s="25">
        <v>0.38219999999999998</v>
      </c>
      <c r="FZ25" s="25">
        <v>0.25359999999999999</v>
      </c>
      <c r="GA25" s="25">
        <v>0.22289999999999999</v>
      </c>
      <c r="GB25" s="25">
        <v>0.21379999999999999</v>
      </c>
      <c r="GC25" s="25">
        <v>0.28739999999999999</v>
      </c>
      <c r="GD25" s="25">
        <v>0.2394</v>
      </c>
      <c r="GE25" s="25">
        <v>0.17080000000000001</v>
      </c>
      <c r="GF25" s="25">
        <v>0.24590000000000001</v>
      </c>
      <c r="GG25" s="25">
        <v>0.34239999999999998</v>
      </c>
      <c r="GH25" s="25">
        <v>0.27539999999999998</v>
      </c>
      <c r="GI25" s="25">
        <v>0.30990000000000001</v>
      </c>
      <c r="GJ25" s="25">
        <v>0.40760000000000002</v>
      </c>
      <c r="GK25" s="25">
        <v>0.34599999999999997</v>
      </c>
      <c r="GL25" s="25">
        <v>0.40229999999999999</v>
      </c>
      <c r="GM25" s="25">
        <v>0.36009999999999998</v>
      </c>
      <c r="GN25" s="25">
        <v>0.22539999999999999</v>
      </c>
      <c r="GO25" s="25">
        <v>0.19769999999999999</v>
      </c>
      <c r="GP25" s="25">
        <v>0.24010000000000001</v>
      </c>
      <c r="GQ25" s="25">
        <v>0.36849999999999999</v>
      </c>
      <c r="GR25" s="25">
        <v>0.31540000000000001</v>
      </c>
      <c r="GS25" s="25">
        <v>0.29199999999999998</v>
      </c>
      <c r="GT25" s="25">
        <v>0.25130000000000002</v>
      </c>
      <c r="GU25" s="25">
        <v>0.23899999999999999</v>
      </c>
      <c r="GV25" s="25">
        <v>0.32069999999999999</v>
      </c>
      <c r="GW25" s="25">
        <v>0.39629999999999999</v>
      </c>
      <c r="GX25" s="25">
        <v>0.30349999999999999</v>
      </c>
      <c r="GY25" s="25">
        <v>0.22819999999999999</v>
      </c>
      <c r="GZ25" s="25">
        <v>0.30780000000000002</v>
      </c>
      <c r="HA25" s="25">
        <v>0.19700000000000001</v>
      </c>
      <c r="HB25" s="25">
        <v>0.25509999999999999</v>
      </c>
      <c r="HC25" s="25">
        <v>0.2046</v>
      </c>
      <c r="HD25" s="25">
        <v>0.317</v>
      </c>
      <c r="HE25" s="25">
        <v>0.39629999999999999</v>
      </c>
      <c r="HF25" s="25">
        <v>0.21210000000000001</v>
      </c>
      <c r="HG25" s="25">
        <v>0.28120000000000001</v>
      </c>
      <c r="HH25" s="25">
        <v>0.36840000000000001</v>
      </c>
      <c r="HI25" s="25">
        <v>0.69469999999999998</v>
      </c>
      <c r="HJ25" s="25">
        <v>0.33350000000000002</v>
      </c>
      <c r="HK25" s="25">
        <v>0</v>
      </c>
      <c r="HL25" s="25">
        <v>0.31080000000000002</v>
      </c>
      <c r="HM25" s="25">
        <v>0.4138</v>
      </c>
      <c r="HN25" s="25">
        <v>0.29530000000000001</v>
      </c>
      <c r="HO25" s="25">
        <v>0.25719999999999998</v>
      </c>
      <c r="HP25" s="25">
        <v>0.36159999999999998</v>
      </c>
      <c r="HQ25" s="25">
        <v>0.24540000000000001</v>
      </c>
      <c r="HR25" s="25">
        <v>0.31130000000000002</v>
      </c>
      <c r="HS25" s="25">
        <v>0.70499999999999996</v>
      </c>
      <c r="HT25" s="25">
        <v>1.0667</v>
      </c>
      <c r="HU25" s="25">
        <v>0.15840000000000001</v>
      </c>
      <c r="HV25" s="25">
        <v>0.29270000000000002</v>
      </c>
      <c r="HW25" s="25">
        <v>0.26879999999999998</v>
      </c>
      <c r="HX25" s="25">
        <v>0.26519999999999999</v>
      </c>
      <c r="HY25" s="25">
        <v>0.19350000000000001</v>
      </c>
      <c r="HZ25" s="25">
        <v>0.47399999999999998</v>
      </c>
      <c r="IA25" s="25">
        <v>0.30509999999999998</v>
      </c>
      <c r="IB25" s="25">
        <v>0.35749999999999998</v>
      </c>
      <c r="IC25" s="25">
        <v>0.29099999999999998</v>
      </c>
      <c r="ID25" s="25">
        <v>0.25580000000000003</v>
      </c>
      <c r="IE25" s="25">
        <v>0.28870000000000001</v>
      </c>
      <c r="IF25" s="25">
        <v>0.38950000000000001</v>
      </c>
      <c r="IG25" s="25">
        <v>0.36520000000000002</v>
      </c>
      <c r="IH25" s="25">
        <v>0.3745</v>
      </c>
      <c r="II25" s="25">
        <v>0.2482</v>
      </c>
      <c r="IJ25" s="25">
        <v>0.3896</v>
      </c>
      <c r="IK25" s="25">
        <v>0.21429999999999999</v>
      </c>
      <c r="IL25" s="25">
        <v>0.214</v>
      </c>
      <c r="IM25" s="25">
        <v>0.30940000000000001</v>
      </c>
      <c r="IN25" s="25">
        <v>0.23330000000000001</v>
      </c>
      <c r="IO25" s="25">
        <v>0.26690000000000003</v>
      </c>
      <c r="IP25" s="25">
        <v>0.253</v>
      </c>
      <c r="IQ25" s="25">
        <v>0.27889999999999998</v>
      </c>
      <c r="IR25" s="25">
        <v>0.3044</v>
      </c>
      <c r="IS25" s="25">
        <v>0.26040000000000002</v>
      </c>
      <c r="IT25" s="25">
        <v>0.29430000000000001</v>
      </c>
      <c r="IU25" s="25">
        <v>0.48809999999999998</v>
      </c>
      <c r="IV25" s="25">
        <v>0.30470000000000003</v>
      </c>
      <c r="IW25" s="25">
        <v>0.25580000000000003</v>
      </c>
      <c r="IX25" s="25">
        <v>0.33960000000000001</v>
      </c>
      <c r="IY25" s="25">
        <v>0.24929999999999999</v>
      </c>
      <c r="IZ25" s="25">
        <v>0.30320000000000003</v>
      </c>
      <c r="JA25" s="25">
        <v>0.3196</v>
      </c>
      <c r="JB25" s="25">
        <v>0.65769999999999995</v>
      </c>
      <c r="JC25" s="25">
        <v>0.45650000000000002</v>
      </c>
      <c r="JD25" s="25">
        <v>0.49180000000000001</v>
      </c>
      <c r="JE25" s="25">
        <v>0.4743</v>
      </c>
      <c r="JF25" s="25">
        <v>0.46949999999999997</v>
      </c>
      <c r="JG25" s="25">
        <v>0.61939999999999995</v>
      </c>
      <c r="JH25" s="25">
        <v>0.60909999999999997</v>
      </c>
      <c r="JI25" s="25">
        <v>0.55910000000000004</v>
      </c>
      <c r="JJ25" s="25">
        <v>0.58309999999999995</v>
      </c>
      <c r="JK25" s="25">
        <v>0.58589999999999998</v>
      </c>
      <c r="JL25" s="25">
        <v>0.42399999999999999</v>
      </c>
      <c r="JM25" s="25">
        <v>0.45750000000000002</v>
      </c>
      <c r="JN25" s="25">
        <v>0.68420000000000003</v>
      </c>
      <c r="JO25" s="25">
        <v>0.83050000000000002</v>
      </c>
      <c r="JP25" s="25">
        <v>0.55779999999999996</v>
      </c>
      <c r="JQ25" s="25">
        <v>1.0254000000000001</v>
      </c>
      <c r="JR25" s="25">
        <v>0.87409999999999999</v>
      </c>
      <c r="JS25" s="25">
        <v>0.62490000000000001</v>
      </c>
      <c r="JT25" s="25">
        <v>0.80420000000000003</v>
      </c>
      <c r="JU25" s="25">
        <v>0.53080000000000005</v>
      </c>
      <c r="JV25" s="25">
        <v>0.63880000000000003</v>
      </c>
      <c r="JW25" s="25">
        <v>0.82830000000000004</v>
      </c>
      <c r="JX25" s="25">
        <v>0.68269999999999997</v>
      </c>
      <c r="JY25" s="25">
        <v>0.9456</v>
      </c>
      <c r="JZ25" s="25">
        <v>0.47460000000000002</v>
      </c>
      <c r="KA25" s="25">
        <v>0.18709999999999999</v>
      </c>
      <c r="KB25" s="25">
        <v>0.4597</v>
      </c>
      <c r="KC25" s="25">
        <v>0.41739999999999999</v>
      </c>
      <c r="KD25" s="25">
        <v>0.83809999999999996</v>
      </c>
      <c r="KE25" s="25">
        <v>1.4417</v>
      </c>
      <c r="KF25" s="25">
        <v>0.87119999999999997</v>
      </c>
      <c r="KG25" s="25">
        <v>1.2488999999999999</v>
      </c>
      <c r="KH25" s="25">
        <v>0.97130000000000005</v>
      </c>
      <c r="KI25" s="25">
        <v>3.1141999999999999</v>
      </c>
      <c r="KJ25" s="25">
        <v>0.80410000000000004</v>
      </c>
      <c r="KK25" s="25">
        <v>0.4829</v>
      </c>
      <c r="KL25" s="25">
        <v>0.69089999999999996</v>
      </c>
      <c r="KM25" s="25">
        <v>0.79879999999999995</v>
      </c>
      <c r="KN25" s="25">
        <v>0.30180000000000001</v>
      </c>
      <c r="KO25" s="25">
        <v>0.26419999999999999</v>
      </c>
      <c r="KP25" s="25">
        <v>0.3347</v>
      </c>
      <c r="KQ25" s="25">
        <v>0.59250000000000003</v>
      </c>
      <c r="KR25" s="25">
        <v>0.48209999999999997</v>
      </c>
      <c r="KS25" s="25">
        <v>0.45029999999999998</v>
      </c>
      <c r="KT25" s="25">
        <v>0.79769999999999996</v>
      </c>
      <c r="KU25" s="25">
        <v>0.52480000000000004</v>
      </c>
      <c r="KV25" s="25">
        <v>0.79849999999999999</v>
      </c>
      <c r="KW25" s="25">
        <v>0.6895</v>
      </c>
      <c r="KX25" s="25">
        <v>2.0466000000000002</v>
      </c>
      <c r="KY25" s="25">
        <v>0.75719999999999998</v>
      </c>
      <c r="KZ25" s="25">
        <v>1.0286</v>
      </c>
      <c r="LA25" s="25">
        <v>0.58930000000000005</v>
      </c>
      <c r="LB25" s="25">
        <v>1.1774</v>
      </c>
      <c r="LC25" s="25">
        <v>0.98609999999999998</v>
      </c>
      <c r="LD25" s="25">
        <v>1.1073</v>
      </c>
      <c r="LE25" s="25">
        <v>0.91510000000000002</v>
      </c>
      <c r="LF25" s="25">
        <v>0.65539999999999998</v>
      </c>
      <c r="LG25" s="25">
        <v>0.56140000000000001</v>
      </c>
      <c r="LH25" s="25">
        <v>0.81759999999999999</v>
      </c>
      <c r="LI25" s="25">
        <v>0.35849999999999999</v>
      </c>
      <c r="LJ25" s="25">
        <v>0.96389999999999998</v>
      </c>
      <c r="LK25" s="25">
        <v>0.52</v>
      </c>
      <c r="LL25" s="25">
        <v>17.909199999999998</v>
      </c>
      <c r="LM25" s="25">
        <v>13.307399999999999</v>
      </c>
      <c r="LN25" s="25">
        <v>6.9160000000000004</v>
      </c>
      <c r="LO25" s="25">
        <v>6.5743</v>
      </c>
      <c r="LP25" s="25">
        <v>10.869199999999999</v>
      </c>
      <c r="LQ25" s="25">
        <v>4.8741000000000003</v>
      </c>
      <c r="LR25" s="25">
        <v>16.160599999999999</v>
      </c>
      <c r="LS25" s="25">
        <v>7.9587000000000003</v>
      </c>
      <c r="LT25" s="25">
        <v>4.7667000000000002</v>
      </c>
      <c r="LU25" s="25">
        <v>0.39079999999999998</v>
      </c>
      <c r="LV25" s="25">
        <v>0.3629</v>
      </c>
      <c r="LW25" s="25">
        <v>0.85160000000000002</v>
      </c>
      <c r="LX25" s="25">
        <v>0.77500000000000002</v>
      </c>
      <c r="LY25" s="25">
        <v>0.63280000000000003</v>
      </c>
      <c r="LZ25" s="25">
        <v>0.66020000000000001</v>
      </c>
      <c r="MA25" s="25">
        <v>0.66659999999999997</v>
      </c>
      <c r="MB25" s="25">
        <v>0.65569999999999995</v>
      </c>
      <c r="MC25" s="25">
        <v>1.1307</v>
      </c>
      <c r="MD25" s="25">
        <v>0.59640000000000004</v>
      </c>
      <c r="ME25" s="25">
        <v>0.98850000000000005</v>
      </c>
      <c r="MF25" s="25">
        <v>0.81269999999999998</v>
      </c>
      <c r="MG25" s="25">
        <v>0.69040000000000001</v>
      </c>
      <c r="MH25" s="25">
        <v>0.8629</v>
      </c>
      <c r="MI25" s="25">
        <v>0.43709999999999999</v>
      </c>
      <c r="MJ25" s="25">
        <v>0.60260000000000002</v>
      </c>
      <c r="MK25" s="25">
        <v>0.61260000000000003</v>
      </c>
      <c r="ML25" s="25">
        <v>0.53269999999999995</v>
      </c>
      <c r="MM25" s="25">
        <v>0.317</v>
      </c>
      <c r="MN25" s="25">
        <v>0.66690000000000005</v>
      </c>
      <c r="MO25" s="25">
        <v>0.58779999999999999</v>
      </c>
      <c r="MP25" s="25">
        <v>0.45150000000000001</v>
      </c>
      <c r="MQ25" s="25">
        <v>0.53090000000000004</v>
      </c>
      <c r="MR25" s="25">
        <v>0.59030000000000005</v>
      </c>
      <c r="MS25" s="25">
        <v>0.62529999999999997</v>
      </c>
      <c r="MT25" s="25">
        <v>0.50700000000000001</v>
      </c>
      <c r="MU25" s="25">
        <v>0.54300000000000004</v>
      </c>
      <c r="MV25" s="25">
        <v>0.62960000000000005</v>
      </c>
      <c r="MW25" s="25">
        <v>0.38769999999999999</v>
      </c>
      <c r="MX25" s="25">
        <v>0.65869999999999995</v>
      </c>
      <c r="MY25" s="25">
        <v>0.57740000000000002</v>
      </c>
      <c r="MZ25" s="25">
        <v>0.28939999999999999</v>
      </c>
      <c r="NA25" s="25">
        <v>0.54139999999999999</v>
      </c>
      <c r="NB25" s="25">
        <v>0.2346</v>
      </c>
      <c r="NC25" s="25">
        <v>0.46429999999999999</v>
      </c>
      <c r="ND25" s="25">
        <v>0.62780000000000002</v>
      </c>
      <c r="NE25" s="25">
        <v>0.86319999999999997</v>
      </c>
      <c r="NF25" s="25">
        <v>0.71009999999999995</v>
      </c>
      <c r="NG25" s="182">
        <v>0.62190000000000001</v>
      </c>
      <c r="NH25" s="183">
        <v>0.8427</v>
      </c>
      <c r="NI25" s="184">
        <v>0.5665</v>
      </c>
      <c r="NJ25" s="188">
        <v>0.39739999999999998</v>
      </c>
    </row>
    <row r="26" spans="2:374" x14ac:dyDescent="0.3">
      <c r="B26" s="18" t="s">
        <v>837</v>
      </c>
      <c r="C26" s="24">
        <v>0.1144</v>
      </c>
      <c r="D26" s="25">
        <v>0.13339999999999999</v>
      </c>
      <c r="E26" s="25">
        <v>0.1348</v>
      </c>
      <c r="F26" s="25">
        <v>0.18329999999999999</v>
      </c>
      <c r="G26" s="25">
        <v>0.13139999999999999</v>
      </c>
      <c r="H26" s="25">
        <v>0.1114</v>
      </c>
      <c r="I26" s="25">
        <v>9.0499999999999997E-2</v>
      </c>
      <c r="J26" s="25">
        <v>0.1099</v>
      </c>
      <c r="K26" s="25">
        <v>9.1700000000000004E-2</v>
      </c>
      <c r="L26" s="25">
        <v>0.18590000000000001</v>
      </c>
      <c r="M26" s="25">
        <v>0.1105</v>
      </c>
      <c r="N26" s="25">
        <v>0.2155</v>
      </c>
      <c r="O26" s="25">
        <v>0.11219999999999999</v>
      </c>
      <c r="P26" s="25">
        <v>8.2799999999999999E-2</v>
      </c>
      <c r="Q26" s="25">
        <v>0</v>
      </c>
      <c r="R26" s="25">
        <v>8.2900000000000001E-2</v>
      </c>
      <c r="S26" s="25">
        <v>9.8599999999999993E-2</v>
      </c>
      <c r="T26" s="25">
        <v>0.10059999999999999</v>
      </c>
      <c r="U26" s="25">
        <v>0.1245</v>
      </c>
      <c r="V26" s="25">
        <v>0.14549999999999999</v>
      </c>
      <c r="W26" s="25">
        <v>9.1899999999999996E-2</v>
      </c>
      <c r="X26" s="25">
        <v>9.2399999999999996E-2</v>
      </c>
      <c r="Y26" s="25">
        <v>8.7900000000000006E-2</v>
      </c>
      <c r="Z26" s="25">
        <v>0.20349999999999999</v>
      </c>
      <c r="AA26" s="25">
        <v>0.1439</v>
      </c>
      <c r="AB26" s="25">
        <v>0.19539999999999999</v>
      </c>
      <c r="AC26" s="25">
        <v>0.1341</v>
      </c>
      <c r="AD26" s="25">
        <v>0.1021</v>
      </c>
      <c r="AE26" s="25">
        <v>0.1003</v>
      </c>
      <c r="AF26" s="25">
        <v>0.11360000000000001</v>
      </c>
      <c r="AG26" s="25">
        <v>0.1109</v>
      </c>
      <c r="AH26" s="25">
        <v>0.12470000000000001</v>
      </c>
      <c r="AI26" s="25">
        <v>0.11070000000000001</v>
      </c>
      <c r="AJ26" s="25">
        <v>9.6699999999999994E-2</v>
      </c>
      <c r="AK26" s="25">
        <v>0.1229</v>
      </c>
      <c r="AL26" s="25">
        <v>0.12130000000000001</v>
      </c>
      <c r="AM26" s="25">
        <v>0.13389999999999999</v>
      </c>
      <c r="AN26" s="25">
        <v>8.3699999999999997E-2</v>
      </c>
      <c r="AO26" s="25">
        <v>7.4200000000000002E-2</v>
      </c>
      <c r="AP26" s="25">
        <v>0.1305</v>
      </c>
      <c r="AQ26" s="25">
        <v>9.3200000000000005E-2</v>
      </c>
      <c r="AR26" s="25">
        <v>0.1023</v>
      </c>
      <c r="AS26" s="25">
        <v>9.7600000000000006E-2</v>
      </c>
      <c r="AT26" s="25">
        <v>9.0999999999999998E-2</v>
      </c>
      <c r="AU26" s="25">
        <v>8.2600000000000007E-2</v>
      </c>
      <c r="AV26" s="25">
        <v>0.10199999999999999</v>
      </c>
      <c r="AW26" s="25">
        <v>8.8400000000000006E-2</v>
      </c>
      <c r="AX26" s="25">
        <v>8.8999999999999996E-2</v>
      </c>
      <c r="AY26" s="25">
        <v>7.1400000000000005E-2</v>
      </c>
      <c r="AZ26" s="25">
        <v>7.8100000000000003E-2</v>
      </c>
      <c r="BA26" s="25">
        <v>8.1900000000000001E-2</v>
      </c>
      <c r="BB26" s="25">
        <v>0.1074</v>
      </c>
      <c r="BC26" s="25">
        <v>0.1186</v>
      </c>
      <c r="BD26" s="25">
        <v>8.3400000000000002E-2</v>
      </c>
      <c r="BE26" s="25">
        <v>0.10730000000000001</v>
      </c>
      <c r="BF26" s="25">
        <v>0.1047</v>
      </c>
      <c r="BG26" s="25">
        <v>0.12820000000000001</v>
      </c>
      <c r="BH26" s="25">
        <v>0.1144</v>
      </c>
      <c r="BI26" s="25">
        <v>0.13</v>
      </c>
      <c r="BJ26" s="25">
        <v>0.11219999999999999</v>
      </c>
      <c r="BK26" s="25">
        <v>0.1026</v>
      </c>
      <c r="BL26" s="25">
        <v>8.5099999999999995E-2</v>
      </c>
      <c r="BM26" s="25">
        <v>0.1061</v>
      </c>
      <c r="BN26" s="25">
        <v>0.1153</v>
      </c>
      <c r="BO26" s="25">
        <v>0.16589999999999999</v>
      </c>
      <c r="BP26" s="25">
        <v>9.3299999999999994E-2</v>
      </c>
      <c r="BQ26" s="25">
        <v>0.1123</v>
      </c>
      <c r="BR26" s="25">
        <v>8.9099999999999999E-2</v>
      </c>
      <c r="BS26" s="25">
        <v>0.1056</v>
      </c>
      <c r="BT26" s="25">
        <v>0.1157</v>
      </c>
      <c r="BU26" s="25">
        <v>0.1041</v>
      </c>
      <c r="BV26" s="25">
        <v>0.1042</v>
      </c>
      <c r="BW26" s="25">
        <v>0.1178</v>
      </c>
      <c r="BX26" s="25">
        <v>8.7900000000000006E-2</v>
      </c>
      <c r="BY26" s="25">
        <v>8.3900000000000002E-2</v>
      </c>
      <c r="BZ26" s="25">
        <v>8.2900000000000001E-2</v>
      </c>
      <c r="CA26" s="25">
        <v>0.1237</v>
      </c>
      <c r="CB26" s="25">
        <v>0.1153</v>
      </c>
      <c r="CC26" s="25">
        <v>0.11169999999999999</v>
      </c>
      <c r="CD26" s="25">
        <v>0.18149999999999999</v>
      </c>
      <c r="CE26" s="25">
        <v>0.13109999999999999</v>
      </c>
      <c r="CF26" s="25">
        <v>0.1099</v>
      </c>
      <c r="CG26" s="25">
        <v>0.10440000000000001</v>
      </c>
      <c r="CH26" s="25">
        <v>8.5000000000000006E-2</v>
      </c>
      <c r="CI26" s="25">
        <v>0.10589999999999999</v>
      </c>
      <c r="CJ26" s="25">
        <v>0.15340000000000001</v>
      </c>
      <c r="CK26" s="25">
        <v>0.18149999999999999</v>
      </c>
      <c r="CL26" s="25">
        <v>0.1265</v>
      </c>
      <c r="CM26" s="25">
        <v>0.1283</v>
      </c>
      <c r="CN26" s="25">
        <v>9.1999999999999998E-2</v>
      </c>
      <c r="CO26" s="25">
        <v>0.1012</v>
      </c>
      <c r="CP26" s="25">
        <v>0.10100000000000001</v>
      </c>
      <c r="CQ26" s="25">
        <v>9.0899999999999995E-2</v>
      </c>
      <c r="CR26" s="25">
        <v>8.9099999999999999E-2</v>
      </c>
      <c r="CS26" s="25">
        <v>9.0200000000000002E-2</v>
      </c>
      <c r="CT26" s="25">
        <v>8.6800000000000002E-2</v>
      </c>
      <c r="CU26" s="25">
        <v>8.2000000000000003E-2</v>
      </c>
      <c r="CV26" s="25">
        <v>0.12230000000000001</v>
      </c>
      <c r="CW26" s="25">
        <v>0.1222</v>
      </c>
      <c r="CX26" s="25">
        <v>9.8599999999999993E-2</v>
      </c>
      <c r="CY26" s="25">
        <v>0.1191</v>
      </c>
      <c r="CZ26" s="25">
        <v>0.18590000000000001</v>
      </c>
      <c r="DA26" s="25">
        <v>0.1769</v>
      </c>
      <c r="DB26" s="25">
        <v>0.1139</v>
      </c>
      <c r="DC26" s="25">
        <v>0.14069999999999999</v>
      </c>
      <c r="DD26" s="25">
        <v>0.106</v>
      </c>
      <c r="DE26" s="25">
        <v>0.1862</v>
      </c>
      <c r="DF26" s="25">
        <v>0.1341</v>
      </c>
      <c r="DG26" s="25">
        <v>0.12720000000000001</v>
      </c>
      <c r="DH26" s="25">
        <v>0.1789</v>
      </c>
      <c r="DI26" s="25">
        <v>8.6800000000000002E-2</v>
      </c>
      <c r="DJ26" s="25">
        <v>0.1239</v>
      </c>
      <c r="DK26" s="25">
        <v>0.19470000000000001</v>
      </c>
      <c r="DL26" s="25">
        <v>0.2082</v>
      </c>
      <c r="DM26" s="25">
        <v>6.6100000000000006E-2</v>
      </c>
      <c r="DN26" s="25">
        <v>0.15340000000000001</v>
      </c>
      <c r="DO26" s="25">
        <v>0.10150000000000001</v>
      </c>
      <c r="DP26" s="25">
        <v>0.11849999999999999</v>
      </c>
      <c r="DQ26" s="25">
        <v>0.1066</v>
      </c>
      <c r="DR26" s="25">
        <v>0.1623</v>
      </c>
      <c r="DS26" s="25">
        <v>0.1154</v>
      </c>
      <c r="DT26" s="25">
        <v>0.13250000000000001</v>
      </c>
      <c r="DU26" s="25">
        <v>0.10829999999999999</v>
      </c>
      <c r="DV26" s="25">
        <v>0.1013</v>
      </c>
      <c r="DW26" s="25">
        <v>8.0199999999999994E-2</v>
      </c>
      <c r="DX26" s="25">
        <v>0.10780000000000001</v>
      </c>
      <c r="DY26" s="25">
        <v>9.3799999999999994E-2</v>
      </c>
      <c r="DZ26" s="25">
        <v>0.1045</v>
      </c>
      <c r="EA26" s="25">
        <v>0.1366</v>
      </c>
      <c r="EB26" s="25">
        <v>7.4800000000000005E-2</v>
      </c>
      <c r="EC26" s="25">
        <v>9.5899999999999999E-2</v>
      </c>
      <c r="ED26" s="25">
        <v>8.1299999999999997E-2</v>
      </c>
      <c r="EE26" s="25">
        <v>9.3600000000000003E-2</v>
      </c>
      <c r="EF26" s="25">
        <v>8.4699999999999998E-2</v>
      </c>
      <c r="EG26" s="25">
        <v>0.1215</v>
      </c>
      <c r="EH26" s="25">
        <v>7.2900000000000006E-2</v>
      </c>
      <c r="EI26" s="25">
        <v>7.4200000000000002E-2</v>
      </c>
      <c r="EJ26" s="25">
        <v>7.7399999999999997E-2</v>
      </c>
      <c r="EK26" s="25">
        <v>0.1143</v>
      </c>
      <c r="EL26" s="25">
        <v>9.6799999999999997E-2</v>
      </c>
      <c r="EM26" s="25">
        <v>9.2200000000000004E-2</v>
      </c>
      <c r="EN26" s="25">
        <v>8.8900000000000007E-2</v>
      </c>
      <c r="EO26" s="25">
        <v>9.7699999999999995E-2</v>
      </c>
      <c r="EP26" s="25">
        <v>0.1014</v>
      </c>
      <c r="EQ26" s="25">
        <v>9.7799999999999998E-2</v>
      </c>
      <c r="ER26" s="25">
        <v>9.4500000000000001E-2</v>
      </c>
      <c r="ES26" s="25">
        <v>8.9899999999999994E-2</v>
      </c>
      <c r="ET26" s="25">
        <v>9.5699999999999993E-2</v>
      </c>
      <c r="EU26" s="25">
        <v>9.8799999999999999E-2</v>
      </c>
      <c r="EV26" s="25">
        <v>9.0899999999999995E-2</v>
      </c>
      <c r="EW26" s="25">
        <v>8.0299999999999996E-2</v>
      </c>
      <c r="EX26" s="25">
        <v>0.111</v>
      </c>
      <c r="EY26" s="25">
        <v>0.18740000000000001</v>
      </c>
      <c r="EZ26" s="25">
        <v>0.14499999999999999</v>
      </c>
      <c r="FA26" s="25">
        <v>9.2600000000000002E-2</v>
      </c>
      <c r="FB26" s="25">
        <v>0.16</v>
      </c>
      <c r="FC26" s="25">
        <v>0.1134</v>
      </c>
      <c r="FD26" s="25">
        <v>8.7800000000000003E-2</v>
      </c>
      <c r="FE26" s="25">
        <v>8.2900000000000001E-2</v>
      </c>
      <c r="FF26" s="25">
        <v>8.0100000000000005E-2</v>
      </c>
      <c r="FG26" s="25">
        <v>0.15859999999999999</v>
      </c>
      <c r="FH26" s="25">
        <v>9.9099999999999994E-2</v>
      </c>
      <c r="FI26" s="25">
        <v>0.13009999999999999</v>
      </c>
      <c r="FJ26" s="25">
        <v>0.12330000000000001</v>
      </c>
      <c r="FK26" s="25">
        <v>0.1056</v>
      </c>
      <c r="FL26" s="25">
        <v>0.128</v>
      </c>
      <c r="FM26" s="25">
        <v>0.11020000000000001</v>
      </c>
      <c r="FN26" s="25">
        <v>0.1163</v>
      </c>
      <c r="FO26" s="25">
        <v>0.1202</v>
      </c>
      <c r="FP26" s="25">
        <v>0.10929999999999999</v>
      </c>
      <c r="FQ26" s="25">
        <v>0.1055</v>
      </c>
      <c r="FR26" s="25">
        <v>0.1079</v>
      </c>
      <c r="FS26" s="25">
        <v>0.185</v>
      </c>
      <c r="FT26" s="25">
        <v>0.09</v>
      </c>
      <c r="FU26" s="25">
        <v>0.1187</v>
      </c>
      <c r="FV26" s="25">
        <v>0.1366</v>
      </c>
      <c r="FW26" s="25">
        <v>9.9699999999999997E-2</v>
      </c>
      <c r="FX26" s="25">
        <v>0.1389</v>
      </c>
      <c r="FY26" s="25">
        <v>0.11890000000000001</v>
      </c>
      <c r="FZ26" s="25">
        <v>8.3799999999999999E-2</v>
      </c>
      <c r="GA26" s="25">
        <v>8.4500000000000006E-2</v>
      </c>
      <c r="GB26" s="25">
        <v>7.46E-2</v>
      </c>
      <c r="GC26" s="25">
        <v>7.51E-2</v>
      </c>
      <c r="GD26" s="25">
        <v>9.2899999999999996E-2</v>
      </c>
      <c r="GE26" s="25">
        <v>7.2400000000000006E-2</v>
      </c>
      <c r="GF26" s="25">
        <v>9.0499999999999997E-2</v>
      </c>
      <c r="GG26" s="25">
        <v>0.1065</v>
      </c>
      <c r="GH26" s="25">
        <v>9.9500000000000005E-2</v>
      </c>
      <c r="GI26" s="25">
        <v>0.1103</v>
      </c>
      <c r="GJ26" s="25">
        <v>0.15190000000000001</v>
      </c>
      <c r="GK26" s="25">
        <v>0.12239999999999999</v>
      </c>
      <c r="GL26" s="25">
        <v>0.1358</v>
      </c>
      <c r="GM26" s="25">
        <v>0.11940000000000001</v>
      </c>
      <c r="GN26" s="25">
        <v>8.6900000000000005E-2</v>
      </c>
      <c r="GO26" s="25">
        <v>8.1799999999999998E-2</v>
      </c>
      <c r="GP26" s="25">
        <v>8.2199999999999995E-2</v>
      </c>
      <c r="GQ26" s="25">
        <v>0.13350000000000001</v>
      </c>
      <c r="GR26" s="25">
        <v>0.1041</v>
      </c>
      <c r="GS26" s="25">
        <v>0.1028</v>
      </c>
      <c r="GT26" s="25">
        <v>8.8800000000000004E-2</v>
      </c>
      <c r="GU26" s="25">
        <v>9.6699999999999994E-2</v>
      </c>
      <c r="GV26" s="25">
        <v>0.1084</v>
      </c>
      <c r="GW26" s="25">
        <v>0.1041</v>
      </c>
      <c r="GX26" s="25">
        <v>9.98E-2</v>
      </c>
      <c r="GY26" s="25">
        <v>8.48E-2</v>
      </c>
      <c r="GZ26" s="25">
        <v>0.1108</v>
      </c>
      <c r="HA26" s="25">
        <v>8.1000000000000003E-2</v>
      </c>
      <c r="HB26" s="25">
        <v>6.7599999999999993E-2</v>
      </c>
      <c r="HC26" s="25">
        <v>7.9600000000000004E-2</v>
      </c>
      <c r="HD26" s="25">
        <v>9.0300000000000005E-2</v>
      </c>
      <c r="HE26" s="25">
        <v>0.1163</v>
      </c>
      <c r="HF26" s="25">
        <v>8.1900000000000001E-2</v>
      </c>
      <c r="HG26" s="25">
        <v>0.108</v>
      </c>
      <c r="HH26" s="25">
        <v>0.13439999999999999</v>
      </c>
      <c r="HI26" s="25">
        <v>0.18859999999999999</v>
      </c>
      <c r="HJ26" s="25">
        <v>0.11890000000000001</v>
      </c>
      <c r="HK26" s="25">
        <v>0</v>
      </c>
      <c r="HL26" s="25">
        <v>8.8099999999999998E-2</v>
      </c>
      <c r="HM26" s="25">
        <v>9.5000000000000001E-2</v>
      </c>
      <c r="HN26" s="25">
        <v>8.7800000000000003E-2</v>
      </c>
      <c r="HO26" s="25">
        <v>8.8700000000000001E-2</v>
      </c>
      <c r="HP26" s="25">
        <v>9.2899999999999996E-2</v>
      </c>
      <c r="HQ26" s="25">
        <v>8.5800000000000001E-2</v>
      </c>
      <c r="HR26" s="25">
        <v>9.7100000000000006E-2</v>
      </c>
      <c r="HS26" s="25">
        <v>0.14480000000000001</v>
      </c>
      <c r="HT26" s="25">
        <v>0.1633</v>
      </c>
      <c r="HU26" s="25">
        <v>6.88E-2</v>
      </c>
      <c r="HV26" s="25">
        <v>0.1023</v>
      </c>
      <c r="HW26" s="25">
        <v>0.1018</v>
      </c>
      <c r="HX26" s="25">
        <v>8.4199999999999997E-2</v>
      </c>
      <c r="HY26" s="25">
        <v>7.2300000000000003E-2</v>
      </c>
      <c r="HZ26" s="25">
        <v>0.1328</v>
      </c>
      <c r="IA26" s="25">
        <v>8.5300000000000001E-2</v>
      </c>
      <c r="IB26" s="25">
        <v>8.7599999999999997E-2</v>
      </c>
      <c r="IC26" s="25">
        <v>8.4599999999999995E-2</v>
      </c>
      <c r="ID26" s="25">
        <v>8.2199999999999995E-2</v>
      </c>
      <c r="IE26" s="25">
        <v>8.4400000000000003E-2</v>
      </c>
      <c r="IF26" s="25">
        <v>0.1013</v>
      </c>
      <c r="IG26" s="25">
        <v>9.6699999999999994E-2</v>
      </c>
      <c r="IH26" s="25">
        <v>9.69E-2</v>
      </c>
      <c r="II26" s="25">
        <v>7.0800000000000002E-2</v>
      </c>
      <c r="IJ26" s="25">
        <v>9.0700000000000003E-2</v>
      </c>
      <c r="IK26" s="25">
        <v>7.8899999999999998E-2</v>
      </c>
      <c r="IL26" s="25">
        <v>7.8700000000000006E-2</v>
      </c>
      <c r="IM26" s="25">
        <v>8.5699999999999998E-2</v>
      </c>
      <c r="IN26" s="25">
        <v>8.3900000000000002E-2</v>
      </c>
      <c r="IO26" s="25">
        <v>8.6599999999999996E-2</v>
      </c>
      <c r="IP26" s="25">
        <v>8.8599999999999998E-2</v>
      </c>
      <c r="IQ26" s="25">
        <v>8.6199999999999999E-2</v>
      </c>
      <c r="IR26" s="25">
        <v>8.5199999999999998E-2</v>
      </c>
      <c r="IS26" s="25">
        <v>8.4500000000000006E-2</v>
      </c>
      <c r="IT26" s="25">
        <v>9.8199999999999996E-2</v>
      </c>
      <c r="IU26" s="25">
        <v>0.1094</v>
      </c>
      <c r="IV26" s="25">
        <v>9.0700000000000003E-2</v>
      </c>
      <c r="IW26" s="25">
        <v>7.9799999999999996E-2</v>
      </c>
      <c r="IX26" s="25">
        <v>9.2399999999999996E-2</v>
      </c>
      <c r="IY26" s="25">
        <v>8.5099999999999995E-2</v>
      </c>
      <c r="IZ26" s="25">
        <v>0.1095</v>
      </c>
      <c r="JA26" s="25">
        <v>8.8999999999999996E-2</v>
      </c>
      <c r="JB26" s="25">
        <v>0.14660000000000001</v>
      </c>
      <c r="JC26" s="25">
        <v>0.16250000000000001</v>
      </c>
      <c r="JD26" s="25">
        <v>0.2041</v>
      </c>
      <c r="JE26" s="25">
        <v>0.15129999999999999</v>
      </c>
      <c r="JF26" s="25">
        <v>0.20399999999999999</v>
      </c>
      <c r="JG26" s="25">
        <v>0.18479999999999999</v>
      </c>
      <c r="JH26" s="25">
        <v>0.26450000000000001</v>
      </c>
      <c r="JI26" s="25">
        <v>0.1431</v>
      </c>
      <c r="JJ26" s="25">
        <v>0.1704</v>
      </c>
      <c r="JK26" s="25">
        <v>0.1986</v>
      </c>
      <c r="JL26" s="25">
        <v>0.14949999999999999</v>
      </c>
      <c r="JM26" s="25">
        <v>0.1273</v>
      </c>
      <c r="JN26" s="25">
        <v>0.12759999999999999</v>
      </c>
      <c r="JO26" s="25">
        <v>0.16819999999999999</v>
      </c>
      <c r="JP26" s="25">
        <v>0.16980000000000001</v>
      </c>
      <c r="JQ26" s="25">
        <v>0.215</v>
      </c>
      <c r="JR26" s="25">
        <v>0.19789999999999999</v>
      </c>
      <c r="JS26" s="25">
        <v>0.15049999999999999</v>
      </c>
      <c r="JT26" s="25">
        <v>0.14660000000000001</v>
      </c>
      <c r="JU26" s="25">
        <v>0.13550000000000001</v>
      </c>
      <c r="JV26" s="25">
        <v>0.124</v>
      </c>
      <c r="JW26" s="25">
        <v>0.11799999999999999</v>
      </c>
      <c r="JX26" s="25">
        <v>0.1032</v>
      </c>
      <c r="JY26" s="25">
        <v>0.14499999999999999</v>
      </c>
      <c r="JZ26" s="25">
        <v>0.1363</v>
      </c>
      <c r="KA26" s="25">
        <v>7.1599999999999997E-2</v>
      </c>
      <c r="KB26" s="25">
        <v>0.27560000000000001</v>
      </c>
      <c r="KC26" s="25">
        <v>0.18659999999999999</v>
      </c>
      <c r="KD26" s="25">
        <v>0.1089</v>
      </c>
      <c r="KE26" s="25">
        <v>0.12509999999999999</v>
      </c>
      <c r="KF26" s="25">
        <v>0.13489999999999999</v>
      </c>
      <c r="KG26" s="25">
        <v>0.16789999999999999</v>
      </c>
      <c r="KH26" s="25">
        <v>0.12790000000000001</v>
      </c>
      <c r="KI26" s="25">
        <v>0.14269999999999999</v>
      </c>
      <c r="KJ26" s="25">
        <v>0.16839999999999999</v>
      </c>
      <c r="KK26" s="25">
        <v>0.1191</v>
      </c>
      <c r="KL26" s="25">
        <v>0.21129999999999999</v>
      </c>
      <c r="KM26" s="25">
        <v>0.20030000000000001</v>
      </c>
      <c r="KN26" s="25">
        <v>0.129</v>
      </c>
      <c r="KO26" s="25">
        <v>0.11940000000000001</v>
      </c>
      <c r="KP26" s="25">
        <v>0.14099999999999999</v>
      </c>
      <c r="KQ26" s="25">
        <v>0.19139999999999999</v>
      </c>
      <c r="KR26" s="25">
        <v>8.3699999999999997E-2</v>
      </c>
      <c r="KS26" s="25">
        <v>0.13789999999999999</v>
      </c>
      <c r="KT26" s="25">
        <v>0.14269999999999999</v>
      </c>
      <c r="KU26" s="25">
        <v>0.17680000000000001</v>
      </c>
      <c r="KV26" s="25">
        <v>0.1004</v>
      </c>
      <c r="KW26" s="25">
        <v>0.22370000000000001</v>
      </c>
      <c r="KX26" s="25">
        <v>0.217</v>
      </c>
      <c r="KY26" s="25">
        <v>0.2114</v>
      </c>
      <c r="KZ26" s="25">
        <v>0.2147</v>
      </c>
      <c r="LA26" s="25">
        <v>0.2152</v>
      </c>
      <c r="LB26" s="25">
        <v>0.2054</v>
      </c>
      <c r="LC26" s="25">
        <v>0.2213</v>
      </c>
      <c r="LD26" s="25">
        <v>0.2409</v>
      </c>
      <c r="LE26" s="25">
        <v>0.19900000000000001</v>
      </c>
      <c r="LF26" s="25">
        <v>0.14280000000000001</v>
      </c>
      <c r="LG26" s="25">
        <v>0.21229999999999999</v>
      </c>
      <c r="LH26" s="25">
        <v>0.2142</v>
      </c>
      <c r="LI26" s="25">
        <v>0.22</v>
      </c>
      <c r="LJ26" s="25">
        <v>0.15920000000000001</v>
      </c>
      <c r="LK26" s="25">
        <v>0.1963</v>
      </c>
      <c r="LL26" s="25">
        <v>0.25559999999999999</v>
      </c>
      <c r="LM26" s="25">
        <v>0.2097</v>
      </c>
      <c r="LN26" s="25">
        <v>0.2369</v>
      </c>
      <c r="LO26" s="25">
        <v>0.14660000000000001</v>
      </c>
      <c r="LP26" s="25">
        <v>0.251</v>
      </c>
      <c r="LQ26" s="25">
        <v>0.17929999999999999</v>
      </c>
      <c r="LR26" s="25">
        <v>0.2253</v>
      </c>
      <c r="LS26" s="25">
        <v>0.25269999999999998</v>
      </c>
      <c r="LT26" s="25">
        <v>0.1371</v>
      </c>
      <c r="LU26" s="25">
        <v>16.996400000000001</v>
      </c>
      <c r="LV26" s="25">
        <v>10.569100000000001</v>
      </c>
      <c r="LW26" s="25">
        <v>17.334700000000002</v>
      </c>
      <c r="LX26" s="25">
        <v>0.2329</v>
      </c>
      <c r="LY26" s="25">
        <v>0.20169999999999999</v>
      </c>
      <c r="LZ26" s="25">
        <v>0.1754</v>
      </c>
      <c r="MA26" s="25">
        <v>0.1583</v>
      </c>
      <c r="MB26" s="25">
        <v>0.1782</v>
      </c>
      <c r="MC26" s="25">
        <v>0.23200000000000001</v>
      </c>
      <c r="MD26" s="25">
        <v>0.19040000000000001</v>
      </c>
      <c r="ME26" s="25">
        <v>0.18640000000000001</v>
      </c>
      <c r="MF26" s="25">
        <v>0.21879999999999999</v>
      </c>
      <c r="MG26" s="25">
        <v>0.19939999999999999</v>
      </c>
      <c r="MH26" s="25">
        <v>0.2016</v>
      </c>
      <c r="MI26" s="25">
        <v>0.18490000000000001</v>
      </c>
      <c r="MJ26" s="25">
        <v>0.1678</v>
      </c>
      <c r="MK26" s="25">
        <v>0.32540000000000002</v>
      </c>
      <c r="ML26" s="25">
        <v>0.31330000000000002</v>
      </c>
      <c r="MM26" s="25">
        <v>0.18990000000000001</v>
      </c>
      <c r="MN26" s="25">
        <v>0.66910000000000003</v>
      </c>
      <c r="MO26" s="25">
        <v>0.1893</v>
      </c>
      <c r="MP26" s="25">
        <v>0.13719999999999999</v>
      </c>
      <c r="MQ26" s="25">
        <v>0.14230000000000001</v>
      </c>
      <c r="MR26" s="25">
        <v>0.2089</v>
      </c>
      <c r="MS26" s="25">
        <v>0.157</v>
      </c>
      <c r="MT26" s="25">
        <v>0.1671</v>
      </c>
      <c r="MU26" s="25">
        <v>0.13900000000000001</v>
      </c>
      <c r="MV26" s="25">
        <v>0.19520000000000001</v>
      </c>
      <c r="MW26" s="25">
        <v>0.18099999999999999</v>
      </c>
      <c r="MX26" s="25">
        <v>0.1993</v>
      </c>
      <c r="MY26" s="25">
        <v>0.1885</v>
      </c>
      <c r="MZ26" s="25">
        <v>0.13700000000000001</v>
      </c>
      <c r="NA26" s="25">
        <v>0.2389</v>
      </c>
      <c r="NB26" s="25">
        <v>0.16389999999999999</v>
      </c>
      <c r="NC26" s="25">
        <v>0.1867</v>
      </c>
      <c r="ND26" s="25">
        <v>0.21210000000000001</v>
      </c>
      <c r="NE26" s="25">
        <v>0.25659999999999999</v>
      </c>
      <c r="NF26" s="25">
        <v>0.51580000000000004</v>
      </c>
      <c r="NG26" s="182">
        <v>0.46239999999999998</v>
      </c>
      <c r="NH26" s="183">
        <v>0.21479999999999999</v>
      </c>
      <c r="NI26" s="184">
        <v>0.13780000000000001</v>
      </c>
      <c r="NJ26" s="188">
        <v>0.31019999999999998</v>
      </c>
    </row>
    <row r="27" spans="2:374" x14ac:dyDescent="0.3">
      <c r="B27" s="18" t="s">
        <v>838</v>
      </c>
      <c r="C27" s="24">
        <v>0.44679999999999997</v>
      </c>
      <c r="D27" s="25">
        <v>0.52729999999999999</v>
      </c>
      <c r="E27" s="25">
        <v>0.53800000000000003</v>
      </c>
      <c r="F27" s="25">
        <v>0.73089999999999999</v>
      </c>
      <c r="G27" s="25">
        <v>0.52039999999999997</v>
      </c>
      <c r="H27" s="25">
        <v>0.42959999999999998</v>
      </c>
      <c r="I27" s="25">
        <v>0.35610000000000003</v>
      </c>
      <c r="J27" s="25">
        <v>0.42320000000000002</v>
      </c>
      <c r="K27" s="25">
        <v>0.3639</v>
      </c>
      <c r="L27" s="25">
        <v>0.74509999999999998</v>
      </c>
      <c r="M27" s="25">
        <v>0.4355</v>
      </c>
      <c r="N27" s="25">
        <v>0.86329999999999996</v>
      </c>
      <c r="O27" s="25">
        <v>0.44350000000000001</v>
      </c>
      <c r="P27" s="25">
        <v>0.32569999999999999</v>
      </c>
      <c r="Q27" s="25">
        <v>0</v>
      </c>
      <c r="R27" s="25">
        <v>0.32390000000000002</v>
      </c>
      <c r="S27" s="25">
        <v>0.38090000000000002</v>
      </c>
      <c r="T27" s="25">
        <v>0.39319999999999999</v>
      </c>
      <c r="U27" s="25">
        <v>0.4879</v>
      </c>
      <c r="V27" s="25">
        <v>0.54910000000000003</v>
      </c>
      <c r="W27" s="25">
        <v>0.32150000000000001</v>
      </c>
      <c r="X27" s="25">
        <v>0.31669999999999998</v>
      </c>
      <c r="Y27" s="25">
        <v>0.34089999999999998</v>
      </c>
      <c r="Z27" s="25">
        <v>0.81089999999999995</v>
      </c>
      <c r="AA27" s="25">
        <v>0.54569999999999996</v>
      </c>
      <c r="AB27" s="25">
        <v>0.7651</v>
      </c>
      <c r="AC27" s="25">
        <v>0.53149999999999997</v>
      </c>
      <c r="AD27" s="25">
        <v>0.39229999999999998</v>
      </c>
      <c r="AE27" s="25">
        <v>0.38750000000000001</v>
      </c>
      <c r="AF27" s="25">
        <v>0.4325</v>
      </c>
      <c r="AG27" s="25">
        <v>0.41980000000000001</v>
      </c>
      <c r="AH27" s="25">
        <v>0.4844</v>
      </c>
      <c r="AI27" s="25">
        <v>0.4239</v>
      </c>
      <c r="AJ27" s="25">
        <v>0.36670000000000003</v>
      </c>
      <c r="AK27" s="25">
        <v>0.46129999999999999</v>
      </c>
      <c r="AL27" s="25">
        <v>0.45729999999999998</v>
      </c>
      <c r="AM27" s="25">
        <v>0.50409999999999999</v>
      </c>
      <c r="AN27" s="25">
        <v>0.3246</v>
      </c>
      <c r="AO27" s="25">
        <v>0.28470000000000001</v>
      </c>
      <c r="AP27" s="25">
        <v>0.49830000000000002</v>
      </c>
      <c r="AQ27" s="25">
        <v>0.3523</v>
      </c>
      <c r="AR27" s="25">
        <v>0.39300000000000002</v>
      </c>
      <c r="AS27" s="25">
        <v>0.36980000000000002</v>
      </c>
      <c r="AT27" s="25">
        <v>0.34689999999999999</v>
      </c>
      <c r="AU27" s="25">
        <v>0.31759999999999999</v>
      </c>
      <c r="AV27" s="25">
        <v>0.38819999999999999</v>
      </c>
      <c r="AW27" s="25">
        <v>0.34189999999999998</v>
      </c>
      <c r="AX27" s="25">
        <v>0.34389999999999998</v>
      </c>
      <c r="AY27" s="25">
        <v>0.28000000000000003</v>
      </c>
      <c r="AZ27" s="25">
        <v>0.30330000000000001</v>
      </c>
      <c r="BA27" s="25">
        <v>0.31900000000000001</v>
      </c>
      <c r="BB27" s="25">
        <v>0.41760000000000003</v>
      </c>
      <c r="BC27" s="25">
        <v>0.4491</v>
      </c>
      <c r="BD27" s="25">
        <v>0.3201</v>
      </c>
      <c r="BE27" s="25">
        <v>0.40899999999999997</v>
      </c>
      <c r="BF27" s="25">
        <v>0.4022</v>
      </c>
      <c r="BG27" s="25">
        <v>0.49840000000000001</v>
      </c>
      <c r="BH27" s="25">
        <v>0.4375</v>
      </c>
      <c r="BI27" s="25">
        <v>0.49959999999999999</v>
      </c>
      <c r="BJ27" s="25">
        <v>0.43880000000000002</v>
      </c>
      <c r="BK27" s="25">
        <v>0.3916</v>
      </c>
      <c r="BL27" s="25">
        <v>0.33160000000000001</v>
      </c>
      <c r="BM27" s="25">
        <v>0.39650000000000002</v>
      </c>
      <c r="BN27" s="25">
        <v>0.44500000000000001</v>
      </c>
      <c r="BO27" s="25">
        <v>0.63649999999999995</v>
      </c>
      <c r="BP27" s="25">
        <v>0.3518</v>
      </c>
      <c r="BQ27" s="25">
        <v>0.43209999999999998</v>
      </c>
      <c r="BR27" s="25">
        <v>0.3468</v>
      </c>
      <c r="BS27" s="25">
        <v>0.40760000000000002</v>
      </c>
      <c r="BT27" s="25">
        <v>0.4526</v>
      </c>
      <c r="BU27" s="25">
        <v>0.40229999999999999</v>
      </c>
      <c r="BV27" s="25">
        <v>0.40870000000000001</v>
      </c>
      <c r="BW27" s="25">
        <v>0.45590000000000003</v>
      </c>
      <c r="BX27" s="25">
        <v>0.33800000000000002</v>
      </c>
      <c r="BY27" s="25">
        <v>0.32719999999999999</v>
      </c>
      <c r="BZ27" s="25">
        <v>0.32190000000000002</v>
      </c>
      <c r="CA27" s="25">
        <v>0.46910000000000002</v>
      </c>
      <c r="CB27" s="25">
        <v>0.44800000000000001</v>
      </c>
      <c r="CC27" s="25">
        <v>0.4234</v>
      </c>
      <c r="CD27" s="25">
        <v>0.69710000000000005</v>
      </c>
      <c r="CE27" s="25">
        <v>0.51449999999999996</v>
      </c>
      <c r="CF27" s="25">
        <v>0.42480000000000001</v>
      </c>
      <c r="CG27" s="25">
        <v>0.39679999999999999</v>
      </c>
      <c r="CH27" s="25">
        <v>0.32969999999999999</v>
      </c>
      <c r="CI27" s="25">
        <v>0.41220000000000001</v>
      </c>
      <c r="CJ27" s="25">
        <v>0.60099999999999998</v>
      </c>
      <c r="CK27" s="25">
        <v>0.71360000000000001</v>
      </c>
      <c r="CL27" s="25">
        <v>0.4778</v>
      </c>
      <c r="CM27" s="25">
        <v>0.49919999999999998</v>
      </c>
      <c r="CN27" s="25">
        <v>0.36059999999999998</v>
      </c>
      <c r="CO27" s="25">
        <v>0.39269999999999999</v>
      </c>
      <c r="CP27" s="25">
        <v>0.39100000000000001</v>
      </c>
      <c r="CQ27" s="25">
        <v>0.3498</v>
      </c>
      <c r="CR27" s="25">
        <v>0.34370000000000001</v>
      </c>
      <c r="CS27" s="25">
        <v>0.34689999999999999</v>
      </c>
      <c r="CT27" s="25">
        <v>0.33700000000000002</v>
      </c>
      <c r="CU27" s="25">
        <v>0.32050000000000001</v>
      </c>
      <c r="CV27" s="25">
        <v>0.4708</v>
      </c>
      <c r="CW27" s="25">
        <v>0.47839999999999999</v>
      </c>
      <c r="CX27" s="25">
        <v>0.37540000000000001</v>
      </c>
      <c r="CY27" s="25">
        <v>0.4637</v>
      </c>
      <c r="CZ27" s="25">
        <v>0.74709999999999999</v>
      </c>
      <c r="DA27" s="25">
        <v>0.70250000000000001</v>
      </c>
      <c r="DB27" s="25">
        <v>0.45369999999999999</v>
      </c>
      <c r="DC27" s="25">
        <v>0.55859999999999999</v>
      </c>
      <c r="DD27" s="25">
        <v>0.41830000000000001</v>
      </c>
      <c r="DE27" s="25">
        <v>0.74199999999999999</v>
      </c>
      <c r="DF27" s="25">
        <v>0.5343</v>
      </c>
      <c r="DG27" s="25">
        <v>0.50309999999999999</v>
      </c>
      <c r="DH27" s="25">
        <v>0.71140000000000003</v>
      </c>
      <c r="DI27" s="25">
        <v>0.34379999999999999</v>
      </c>
      <c r="DJ27" s="25">
        <v>0.49430000000000002</v>
      </c>
      <c r="DK27" s="25">
        <v>0.77900000000000003</v>
      </c>
      <c r="DL27" s="25">
        <v>0.8276</v>
      </c>
      <c r="DM27" s="25">
        <v>0.26269999999999999</v>
      </c>
      <c r="DN27" s="25">
        <v>0.60009999999999997</v>
      </c>
      <c r="DO27" s="25">
        <v>0.40010000000000001</v>
      </c>
      <c r="DP27" s="25">
        <v>0.47149999999999997</v>
      </c>
      <c r="DQ27" s="25">
        <v>0.42249999999999999</v>
      </c>
      <c r="DR27" s="25">
        <v>0.6452</v>
      </c>
      <c r="DS27" s="25">
        <v>0.45760000000000001</v>
      </c>
      <c r="DT27" s="25">
        <v>0.52139999999999997</v>
      </c>
      <c r="DU27" s="25">
        <v>0.42020000000000002</v>
      </c>
      <c r="DV27" s="25">
        <v>0.39560000000000001</v>
      </c>
      <c r="DW27" s="25">
        <v>0.31569999999999998</v>
      </c>
      <c r="DX27" s="25">
        <v>0.42570000000000002</v>
      </c>
      <c r="DY27" s="25">
        <v>0.37059999999999998</v>
      </c>
      <c r="DZ27" s="25">
        <v>0.4098</v>
      </c>
      <c r="EA27" s="25">
        <v>0.54390000000000005</v>
      </c>
      <c r="EB27" s="25">
        <v>0.2928</v>
      </c>
      <c r="EC27" s="25">
        <v>0.38069999999999998</v>
      </c>
      <c r="ED27" s="25">
        <v>0.3165</v>
      </c>
      <c r="EE27" s="25">
        <v>0.36720000000000003</v>
      </c>
      <c r="EF27" s="25">
        <v>0.33179999999999998</v>
      </c>
      <c r="EG27" s="25">
        <v>0.4667</v>
      </c>
      <c r="EH27" s="25">
        <v>0.28570000000000001</v>
      </c>
      <c r="EI27" s="25">
        <v>0.2918</v>
      </c>
      <c r="EJ27" s="25">
        <v>0.30299999999999999</v>
      </c>
      <c r="EK27" s="25">
        <v>0.44640000000000002</v>
      </c>
      <c r="EL27" s="25">
        <v>0.37590000000000001</v>
      </c>
      <c r="EM27" s="25">
        <v>0.36559999999999998</v>
      </c>
      <c r="EN27" s="25">
        <v>0.34210000000000002</v>
      </c>
      <c r="EO27" s="25">
        <v>0.3775</v>
      </c>
      <c r="EP27" s="25">
        <v>0.39290000000000003</v>
      </c>
      <c r="EQ27" s="25">
        <v>0.38030000000000003</v>
      </c>
      <c r="ER27" s="25">
        <v>0.36630000000000001</v>
      </c>
      <c r="ES27" s="25">
        <v>0.33889999999999998</v>
      </c>
      <c r="ET27" s="25">
        <v>0.36570000000000003</v>
      </c>
      <c r="EU27" s="25">
        <v>0.38240000000000002</v>
      </c>
      <c r="EV27" s="25">
        <v>0.35709999999999997</v>
      </c>
      <c r="EW27" s="25">
        <v>0.31619999999999998</v>
      </c>
      <c r="EX27" s="25">
        <v>0.43530000000000002</v>
      </c>
      <c r="EY27" s="25">
        <v>0.74660000000000004</v>
      </c>
      <c r="EZ27" s="25">
        <v>0.5726</v>
      </c>
      <c r="FA27" s="25">
        <v>0.3553</v>
      </c>
      <c r="FB27" s="25">
        <v>0.60960000000000003</v>
      </c>
      <c r="FC27" s="25">
        <v>0.43930000000000002</v>
      </c>
      <c r="FD27" s="25">
        <v>0.34239999999999998</v>
      </c>
      <c r="FE27" s="25">
        <v>0.32850000000000001</v>
      </c>
      <c r="FF27" s="25">
        <v>0.31409999999999999</v>
      </c>
      <c r="FG27" s="25">
        <v>0.60360000000000003</v>
      </c>
      <c r="FH27" s="25">
        <v>0.38419999999999999</v>
      </c>
      <c r="FI27" s="25">
        <v>0.50439999999999996</v>
      </c>
      <c r="FJ27" s="25">
        <v>0.45450000000000002</v>
      </c>
      <c r="FK27" s="25">
        <v>0.39219999999999999</v>
      </c>
      <c r="FL27" s="25">
        <v>0.499</v>
      </c>
      <c r="FM27" s="25">
        <v>0.4163</v>
      </c>
      <c r="FN27" s="25">
        <v>0.43130000000000002</v>
      </c>
      <c r="FO27" s="25">
        <v>0.46820000000000001</v>
      </c>
      <c r="FP27" s="25">
        <v>0.40629999999999999</v>
      </c>
      <c r="FQ27" s="25">
        <v>0.40970000000000001</v>
      </c>
      <c r="FR27" s="25">
        <v>0.4163</v>
      </c>
      <c r="FS27" s="25">
        <v>0.72309999999999997</v>
      </c>
      <c r="FT27" s="25">
        <v>0.34329999999999999</v>
      </c>
      <c r="FU27" s="25">
        <v>0.4415</v>
      </c>
      <c r="FV27" s="25">
        <v>0.53600000000000003</v>
      </c>
      <c r="FW27" s="25">
        <v>0.38329999999999997</v>
      </c>
      <c r="FX27" s="25">
        <v>0.54310000000000003</v>
      </c>
      <c r="FY27" s="25">
        <v>0.45679999999999998</v>
      </c>
      <c r="FZ27" s="25">
        <v>0.32750000000000001</v>
      </c>
      <c r="GA27" s="25">
        <v>0.32950000000000002</v>
      </c>
      <c r="GB27" s="25">
        <v>0.29170000000000001</v>
      </c>
      <c r="GC27" s="25">
        <v>0.29320000000000002</v>
      </c>
      <c r="GD27" s="25">
        <v>0.36409999999999998</v>
      </c>
      <c r="GE27" s="25">
        <v>0.28749999999999998</v>
      </c>
      <c r="GF27" s="25">
        <v>0.35449999999999998</v>
      </c>
      <c r="GG27" s="25">
        <v>0.41220000000000001</v>
      </c>
      <c r="GH27" s="25">
        <v>0.39029999999999998</v>
      </c>
      <c r="GI27" s="25">
        <v>0.42949999999999999</v>
      </c>
      <c r="GJ27" s="25">
        <v>0.59179999999999999</v>
      </c>
      <c r="GK27" s="25">
        <v>0.47589999999999999</v>
      </c>
      <c r="GL27" s="25">
        <v>0.52329999999999999</v>
      </c>
      <c r="GM27" s="25">
        <v>0.4642</v>
      </c>
      <c r="GN27" s="25">
        <v>0.33860000000000001</v>
      </c>
      <c r="GO27" s="25">
        <v>0.3211</v>
      </c>
      <c r="GP27" s="25">
        <v>0.31850000000000001</v>
      </c>
      <c r="GQ27" s="25">
        <v>0.50870000000000004</v>
      </c>
      <c r="GR27" s="25">
        <v>0.39879999999999999</v>
      </c>
      <c r="GS27" s="25">
        <v>0.40139999999999998</v>
      </c>
      <c r="GT27" s="25">
        <v>0.34260000000000002</v>
      </c>
      <c r="GU27" s="25">
        <v>0.37369999999999998</v>
      </c>
      <c r="GV27" s="25">
        <v>0.41810000000000003</v>
      </c>
      <c r="GW27" s="25">
        <v>0.39989999999999998</v>
      </c>
      <c r="GX27" s="25">
        <v>0.38190000000000002</v>
      </c>
      <c r="GY27" s="25">
        <v>0.32990000000000003</v>
      </c>
      <c r="GZ27" s="25">
        <v>0.42820000000000003</v>
      </c>
      <c r="HA27" s="25">
        <v>0.31719999999999998</v>
      </c>
      <c r="HB27" s="25">
        <v>0.26550000000000001</v>
      </c>
      <c r="HC27" s="25">
        <v>0.31230000000000002</v>
      </c>
      <c r="HD27" s="25">
        <v>0.35139999999999999</v>
      </c>
      <c r="HE27" s="25">
        <v>0.45190000000000002</v>
      </c>
      <c r="HF27" s="25">
        <v>0.3201</v>
      </c>
      <c r="HG27" s="25">
        <v>0.42270000000000002</v>
      </c>
      <c r="HH27" s="25">
        <v>0.52039999999999997</v>
      </c>
      <c r="HI27" s="25">
        <v>0.748</v>
      </c>
      <c r="HJ27" s="25">
        <v>0.45779999999999998</v>
      </c>
      <c r="HK27" s="25">
        <v>0</v>
      </c>
      <c r="HL27" s="25">
        <v>0.34010000000000001</v>
      </c>
      <c r="HM27" s="25">
        <v>0.36699999999999999</v>
      </c>
      <c r="HN27" s="25">
        <v>0.33360000000000001</v>
      </c>
      <c r="HO27" s="25">
        <v>0.34520000000000001</v>
      </c>
      <c r="HP27" s="25">
        <v>0.35470000000000002</v>
      </c>
      <c r="HQ27" s="25">
        <v>0.33310000000000001</v>
      </c>
      <c r="HR27" s="25">
        <v>0.373</v>
      </c>
      <c r="HS27" s="25">
        <v>0.50290000000000001</v>
      </c>
      <c r="HT27" s="25">
        <v>0.621</v>
      </c>
      <c r="HU27" s="25">
        <v>0.27189999999999998</v>
      </c>
      <c r="HV27" s="25">
        <v>0.39839999999999998</v>
      </c>
      <c r="HW27" s="25">
        <v>0.39660000000000001</v>
      </c>
      <c r="HX27" s="25">
        <v>0.32679999999999998</v>
      </c>
      <c r="HY27" s="25">
        <v>0.2858</v>
      </c>
      <c r="HZ27" s="25">
        <v>0.52249999999999996</v>
      </c>
      <c r="IA27" s="25">
        <v>0.3347</v>
      </c>
      <c r="IB27" s="25">
        <v>0.33729999999999999</v>
      </c>
      <c r="IC27" s="25">
        <v>0.3271</v>
      </c>
      <c r="ID27" s="25">
        <v>0.31990000000000002</v>
      </c>
      <c r="IE27" s="25">
        <v>0.32919999999999999</v>
      </c>
      <c r="IF27" s="25">
        <v>0.39550000000000002</v>
      </c>
      <c r="IG27" s="25">
        <v>0.37930000000000003</v>
      </c>
      <c r="IH27" s="25">
        <v>0.37709999999999999</v>
      </c>
      <c r="II27" s="25">
        <v>0.27879999999999999</v>
      </c>
      <c r="IJ27" s="25">
        <v>0.35049999999999998</v>
      </c>
      <c r="IK27" s="25">
        <v>0.3095</v>
      </c>
      <c r="IL27" s="25">
        <v>0.30649999999999999</v>
      </c>
      <c r="IM27" s="25">
        <v>0.3332</v>
      </c>
      <c r="IN27" s="25">
        <v>0.32579999999999998</v>
      </c>
      <c r="IO27" s="25">
        <v>0.3357</v>
      </c>
      <c r="IP27" s="25">
        <v>0.34639999999999999</v>
      </c>
      <c r="IQ27" s="25">
        <v>0.33360000000000001</v>
      </c>
      <c r="IR27" s="25">
        <v>0.32219999999999999</v>
      </c>
      <c r="IS27" s="25">
        <v>0.33110000000000001</v>
      </c>
      <c r="IT27" s="25">
        <v>0.38829999999999998</v>
      </c>
      <c r="IU27" s="25">
        <v>0.34079999999999999</v>
      </c>
      <c r="IV27" s="25">
        <v>0.34329999999999999</v>
      </c>
      <c r="IW27" s="25">
        <v>0.30940000000000001</v>
      </c>
      <c r="IX27" s="25">
        <v>0.34949999999999998</v>
      </c>
      <c r="IY27" s="25">
        <v>0.3281</v>
      </c>
      <c r="IZ27" s="25">
        <v>0.4259</v>
      </c>
      <c r="JA27" s="25">
        <v>0.34250000000000003</v>
      </c>
      <c r="JB27" s="25">
        <v>0.52249999999999996</v>
      </c>
      <c r="JC27" s="25">
        <v>0.63260000000000005</v>
      </c>
      <c r="JD27" s="25">
        <v>0.62690000000000001</v>
      </c>
      <c r="JE27" s="25">
        <v>0.59060000000000001</v>
      </c>
      <c r="JF27" s="25">
        <v>0.58240000000000003</v>
      </c>
      <c r="JG27" s="25">
        <v>0.72860000000000003</v>
      </c>
      <c r="JH27" s="25">
        <v>0.61599999999999999</v>
      </c>
      <c r="JI27" s="25">
        <v>0.55500000000000005</v>
      </c>
      <c r="JJ27" s="25">
        <v>0.4481</v>
      </c>
      <c r="JK27" s="25">
        <v>0.6986</v>
      </c>
      <c r="JL27" s="25">
        <v>0.43290000000000001</v>
      </c>
      <c r="JM27" s="25">
        <v>0.4788</v>
      </c>
      <c r="JN27" s="25">
        <v>0.48749999999999999</v>
      </c>
      <c r="JO27" s="25">
        <v>0.65720000000000001</v>
      </c>
      <c r="JP27" s="25">
        <v>0.66649999999999998</v>
      </c>
      <c r="JQ27" s="25">
        <v>0.84519999999999995</v>
      </c>
      <c r="JR27" s="25">
        <v>0.747</v>
      </c>
      <c r="JS27" s="25">
        <v>0.57179999999999997</v>
      </c>
      <c r="JT27" s="25">
        <v>0.56399999999999995</v>
      </c>
      <c r="JU27" s="25">
        <v>0.52310000000000001</v>
      </c>
      <c r="JV27" s="25">
        <v>0.45519999999999999</v>
      </c>
      <c r="JW27" s="25">
        <v>0.42259999999999998</v>
      </c>
      <c r="JX27" s="25">
        <v>0.37680000000000002</v>
      </c>
      <c r="JY27" s="25">
        <v>0.56379999999999997</v>
      </c>
      <c r="JZ27" s="25">
        <v>0.49909999999999999</v>
      </c>
      <c r="KA27" s="25">
        <v>0.26329999999999998</v>
      </c>
      <c r="KB27" s="25">
        <v>0.88919999999999999</v>
      </c>
      <c r="KC27" s="25">
        <v>0.64949999999999997</v>
      </c>
      <c r="KD27" s="25">
        <v>0.40760000000000002</v>
      </c>
      <c r="KE27" s="25">
        <v>0.45540000000000003</v>
      </c>
      <c r="KF27" s="25">
        <v>0.48249999999999998</v>
      </c>
      <c r="KG27" s="25">
        <v>0.50149999999999995</v>
      </c>
      <c r="KH27" s="25">
        <v>0.45929999999999999</v>
      </c>
      <c r="KI27" s="25">
        <v>0.55020000000000002</v>
      </c>
      <c r="KJ27" s="25">
        <v>0.61639999999999995</v>
      </c>
      <c r="KK27" s="25">
        <v>0.43430000000000002</v>
      </c>
      <c r="KL27" s="25">
        <v>0.77649999999999997</v>
      </c>
      <c r="KM27" s="25">
        <v>0.76580000000000004</v>
      </c>
      <c r="KN27" s="25">
        <v>0.50580000000000003</v>
      </c>
      <c r="KO27" s="25">
        <v>0.4657</v>
      </c>
      <c r="KP27" s="25">
        <v>0.54349999999999998</v>
      </c>
      <c r="KQ27" s="25">
        <v>0.70930000000000004</v>
      </c>
      <c r="KR27" s="25">
        <v>0.31090000000000001</v>
      </c>
      <c r="KS27" s="25">
        <v>0.501</v>
      </c>
      <c r="KT27" s="25">
        <v>0.52510000000000001</v>
      </c>
      <c r="KU27" s="25">
        <v>0.6633</v>
      </c>
      <c r="KV27" s="25">
        <v>0.36549999999999999</v>
      </c>
      <c r="KW27" s="25">
        <v>0.85089999999999999</v>
      </c>
      <c r="KX27" s="25">
        <v>0.84699999999999998</v>
      </c>
      <c r="KY27" s="25">
        <v>0.78900000000000003</v>
      </c>
      <c r="KZ27" s="25">
        <v>0.73560000000000003</v>
      </c>
      <c r="LA27" s="25">
        <v>0.82189999999999996</v>
      </c>
      <c r="LB27" s="25">
        <v>0.76629999999999998</v>
      </c>
      <c r="LC27" s="25">
        <v>0.81320000000000003</v>
      </c>
      <c r="LD27" s="25">
        <v>0.92649999999999999</v>
      </c>
      <c r="LE27" s="25">
        <v>0.69259999999999999</v>
      </c>
      <c r="LF27" s="25">
        <v>0.52839999999999998</v>
      </c>
      <c r="LG27" s="25">
        <v>0.83130000000000004</v>
      </c>
      <c r="LH27" s="25">
        <v>0.8226</v>
      </c>
      <c r="LI27" s="25">
        <v>0.88370000000000004</v>
      </c>
      <c r="LJ27" s="25">
        <v>0.60099999999999998</v>
      </c>
      <c r="LK27" s="25">
        <v>0.75349999999999995</v>
      </c>
      <c r="LL27" s="25">
        <v>0.95369999999999999</v>
      </c>
      <c r="LM27" s="25">
        <v>0.63360000000000005</v>
      </c>
      <c r="LN27" s="25">
        <v>0.85750000000000004</v>
      </c>
      <c r="LO27" s="25">
        <v>0.5363</v>
      </c>
      <c r="LP27" s="25">
        <v>0.81220000000000003</v>
      </c>
      <c r="LQ27" s="25">
        <v>0.5827</v>
      </c>
      <c r="LR27" s="25">
        <v>0.84199999999999997</v>
      </c>
      <c r="LS27" s="25">
        <v>0.65780000000000005</v>
      </c>
      <c r="LT27" s="25">
        <v>0.50480000000000003</v>
      </c>
      <c r="LU27" s="25">
        <v>0.8054</v>
      </c>
      <c r="LV27" s="25">
        <v>0.68669999999999998</v>
      </c>
      <c r="LW27" s="25">
        <v>0.7339</v>
      </c>
      <c r="LX27" s="25">
        <v>7.3657000000000004</v>
      </c>
      <c r="LY27" s="25">
        <v>10.820499999999999</v>
      </c>
      <c r="LZ27" s="25">
        <v>11.2761</v>
      </c>
      <c r="MA27" s="25">
        <v>3.9548000000000001</v>
      </c>
      <c r="MB27" s="25">
        <v>6.4246999999999996</v>
      </c>
      <c r="MC27" s="25">
        <v>16.506799999999998</v>
      </c>
      <c r="MD27" s="25">
        <v>9.7668999999999997</v>
      </c>
      <c r="ME27" s="25">
        <v>6.4978999999999996</v>
      </c>
      <c r="MF27" s="25">
        <v>13.304600000000001</v>
      </c>
      <c r="MG27" s="25">
        <v>13.7096</v>
      </c>
      <c r="MH27" s="25">
        <v>22.5822</v>
      </c>
      <c r="MI27" s="25">
        <v>19.744</v>
      </c>
      <c r="MJ27" s="25">
        <v>10.4034</v>
      </c>
      <c r="MK27" s="25">
        <v>0.69879999999999998</v>
      </c>
      <c r="ML27" s="25">
        <v>0.93</v>
      </c>
      <c r="MM27" s="25">
        <v>0.64600000000000002</v>
      </c>
      <c r="MN27" s="25">
        <v>0.62790000000000001</v>
      </c>
      <c r="MO27" s="25">
        <v>0.52270000000000005</v>
      </c>
      <c r="MP27" s="25">
        <v>0.52739999999999998</v>
      </c>
      <c r="MQ27" s="25">
        <v>0.4894</v>
      </c>
      <c r="MR27" s="25">
        <v>0.62390000000000001</v>
      </c>
      <c r="MS27" s="25">
        <v>0.54769999999999996</v>
      </c>
      <c r="MT27" s="25">
        <v>0.64559999999999995</v>
      </c>
      <c r="MU27" s="25">
        <v>0.5141</v>
      </c>
      <c r="MV27" s="25">
        <v>0.76180000000000003</v>
      </c>
      <c r="MW27" s="25">
        <v>0.71930000000000005</v>
      </c>
      <c r="MX27" s="25">
        <v>0.79530000000000001</v>
      </c>
      <c r="MY27" s="25">
        <v>0.73699999999999999</v>
      </c>
      <c r="MZ27" s="25">
        <v>0.54730000000000001</v>
      </c>
      <c r="NA27" s="25">
        <v>0.90859999999999996</v>
      </c>
      <c r="NB27" s="25">
        <v>0.6623</v>
      </c>
      <c r="NC27" s="25">
        <v>0.73880000000000001</v>
      </c>
      <c r="ND27" s="25">
        <v>0.82799999999999996</v>
      </c>
      <c r="NE27" s="25">
        <v>0.53300000000000003</v>
      </c>
      <c r="NF27" s="25">
        <v>0.74029999999999996</v>
      </c>
      <c r="NG27" s="182">
        <v>0.79700000000000004</v>
      </c>
      <c r="NH27" s="183">
        <v>0.84279999999999999</v>
      </c>
      <c r="NI27" s="184">
        <v>0.52859999999999996</v>
      </c>
      <c r="NJ27" s="188">
        <v>1.2583</v>
      </c>
    </row>
    <row r="28" spans="2:374" x14ac:dyDescent="0.3">
      <c r="B28" s="18" t="s">
        <v>839</v>
      </c>
      <c r="C28" s="24">
        <v>9.6500000000000002E-2</v>
      </c>
      <c r="D28" s="25">
        <v>0.1085</v>
      </c>
      <c r="E28" s="25">
        <v>0.1065</v>
      </c>
      <c r="F28" s="25">
        <v>0.1457</v>
      </c>
      <c r="G28" s="25">
        <v>0.1061</v>
      </c>
      <c r="H28" s="25">
        <v>0.10009999999999999</v>
      </c>
      <c r="I28" s="25">
        <v>7.3899999999999993E-2</v>
      </c>
      <c r="J28" s="25">
        <v>9.5299999999999996E-2</v>
      </c>
      <c r="K28" s="25">
        <v>7.4499999999999997E-2</v>
      </c>
      <c r="L28" s="25">
        <v>0.1459</v>
      </c>
      <c r="M28" s="25">
        <v>8.5999999999999993E-2</v>
      </c>
      <c r="N28" s="25">
        <v>0.16639999999999999</v>
      </c>
      <c r="O28" s="25">
        <v>9.3100000000000002E-2</v>
      </c>
      <c r="P28" s="25">
        <v>7.0199999999999999E-2</v>
      </c>
      <c r="Q28" s="25">
        <v>0</v>
      </c>
      <c r="R28" s="25">
        <v>6.9699999999999998E-2</v>
      </c>
      <c r="S28" s="25">
        <v>8.5999999999999993E-2</v>
      </c>
      <c r="T28" s="25">
        <v>8.5699999999999998E-2</v>
      </c>
      <c r="U28" s="25">
        <v>0.10539999999999999</v>
      </c>
      <c r="V28" s="25">
        <v>0.12720000000000001</v>
      </c>
      <c r="W28" s="25">
        <v>7.3700000000000002E-2</v>
      </c>
      <c r="X28" s="25">
        <v>7.2099999999999997E-2</v>
      </c>
      <c r="Y28" s="25">
        <v>8.5500000000000007E-2</v>
      </c>
      <c r="Z28" s="25">
        <v>0.16289999999999999</v>
      </c>
      <c r="AA28" s="25">
        <v>0.1182</v>
      </c>
      <c r="AB28" s="25">
        <v>0.156</v>
      </c>
      <c r="AC28" s="25">
        <v>0.11</v>
      </c>
      <c r="AD28" s="25">
        <v>9.0399999999999994E-2</v>
      </c>
      <c r="AE28" s="25">
        <v>8.5199999999999998E-2</v>
      </c>
      <c r="AF28" s="25">
        <v>0.10050000000000001</v>
      </c>
      <c r="AG28" s="25">
        <v>9.8199999999999996E-2</v>
      </c>
      <c r="AH28" s="25">
        <v>0.1069</v>
      </c>
      <c r="AI28" s="25">
        <v>9.6799999999999997E-2</v>
      </c>
      <c r="AJ28" s="25">
        <v>8.3199999999999996E-2</v>
      </c>
      <c r="AK28" s="25">
        <v>0.1104</v>
      </c>
      <c r="AL28" s="25">
        <v>0.10929999999999999</v>
      </c>
      <c r="AM28" s="25">
        <v>0.11940000000000001</v>
      </c>
      <c r="AN28" s="25">
        <v>7.0900000000000005E-2</v>
      </c>
      <c r="AO28" s="25">
        <v>6.4699999999999994E-2</v>
      </c>
      <c r="AP28" s="25">
        <v>0.11070000000000001</v>
      </c>
      <c r="AQ28" s="25">
        <v>8.09E-2</v>
      </c>
      <c r="AR28" s="25">
        <v>8.6300000000000002E-2</v>
      </c>
      <c r="AS28" s="25">
        <v>8.6099999999999996E-2</v>
      </c>
      <c r="AT28" s="25">
        <v>7.9200000000000007E-2</v>
      </c>
      <c r="AU28" s="25">
        <v>7.0999999999999994E-2</v>
      </c>
      <c r="AV28" s="25">
        <v>8.9200000000000002E-2</v>
      </c>
      <c r="AW28" s="25">
        <v>7.1800000000000003E-2</v>
      </c>
      <c r="AX28" s="25">
        <v>7.51E-2</v>
      </c>
      <c r="AY28" s="25">
        <v>5.8299999999999998E-2</v>
      </c>
      <c r="AZ28" s="25">
        <v>6.54E-2</v>
      </c>
      <c r="BA28" s="25">
        <v>6.9099999999999995E-2</v>
      </c>
      <c r="BB28" s="25">
        <v>8.9899999999999994E-2</v>
      </c>
      <c r="BC28" s="25">
        <v>0.1045</v>
      </c>
      <c r="BD28" s="25">
        <v>7.0499999999999993E-2</v>
      </c>
      <c r="BE28" s="25">
        <v>9.1499999999999998E-2</v>
      </c>
      <c r="BF28" s="25">
        <v>9.1499999999999998E-2</v>
      </c>
      <c r="BG28" s="25">
        <v>0.1176</v>
      </c>
      <c r="BH28" s="25">
        <v>9.8699999999999996E-2</v>
      </c>
      <c r="BI28" s="25">
        <v>0.1142</v>
      </c>
      <c r="BJ28" s="25">
        <v>9.4600000000000004E-2</v>
      </c>
      <c r="BK28" s="25">
        <v>0.09</v>
      </c>
      <c r="BL28" s="25">
        <v>7.1800000000000003E-2</v>
      </c>
      <c r="BM28" s="25">
        <v>0.10050000000000001</v>
      </c>
      <c r="BN28" s="25">
        <v>0.1002</v>
      </c>
      <c r="BO28" s="25">
        <v>0.1421</v>
      </c>
      <c r="BP28" s="25">
        <v>8.5199999999999998E-2</v>
      </c>
      <c r="BQ28" s="25">
        <v>9.6299999999999997E-2</v>
      </c>
      <c r="BR28" s="25">
        <v>7.8899999999999998E-2</v>
      </c>
      <c r="BS28" s="25">
        <v>9.1999999999999998E-2</v>
      </c>
      <c r="BT28" s="25">
        <v>9.7699999999999995E-2</v>
      </c>
      <c r="BU28" s="25">
        <v>8.9099999999999999E-2</v>
      </c>
      <c r="BV28" s="25">
        <v>8.8099999999999998E-2</v>
      </c>
      <c r="BW28" s="25">
        <v>0.10390000000000001</v>
      </c>
      <c r="BX28" s="25">
        <v>7.7600000000000002E-2</v>
      </c>
      <c r="BY28" s="25">
        <v>7.2099999999999997E-2</v>
      </c>
      <c r="BZ28" s="25">
        <v>7.2099999999999997E-2</v>
      </c>
      <c r="CA28" s="25">
        <v>0.10580000000000001</v>
      </c>
      <c r="CB28" s="25">
        <v>0.1021</v>
      </c>
      <c r="CC28" s="25">
        <v>0.10150000000000001</v>
      </c>
      <c r="CD28" s="25">
        <v>0.16009999999999999</v>
      </c>
      <c r="CE28" s="25">
        <v>0.12280000000000001</v>
      </c>
      <c r="CF28" s="25">
        <v>9.7500000000000003E-2</v>
      </c>
      <c r="CG28" s="25">
        <v>9.69E-2</v>
      </c>
      <c r="CH28" s="25">
        <v>7.46E-2</v>
      </c>
      <c r="CI28" s="25">
        <v>9.1200000000000003E-2</v>
      </c>
      <c r="CJ28" s="25">
        <v>0.13200000000000001</v>
      </c>
      <c r="CK28" s="25">
        <v>0.1527</v>
      </c>
      <c r="CL28" s="25">
        <v>0.1113</v>
      </c>
      <c r="CM28" s="25">
        <v>0.1123</v>
      </c>
      <c r="CN28" s="25">
        <v>7.8200000000000006E-2</v>
      </c>
      <c r="CO28" s="25">
        <v>8.6599999999999996E-2</v>
      </c>
      <c r="CP28" s="25">
        <v>8.7900000000000006E-2</v>
      </c>
      <c r="CQ28" s="25">
        <v>7.8899999999999998E-2</v>
      </c>
      <c r="CR28" s="25">
        <v>7.85E-2</v>
      </c>
      <c r="CS28" s="25">
        <v>8.1500000000000003E-2</v>
      </c>
      <c r="CT28" s="25">
        <v>7.6200000000000004E-2</v>
      </c>
      <c r="CU28" s="25">
        <v>7.5700000000000003E-2</v>
      </c>
      <c r="CV28" s="25">
        <v>0.1106</v>
      </c>
      <c r="CW28" s="25">
        <v>0.105</v>
      </c>
      <c r="CX28" s="25">
        <v>8.8200000000000001E-2</v>
      </c>
      <c r="CY28" s="25">
        <v>9.9599999999999994E-2</v>
      </c>
      <c r="CZ28" s="25">
        <v>0.14990000000000001</v>
      </c>
      <c r="DA28" s="25">
        <v>0.16589999999999999</v>
      </c>
      <c r="DB28" s="25">
        <v>9.2600000000000002E-2</v>
      </c>
      <c r="DC28" s="25">
        <v>0.1244</v>
      </c>
      <c r="DD28" s="25">
        <v>9.1200000000000003E-2</v>
      </c>
      <c r="DE28" s="25">
        <v>0.15820000000000001</v>
      </c>
      <c r="DF28" s="25">
        <v>0.1142</v>
      </c>
      <c r="DG28" s="25">
        <v>0.1163</v>
      </c>
      <c r="DH28" s="25">
        <v>0.1522</v>
      </c>
      <c r="DI28" s="25">
        <v>7.5399999999999995E-2</v>
      </c>
      <c r="DJ28" s="25">
        <v>0.10539999999999999</v>
      </c>
      <c r="DK28" s="25">
        <v>0.1648</v>
      </c>
      <c r="DL28" s="25">
        <v>0.1739</v>
      </c>
      <c r="DM28" s="25">
        <v>5.5300000000000002E-2</v>
      </c>
      <c r="DN28" s="25">
        <v>0.15920000000000001</v>
      </c>
      <c r="DO28" s="25">
        <v>8.9700000000000002E-2</v>
      </c>
      <c r="DP28" s="25">
        <v>0.10150000000000001</v>
      </c>
      <c r="DQ28" s="25">
        <v>9.1300000000000006E-2</v>
      </c>
      <c r="DR28" s="25">
        <v>0.14399999999999999</v>
      </c>
      <c r="DS28" s="25">
        <v>0.1045</v>
      </c>
      <c r="DT28" s="25">
        <v>0.1103</v>
      </c>
      <c r="DU28" s="25">
        <v>9.4799999999999995E-2</v>
      </c>
      <c r="DV28" s="25">
        <v>8.6400000000000005E-2</v>
      </c>
      <c r="DW28" s="25">
        <v>6.6600000000000006E-2</v>
      </c>
      <c r="DX28" s="25">
        <v>8.7999999999999995E-2</v>
      </c>
      <c r="DY28" s="25">
        <v>7.7100000000000002E-2</v>
      </c>
      <c r="DZ28" s="25">
        <v>8.77E-2</v>
      </c>
      <c r="EA28" s="25">
        <v>0.1108</v>
      </c>
      <c r="EB28" s="25">
        <v>6.1899999999999997E-2</v>
      </c>
      <c r="EC28" s="25">
        <v>7.6899999999999996E-2</v>
      </c>
      <c r="ED28" s="25">
        <v>6.8699999999999997E-2</v>
      </c>
      <c r="EE28" s="25">
        <v>7.8399999999999997E-2</v>
      </c>
      <c r="EF28" s="25">
        <v>7.0099999999999996E-2</v>
      </c>
      <c r="EG28" s="25">
        <v>0.1091</v>
      </c>
      <c r="EH28" s="25">
        <v>6.0299999999999999E-2</v>
      </c>
      <c r="EI28" s="25">
        <v>6.1699999999999998E-2</v>
      </c>
      <c r="EJ28" s="25">
        <v>6.4100000000000004E-2</v>
      </c>
      <c r="EK28" s="25">
        <v>9.7699999999999995E-2</v>
      </c>
      <c r="EL28" s="25">
        <v>8.4699999999999998E-2</v>
      </c>
      <c r="EM28" s="25">
        <v>7.8600000000000003E-2</v>
      </c>
      <c r="EN28" s="25">
        <v>7.7799999999999994E-2</v>
      </c>
      <c r="EO28" s="25">
        <v>8.4199999999999997E-2</v>
      </c>
      <c r="EP28" s="25">
        <v>8.8099999999999998E-2</v>
      </c>
      <c r="EQ28" s="25">
        <v>8.4199999999999997E-2</v>
      </c>
      <c r="ER28" s="25">
        <v>8.1000000000000003E-2</v>
      </c>
      <c r="ES28" s="25">
        <v>7.9399999999999998E-2</v>
      </c>
      <c r="ET28" s="25">
        <v>8.4500000000000006E-2</v>
      </c>
      <c r="EU28" s="25">
        <v>8.5500000000000007E-2</v>
      </c>
      <c r="EV28" s="25">
        <v>7.7600000000000002E-2</v>
      </c>
      <c r="EW28" s="25">
        <v>6.54E-2</v>
      </c>
      <c r="EX28" s="25">
        <v>9.1899999999999996E-2</v>
      </c>
      <c r="EY28" s="25">
        <v>0.1522</v>
      </c>
      <c r="EZ28" s="25">
        <v>0.1225</v>
      </c>
      <c r="FA28" s="25">
        <v>8.0399999999999999E-2</v>
      </c>
      <c r="FB28" s="25">
        <v>0.13650000000000001</v>
      </c>
      <c r="FC28" s="25">
        <v>0.10390000000000001</v>
      </c>
      <c r="FD28" s="25">
        <v>7.4300000000000005E-2</v>
      </c>
      <c r="FE28" s="25">
        <v>6.8000000000000005E-2</v>
      </c>
      <c r="FF28" s="25">
        <v>6.8699999999999997E-2</v>
      </c>
      <c r="FG28" s="25">
        <v>0.1341</v>
      </c>
      <c r="FH28" s="25">
        <v>8.6099999999999996E-2</v>
      </c>
      <c r="FI28" s="25">
        <v>0.11310000000000001</v>
      </c>
      <c r="FJ28" s="25">
        <v>0.10929999999999999</v>
      </c>
      <c r="FK28" s="25">
        <v>9.8500000000000004E-2</v>
      </c>
      <c r="FL28" s="25">
        <v>0.10730000000000001</v>
      </c>
      <c r="FM28" s="25">
        <v>9.7699999999999995E-2</v>
      </c>
      <c r="FN28" s="25">
        <v>0.11799999999999999</v>
      </c>
      <c r="FO28" s="25">
        <v>0.10249999999999999</v>
      </c>
      <c r="FP28" s="25">
        <v>9.9099999999999994E-2</v>
      </c>
      <c r="FQ28" s="25">
        <v>9.3700000000000006E-2</v>
      </c>
      <c r="FR28" s="25">
        <v>0.1016</v>
      </c>
      <c r="FS28" s="25">
        <v>0.161</v>
      </c>
      <c r="FT28" s="25">
        <v>8.3400000000000002E-2</v>
      </c>
      <c r="FU28" s="25">
        <v>0.12479999999999999</v>
      </c>
      <c r="FV28" s="25">
        <v>0.12770000000000001</v>
      </c>
      <c r="FW28" s="25">
        <v>0.1046</v>
      </c>
      <c r="FX28" s="25">
        <v>0.1227</v>
      </c>
      <c r="FY28" s="25">
        <v>0.1105</v>
      </c>
      <c r="FZ28" s="25">
        <v>7.2800000000000004E-2</v>
      </c>
      <c r="GA28" s="25">
        <v>7.1400000000000005E-2</v>
      </c>
      <c r="GB28" s="25">
        <v>6.4600000000000005E-2</v>
      </c>
      <c r="GC28" s="25">
        <v>6.1600000000000002E-2</v>
      </c>
      <c r="GD28" s="25">
        <v>7.7700000000000005E-2</v>
      </c>
      <c r="GE28" s="25">
        <v>5.8200000000000002E-2</v>
      </c>
      <c r="GF28" s="25">
        <v>8.0199999999999994E-2</v>
      </c>
      <c r="GG28" s="25">
        <v>0.10050000000000001</v>
      </c>
      <c r="GH28" s="25">
        <v>8.4599999999999995E-2</v>
      </c>
      <c r="GI28" s="25">
        <v>9.6500000000000002E-2</v>
      </c>
      <c r="GJ28" s="25">
        <v>0.13070000000000001</v>
      </c>
      <c r="GK28" s="25">
        <v>0.1079</v>
      </c>
      <c r="GL28" s="25">
        <v>0.11990000000000001</v>
      </c>
      <c r="GM28" s="25">
        <v>0.1075</v>
      </c>
      <c r="GN28" s="25">
        <v>7.5300000000000006E-2</v>
      </c>
      <c r="GO28" s="25">
        <v>6.8000000000000005E-2</v>
      </c>
      <c r="GP28" s="25">
        <v>7.3499999999999996E-2</v>
      </c>
      <c r="GQ28" s="25">
        <v>0.1227</v>
      </c>
      <c r="GR28" s="25">
        <v>9.4200000000000006E-2</v>
      </c>
      <c r="GS28" s="25">
        <v>9.01E-2</v>
      </c>
      <c r="GT28" s="25">
        <v>7.8700000000000006E-2</v>
      </c>
      <c r="GU28" s="25">
        <v>8.09E-2</v>
      </c>
      <c r="GV28" s="25">
        <v>9.8299999999999998E-2</v>
      </c>
      <c r="GW28" s="25">
        <v>9.2100000000000001E-2</v>
      </c>
      <c r="GX28" s="25">
        <v>8.6300000000000002E-2</v>
      </c>
      <c r="GY28" s="25">
        <v>7.3400000000000007E-2</v>
      </c>
      <c r="GZ28" s="25">
        <v>9.7600000000000006E-2</v>
      </c>
      <c r="HA28" s="25">
        <v>7.1099999999999997E-2</v>
      </c>
      <c r="HB28" s="25">
        <v>5.4800000000000001E-2</v>
      </c>
      <c r="HC28" s="25">
        <v>6.6000000000000003E-2</v>
      </c>
      <c r="HD28" s="25">
        <v>7.6999999999999999E-2</v>
      </c>
      <c r="HE28" s="25">
        <v>0.10349999999999999</v>
      </c>
      <c r="HF28" s="25">
        <v>6.8699999999999997E-2</v>
      </c>
      <c r="HG28" s="25">
        <v>9.9500000000000005E-2</v>
      </c>
      <c r="HH28" s="25">
        <v>0.1183</v>
      </c>
      <c r="HI28" s="25">
        <v>0.15590000000000001</v>
      </c>
      <c r="HJ28" s="25">
        <v>0.1069</v>
      </c>
      <c r="HK28" s="25">
        <v>0</v>
      </c>
      <c r="HL28" s="25">
        <v>7.6200000000000004E-2</v>
      </c>
      <c r="HM28" s="25">
        <v>8.1500000000000003E-2</v>
      </c>
      <c r="HN28" s="25">
        <v>7.6899999999999996E-2</v>
      </c>
      <c r="HO28" s="25">
        <v>7.5999999999999998E-2</v>
      </c>
      <c r="HP28" s="25">
        <v>8.3799999999999999E-2</v>
      </c>
      <c r="HQ28" s="25">
        <v>7.5800000000000006E-2</v>
      </c>
      <c r="HR28" s="25">
        <v>8.8300000000000003E-2</v>
      </c>
      <c r="HS28" s="25">
        <v>0.1186</v>
      </c>
      <c r="HT28" s="25">
        <v>0.1318</v>
      </c>
      <c r="HU28" s="25">
        <v>5.5100000000000003E-2</v>
      </c>
      <c r="HV28" s="25">
        <v>8.6199999999999999E-2</v>
      </c>
      <c r="HW28" s="25">
        <v>8.7400000000000005E-2</v>
      </c>
      <c r="HX28" s="25">
        <v>6.8199999999999997E-2</v>
      </c>
      <c r="HY28" s="25">
        <v>5.7599999999999998E-2</v>
      </c>
      <c r="HZ28" s="25">
        <v>0.1074</v>
      </c>
      <c r="IA28" s="25">
        <v>7.1300000000000002E-2</v>
      </c>
      <c r="IB28" s="25">
        <v>7.51E-2</v>
      </c>
      <c r="IC28" s="25">
        <v>7.0599999999999996E-2</v>
      </c>
      <c r="ID28" s="25">
        <v>6.9500000000000006E-2</v>
      </c>
      <c r="IE28" s="25">
        <v>7.22E-2</v>
      </c>
      <c r="IF28" s="25">
        <v>9.7500000000000003E-2</v>
      </c>
      <c r="IG28" s="25">
        <v>9.0999999999999998E-2</v>
      </c>
      <c r="IH28" s="25">
        <v>8.7400000000000005E-2</v>
      </c>
      <c r="II28" s="25">
        <v>5.9299999999999999E-2</v>
      </c>
      <c r="IJ28" s="25">
        <v>7.6100000000000001E-2</v>
      </c>
      <c r="IK28" s="25">
        <v>6.8400000000000002E-2</v>
      </c>
      <c r="IL28" s="25">
        <v>6.8599999999999994E-2</v>
      </c>
      <c r="IM28" s="25">
        <v>7.51E-2</v>
      </c>
      <c r="IN28" s="25">
        <v>7.0800000000000002E-2</v>
      </c>
      <c r="IO28" s="25">
        <v>8.3400000000000002E-2</v>
      </c>
      <c r="IP28" s="25">
        <v>7.7600000000000002E-2</v>
      </c>
      <c r="IQ28" s="25">
        <v>7.4999999999999997E-2</v>
      </c>
      <c r="IR28" s="25">
        <v>7.4300000000000005E-2</v>
      </c>
      <c r="IS28" s="25">
        <v>7.0800000000000002E-2</v>
      </c>
      <c r="IT28" s="25">
        <v>8.0500000000000002E-2</v>
      </c>
      <c r="IU28" s="25">
        <v>0.1103</v>
      </c>
      <c r="IV28" s="25">
        <v>8.0799999999999997E-2</v>
      </c>
      <c r="IW28" s="25">
        <v>6.8000000000000005E-2</v>
      </c>
      <c r="IX28" s="25">
        <v>8.3900000000000002E-2</v>
      </c>
      <c r="IY28" s="25">
        <v>7.2900000000000006E-2</v>
      </c>
      <c r="IZ28" s="25">
        <v>9.1999999999999998E-2</v>
      </c>
      <c r="JA28" s="25">
        <v>7.7100000000000002E-2</v>
      </c>
      <c r="JB28" s="25">
        <v>0.14380000000000001</v>
      </c>
      <c r="JC28" s="25">
        <v>0.1691</v>
      </c>
      <c r="JD28" s="25">
        <v>0.17580000000000001</v>
      </c>
      <c r="JE28" s="25">
        <v>0.14319999999999999</v>
      </c>
      <c r="JF28" s="25">
        <v>0.14030000000000001</v>
      </c>
      <c r="JG28" s="25">
        <v>0.16689999999999999</v>
      </c>
      <c r="JH28" s="25">
        <v>0.14799999999999999</v>
      </c>
      <c r="JI28" s="25">
        <v>0.14749999999999999</v>
      </c>
      <c r="JJ28" s="25">
        <v>0.13769999999999999</v>
      </c>
      <c r="JK28" s="25">
        <v>0.17780000000000001</v>
      </c>
      <c r="JL28" s="25">
        <v>9.8400000000000001E-2</v>
      </c>
      <c r="JM28" s="25">
        <v>0.1593</v>
      </c>
      <c r="JN28" s="25">
        <v>0.1232</v>
      </c>
      <c r="JO28" s="25">
        <v>0.1396</v>
      </c>
      <c r="JP28" s="25">
        <v>0.14080000000000001</v>
      </c>
      <c r="JQ28" s="25">
        <v>0.16980000000000001</v>
      </c>
      <c r="JR28" s="25">
        <v>0.1903</v>
      </c>
      <c r="JS28" s="25">
        <v>0.1211</v>
      </c>
      <c r="JT28" s="25">
        <v>0.12970000000000001</v>
      </c>
      <c r="JU28" s="25">
        <v>0.12820000000000001</v>
      </c>
      <c r="JV28" s="25">
        <v>0.1459</v>
      </c>
      <c r="JW28" s="25">
        <v>0.1207</v>
      </c>
      <c r="JX28" s="25">
        <v>0.1106</v>
      </c>
      <c r="JY28" s="25">
        <v>0.14530000000000001</v>
      </c>
      <c r="JZ28" s="25">
        <v>0.70730000000000004</v>
      </c>
      <c r="KA28" s="25">
        <v>0.14299999999999999</v>
      </c>
      <c r="KB28" s="25">
        <v>1.3064</v>
      </c>
      <c r="KC28" s="25">
        <v>0.998</v>
      </c>
      <c r="KD28" s="25">
        <v>0.46429999999999999</v>
      </c>
      <c r="KE28" s="25">
        <v>0.1457</v>
      </c>
      <c r="KF28" s="25">
        <v>0.18240000000000001</v>
      </c>
      <c r="KG28" s="25">
        <v>0.17710000000000001</v>
      </c>
      <c r="KH28" s="25">
        <v>0.1706</v>
      </c>
      <c r="KI28" s="25">
        <v>0.1399</v>
      </c>
      <c r="KJ28" s="25">
        <v>0.17280000000000001</v>
      </c>
      <c r="KK28" s="25">
        <v>0.1198</v>
      </c>
      <c r="KL28" s="25">
        <v>0.19339999999999999</v>
      </c>
      <c r="KM28" s="25">
        <v>0.18909999999999999</v>
      </c>
      <c r="KN28" s="25">
        <v>0.1062</v>
      </c>
      <c r="KO28" s="25">
        <v>0.10340000000000001</v>
      </c>
      <c r="KP28" s="25">
        <v>0.1177</v>
      </c>
      <c r="KQ28" s="25">
        <v>0.18440000000000001</v>
      </c>
      <c r="KR28" s="25">
        <v>8.3699999999999997E-2</v>
      </c>
      <c r="KS28" s="25">
        <v>0.14230000000000001</v>
      </c>
      <c r="KT28" s="25">
        <v>0.1313</v>
      </c>
      <c r="KU28" s="25">
        <v>0.2099</v>
      </c>
      <c r="KV28" s="25">
        <v>9.7500000000000003E-2</v>
      </c>
      <c r="KW28" s="25">
        <v>0.21229999999999999</v>
      </c>
      <c r="KX28" s="25">
        <v>0.18340000000000001</v>
      </c>
      <c r="KY28" s="25">
        <v>0.17499999999999999</v>
      </c>
      <c r="KZ28" s="25">
        <v>0.219</v>
      </c>
      <c r="LA28" s="25">
        <v>0.2034</v>
      </c>
      <c r="LB28" s="25">
        <v>0.17510000000000001</v>
      </c>
      <c r="LC28" s="25">
        <v>0.20230000000000001</v>
      </c>
      <c r="LD28" s="25">
        <v>0.22020000000000001</v>
      </c>
      <c r="LE28" s="25">
        <v>0.16470000000000001</v>
      </c>
      <c r="LF28" s="25">
        <v>0.3332</v>
      </c>
      <c r="LG28" s="25">
        <v>0.1714</v>
      </c>
      <c r="LH28" s="25">
        <v>0.1852</v>
      </c>
      <c r="LI28" s="25">
        <v>0.1744</v>
      </c>
      <c r="LJ28" s="25">
        <v>0.1565</v>
      </c>
      <c r="LK28" s="25">
        <v>0.26369999999999999</v>
      </c>
      <c r="LL28" s="25">
        <v>0.21640000000000001</v>
      </c>
      <c r="LM28" s="25">
        <v>0.14960000000000001</v>
      </c>
      <c r="LN28" s="25">
        <v>0.27529999999999999</v>
      </c>
      <c r="LO28" s="25">
        <v>0.1331</v>
      </c>
      <c r="LP28" s="25">
        <v>0.2019</v>
      </c>
      <c r="LQ28" s="25">
        <v>0.27539999999999998</v>
      </c>
      <c r="LR28" s="25">
        <v>0.19589999999999999</v>
      </c>
      <c r="LS28" s="25">
        <v>0.25290000000000001</v>
      </c>
      <c r="LT28" s="25">
        <v>0.1221</v>
      </c>
      <c r="LU28" s="25">
        <v>0.22070000000000001</v>
      </c>
      <c r="LV28" s="25">
        <v>0.185</v>
      </c>
      <c r="LW28" s="25">
        <v>0.1827</v>
      </c>
      <c r="LX28" s="25">
        <v>0.1973</v>
      </c>
      <c r="LY28" s="25">
        <v>0.17480000000000001</v>
      </c>
      <c r="LZ28" s="25">
        <v>0.14530000000000001</v>
      </c>
      <c r="MA28" s="25">
        <v>0.1159</v>
      </c>
      <c r="MB28" s="25">
        <v>0.14910000000000001</v>
      </c>
      <c r="MC28" s="25">
        <v>0.19309999999999999</v>
      </c>
      <c r="MD28" s="25">
        <v>0.1608</v>
      </c>
      <c r="ME28" s="25">
        <v>0.16039999999999999</v>
      </c>
      <c r="MF28" s="25">
        <v>0.16969999999999999</v>
      </c>
      <c r="MG28" s="25">
        <v>0.1711</v>
      </c>
      <c r="MH28" s="25">
        <v>0.1736</v>
      </c>
      <c r="MI28" s="25">
        <v>0.1744</v>
      </c>
      <c r="MJ28" s="25">
        <v>0.1512</v>
      </c>
      <c r="MK28" s="25">
        <v>20.425799999999999</v>
      </c>
      <c r="ML28" s="25">
        <v>10.499599999999999</v>
      </c>
      <c r="MM28" s="25">
        <v>9.4735999999999994</v>
      </c>
      <c r="MN28" s="25">
        <v>16.802099999999999</v>
      </c>
      <c r="MO28" s="25">
        <v>7.8536000000000001</v>
      </c>
      <c r="MP28" s="25">
        <v>10.7125</v>
      </c>
      <c r="MQ28" s="25">
        <v>5.1791999999999998</v>
      </c>
      <c r="MR28" s="25">
        <v>12.6327</v>
      </c>
      <c r="MS28" s="25">
        <v>0.17399999999999999</v>
      </c>
      <c r="MT28" s="25">
        <v>0.16930000000000001</v>
      </c>
      <c r="MU28" s="25">
        <v>0.21340000000000001</v>
      </c>
      <c r="MV28" s="25">
        <v>0.21060000000000001</v>
      </c>
      <c r="MW28" s="25">
        <v>0.14979999999999999</v>
      </c>
      <c r="MX28" s="25">
        <v>0.16220000000000001</v>
      </c>
      <c r="MY28" s="25">
        <v>0.1545</v>
      </c>
      <c r="MZ28" s="25">
        <v>0.111</v>
      </c>
      <c r="NA28" s="25">
        <v>0.19120000000000001</v>
      </c>
      <c r="NB28" s="25">
        <v>0.12570000000000001</v>
      </c>
      <c r="NC28" s="25">
        <v>0.156</v>
      </c>
      <c r="ND28" s="25">
        <v>0.30009999999999998</v>
      </c>
      <c r="NE28" s="25">
        <v>0.24990000000000001</v>
      </c>
      <c r="NF28" s="25">
        <v>0.1759</v>
      </c>
      <c r="NG28" s="182">
        <v>0.29349999999999998</v>
      </c>
      <c r="NH28" s="183">
        <v>0.18909999999999999</v>
      </c>
      <c r="NI28" s="184">
        <v>0.11749999999999999</v>
      </c>
      <c r="NJ28" s="188">
        <v>0.23499999999999999</v>
      </c>
    </row>
    <row r="29" spans="2:374" x14ac:dyDescent="0.3">
      <c r="B29" s="18" t="s">
        <v>796</v>
      </c>
      <c r="C29" s="24">
        <v>5.0500000000000003E-2</v>
      </c>
      <c r="D29" s="25">
        <v>5.7200000000000001E-2</v>
      </c>
      <c r="E29" s="25">
        <v>5.6099999999999997E-2</v>
      </c>
      <c r="F29" s="25">
        <v>7.6300000000000007E-2</v>
      </c>
      <c r="G29" s="25">
        <v>5.6099999999999997E-2</v>
      </c>
      <c r="H29" s="25">
        <v>4.9799999999999997E-2</v>
      </c>
      <c r="I29" s="25">
        <v>3.8899999999999997E-2</v>
      </c>
      <c r="J29" s="25">
        <v>4.8300000000000003E-2</v>
      </c>
      <c r="K29" s="25">
        <v>3.8300000000000001E-2</v>
      </c>
      <c r="L29" s="25">
        <v>7.6700000000000004E-2</v>
      </c>
      <c r="M29" s="25">
        <v>4.5999999999999999E-2</v>
      </c>
      <c r="N29" s="25">
        <v>8.8400000000000006E-2</v>
      </c>
      <c r="O29" s="25">
        <v>4.8099999999999997E-2</v>
      </c>
      <c r="P29" s="25">
        <v>3.7100000000000001E-2</v>
      </c>
      <c r="Q29" s="25">
        <v>0</v>
      </c>
      <c r="R29" s="25">
        <v>3.7400000000000003E-2</v>
      </c>
      <c r="S29" s="25">
        <v>4.8899999999999999E-2</v>
      </c>
      <c r="T29" s="25">
        <v>4.6399999999999997E-2</v>
      </c>
      <c r="U29" s="25">
        <v>5.8900000000000001E-2</v>
      </c>
      <c r="V29" s="25">
        <v>8.5900000000000004E-2</v>
      </c>
      <c r="W29" s="25">
        <v>4.6600000000000003E-2</v>
      </c>
      <c r="X29" s="25">
        <v>4.82E-2</v>
      </c>
      <c r="Y29" s="25">
        <v>4.2500000000000003E-2</v>
      </c>
      <c r="Z29" s="25">
        <v>8.6999999999999994E-2</v>
      </c>
      <c r="AA29" s="25">
        <v>6.83E-2</v>
      </c>
      <c r="AB29" s="25">
        <v>8.2100000000000006E-2</v>
      </c>
      <c r="AC29" s="25">
        <v>5.8799999999999998E-2</v>
      </c>
      <c r="AD29" s="25">
        <v>4.9599999999999998E-2</v>
      </c>
      <c r="AE29" s="25">
        <v>4.8899999999999999E-2</v>
      </c>
      <c r="AF29" s="25">
        <v>6.0299999999999999E-2</v>
      </c>
      <c r="AG29" s="25">
        <v>6.0699999999999997E-2</v>
      </c>
      <c r="AH29" s="25">
        <v>6.1100000000000002E-2</v>
      </c>
      <c r="AI29" s="25">
        <v>5.7299999999999997E-2</v>
      </c>
      <c r="AJ29" s="25">
        <v>4.9299999999999997E-2</v>
      </c>
      <c r="AK29" s="25">
        <v>7.1800000000000003E-2</v>
      </c>
      <c r="AL29" s="25">
        <v>6.93E-2</v>
      </c>
      <c r="AM29" s="25">
        <v>7.7299999999999994E-2</v>
      </c>
      <c r="AN29" s="25">
        <v>3.9300000000000002E-2</v>
      </c>
      <c r="AO29" s="25">
        <v>3.8600000000000002E-2</v>
      </c>
      <c r="AP29" s="25">
        <v>7.0499999999999993E-2</v>
      </c>
      <c r="AQ29" s="25">
        <v>5.2900000000000003E-2</v>
      </c>
      <c r="AR29" s="25">
        <v>5.2999999999999999E-2</v>
      </c>
      <c r="AS29" s="25">
        <v>5.4699999999999999E-2</v>
      </c>
      <c r="AT29" s="25">
        <v>4.6399999999999997E-2</v>
      </c>
      <c r="AU29" s="25">
        <v>4.1300000000000003E-2</v>
      </c>
      <c r="AV29" s="25">
        <v>5.0999999999999997E-2</v>
      </c>
      <c r="AW29" s="25">
        <v>4.1399999999999999E-2</v>
      </c>
      <c r="AX29" s="25">
        <v>4.2900000000000001E-2</v>
      </c>
      <c r="AY29" s="25">
        <v>3.2599999999999997E-2</v>
      </c>
      <c r="AZ29" s="25">
        <v>3.6600000000000001E-2</v>
      </c>
      <c r="BA29" s="25">
        <v>3.7900000000000003E-2</v>
      </c>
      <c r="BB29" s="25">
        <v>5.0200000000000002E-2</v>
      </c>
      <c r="BC29" s="25">
        <v>6.4699999999999994E-2</v>
      </c>
      <c r="BD29" s="25">
        <v>4.2799999999999998E-2</v>
      </c>
      <c r="BE29" s="25">
        <v>5.6099999999999997E-2</v>
      </c>
      <c r="BF29" s="25">
        <v>5.3900000000000003E-2</v>
      </c>
      <c r="BG29" s="25">
        <v>6.1400000000000003E-2</v>
      </c>
      <c r="BH29" s="25">
        <v>0.06</v>
      </c>
      <c r="BI29" s="25">
        <v>6.7699999999999996E-2</v>
      </c>
      <c r="BJ29" s="25">
        <v>5.3499999999999999E-2</v>
      </c>
      <c r="BK29" s="25">
        <v>5.4100000000000002E-2</v>
      </c>
      <c r="BL29" s="25">
        <v>4.02E-2</v>
      </c>
      <c r="BM29" s="25">
        <v>6.1899999999999997E-2</v>
      </c>
      <c r="BN29" s="25">
        <v>5.8099999999999999E-2</v>
      </c>
      <c r="BO29" s="25">
        <v>8.5800000000000001E-2</v>
      </c>
      <c r="BP29" s="25">
        <v>5.2499999999999998E-2</v>
      </c>
      <c r="BQ29" s="25">
        <v>5.8700000000000002E-2</v>
      </c>
      <c r="BR29" s="25">
        <v>4.1200000000000001E-2</v>
      </c>
      <c r="BS29" s="25">
        <v>5.2200000000000003E-2</v>
      </c>
      <c r="BT29" s="25">
        <v>5.3600000000000002E-2</v>
      </c>
      <c r="BU29" s="25">
        <v>5.2600000000000001E-2</v>
      </c>
      <c r="BV29" s="25">
        <v>4.6600000000000003E-2</v>
      </c>
      <c r="BW29" s="25">
        <v>5.8299999999999998E-2</v>
      </c>
      <c r="BX29" s="25">
        <v>4.3700000000000003E-2</v>
      </c>
      <c r="BY29" s="25">
        <v>3.8300000000000001E-2</v>
      </c>
      <c r="BZ29" s="25">
        <v>3.9E-2</v>
      </c>
      <c r="CA29" s="25">
        <v>7.0000000000000007E-2</v>
      </c>
      <c r="CB29" s="25">
        <v>5.4699999999999999E-2</v>
      </c>
      <c r="CC29" s="25">
        <v>5.67E-2</v>
      </c>
      <c r="CD29" s="25">
        <v>9.4500000000000001E-2</v>
      </c>
      <c r="CE29" s="25">
        <v>5.8999999999999997E-2</v>
      </c>
      <c r="CF29" s="25">
        <v>5.4800000000000001E-2</v>
      </c>
      <c r="CG29" s="25">
        <v>5.6500000000000002E-2</v>
      </c>
      <c r="CH29" s="25">
        <v>4.02E-2</v>
      </c>
      <c r="CI29" s="25">
        <v>5.1299999999999998E-2</v>
      </c>
      <c r="CJ29" s="25">
        <v>7.1599999999999997E-2</v>
      </c>
      <c r="CK29" s="25">
        <v>8.4400000000000003E-2</v>
      </c>
      <c r="CL29" s="25">
        <v>6.54E-2</v>
      </c>
      <c r="CM29" s="25">
        <v>6.0199999999999997E-2</v>
      </c>
      <c r="CN29" s="25">
        <v>4.1200000000000001E-2</v>
      </c>
      <c r="CO29" s="25">
        <v>4.8599999999999997E-2</v>
      </c>
      <c r="CP29" s="25">
        <v>5.0900000000000001E-2</v>
      </c>
      <c r="CQ29" s="25">
        <v>4.58E-2</v>
      </c>
      <c r="CR29" s="25">
        <v>4.3400000000000001E-2</v>
      </c>
      <c r="CS29" s="25">
        <v>4.3999999999999997E-2</v>
      </c>
      <c r="CT29" s="25">
        <v>4.1200000000000001E-2</v>
      </c>
      <c r="CU29" s="25">
        <v>3.6299999999999999E-2</v>
      </c>
      <c r="CV29" s="25">
        <v>6.3600000000000004E-2</v>
      </c>
      <c r="CW29" s="25">
        <v>5.8299999999999998E-2</v>
      </c>
      <c r="CX29" s="25">
        <v>5.11E-2</v>
      </c>
      <c r="CY29" s="25">
        <v>5.4800000000000001E-2</v>
      </c>
      <c r="CZ29" s="25">
        <v>7.7600000000000002E-2</v>
      </c>
      <c r="DA29" s="25">
        <v>7.6700000000000004E-2</v>
      </c>
      <c r="DB29" s="25">
        <v>4.9299999999999997E-2</v>
      </c>
      <c r="DC29" s="25">
        <v>6.1400000000000003E-2</v>
      </c>
      <c r="DD29" s="25">
        <v>4.6899999999999997E-2</v>
      </c>
      <c r="DE29" s="25">
        <v>8.0500000000000002E-2</v>
      </c>
      <c r="DF29" s="25">
        <v>5.8000000000000003E-2</v>
      </c>
      <c r="DG29" s="25">
        <v>5.6000000000000001E-2</v>
      </c>
      <c r="DH29" s="25">
        <v>7.7700000000000005E-2</v>
      </c>
      <c r="DI29" s="25">
        <v>3.9E-2</v>
      </c>
      <c r="DJ29" s="25">
        <v>5.3100000000000001E-2</v>
      </c>
      <c r="DK29" s="25">
        <v>8.2100000000000006E-2</v>
      </c>
      <c r="DL29" s="25">
        <v>9.2200000000000004E-2</v>
      </c>
      <c r="DM29" s="25">
        <v>2.86E-2</v>
      </c>
      <c r="DN29" s="25">
        <v>7.0999999999999994E-2</v>
      </c>
      <c r="DO29" s="25">
        <v>4.6199999999999998E-2</v>
      </c>
      <c r="DP29" s="25">
        <v>5.1299999999999998E-2</v>
      </c>
      <c r="DQ29" s="25">
        <v>4.7399999999999998E-2</v>
      </c>
      <c r="DR29" s="25">
        <v>6.9699999999999998E-2</v>
      </c>
      <c r="DS29" s="25">
        <v>5.04E-2</v>
      </c>
      <c r="DT29" s="25">
        <v>5.9200000000000003E-2</v>
      </c>
      <c r="DU29" s="25">
        <v>5.1999999999999998E-2</v>
      </c>
      <c r="DV29" s="25">
        <v>4.8000000000000001E-2</v>
      </c>
      <c r="DW29" s="25">
        <v>3.5099999999999999E-2</v>
      </c>
      <c r="DX29" s="25">
        <v>4.7399999999999998E-2</v>
      </c>
      <c r="DY29" s="25">
        <v>4.0800000000000003E-2</v>
      </c>
      <c r="DZ29" s="25">
        <v>4.8099999999999997E-2</v>
      </c>
      <c r="EA29" s="25">
        <v>5.79E-2</v>
      </c>
      <c r="EB29" s="25">
        <v>3.3599999999999998E-2</v>
      </c>
      <c r="EC29" s="25">
        <v>4.0800000000000003E-2</v>
      </c>
      <c r="ED29" s="25">
        <v>3.8100000000000002E-2</v>
      </c>
      <c r="EE29" s="25">
        <v>4.2900000000000001E-2</v>
      </c>
      <c r="EF29" s="25">
        <v>3.7999999999999999E-2</v>
      </c>
      <c r="EG29" s="25">
        <v>6.2300000000000001E-2</v>
      </c>
      <c r="EH29" s="25">
        <v>3.2599999999999997E-2</v>
      </c>
      <c r="EI29" s="25">
        <v>3.2099999999999997E-2</v>
      </c>
      <c r="EJ29" s="25">
        <v>3.4099999999999998E-2</v>
      </c>
      <c r="EK29" s="25">
        <v>5.3699999999999998E-2</v>
      </c>
      <c r="EL29" s="25">
        <v>4.5999999999999999E-2</v>
      </c>
      <c r="EM29" s="25">
        <v>3.9699999999999999E-2</v>
      </c>
      <c r="EN29" s="25">
        <v>4.4400000000000002E-2</v>
      </c>
      <c r="EO29" s="25">
        <v>4.65E-2</v>
      </c>
      <c r="EP29" s="25">
        <v>4.7600000000000003E-2</v>
      </c>
      <c r="EQ29" s="25">
        <v>4.6100000000000002E-2</v>
      </c>
      <c r="ER29" s="25">
        <v>4.3999999999999997E-2</v>
      </c>
      <c r="ES29" s="25">
        <v>5.1799999999999999E-2</v>
      </c>
      <c r="ET29" s="25">
        <v>4.9500000000000002E-2</v>
      </c>
      <c r="EU29" s="25">
        <v>4.7699999999999999E-2</v>
      </c>
      <c r="EV29" s="25">
        <v>4.2099999999999999E-2</v>
      </c>
      <c r="EW29" s="25">
        <v>3.6200000000000003E-2</v>
      </c>
      <c r="EX29" s="25">
        <v>5.11E-2</v>
      </c>
      <c r="EY29" s="25">
        <v>8.09E-2</v>
      </c>
      <c r="EZ29" s="25">
        <v>6.6000000000000003E-2</v>
      </c>
      <c r="FA29" s="25">
        <v>4.7800000000000002E-2</v>
      </c>
      <c r="FB29" s="25">
        <v>8.6300000000000002E-2</v>
      </c>
      <c r="FC29" s="25">
        <v>5.45E-2</v>
      </c>
      <c r="FD29" s="25">
        <v>4.1500000000000002E-2</v>
      </c>
      <c r="FE29" s="25">
        <v>3.5999999999999997E-2</v>
      </c>
      <c r="FF29" s="25">
        <v>3.5299999999999998E-2</v>
      </c>
      <c r="FG29" s="25">
        <v>8.6099999999999996E-2</v>
      </c>
      <c r="FH29" s="25">
        <v>4.6699999999999998E-2</v>
      </c>
      <c r="FI29" s="25">
        <v>6.3200000000000006E-2</v>
      </c>
      <c r="FJ29" s="25">
        <v>7.7299999999999994E-2</v>
      </c>
      <c r="FK29" s="25">
        <v>6.3E-2</v>
      </c>
      <c r="FL29" s="25">
        <v>6.13E-2</v>
      </c>
      <c r="FM29" s="25">
        <v>5.9799999999999999E-2</v>
      </c>
      <c r="FN29" s="25">
        <v>6.9099999999999995E-2</v>
      </c>
      <c r="FO29" s="25">
        <v>5.7599999999999998E-2</v>
      </c>
      <c r="FP29" s="25">
        <v>6.8099999999999994E-2</v>
      </c>
      <c r="FQ29" s="25">
        <v>5.2299999999999999E-2</v>
      </c>
      <c r="FR29" s="25">
        <v>4.8300000000000003E-2</v>
      </c>
      <c r="FS29" s="25">
        <v>8.8599999999999998E-2</v>
      </c>
      <c r="FT29" s="25">
        <v>4.58E-2</v>
      </c>
      <c r="FU29" s="25">
        <v>7.0999999999999994E-2</v>
      </c>
      <c r="FV29" s="25">
        <v>6.2700000000000006E-2</v>
      </c>
      <c r="FW29" s="25">
        <v>4.9799999999999997E-2</v>
      </c>
      <c r="FX29" s="25">
        <v>6.6000000000000003E-2</v>
      </c>
      <c r="FY29" s="25">
        <v>6.1199999999999997E-2</v>
      </c>
      <c r="FZ29" s="25">
        <v>3.8399999999999997E-2</v>
      </c>
      <c r="GA29" s="25">
        <v>3.9300000000000002E-2</v>
      </c>
      <c r="GB29" s="25">
        <v>3.4599999999999999E-2</v>
      </c>
      <c r="GC29" s="25">
        <v>3.5200000000000002E-2</v>
      </c>
      <c r="GD29" s="25">
        <v>4.02E-2</v>
      </c>
      <c r="GE29" s="25">
        <v>3.0700000000000002E-2</v>
      </c>
      <c r="GF29" s="25">
        <v>4.0300000000000002E-2</v>
      </c>
      <c r="GG29" s="25">
        <v>4.99E-2</v>
      </c>
      <c r="GH29" s="25">
        <v>4.3799999999999999E-2</v>
      </c>
      <c r="GI29" s="25">
        <v>5.0700000000000002E-2</v>
      </c>
      <c r="GJ29" s="25">
        <v>6.7500000000000004E-2</v>
      </c>
      <c r="GK29" s="25">
        <v>5.5E-2</v>
      </c>
      <c r="GL29" s="25">
        <v>6.4500000000000002E-2</v>
      </c>
      <c r="GM29" s="25">
        <v>5.45E-2</v>
      </c>
      <c r="GN29" s="25">
        <v>4.07E-2</v>
      </c>
      <c r="GO29" s="25">
        <v>3.7199999999999997E-2</v>
      </c>
      <c r="GP29" s="25">
        <v>3.95E-2</v>
      </c>
      <c r="GQ29" s="25">
        <v>7.2599999999999998E-2</v>
      </c>
      <c r="GR29" s="25">
        <v>5.28E-2</v>
      </c>
      <c r="GS29" s="25">
        <v>4.6399999999999997E-2</v>
      </c>
      <c r="GT29" s="25">
        <v>4.2000000000000003E-2</v>
      </c>
      <c r="GU29" s="25">
        <v>4.9700000000000001E-2</v>
      </c>
      <c r="GV29" s="25">
        <v>5.2999999999999999E-2</v>
      </c>
      <c r="GW29" s="25">
        <v>5.04E-2</v>
      </c>
      <c r="GX29" s="25">
        <v>4.9700000000000001E-2</v>
      </c>
      <c r="GY29" s="25">
        <v>4.0599999999999997E-2</v>
      </c>
      <c r="GZ29" s="25">
        <v>5.3800000000000001E-2</v>
      </c>
      <c r="HA29" s="25">
        <v>3.5400000000000001E-2</v>
      </c>
      <c r="HB29" s="25">
        <v>3.0700000000000002E-2</v>
      </c>
      <c r="HC29" s="25">
        <v>3.5799999999999998E-2</v>
      </c>
      <c r="HD29" s="25">
        <v>4.2999999999999997E-2</v>
      </c>
      <c r="HE29" s="25">
        <v>5.6000000000000001E-2</v>
      </c>
      <c r="HF29" s="25">
        <v>3.6499999999999998E-2</v>
      </c>
      <c r="HG29" s="25">
        <v>4.9599999999999998E-2</v>
      </c>
      <c r="HH29" s="25">
        <v>6.6400000000000001E-2</v>
      </c>
      <c r="HI29" s="25">
        <v>8.2199999999999995E-2</v>
      </c>
      <c r="HJ29" s="25">
        <v>5.8799999999999998E-2</v>
      </c>
      <c r="HK29" s="25">
        <v>0</v>
      </c>
      <c r="HL29" s="25">
        <v>4.2099999999999999E-2</v>
      </c>
      <c r="HM29" s="25">
        <v>4.41E-2</v>
      </c>
      <c r="HN29" s="25">
        <v>4.7E-2</v>
      </c>
      <c r="HO29" s="25">
        <v>4.1799999999999997E-2</v>
      </c>
      <c r="HP29" s="25">
        <v>4.8500000000000001E-2</v>
      </c>
      <c r="HQ29" s="25">
        <v>4.0899999999999999E-2</v>
      </c>
      <c r="HR29" s="25">
        <v>4.9399999999999999E-2</v>
      </c>
      <c r="HS29" s="25">
        <v>8.3000000000000004E-2</v>
      </c>
      <c r="HT29" s="25">
        <v>7.8100000000000003E-2</v>
      </c>
      <c r="HU29" s="25">
        <v>2.9700000000000001E-2</v>
      </c>
      <c r="HV29" s="25">
        <v>4.7800000000000002E-2</v>
      </c>
      <c r="HW29" s="25">
        <v>4.8300000000000003E-2</v>
      </c>
      <c r="HX29" s="25">
        <v>3.6499999999999998E-2</v>
      </c>
      <c r="HY29" s="25">
        <v>3.0499999999999999E-2</v>
      </c>
      <c r="HZ29" s="25">
        <v>5.8500000000000003E-2</v>
      </c>
      <c r="IA29" s="25">
        <v>3.8199999999999998E-2</v>
      </c>
      <c r="IB29" s="25">
        <v>4.2999999999999997E-2</v>
      </c>
      <c r="IC29" s="25">
        <v>4.1099999999999998E-2</v>
      </c>
      <c r="ID29" s="25">
        <v>3.8100000000000002E-2</v>
      </c>
      <c r="IE29" s="25">
        <v>3.9100000000000003E-2</v>
      </c>
      <c r="IF29" s="25">
        <v>4.5100000000000001E-2</v>
      </c>
      <c r="IG29" s="25">
        <v>4.3400000000000001E-2</v>
      </c>
      <c r="IH29" s="25">
        <v>4.5999999999999999E-2</v>
      </c>
      <c r="II29" s="25">
        <v>3.1E-2</v>
      </c>
      <c r="IJ29" s="25">
        <v>4.1399999999999999E-2</v>
      </c>
      <c r="IK29" s="25">
        <v>3.5299999999999998E-2</v>
      </c>
      <c r="IL29" s="25">
        <v>3.7400000000000003E-2</v>
      </c>
      <c r="IM29" s="25">
        <v>4.0500000000000001E-2</v>
      </c>
      <c r="IN29" s="25">
        <v>3.7999999999999999E-2</v>
      </c>
      <c r="IO29" s="25">
        <v>3.8600000000000002E-2</v>
      </c>
      <c r="IP29" s="25">
        <v>4.0899999999999999E-2</v>
      </c>
      <c r="IQ29" s="25">
        <v>4.02E-2</v>
      </c>
      <c r="IR29" s="25">
        <v>4.7E-2</v>
      </c>
      <c r="IS29" s="25">
        <v>3.8300000000000001E-2</v>
      </c>
      <c r="IT29" s="25">
        <v>4.2500000000000003E-2</v>
      </c>
      <c r="IU29" s="25">
        <v>0.11509999999999999</v>
      </c>
      <c r="IV29" s="25">
        <v>4.9200000000000001E-2</v>
      </c>
      <c r="IW29" s="25">
        <v>3.8300000000000001E-2</v>
      </c>
      <c r="IX29" s="25">
        <v>5.0700000000000002E-2</v>
      </c>
      <c r="IY29" s="25">
        <v>4.1500000000000002E-2</v>
      </c>
      <c r="IZ29" s="25">
        <v>5.2999999999999999E-2</v>
      </c>
      <c r="JA29" s="25">
        <v>4.3999999999999997E-2</v>
      </c>
      <c r="JB29" s="25">
        <v>6.88E-2</v>
      </c>
      <c r="JC29" s="25">
        <v>7.1199999999999999E-2</v>
      </c>
      <c r="JD29" s="25">
        <v>7.5300000000000006E-2</v>
      </c>
      <c r="JE29" s="25">
        <v>7.0699999999999999E-2</v>
      </c>
      <c r="JF29" s="25">
        <v>6.8900000000000003E-2</v>
      </c>
      <c r="JG29" s="25">
        <v>8.3599999999999994E-2</v>
      </c>
      <c r="JH29" s="25">
        <v>8.0799999999999997E-2</v>
      </c>
      <c r="JI29" s="25">
        <v>6.7699999999999996E-2</v>
      </c>
      <c r="JJ29" s="25">
        <v>5.6500000000000002E-2</v>
      </c>
      <c r="JK29" s="25">
        <v>8.1100000000000005E-2</v>
      </c>
      <c r="JL29" s="25">
        <v>0.1173</v>
      </c>
      <c r="JM29" s="25">
        <v>0.06</v>
      </c>
      <c r="JN29" s="25">
        <v>6.3700000000000007E-2</v>
      </c>
      <c r="JO29" s="25">
        <v>7.5700000000000003E-2</v>
      </c>
      <c r="JP29" s="25">
        <v>7.5399999999999995E-2</v>
      </c>
      <c r="JQ29" s="25">
        <v>9.1899999999999996E-2</v>
      </c>
      <c r="JR29" s="25">
        <v>0.11070000000000001</v>
      </c>
      <c r="JS29" s="25">
        <v>8.2100000000000006E-2</v>
      </c>
      <c r="JT29" s="25">
        <v>7.5300000000000006E-2</v>
      </c>
      <c r="JU29" s="25">
        <v>6.6500000000000004E-2</v>
      </c>
      <c r="JV29" s="25">
        <v>7.3899999999999993E-2</v>
      </c>
      <c r="JW29" s="25">
        <v>7.0699999999999999E-2</v>
      </c>
      <c r="JX29" s="25">
        <v>6.59E-2</v>
      </c>
      <c r="JY29" s="25">
        <v>7.1599999999999997E-2</v>
      </c>
      <c r="JZ29" s="25">
        <v>6.7400000000000002E-2</v>
      </c>
      <c r="KA29" s="25">
        <v>4.0599999999999997E-2</v>
      </c>
      <c r="KB29" s="25">
        <v>9.5399999999999999E-2</v>
      </c>
      <c r="KC29" s="25">
        <v>7.1900000000000006E-2</v>
      </c>
      <c r="KD29" s="25">
        <v>5.3100000000000001E-2</v>
      </c>
      <c r="KE29" s="25">
        <v>7.8200000000000006E-2</v>
      </c>
      <c r="KF29" s="25">
        <v>9.7799999999999998E-2</v>
      </c>
      <c r="KG29" s="25">
        <v>0.15229999999999999</v>
      </c>
      <c r="KH29" s="25">
        <v>8.4900000000000003E-2</v>
      </c>
      <c r="KI29" s="25">
        <v>7.17E-2</v>
      </c>
      <c r="KJ29" s="25">
        <v>0.1085</v>
      </c>
      <c r="KK29" s="25">
        <v>7.9299999999999995E-2</v>
      </c>
      <c r="KL29" s="25">
        <v>0.13850000000000001</v>
      </c>
      <c r="KM29" s="25">
        <v>0.10920000000000001</v>
      </c>
      <c r="KN29" s="25">
        <v>5.6300000000000003E-2</v>
      </c>
      <c r="KO29" s="25">
        <v>5.7299999999999997E-2</v>
      </c>
      <c r="KP29" s="25">
        <v>7.7799999999999994E-2</v>
      </c>
      <c r="KQ29" s="25">
        <v>0.1202</v>
      </c>
      <c r="KR29" s="25">
        <v>4.7899999999999998E-2</v>
      </c>
      <c r="KS29" s="25">
        <v>9.2600000000000002E-2</v>
      </c>
      <c r="KT29" s="25">
        <v>9.2700000000000005E-2</v>
      </c>
      <c r="KU29" s="25">
        <v>0.1041</v>
      </c>
      <c r="KV29" s="25">
        <v>5.9799999999999999E-2</v>
      </c>
      <c r="KW29" s="25">
        <v>0.12640000000000001</v>
      </c>
      <c r="KX29" s="25">
        <v>0.1079</v>
      </c>
      <c r="KY29" s="25">
        <v>0.1235</v>
      </c>
      <c r="KZ29" s="25">
        <v>0.185</v>
      </c>
      <c r="LA29" s="25">
        <v>0.1197</v>
      </c>
      <c r="LB29" s="25">
        <v>0.1191</v>
      </c>
      <c r="LC29" s="25">
        <v>0.14510000000000001</v>
      </c>
      <c r="LD29" s="25">
        <v>0.12920000000000001</v>
      </c>
      <c r="LE29" s="25">
        <v>0.10059999999999999</v>
      </c>
      <c r="LF29" s="25">
        <v>8.5900000000000004E-2</v>
      </c>
      <c r="LG29" s="25">
        <v>0.1045</v>
      </c>
      <c r="LH29" s="25">
        <v>0.1176</v>
      </c>
      <c r="LI29" s="25">
        <v>9.6500000000000002E-2</v>
      </c>
      <c r="LJ29" s="25">
        <v>9.0899999999999995E-2</v>
      </c>
      <c r="LK29" s="25">
        <v>9.7900000000000001E-2</v>
      </c>
      <c r="LL29" s="25">
        <v>0.14230000000000001</v>
      </c>
      <c r="LM29" s="25">
        <v>8.3500000000000005E-2</v>
      </c>
      <c r="LN29" s="25">
        <v>0.159</v>
      </c>
      <c r="LO29" s="25">
        <v>9.3899999999999997E-2</v>
      </c>
      <c r="LP29" s="25">
        <v>0.1426</v>
      </c>
      <c r="LQ29" s="25">
        <v>0.1605</v>
      </c>
      <c r="LR29" s="25">
        <v>0.13930000000000001</v>
      </c>
      <c r="LS29" s="25">
        <v>0.16689999999999999</v>
      </c>
      <c r="LT29" s="25">
        <v>9.0300000000000005E-2</v>
      </c>
      <c r="LU29" s="25">
        <v>0.10050000000000001</v>
      </c>
      <c r="LV29" s="25">
        <v>9.4E-2</v>
      </c>
      <c r="LW29" s="25">
        <v>9.4399999999999998E-2</v>
      </c>
      <c r="LX29" s="25">
        <v>0.13270000000000001</v>
      </c>
      <c r="LY29" s="25">
        <v>9.8100000000000007E-2</v>
      </c>
      <c r="LZ29" s="25">
        <v>9.2499999999999999E-2</v>
      </c>
      <c r="MA29" s="25">
        <v>0.15809999999999999</v>
      </c>
      <c r="MB29" s="25">
        <v>8.3299999999999999E-2</v>
      </c>
      <c r="MC29" s="25">
        <v>0.11</v>
      </c>
      <c r="MD29" s="25">
        <v>9.0700000000000003E-2</v>
      </c>
      <c r="ME29" s="25">
        <v>8.7300000000000003E-2</v>
      </c>
      <c r="MF29" s="25">
        <v>0.15870000000000001</v>
      </c>
      <c r="MG29" s="25">
        <v>0.1096</v>
      </c>
      <c r="MH29" s="25">
        <v>0.1002</v>
      </c>
      <c r="MI29" s="25">
        <v>9.11E-2</v>
      </c>
      <c r="MJ29" s="25">
        <v>8.6199999999999999E-2</v>
      </c>
      <c r="MK29" s="25">
        <v>8.0399999999999999E-2</v>
      </c>
      <c r="ML29" s="25">
        <v>0.1159</v>
      </c>
      <c r="MM29" s="25">
        <v>6.7299999999999999E-2</v>
      </c>
      <c r="MN29" s="25">
        <v>8.1199999999999994E-2</v>
      </c>
      <c r="MO29" s="25">
        <v>6.0999999999999999E-2</v>
      </c>
      <c r="MP29" s="25">
        <v>6.9099999999999995E-2</v>
      </c>
      <c r="MQ29" s="25">
        <v>0.10440000000000001</v>
      </c>
      <c r="MR29" s="25">
        <v>7.9200000000000007E-2</v>
      </c>
      <c r="MS29" s="25">
        <v>6.9530000000000003</v>
      </c>
      <c r="MT29" s="25">
        <v>8.3000000000000004E-2</v>
      </c>
      <c r="MU29" s="25">
        <v>8.0100000000000005E-2</v>
      </c>
      <c r="MV29" s="25">
        <v>9.5000000000000001E-2</v>
      </c>
      <c r="MW29" s="25">
        <v>7.8399999999999997E-2</v>
      </c>
      <c r="MX29" s="25">
        <v>8.6499999999999994E-2</v>
      </c>
      <c r="MY29" s="25">
        <v>9.01E-2</v>
      </c>
      <c r="MZ29" s="25">
        <v>5.7599999999999998E-2</v>
      </c>
      <c r="NA29" s="25">
        <v>0.1082</v>
      </c>
      <c r="NB29" s="25">
        <v>6.6799999999999998E-2</v>
      </c>
      <c r="NC29" s="25">
        <v>8.5900000000000004E-2</v>
      </c>
      <c r="ND29" s="25">
        <v>0.10150000000000001</v>
      </c>
      <c r="NE29" s="25">
        <v>8.4400000000000003E-2</v>
      </c>
      <c r="NF29" s="25">
        <v>0.1153</v>
      </c>
      <c r="NG29" s="182">
        <v>0.10100000000000001</v>
      </c>
      <c r="NH29" s="183">
        <v>9.6699999999999994E-2</v>
      </c>
      <c r="NI29" s="184">
        <v>7.0099999999999996E-2</v>
      </c>
      <c r="NJ29" s="188">
        <v>0.12479999999999999</v>
      </c>
    </row>
    <row r="30" spans="2:374" x14ac:dyDescent="0.3">
      <c r="B30" s="18" t="s">
        <v>840</v>
      </c>
      <c r="C30" s="24">
        <v>0.29339999999999999</v>
      </c>
      <c r="D30" s="25">
        <v>0.32790000000000002</v>
      </c>
      <c r="E30" s="25">
        <v>0.3236</v>
      </c>
      <c r="F30" s="25">
        <v>0.44030000000000002</v>
      </c>
      <c r="G30" s="25">
        <v>0.32340000000000002</v>
      </c>
      <c r="H30" s="25">
        <v>0.29170000000000001</v>
      </c>
      <c r="I30" s="25">
        <v>0.23230000000000001</v>
      </c>
      <c r="J30" s="25">
        <v>0.28060000000000002</v>
      </c>
      <c r="K30" s="25">
        <v>0.22</v>
      </c>
      <c r="L30" s="25">
        <v>0.45369999999999999</v>
      </c>
      <c r="M30" s="25">
        <v>0.2631</v>
      </c>
      <c r="N30" s="25">
        <v>0.49740000000000001</v>
      </c>
      <c r="O30" s="25">
        <v>0.26519999999999999</v>
      </c>
      <c r="P30" s="25">
        <v>0.1988</v>
      </c>
      <c r="Q30" s="25">
        <v>0</v>
      </c>
      <c r="R30" s="25">
        <v>0.2082</v>
      </c>
      <c r="S30" s="25">
        <v>0.24629999999999999</v>
      </c>
      <c r="T30" s="25">
        <v>0.24959999999999999</v>
      </c>
      <c r="U30" s="25">
        <v>0.3044</v>
      </c>
      <c r="V30" s="25">
        <v>0.41889999999999999</v>
      </c>
      <c r="W30" s="25">
        <v>0.2495</v>
      </c>
      <c r="X30" s="25">
        <v>0.2301</v>
      </c>
      <c r="Y30" s="25">
        <v>0.21990000000000001</v>
      </c>
      <c r="Z30" s="25">
        <v>0.47699999999999998</v>
      </c>
      <c r="AA30" s="25">
        <v>0.34749999999999998</v>
      </c>
      <c r="AB30" s="25">
        <v>0.45219999999999999</v>
      </c>
      <c r="AC30" s="25">
        <v>0.32079999999999997</v>
      </c>
      <c r="AD30" s="25">
        <v>0.26790000000000003</v>
      </c>
      <c r="AE30" s="25">
        <v>0.254</v>
      </c>
      <c r="AF30" s="25">
        <v>0.29509999999999997</v>
      </c>
      <c r="AG30" s="25">
        <v>0.2898</v>
      </c>
      <c r="AH30" s="25">
        <v>0.31340000000000001</v>
      </c>
      <c r="AI30" s="25">
        <v>0.28970000000000001</v>
      </c>
      <c r="AJ30" s="25">
        <v>0.25019999999999998</v>
      </c>
      <c r="AK30" s="25">
        <v>0.33200000000000002</v>
      </c>
      <c r="AL30" s="25">
        <v>0.3175</v>
      </c>
      <c r="AM30" s="25">
        <v>0.36</v>
      </c>
      <c r="AN30" s="25">
        <v>0.20880000000000001</v>
      </c>
      <c r="AO30" s="25">
        <v>0.1978</v>
      </c>
      <c r="AP30" s="25">
        <v>0.33150000000000002</v>
      </c>
      <c r="AQ30" s="25">
        <v>0.25280000000000002</v>
      </c>
      <c r="AR30" s="25">
        <v>0.26119999999999999</v>
      </c>
      <c r="AS30" s="25">
        <v>0.25869999999999999</v>
      </c>
      <c r="AT30" s="25">
        <v>0.25819999999999999</v>
      </c>
      <c r="AU30" s="25">
        <v>0.21729999999999999</v>
      </c>
      <c r="AV30" s="25">
        <v>0.26200000000000001</v>
      </c>
      <c r="AW30" s="25">
        <v>0.21909999999999999</v>
      </c>
      <c r="AX30" s="25">
        <v>0.22489999999999999</v>
      </c>
      <c r="AY30" s="25">
        <v>0.1759</v>
      </c>
      <c r="AZ30" s="25">
        <v>0.19320000000000001</v>
      </c>
      <c r="BA30" s="25">
        <v>0.20419999999999999</v>
      </c>
      <c r="BB30" s="25">
        <v>0.28589999999999999</v>
      </c>
      <c r="BC30" s="25">
        <v>0.31890000000000002</v>
      </c>
      <c r="BD30" s="25">
        <v>0.21060000000000001</v>
      </c>
      <c r="BE30" s="25">
        <v>0.2782</v>
      </c>
      <c r="BF30" s="25">
        <v>0.26429999999999998</v>
      </c>
      <c r="BG30" s="25">
        <v>0.3196</v>
      </c>
      <c r="BH30" s="25">
        <v>0.2944</v>
      </c>
      <c r="BI30" s="25">
        <v>0.33589999999999998</v>
      </c>
      <c r="BJ30" s="25">
        <v>0.27910000000000001</v>
      </c>
      <c r="BK30" s="25">
        <v>0.26919999999999999</v>
      </c>
      <c r="BL30" s="25">
        <v>0.21049999999999999</v>
      </c>
      <c r="BM30" s="25">
        <v>0.28889999999999999</v>
      </c>
      <c r="BN30" s="25">
        <v>0.29389999999999999</v>
      </c>
      <c r="BO30" s="25">
        <v>0.41870000000000002</v>
      </c>
      <c r="BP30" s="25">
        <v>0.25090000000000001</v>
      </c>
      <c r="BQ30" s="25">
        <v>0.28510000000000002</v>
      </c>
      <c r="BR30" s="25">
        <v>0.21759999999999999</v>
      </c>
      <c r="BS30" s="25">
        <v>0.27089999999999997</v>
      </c>
      <c r="BT30" s="25">
        <v>0.2858</v>
      </c>
      <c r="BU30" s="25">
        <v>0.2656</v>
      </c>
      <c r="BV30" s="25">
        <v>0.252</v>
      </c>
      <c r="BW30" s="25">
        <v>0.29870000000000002</v>
      </c>
      <c r="BX30" s="25">
        <v>0.22439999999999999</v>
      </c>
      <c r="BY30" s="25">
        <v>0.20430000000000001</v>
      </c>
      <c r="BZ30" s="25">
        <v>0.20430000000000001</v>
      </c>
      <c r="CA30" s="25">
        <v>0.32340000000000002</v>
      </c>
      <c r="CB30" s="25">
        <v>0.28520000000000001</v>
      </c>
      <c r="CC30" s="25">
        <v>0.2873</v>
      </c>
      <c r="CD30" s="25">
        <v>0.45739999999999997</v>
      </c>
      <c r="CE30" s="25">
        <v>0.34329999999999999</v>
      </c>
      <c r="CF30" s="25">
        <v>0.27850000000000003</v>
      </c>
      <c r="CG30" s="25">
        <v>0.27350000000000002</v>
      </c>
      <c r="CH30" s="25">
        <v>0.20949999999999999</v>
      </c>
      <c r="CI30" s="25">
        <v>0.2661</v>
      </c>
      <c r="CJ30" s="25">
        <v>0.37809999999999999</v>
      </c>
      <c r="CK30" s="25">
        <v>0.441</v>
      </c>
      <c r="CL30" s="25">
        <v>0.32900000000000001</v>
      </c>
      <c r="CM30" s="25">
        <v>0.31609999999999999</v>
      </c>
      <c r="CN30" s="25">
        <v>0.22500000000000001</v>
      </c>
      <c r="CO30" s="25">
        <v>0.25240000000000001</v>
      </c>
      <c r="CP30" s="25">
        <v>0.25590000000000002</v>
      </c>
      <c r="CQ30" s="25">
        <v>0.2303</v>
      </c>
      <c r="CR30" s="25">
        <v>0.22539999999999999</v>
      </c>
      <c r="CS30" s="25">
        <v>0.2301</v>
      </c>
      <c r="CT30" s="25">
        <v>0.2175</v>
      </c>
      <c r="CU30" s="25">
        <v>0.22919999999999999</v>
      </c>
      <c r="CV30" s="25">
        <v>0.31169999999999998</v>
      </c>
      <c r="CW30" s="25">
        <v>0.30230000000000001</v>
      </c>
      <c r="CX30" s="25">
        <v>0.25419999999999998</v>
      </c>
      <c r="CY30" s="25">
        <v>0.2923</v>
      </c>
      <c r="CZ30" s="25">
        <v>0.43859999999999999</v>
      </c>
      <c r="DA30" s="25">
        <v>0.43719999999999998</v>
      </c>
      <c r="DB30" s="25">
        <v>0.27050000000000002</v>
      </c>
      <c r="DC30" s="25">
        <v>0.33650000000000002</v>
      </c>
      <c r="DD30" s="25">
        <v>0.25330000000000003</v>
      </c>
      <c r="DE30" s="25">
        <v>0.44330000000000003</v>
      </c>
      <c r="DF30" s="25">
        <v>0.31819999999999998</v>
      </c>
      <c r="DG30" s="25">
        <v>0.30740000000000001</v>
      </c>
      <c r="DH30" s="25">
        <v>0.43480000000000002</v>
      </c>
      <c r="DI30" s="25">
        <v>0.20810000000000001</v>
      </c>
      <c r="DJ30" s="25">
        <v>0.29239999999999999</v>
      </c>
      <c r="DK30" s="25">
        <v>0.46660000000000001</v>
      </c>
      <c r="DL30" s="25">
        <v>0.49390000000000001</v>
      </c>
      <c r="DM30" s="25">
        <v>0.156</v>
      </c>
      <c r="DN30" s="25">
        <v>0.3735</v>
      </c>
      <c r="DO30" s="25">
        <v>0.2442</v>
      </c>
      <c r="DP30" s="25">
        <v>0.28139999999999998</v>
      </c>
      <c r="DQ30" s="25">
        <v>0.25419999999999998</v>
      </c>
      <c r="DR30" s="25">
        <v>0.40200000000000002</v>
      </c>
      <c r="DS30" s="25">
        <v>0.28100000000000003</v>
      </c>
      <c r="DT30" s="25">
        <v>0.3196</v>
      </c>
      <c r="DU30" s="25">
        <v>0.27050000000000002</v>
      </c>
      <c r="DV30" s="25">
        <v>0.24840000000000001</v>
      </c>
      <c r="DW30" s="25">
        <v>0.20119999999999999</v>
      </c>
      <c r="DX30" s="25">
        <v>0.25969999999999999</v>
      </c>
      <c r="DY30" s="25">
        <v>0.224</v>
      </c>
      <c r="DZ30" s="25">
        <v>0.25600000000000001</v>
      </c>
      <c r="EA30" s="25">
        <v>0.32129999999999997</v>
      </c>
      <c r="EB30" s="25">
        <v>0.18010000000000001</v>
      </c>
      <c r="EC30" s="25">
        <v>0.23930000000000001</v>
      </c>
      <c r="ED30" s="25">
        <v>0.2011</v>
      </c>
      <c r="EE30" s="25">
        <v>0.22969999999999999</v>
      </c>
      <c r="EF30" s="25">
        <v>0.20580000000000001</v>
      </c>
      <c r="EG30" s="25">
        <v>0.3165</v>
      </c>
      <c r="EH30" s="25">
        <v>0.1741</v>
      </c>
      <c r="EI30" s="25">
        <v>0.17560000000000001</v>
      </c>
      <c r="EJ30" s="25">
        <v>0.1852</v>
      </c>
      <c r="EK30" s="25">
        <v>0.28299999999999997</v>
      </c>
      <c r="EL30" s="25">
        <v>0.24970000000000001</v>
      </c>
      <c r="EM30" s="25">
        <v>0.2213</v>
      </c>
      <c r="EN30" s="25">
        <v>0.22570000000000001</v>
      </c>
      <c r="EO30" s="25">
        <v>0.24199999999999999</v>
      </c>
      <c r="EP30" s="25">
        <v>0.253</v>
      </c>
      <c r="EQ30" s="25">
        <v>0.2417</v>
      </c>
      <c r="ER30" s="25">
        <v>0.23280000000000001</v>
      </c>
      <c r="ES30" s="25">
        <v>0.23760000000000001</v>
      </c>
      <c r="ET30" s="25">
        <v>0.24809999999999999</v>
      </c>
      <c r="EU30" s="25">
        <v>0.24829999999999999</v>
      </c>
      <c r="EV30" s="25">
        <v>0.22409999999999999</v>
      </c>
      <c r="EW30" s="25">
        <v>0.1933</v>
      </c>
      <c r="EX30" s="25">
        <v>0.27010000000000001</v>
      </c>
      <c r="EY30" s="25">
        <v>0.44740000000000002</v>
      </c>
      <c r="EZ30" s="25">
        <v>0.36530000000000001</v>
      </c>
      <c r="FA30" s="25">
        <v>0.23899999999999999</v>
      </c>
      <c r="FB30" s="25">
        <v>0.4148</v>
      </c>
      <c r="FC30" s="25">
        <v>0.28439999999999999</v>
      </c>
      <c r="FD30" s="25">
        <v>0.21890000000000001</v>
      </c>
      <c r="FE30" s="25">
        <v>0.19989999999999999</v>
      </c>
      <c r="FF30" s="25">
        <v>0.1928</v>
      </c>
      <c r="FG30" s="25">
        <v>0.4022</v>
      </c>
      <c r="FH30" s="25">
        <v>0.24690000000000001</v>
      </c>
      <c r="FI30" s="25">
        <v>0.3251</v>
      </c>
      <c r="FJ30" s="25">
        <v>0.34410000000000002</v>
      </c>
      <c r="FK30" s="25">
        <v>0.29139999999999999</v>
      </c>
      <c r="FL30" s="25">
        <v>0.31519999999999998</v>
      </c>
      <c r="FM30" s="25">
        <v>0.29260000000000003</v>
      </c>
      <c r="FN30" s="25">
        <v>0.31069999999999998</v>
      </c>
      <c r="FO30" s="25">
        <v>0.2989</v>
      </c>
      <c r="FP30" s="25">
        <v>0.29580000000000001</v>
      </c>
      <c r="FQ30" s="25">
        <v>0.26700000000000002</v>
      </c>
      <c r="FR30" s="25">
        <v>0.25829999999999997</v>
      </c>
      <c r="FS30" s="25">
        <v>0.45889999999999997</v>
      </c>
      <c r="FT30" s="25">
        <v>0.23150000000000001</v>
      </c>
      <c r="FU30" s="25">
        <v>0.3216</v>
      </c>
      <c r="FV30" s="25">
        <v>0.33510000000000001</v>
      </c>
      <c r="FW30" s="25">
        <v>0.254</v>
      </c>
      <c r="FX30" s="25">
        <v>0.34050000000000002</v>
      </c>
      <c r="FY30" s="25">
        <v>0.30990000000000001</v>
      </c>
      <c r="FZ30" s="25">
        <v>0.2082</v>
      </c>
      <c r="GA30" s="25">
        <v>0.20699999999999999</v>
      </c>
      <c r="GB30" s="25">
        <v>0.18870000000000001</v>
      </c>
      <c r="GC30" s="25">
        <v>0.1857</v>
      </c>
      <c r="GD30" s="25">
        <v>0.2225</v>
      </c>
      <c r="GE30" s="25">
        <v>0.17030000000000001</v>
      </c>
      <c r="GF30" s="25">
        <v>0.22140000000000001</v>
      </c>
      <c r="GG30" s="25">
        <v>0.27589999999999998</v>
      </c>
      <c r="GH30" s="25">
        <v>0.24199999999999999</v>
      </c>
      <c r="GI30" s="25">
        <v>0.27289999999999998</v>
      </c>
      <c r="GJ30" s="25">
        <v>0.37630000000000002</v>
      </c>
      <c r="GK30" s="25">
        <v>0.30590000000000001</v>
      </c>
      <c r="GL30" s="25">
        <v>0.34760000000000002</v>
      </c>
      <c r="GM30" s="25">
        <v>0.29310000000000003</v>
      </c>
      <c r="GN30" s="25">
        <v>0.21740000000000001</v>
      </c>
      <c r="GO30" s="25">
        <v>0.20039999999999999</v>
      </c>
      <c r="GP30" s="25">
        <v>0.20880000000000001</v>
      </c>
      <c r="GQ30" s="25">
        <v>0.35570000000000002</v>
      </c>
      <c r="GR30" s="25">
        <v>0.2641</v>
      </c>
      <c r="GS30" s="25">
        <v>0.25109999999999999</v>
      </c>
      <c r="GT30" s="25">
        <v>0.2263</v>
      </c>
      <c r="GU30" s="25">
        <v>0.23780000000000001</v>
      </c>
      <c r="GV30" s="25">
        <v>0.27600000000000002</v>
      </c>
      <c r="GW30" s="25">
        <v>0.26379999999999998</v>
      </c>
      <c r="GX30" s="25">
        <v>0.2505</v>
      </c>
      <c r="GY30" s="25">
        <v>0.21310000000000001</v>
      </c>
      <c r="GZ30" s="25">
        <v>0.27800000000000002</v>
      </c>
      <c r="HA30" s="25">
        <v>0.20610000000000001</v>
      </c>
      <c r="HB30" s="25">
        <v>0.16189999999999999</v>
      </c>
      <c r="HC30" s="25">
        <v>0.1943</v>
      </c>
      <c r="HD30" s="25">
        <v>0.2293</v>
      </c>
      <c r="HE30" s="25">
        <v>0.29630000000000001</v>
      </c>
      <c r="HF30" s="25">
        <v>0.20169999999999999</v>
      </c>
      <c r="HG30" s="25">
        <v>0.26960000000000001</v>
      </c>
      <c r="HH30" s="25">
        <v>0.34439999999999998</v>
      </c>
      <c r="HI30" s="25">
        <v>0.45329999999999998</v>
      </c>
      <c r="HJ30" s="25">
        <v>0.3004</v>
      </c>
      <c r="HK30" s="25">
        <v>0</v>
      </c>
      <c r="HL30" s="25">
        <v>0.22120000000000001</v>
      </c>
      <c r="HM30" s="25">
        <v>0.2346</v>
      </c>
      <c r="HN30" s="25">
        <v>0.22969999999999999</v>
      </c>
      <c r="HO30" s="25">
        <v>0.22159999999999999</v>
      </c>
      <c r="HP30" s="25">
        <v>0.23960000000000001</v>
      </c>
      <c r="HQ30" s="25">
        <v>0.2225</v>
      </c>
      <c r="HR30" s="25">
        <v>0.24610000000000001</v>
      </c>
      <c r="HS30" s="25">
        <v>0.35539999999999999</v>
      </c>
      <c r="HT30" s="25">
        <v>0.39279999999999998</v>
      </c>
      <c r="HU30" s="25">
        <v>0.1636</v>
      </c>
      <c r="HV30" s="25">
        <v>0.25409999999999999</v>
      </c>
      <c r="HW30" s="25">
        <v>0.25779999999999997</v>
      </c>
      <c r="HX30" s="25">
        <v>0.19800000000000001</v>
      </c>
      <c r="HY30" s="25">
        <v>0.16839999999999999</v>
      </c>
      <c r="HZ30" s="25">
        <v>0.32340000000000002</v>
      </c>
      <c r="IA30" s="25">
        <v>0.20519999999999999</v>
      </c>
      <c r="IB30" s="25">
        <v>0.22120000000000001</v>
      </c>
      <c r="IC30" s="25">
        <v>0.2079</v>
      </c>
      <c r="ID30" s="25">
        <v>0.2</v>
      </c>
      <c r="IE30" s="25">
        <v>0.2072</v>
      </c>
      <c r="IF30" s="25">
        <v>0.26690000000000003</v>
      </c>
      <c r="IG30" s="25">
        <v>0.23530000000000001</v>
      </c>
      <c r="IH30" s="25">
        <v>0.24560000000000001</v>
      </c>
      <c r="II30" s="25">
        <v>0.16950000000000001</v>
      </c>
      <c r="IJ30" s="25">
        <v>0.22070000000000001</v>
      </c>
      <c r="IK30" s="25">
        <v>0.18859999999999999</v>
      </c>
      <c r="IL30" s="25">
        <v>0.19389999999999999</v>
      </c>
      <c r="IM30" s="25">
        <v>0.21179999999999999</v>
      </c>
      <c r="IN30" s="25">
        <v>0.20130000000000001</v>
      </c>
      <c r="IO30" s="25">
        <v>0.20749999999999999</v>
      </c>
      <c r="IP30" s="25">
        <v>0.21740000000000001</v>
      </c>
      <c r="IQ30" s="25">
        <v>0.2114</v>
      </c>
      <c r="IR30" s="25">
        <v>0.22459999999999999</v>
      </c>
      <c r="IS30" s="25">
        <v>0.20830000000000001</v>
      </c>
      <c r="IT30" s="25">
        <v>0.23719999999999999</v>
      </c>
      <c r="IU30" s="25">
        <v>0.26900000000000002</v>
      </c>
      <c r="IV30" s="25">
        <v>0.24299999999999999</v>
      </c>
      <c r="IW30" s="25">
        <v>0.20219999999999999</v>
      </c>
      <c r="IX30" s="25">
        <v>0.2475</v>
      </c>
      <c r="IY30" s="25">
        <v>0.21279999999999999</v>
      </c>
      <c r="IZ30" s="25">
        <v>0.27350000000000002</v>
      </c>
      <c r="JA30" s="25">
        <v>0.22720000000000001</v>
      </c>
      <c r="JB30" s="25">
        <v>0.36349999999999999</v>
      </c>
      <c r="JC30" s="25">
        <v>0.40410000000000001</v>
      </c>
      <c r="JD30" s="25">
        <v>0.42209999999999998</v>
      </c>
      <c r="JE30" s="25">
        <v>0.39169999999999999</v>
      </c>
      <c r="JF30" s="25">
        <v>0.37840000000000001</v>
      </c>
      <c r="JG30" s="25">
        <v>0.4738</v>
      </c>
      <c r="JH30" s="25">
        <v>0.44109999999999999</v>
      </c>
      <c r="JI30" s="25">
        <v>0.38569999999999999</v>
      </c>
      <c r="JJ30" s="25">
        <v>0.30690000000000001</v>
      </c>
      <c r="JK30" s="25">
        <v>0.45469999999999999</v>
      </c>
      <c r="JL30" s="25">
        <v>0.6895</v>
      </c>
      <c r="JM30" s="25">
        <v>0.30120000000000002</v>
      </c>
      <c r="JN30" s="25">
        <v>0.33400000000000002</v>
      </c>
      <c r="JO30" s="25">
        <v>0.41060000000000002</v>
      </c>
      <c r="JP30" s="25">
        <v>0.41439999999999999</v>
      </c>
      <c r="JQ30" s="25">
        <v>0.50839999999999996</v>
      </c>
      <c r="JR30" s="25">
        <v>0.4824</v>
      </c>
      <c r="JS30" s="25">
        <v>0.44740000000000002</v>
      </c>
      <c r="JT30" s="25">
        <v>0.37330000000000002</v>
      </c>
      <c r="JU30" s="25">
        <v>0.33610000000000001</v>
      </c>
      <c r="JV30" s="25">
        <v>0.32919999999999999</v>
      </c>
      <c r="JW30" s="25">
        <v>0.31869999999999998</v>
      </c>
      <c r="JX30" s="25">
        <v>0.28449999999999998</v>
      </c>
      <c r="JY30" s="25">
        <v>0.36070000000000002</v>
      </c>
      <c r="JZ30" s="25">
        <v>0.33979999999999999</v>
      </c>
      <c r="KA30" s="25">
        <v>0.17499999999999999</v>
      </c>
      <c r="KB30" s="25">
        <v>0.5232</v>
      </c>
      <c r="KC30" s="25">
        <v>0.38879999999999998</v>
      </c>
      <c r="KD30" s="25">
        <v>0.26519999999999999</v>
      </c>
      <c r="KE30" s="25">
        <v>0.34710000000000002</v>
      </c>
      <c r="KF30" s="25">
        <v>0.38300000000000001</v>
      </c>
      <c r="KG30" s="25">
        <v>0.53500000000000003</v>
      </c>
      <c r="KH30" s="25">
        <v>0.35160000000000002</v>
      </c>
      <c r="KI30" s="25">
        <v>0.37040000000000001</v>
      </c>
      <c r="KJ30" s="25">
        <v>0.46939999999999998</v>
      </c>
      <c r="KK30" s="25">
        <v>0.39140000000000003</v>
      </c>
      <c r="KL30" s="25">
        <v>0.60340000000000005</v>
      </c>
      <c r="KM30" s="25">
        <v>0.51449999999999996</v>
      </c>
      <c r="KN30" s="25">
        <v>0.30470000000000003</v>
      </c>
      <c r="KO30" s="25">
        <v>0.32229999999999998</v>
      </c>
      <c r="KP30" s="25">
        <v>0.35670000000000002</v>
      </c>
      <c r="KQ30" s="25">
        <v>0.58430000000000004</v>
      </c>
      <c r="KR30" s="25">
        <v>0.27360000000000001</v>
      </c>
      <c r="KS30" s="25">
        <v>0.439</v>
      </c>
      <c r="KT30" s="25">
        <v>0.41620000000000001</v>
      </c>
      <c r="KU30" s="25">
        <v>0.50329999999999997</v>
      </c>
      <c r="KV30" s="25">
        <v>0.2898</v>
      </c>
      <c r="KW30" s="25">
        <v>0.62960000000000005</v>
      </c>
      <c r="KX30" s="25">
        <v>0.55279999999999996</v>
      </c>
      <c r="KY30" s="25">
        <v>0.58109999999999995</v>
      </c>
      <c r="KZ30" s="25">
        <v>0.70779999999999998</v>
      </c>
      <c r="LA30" s="25">
        <v>0.61409999999999998</v>
      </c>
      <c r="LB30" s="25">
        <v>0.62070000000000003</v>
      </c>
      <c r="LC30" s="25">
        <v>0.69259999999999999</v>
      </c>
      <c r="LD30" s="25">
        <v>0.65980000000000005</v>
      </c>
      <c r="LE30" s="25">
        <v>0.51870000000000005</v>
      </c>
      <c r="LF30" s="25">
        <v>0.40570000000000001</v>
      </c>
      <c r="LG30" s="25">
        <v>0.57520000000000004</v>
      </c>
      <c r="LH30" s="25">
        <v>0.60589999999999999</v>
      </c>
      <c r="LI30" s="25">
        <v>0.52680000000000005</v>
      </c>
      <c r="LJ30" s="25">
        <v>0.45679999999999998</v>
      </c>
      <c r="LK30" s="25">
        <v>0.52329999999999999</v>
      </c>
      <c r="LL30" s="25">
        <v>0.67049999999999998</v>
      </c>
      <c r="LM30" s="25">
        <v>0.4239</v>
      </c>
      <c r="LN30" s="25">
        <v>0.76139999999999997</v>
      </c>
      <c r="LO30" s="25">
        <v>0.45040000000000002</v>
      </c>
      <c r="LP30" s="25">
        <v>0.67949999999999999</v>
      </c>
      <c r="LQ30" s="25">
        <v>0.71740000000000004</v>
      </c>
      <c r="LR30" s="25">
        <v>0.65269999999999995</v>
      </c>
      <c r="LS30" s="25">
        <v>0.87539999999999996</v>
      </c>
      <c r="LT30" s="25">
        <v>0.3846</v>
      </c>
      <c r="LU30" s="25">
        <v>0.55369999999999997</v>
      </c>
      <c r="LV30" s="25">
        <v>0.47699999999999998</v>
      </c>
      <c r="LW30" s="25">
        <v>0.48620000000000002</v>
      </c>
      <c r="LX30" s="25">
        <v>0.74460000000000004</v>
      </c>
      <c r="LY30" s="25">
        <v>0.50890000000000002</v>
      </c>
      <c r="LZ30" s="25">
        <v>0.50260000000000005</v>
      </c>
      <c r="MA30" s="25">
        <v>0.93100000000000005</v>
      </c>
      <c r="MB30" s="25">
        <v>0.44219999999999998</v>
      </c>
      <c r="MC30" s="25">
        <v>0.5837</v>
      </c>
      <c r="MD30" s="25">
        <v>0.47249999999999998</v>
      </c>
      <c r="ME30" s="25">
        <v>0.60519999999999996</v>
      </c>
      <c r="MF30" s="25">
        <v>0.91069999999999995</v>
      </c>
      <c r="MG30" s="25">
        <v>0.61419999999999997</v>
      </c>
      <c r="MH30" s="25">
        <v>0.53639999999999999</v>
      </c>
      <c r="MI30" s="25">
        <v>0.56210000000000004</v>
      </c>
      <c r="MJ30" s="25">
        <v>0.73150000000000004</v>
      </c>
      <c r="MK30" s="25">
        <v>0.42859999999999998</v>
      </c>
      <c r="ML30" s="25">
        <v>0.62290000000000001</v>
      </c>
      <c r="MM30" s="25">
        <v>0.37440000000000001</v>
      </c>
      <c r="MN30" s="25">
        <v>0.4299</v>
      </c>
      <c r="MO30" s="25">
        <v>0.35399999999999998</v>
      </c>
      <c r="MP30" s="25">
        <v>0.37409999999999999</v>
      </c>
      <c r="MQ30" s="25">
        <v>0.55930000000000002</v>
      </c>
      <c r="MR30" s="25">
        <v>0.41930000000000001</v>
      </c>
      <c r="MS30" s="25">
        <v>0.60229999999999995</v>
      </c>
      <c r="MT30" s="25">
        <v>13.9903</v>
      </c>
      <c r="MU30" s="25">
        <v>11.1935</v>
      </c>
      <c r="MV30" s="25">
        <v>18.157</v>
      </c>
      <c r="MW30" s="25">
        <v>0.43740000000000001</v>
      </c>
      <c r="MX30" s="25">
        <v>0.47189999999999999</v>
      </c>
      <c r="MY30" s="25">
        <v>0.49519999999999997</v>
      </c>
      <c r="MZ30" s="25">
        <v>0.32119999999999999</v>
      </c>
      <c r="NA30" s="25">
        <v>0.60260000000000002</v>
      </c>
      <c r="NB30" s="25">
        <v>0.37609999999999999</v>
      </c>
      <c r="NC30" s="25">
        <v>0.46870000000000001</v>
      </c>
      <c r="ND30" s="25">
        <v>0.54579999999999995</v>
      </c>
      <c r="NE30" s="25">
        <v>0.4748</v>
      </c>
      <c r="NF30" s="25">
        <v>0.51859999999999995</v>
      </c>
      <c r="NG30" s="182">
        <v>0.51549999999999996</v>
      </c>
      <c r="NH30" s="183">
        <v>0.70099999999999996</v>
      </c>
      <c r="NI30" s="184">
        <v>0.35339999999999999</v>
      </c>
      <c r="NJ30" s="188">
        <v>0.70679999999999998</v>
      </c>
    </row>
    <row r="31" spans="2:374" x14ac:dyDescent="0.3">
      <c r="B31" s="18" t="s">
        <v>841</v>
      </c>
      <c r="C31" s="24">
        <v>0.2462</v>
      </c>
      <c r="D31" s="25">
        <v>0.27279999999999999</v>
      </c>
      <c r="E31" s="25">
        <v>0.26390000000000002</v>
      </c>
      <c r="F31" s="25">
        <v>0.34329999999999999</v>
      </c>
      <c r="G31" s="25">
        <v>0.27210000000000001</v>
      </c>
      <c r="H31" s="25">
        <v>0.2301</v>
      </c>
      <c r="I31" s="25">
        <v>0.17760000000000001</v>
      </c>
      <c r="J31" s="25">
        <v>0.2215</v>
      </c>
      <c r="K31" s="25">
        <v>0.17319999999999999</v>
      </c>
      <c r="L31" s="25">
        <v>0.40279999999999999</v>
      </c>
      <c r="M31" s="25">
        <v>0.21129999999999999</v>
      </c>
      <c r="N31" s="25">
        <v>0.3982</v>
      </c>
      <c r="O31" s="25">
        <v>0.2198</v>
      </c>
      <c r="P31" s="25">
        <v>0.16159999999999999</v>
      </c>
      <c r="Q31" s="25">
        <v>0</v>
      </c>
      <c r="R31" s="25">
        <v>0.16320000000000001</v>
      </c>
      <c r="S31" s="25">
        <v>0.21310000000000001</v>
      </c>
      <c r="T31" s="25">
        <v>0.20050000000000001</v>
      </c>
      <c r="U31" s="25">
        <v>0.27089999999999997</v>
      </c>
      <c r="V31" s="25">
        <v>0.28349999999999997</v>
      </c>
      <c r="W31" s="25">
        <v>0.23899999999999999</v>
      </c>
      <c r="X31" s="25">
        <v>0.17319999999999999</v>
      </c>
      <c r="Y31" s="25">
        <v>0.24279999999999999</v>
      </c>
      <c r="Z31" s="25">
        <v>0.39219999999999999</v>
      </c>
      <c r="AA31" s="25">
        <v>0.28039999999999998</v>
      </c>
      <c r="AB31" s="25">
        <v>0.36840000000000001</v>
      </c>
      <c r="AC31" s="25">
        <v>0.28249999999999997</v>
      </c>
      <c r="AD31" s="25">
        <v>0.22090000000000001</v>
      </c>
      <c r="AE31" s="25">
        <v>0.2107</v>
      </c>
      <c r="AF31" s="25">
        <v>0.2329</v>
      </c>
      <c r="AG31" s="25">
        <v>0.22359999999999999</v>
      </c>
      <c r="AH31" s="25">
        <v>0.26490000000000002</v>
      </c>
      <c r="AI31" s="25">
        <v>0.26700000000000002</v>
      </c>
      <c r="AJ31" s="25">
        <v>0.2361</v>
      </c>
      <c r="AK31" s="25">
        <v>0.2646</v>
      </c>
      <c r="AL31" s="25">
        <v>0.29320000000000002</v>
      </c>
      <c r="AM31" s="25">
        <v>0.27710000000000001</v>
      </c>
      <c r="AN31" s="25">
        <v>0.18640000000000001</v>
      </c>
      <c r="AO31" s="25">
        <v>0.154</v>
      </c>
      <c r="AP31" s="25">
        <v>0.25740000000000002</v>
      </c>
      <c r="AQ31" s="25">
        <v>0.21099999999999999</v>
      </c>
      <c r="AR31" s="25">
        <v>0.222</v>
      </c>
      <c r="AS31" s="25">
        <v>0.19839999999999999</v>
      </c>
      <c r="AT31" s="25">
        <v>0.20399999999999999</v>
      </c>
      <c r="AU31" s="25">
        <v>0.17130000000000001</v>
      </c>
      <c r="AV31" s="25">
        <v>0.21840000000000001</v>
      </c>
      <c r="AW31" s="25">
        <v>0.19600000000000001</v>
      </c>
      <c r="AX31" s="25">
        <v>0.18770000000000001</v>
      </c>
      <c r="AY31" s="25">
        <v>0.15140000000000001</v>
      </c>
      <c r="AZ31" s="25">
        <v>0.16950000000000001</v>
      </c>
      <c r="BA31" s="25">
        <v>0.16819999999999999</v>
      </c>
      <c r="BB31" s="25">
        <v>0.222</v>
      </c>
      <c r="BC31" s="25">
        <v>0.25180000000000002</v>
      </c>
      <c r="BD31" s="25">
        <v>0.1726</v>
      </c>
      <c r="BE31" s="25">
        <v>0.22620000000000001</v>
      </c>
      <c r="BF31" s="25">
        <v>0.20649999999999999</v>
      </c>
      <c r="BG31" s="25">
        <v>0.25069999999999998</v>
      </c>
      <c r="BH31" s="25">
        <v>0.2203</v>
      </c>
      <c r="BI31" s="25">
        <v>0.25009999999999999</v>
      </c>
      <c r="BJ31" s="25">
        <v>0.21890000000000001</v>
      </c>
      <c r="BK31" s="25">
        <v>0.19969999999999999</v>
      </c>
      <c r="BL31" s="25">
        <v>0.17119999999999999</v>
      </c>
      <c r="BM31" s="25">
        <v>0.20760000000000001</v>
      </c>
      <c r="BN31" s="25">
        <v>0.23080000000000001</v>
      </c>
      <c r="BO31" s="25">
        <v>0.31559999999999999</v>
      </c>
      <c r="BP31" s="25">
        <v>0.19270000000000001</v>
      </c>
      <c r="BQ31" s="25">
        <v>0.26860000000000001</v>
      </c>
      <c r="BR31" s="25">
        <v>0.17699999999999999</v>
      </c>
      <c r="BS31" s="25">
        <v>0.21129999999999999</v>
      </c>
      <c r="BT31" s="25">
        <v>0.2331</v>
      </c>
      <c r="BU31" s="25">
        <v>0.2056</v>
      </c>
      <c r="BV31" s="25">
        <v>0.2039</v>
      </c>
      <c r="BW31" s="25">
        <v>0.23180000000000001</v>
      </c>
      <c r="BX31" s="25">
        <v>0.17349999999999999</v>
      </c>
      <c r="BY31" s="25">
        <v>0.1633</v>
      </c>
      <c r="BZ31" s="25">
        <v>0.1658</v>
      </c>
      <c r="CA31" s="25">
        <v>0.2341</v>
      </c>
      <c r="CB31" s="25">
        <v>0.22559999999999999</v>
      </c>
      <c r="CC31" s="25">
        <v>0.2147</v>
      </c>
      <c r="CD31" s="25">
        <v>0.4022</v>
      </c>
      <c r="CE31" s="25">
        <v>0.247</v>
      </c>
      <c r="CF31" s="25">
        <v>0.2122</v>
      </c>
      <c r="CG31" s="25">
        <v>0.20230000000000001</v>
      </c>
      <c r="CH31" s="25">
        <v>0.16650000000000001</v>
      </c>
      <c r="CI31" s="25">
        <v>0.20580000000000001</v>
      </c>
      <c r="CJ31" s="25">
        <v>0.30020000000000002</v>
      </c>
      <c r="CK31" s="25">
        <v>0.34060000000000001</v>
      </c>
      <c r="CL31" s="25">
        <v>0.23669999999999999</v>
      </c>
      <c r="CM31" s="25">
        <v>0.25169999999999998</v>
      </c>
      <c r="CN31" s="25">
        <v>0.18260000000000001</v>
      </c>
      <c r="CO31" s="25">
        <v>0.21410000000000001</v>
      </c>
      <c r="CP31" s="25">
        <v>0.20039999999999999</v>
      </c>
      <c r="CQ31" s="25">
        <v>0.17949999999999999</v>
      </c>
      <c r="CR31" s="25">
        <v>0.17430000000000001</v>
      </c>
      <c r="CS31" s="25">
        <v>0.1794</v>
      </c>
      <c r="CT31" s="25">
        <v>0.17169999999999999</v>
      </c>
      <c r="CU31" s="25">
        <v>0.16339999999999999</v>
      </c>
      <c r="CV31" s="25">
        <v>0.23119999999999999</v>
      </c>
      <c r="CW31" s="25">
        <v>0.23269999999999999</v>
      </c>
      <c r="CX31" s="25">
        <v>0.19309999999999999</v>
      </c>
      <c r="CY31" s="25">
        <v>0.2291</v>
      </c>
      <c r="CZ31" s="25">
        <v>0.33360000000000001</v>
      </c>
      <c r="DA31" s="25">
        <v>0.33650000000000002</v>
      </c>
      <c r="DB31" s="25">
        <v>0.2097</v>
      </c>
      <c r="DC31" s="25">
        <v>0.25879999999999997</v>
      </c>
      <c r="DD31" s="25">
        <v>0.19520000000000001</v>
      </c>
      <c r="DE31" s="25">
        <v>0.3407</v>
      </c>
      <c r="DF31" s="25">
        <v>0.253</v>
      </c>
      <c r="DG31" s="25">
        <v>0.24079999999999999</v>
      </c>
      <c r="DH31" s="25">
        <v>0.33789999999999998</v>
      </c>
      <c r="DI31" s="25">
        <v>0.16020000000000001</v>
      </c>
      <c r="DJ31" s="25">
        <v>0.2268</v>
      </c>
      <c r="DK31" s="25">
        <v>0.35510000000000003</v>
      </c>
      <c r="DL31" s="25">
        <v>0.37869999999999998</v>
      </c>
      <c r="DM31" s="25">
        <v>0.1215</v>
      </c>
      <c r="DN31" s="25">
        <v>0.29480000000000001</v>
      </c>
      <c r="DO31" s="25">
        <v>0.18779999999999999</v>
      </c>
      <c r="DP31" s="25">
        <v>0.21959999999999999</v>
      </c>
      <c r="DQ31" s="25">
        <v>0.1958</v>
      </c>
      <c r="DR31" s="25">
        <v>0.30149999999999999</v>
      </c>
      <c r="DS31" s="25">
        <v>0.2165</v>
      </c>
      <c r="DT31" s="25">
        <v>0.25890000000000002</v>
      </c>
      <c r="DU31" s="25">
        <v>0.2132</v>
      </c>
      <c r="DV31" s="25">
        <v>0.19289999999999999</v>
      </c>
      <c r="DW31" s="25">
        <v>0.15579999999999999</v>
      </c>
      <c r="DX31" s="25">
        <v>0.2107</v>
      </c>
      <c r="DY31" s="25">
        <v>0.18010000000000001</v>
      </c>
      <c r="DZ31" s="25">
        <v>0.20619999999999999</v>
      </c>
      <c r="EA31" s="25">
        <v>0.25650000000000001</v>
      </c>
      <c r="EB31" s="25">
        <v>0.1628</v>
      </c>
      <c r="EC31" s="25">
        <v>0.19439999999999999</v>
      </c>
      <c r="ED31" s="25">
        <v>0.1656</v>
      </c>
      <c r="EE31" s="25">
        <v>0.1837</v>
      </c>
      <c r="EF31" s="25">
        <v>0.17399999999999999</v>
      </c>
      <c r="EG31" s="25">
        <v>0.23430000000000001</v>
      </c>
      <c r="EH31" s="25">
        <v>0.14000000000000001</v>
      </c>
      <c r="EI31" s="25">
        <v>0.14319999999999999</v>
      </c>
      <c r="EJ31" s="25">
        <v>0.1497</v>
      </c>
      <c r="EK31" s="25">
        <v>0.2263</v>
      </c>
      <c r="EL31" s="25">
        <v>0.19009999999999999</v>
      </c>
      <c r="EM31" s="25">
        <v>0.18140000000000001</v>
      </c>
      <c r="EN31" s="25">
        <v>0.21260000000000001</v>
      </c>
      <c r="EO31" s="25">
        <v>0.19470000000000001</v>
      </c>
      <c r="EP31" s="25">
        <v>0.1953</v>
      </c>
      <c r="EQ31" s="25">
        <v>0.20150000000000001</v>
      </c>
      <c r="ER31" s="25">
        <v>0.1898</v>
      </c>
      <c r="ES31" s="25">
        <v>0.1804</v>
      </c>
      <c r="ET31" s="25">
        <v>0.1885</v>
      </c>
      <c r="EU31" s="25">
        <v>0.20030000000000001</v>
      </c>
      <c r="EV31" s="25">
        <v>0.17199999999999999</v>
      </c>
      <c r="EW31" s="25">
        <v>0.15110000000000001</v>
      </c>
      <c r="EX31" s="25">
        <v>0.21049999999999999</v>
      </c>
      <c r="EY31" s="25">
        <v>0.34410000000000002</v>
      </c>
      <c r="EZ31" s="25">
        <v>0.27389999999999998</v>
      </c>
      <c r="FA31" s="25">
        <v>0.18260000000000001</v>
      </c>
      <c r="FB31" s="25">
        <v>0.32300000000000001</v>
      </c>
      <c r="FC31" s="25">
        <v>0.2213</v>
      </c>
      <c r="FD31" s="25">
        <v>0.16669999999999999</v>
      </c>
      <c r="FE31" s="25">
        <v>0.157</v>
      </c>
      <c r="FF31" s="25">
        <v>0.1552</v>
      </c>
      <c r="FG31" s="25">
        <v>0.29909999999999998</v>
      </c>
      <c r="FH31" s="25">
        <v>0.19869999999999999</v>
      </c>
      <c r="FI31" s="25">
        <v>0.25559999999999999</v>
      </c>
      <c r="FJ31" s="25">
        <v>0.23849999999999999</v>
      </c>
      <c r="FK31" s="25">
        <v>0.20949999999999999</v>
      </c>
      <c r="FL31" s="25">
        <v>0.24940000000000001</v>
      </c>
      <c r="FM31" s="25">
        <v>0.21959999999999999</v>
      </c>
      <c r="FN31" s="25">
        <v>0.25009999999999999</v>
      </c>
      <c r="FO31" s="25">
        <v>0.22989999999999999</v>
      </c>
      <c r="FP31" s="25">
        <v>0.2049</v>
      </c>
      <c r="FQ31" s="25">
        <v>0.23680000000000001</v>
      </c>
      <c r="FR31" s="25">
        <v>0.20810000000000001</v>
      </c>
      <c r="FS31" s="25">
        <v>0.35</v>
      </c>
      <c r="FT31" s="25">
        <v>0.1731</v>
      </c>
      <c r="FU31" s="25">
        <v>0.23319999999999999</v>
      </c>
      <c r="FV31" s="25">
        <v>0.26019999999999999</v>
      </c>
      <c r="FW31" s="25">
        <v>0.19800000000000001</v>
      </c>
      <c r="FX31" s="25">
        <v>0.26939999999999997</v>
      </c>
      <c r="FY31" s="25">
        <v>0.23430000000000001</v>
      </c>
      <c r="FZ31" s="25">
        <v>0.16950000000000001</v>
      </c>
      <c r="GA31" s="25">
        <v>0.16800000000000001</v>
      </c>
      <c r="GB31" s="25">
        <v>0.15970000000000001</v>
      </c>
      <c r="GC31" s="25">
        <v>0.17680000000000001</v>
      </c>
      <c r="GD31" s="25">
        <v>0.18870000000000001</v>
      </c>
      <c r="GE31" s="25">
        <v>0.1482</v>
      </c>
      <c r="GF31" s="25">
        <v>0.18429999999999999</v>
      </c>
      <c r="GG31" s="25">
        <v>0.22389999999999999</v>
      </c>
      <c r="GH31" s="25">
        <v>0.2094</v>
      </c>
      <c r="GI31" s="25">
        <v>0.2301</v>
      </c>
      <c r="GJ31" s="25">
        <v>0.30909999999999999</v>
      </c>
      <c r="GK31" s="25">
        <v>0.25629999999999997</v>
      </c>
      <c r="GL31" s="25">
        <v>0.28820000000000001</v>
      </c>
      <c r="GM31" s="25">
        <v>0.25929999999999997</v>
      </c>
      <c r="GN31" s="25">
        <v>0.17960000000000001</v>
      </c>
      <c r="GO31" s="25">
        <v>0.16539999999999999</v>
      </c>
      <c r="GP31" s="25">
        <v>0.17380000000000001</v>
      </c>
      <c r="GQ31" s="25">
        <v>0.26490000000000002</v>
      </c>
      <c r="GR31" s="25">
        <v>0.2147</v>
      </c>
      <c r="GS31" s="25">
        <v>0.2152</v>
      </c>
      <c r="GT31" s="25">
        <v>0.18110000000000001</v>
      </c>
      <c r="GU31" s="25">
        <v>0.19309999999999999</v>
      </c>
      <c r="GV31" s="25">
        <v>0.22559999999999999</v>
      </c>
      <c r="GW31" s="25">
        <v>0.2248</v>
      </c>
      <c r="GX31" s="25">
        <v>0.21079999999999999</v>
      </c>
      <c r="GY31" s="25">
        <v>0.17499999999999999</v>
      </c>
      <c r="GZ31" s="25">
        <v>0.22439999999999999</v>
      </c>
      <c r="HA31" s="25">
        <v>0.1605</v>
      </c>
      <c r="HB31" s="25">
        <v>0.1298</v>
      </c>
      <c r="HC31" s="25">
        <v>0.16980000000000001</v>
      </c>
      <c r="HD31" s="25">
        <v>0.191</v>
      </c>
      <c r="HE31" s="25">
        <v>0.24490000000000001</v>
      </c>
      <c r="HF31" s="25">
        <v>0.17480000000000001</v>
      </c>
      <c r="HG31" s="25">
        <v>0.21110000000000001</v>
      </c>
      <c r="HH31" s="25">
        <v>0.26840000000000003</v>
      </c>
      <c r="HI31" s="25">
        <v>0.3448</v>
      </c>
      <c r="HJ31" s="25">
        <v>0.22739999999999999</v>
      </c>
      <c r="HK31" s="25">
        <v>0</v>
      </c>
      <c r="HL31" s="25">
        <v>0.1958</v>
      </c>
      <c r="HM31" s="25">
        <v>0.23350000000000001</v>
      </c>
      <c r="HN31" s="25">
        <v>0.19009999999999999</v>
      </c>
      <c r="HO31" s="25">
        <v>0.18540000000000001</v>
      </c>
      <c r="HP31" s="25">
        <v>0.18590000000000001</v>
      </c>
      <c r="HQ31" s="25">
        <v>0.17510000000000001</v>
      </c>
      <c r="HR31" s="25">
        <v>0.21990000000000001</v>
      </c>
      <c r="HS31" s="25">
        <v>0.26379999999999998</v>
      </c>
      <c r="HT31" s="25">
        <v>0.30320000000000003</v>
      </c>
      <c r="HU31" s="25">
        <v>0.1333</v>
      </c>
      <c r="HV31" s="25">
        <v>0.21360000000000001</v>
      </c>
      <c r="HW31" s="25">
        <v>0.20749999999999999</v>
      </c>
      <c r="HX31" s="25">
        <v>0.17610000000000001</v>
      </c>
      <c r="HY31" s="25">
        <v>0.15210000000000001</v>
      </c>
      <c r="HZ31" s="25">
        <v>0.30719999999999997</v>
      </c>
      <c r="IA31" s="25">
        <v>0.19239999999999999</v>
      </c>
      <c r="IB31" s="25">
        <v>0.2049</v>
      </c>
      <c r="IC31" s="25">
        <v>0.2011</v>
      </c>
      <c r="ID31" s="25">
        <v>0.17910000000000001</v>
      </c>
      <c r="IE31" s="25">
        <v>0.17960000000000001</v>
      </c>
      <c r="IF31" s="25">
        <v>0.20150000000000001</v>
      </c>
      <c r="IG31" s="25">
        <v>0.18729999999999999</v>
      </c>
      <c r="IH31" s="25">
        <v>0.1875</v>
      </c>
      <c r="II31" s="25">
        <v>0.13619999999999999</v>
      </c>
      <c r="IJ31" s="25">
        <v>0.20200000000000001</v>
      </c>
      <c r="IK31" s="25">
        <v>0.16669999999999999</v>
      </c>
      <c r="IL31" s="25">
        <v>0.15890000000000001</v>
      </c>
      <c r="IM31" s="25">
        <v>0.17849999999999999</v>
      </c>
      <c r="IN31" s="25">
        <v>0.1711</v>
      </c>
      <c r="IO31" s="25">
        <v>0.17180000000000001</v>
      </c>
      <c r="IP31" s="25">
        <v>0.18179999999999999</v>
      </c>
      <c r="IQ31" s="25">
        <v>0.18690000000000001</v>
      </c>
      <c r="IR31" s="25">
        <v>0.1769</v>
      </c>
      <c r="IS31" s="25">
        <v>0.17369999999999999</v>
      </c>
      <c r="IT31" s="25">
        <v>0.1938</v>
      </c>
      <c r="IU31" s="25">
        <v>0.191</v>
      </c>
      <c r="IV31" s="25">
        <v>0.187</v>
      </c>
      <c r="IW31" s="25">
        <v>0.1726</v>
      </c>
      <c r="IX31" s="25">
        <v>0.19370000000000001</v>
      </c>
      <c r="IY31" s="25">
        <v>0.17699999999999999</v>
      </c>
      <c r="IZ31" s="25">
        <v>0.219</v>
      </c>
      <c r="JA31" s="25">
        <v>0.18240000000000001</v>
      </c>
      <c r="JB31" s="25">
        <v>0.32</v>
      </c>
      <c r="JC31" s="25">
        <v>0.32279999999999998</v>
      </c>
      <c r="JD31" s="25">
        <v>0.34470000000000001</v>
      </c>
      <c r="JE31" s="25">
        <v>0.3095</v>
      </c>
      <c r="JF31" s="25">
        <v>0.313</v>
      </c>
      <c r="JG31" s="25">
        <v>0.37390000000000001</v>
      </c>
      <c r="JH31" s="25">
        <v>0.40279999999999999</v>
      </c>
      <c r="JI31" s="25">
        <v>0.29099999999999998</v>
      </c>
      <c r="JJ31" s="25">
        <v>0.23949999999999999</v>
      </c>
      <c r="JK31" s="25">
        <v>0.36549999999999999</v>
      </c>
      <c r="JL31" s="25">
        <v>0.2606</v>
      </c>
      <c r="JM31" s="25">
        <v>0.25380000000000003</v>
      </c>
      <c r="JN31" s="25">
        <v>0.29749999999999999</v>
      </c>
      <c r="JO31" s="25">
        <v>0.52649999999999997</v>
      </c>
      <c r="JP31" s="25">
        <v>0.36420000000000002</v>
      </c>
      <c r="JQ31" s="25">
        <v>0.47760000000000002</v>
      </c>
      <c r="JR31" s="25">
        <v>0.58079999999999998</v>
      </c>
      <c r="JS31" s="25">
        <v>0.30940000000000001</v>
      </c>
      <c r="JT31" s="25">
        <v>0.34920000000000001</v>
      </c>
      <c r="JU31" s="25">
        <v>0.26960000000000001</v>
      </c>
      <c r="JV31" s="25">
        <v>0.2384</v>
      </c>
      <c r="JW31" s="25">
        <v>0.2253</v>
      </c>
      <c r="JX31" s="25">
        <v>0.22589999999999999</v>
      </c>
      <c r="JY31" s="25">
        <v>0.27210000000000001</v>
      </c>
      <c r="JZ31" s="25">
        <v>0.2437</v>
      </c>
      <c r="KA31" s="25">
        <v>0.1235</v>
      </c>
      <c r="KB31" s="25">
        <v>0.4073</v>
      </c>
      <c r="KC31" s="25">
        <v>0.30509999999999998</v>
      </c>
      <c r="KD31" s="25">
        <v>0.2303</v>
      </c>
      <c r="KE31" s="25">
        <v>0.2757</v>
      </c>
      <c r="KF31" s="25">
        <v>0.26279999999999998</v>
      </c>
      <c r="KG31" s="25">
        <v>0.28710000000000002</v>
      </c>
      <c r="KH31" s="25">
        <v>0.254</v>
      </c>
      <c r="KI31" s="25">
        <v>0.26440000000000002</v>
      </c>
      <c r="KJ31" s="25">
        <v>0.33439999999999998</v>
      </c>
      <c r="KK31" s="25">
        <v>0.25540000000000002</v>
      </c>
      <c r="KL31" s="25">
        <v>0.5101</v>
      </c>
      <c r="KM31" s="25">
        <v>0.40639999999999998</v>
      </c>
      <c r="KN31" s="25">
        <v>0.31269999999999998</v>
      </c>
      <c r="KO31" s="25">
        <v>0.26119999999999999</v>
      </c>
      <c r="KP31" s="25">
        <v>0.2492</v>
      </c>
      <c r="KQ31" s="25">
        <v>0.42820000000000003</v>
      </c>
      <c r="KR31" s="25">
        <v>0.16420000000000001</v>
      </c>
      <c r="KS31" s="25">
        <v>0.56399999999999995</v>
      </c>
      <c r="KT31" s="25">
        <v>0.42359999999999998</v>
      </c>
      <c r="KU31" s="25">
        <v>0.35199999999999998</v>
      </c>
      <c r="KV31" s="25">
        <v>0.23519999999999999</v>
      </c>
      <c r="KW31" s="25">
        <v>0.41639999999999999</v>
      </c>
      <c r="KX31" s="25">
        <v>0.39129999999999998</v>
      </c>
      <c r="KY31" s="25">
        <v>0.36530000000000001</v>
      </c>
      <c r="KZ31" s="25">
        <v>0.3654</v>
      </c>
      <c r="LA31" s="25">
        <v>0.42720000000000002</v>
      </c>
      <c r="LB31" s="25">
        <v>0.3831</v>
      </c>
      <c r="LC31" s="25">
        <v>0.39739999999999998</v>
      </c>
      <c r="LD31" s="25">
        <v>0.60089999999999999</v>
      </c>
      <c r="LE31" s="25">
        <v>0.3957</v>
      </c>
      <c r="LF31" s="25">
        <v>0.30609999999999998</v>
      </c>
      <c r="LG31" s="25">
        <v>0.41249999999999998</v>
      </c>
      <c r="LH31" s="25">
        <v>0.62529999999999997</v>
      </c>
      <c r="LI31" s="25">
        <v>0.40189999999999998</v>
      </c>
      <c r="LJ31" s="25">
        <v>0.30199999999999999</v>
      </c>
      <c r="LK31" s="25">
        <v>0.38890000000000002</v>
      </c>
      <c r="LL31" s="25">
        <v>0.43469999999999998</v>
      </c>
      <c r="LM31" s="25">
        <v>0.38819999999999999</v>
      </c>
      <c r="LN31" s="25">
        <v>0.46700000000000003</v>
      </c>
      <c r="LO31" s="25">
        <v>0.40589999999999998</v>
      </c>
      <c r="LP31" s="25">
        <v>0.42730000000000001</v>
      </c>
      <c r="LQ31" s="25">
        <v>0.34350000000000003</v>
      </c>
      <c r="LR31" s="25">
        <v>0.43380000000000002</v>
      </c>
      <c r="LS31" s="25">
        <v>0.36649999999999999</v>
      </c>
      <c r="LT31" s="25">
        <v>0.33889999999999998</v>
      </c>
      <c r="LU31" s="25">
        <v>0.3795</v>
      </c>
      <c r="LV31" s="25">
        <v>0.35070000000000001</v>
      </c>
      <c r="LW31" s="25">
        <v>0.37430000000000002</v>
      </c>
      <c r="LX31" s="25">
        <v>0.43190000000000001</v>
      </c>
      <c r="LY31" s="25">
        <v>0.41739999999999999</v>
      </c>
      <c r="LZ31" s="25">
        <v>0.33139999999999997</v>
      </c>
      <c r="MA31" s="25">
        <v>0.26879999999999998</v>
      </c>
      <c r="MB31" s="25">
        <v>0.41470000000000001</v>
      </c>
      <c r="MC31" s="25">
        <v>0.43330000000000002</v>
      </c>
      <c r="MD31" s="25">
        <v>0.40639999999999998</v>
      </c>
      <c r="ME31" s="25">
        <v>0.45429999999999998</v>
      </c>
      <c r="MF31" s="25">
        <v>0.43709999999999999</v>
      </c>
      <c r="MG31" s="25">
        <v>0.4042</v>
      </c>
      <c r="MH31" s="25">
        <v>0.47720000000000001</v>
      </c>
      <c r="MI31" s="25">
        <v>0.37609999999999999</v>
      </c>
      <c r="MJ31" s="25">
        <v>0.33379999999999999</v>
      </c>
      <c r="MK31" s="25">
        <v>0.41770000000000002</v>
      </c>
      <c r="ML31" s="25">
        <v>0.45700000000000002</v>
      </c>
      <c r="MM31" s="25">
        <v>0.28899999999999998</v>
      </c>
      <c r="MN31" s="25">
        <v>0.3216</v>
      </c>
      <c r="MO31" s="25">
        <v>0.27839999999999998</v>
      </c>
      <c r="MP31" s="25">
        <v>0.2757</v>
      </c>
      <c r="MQ31" s="25">
        <v>0.2954</v>
      </c>
      <c r="MR31" s="25">
        <v>0.3755</v>
      </c>
      <c r="MS31" s="25">
        <v>0.32200000000000001</v>
      </c>
      <c r="MT31" s="25">
        <v>0.35970000000000002</v>
      </c>
      <c r="MU31" s="25">
        <v>0.3362</v>
      </c>
      <c r="MV31" s="25">
        <v>0.39800000000000002</v>
      </c>
      <c r="MW31" s="25">
        <v>9.9883000000000006</v>
      </c>
      <c r="MX31" s="25">
        <v>7.1021000000000001</v>
      </c>
      <c r="MY31" s="25">
        <v>6.4375</v>
      </c>
      <c r="MZ31" s="25">
        <v>8.6226000000000003</v>
      </c>
      <c r="NA31" s="25">
        <v>26.293099999999999</v>
      </c>
      <c r="NB31" s="25">
        <v>11.4529</v>
      </c>
      <c r="NC31" s="25">
        <v>14.610200000000001</v>
      </c>
      <c r="ND31" s="25">
        <v>18.583500000000001</v>
      </c>
      <c r="NE31" s="25">
        <v>3.7583000000000002</v>
      </c>
      <c r="NF31" s="25">
        <v>8.2719000000000005</v>
      </c>
      <c r="NG31" s="182">
        <v>11.125</v>
      </c>
      <c r="NH31" s="183">
        <v>0.5796</v>
      </c>
      <c r="NI31" s="184">
        <v>3.1143999999999998</v>
      </c>
      <c r="NJ31" s="188">
        <v>0.54690000000000005</v>
      </c>
    </row>
    <row r="32" spans="2:374" ht="14.5" thickBot="1" x14ac:dyDescent="0.35">
      <c r="B32" s="19" t="s">
        <v>817</v>
      </c>
      <c r="C32" s="185">
        <v>3.8300000000000001E-2</v>
      </c>
      <c r="D32" s="186">
        <v>4.5199999999999997E-2</v>
      </c>
      <c r="E32" s="186">
        <v>4.6199999999999998E-2</v>
      </c>
      <c r="F32" s="186">
        <v>6.2700000000000006E-2</v>
      </c>
      <c r="G32" s="186">
        <v>4.4600000000000001E-2</v>
      </c>
      <c r="H32" s="186">
        <v>3.6799999999999999E-2</v>
      </c>
      <c r="I32" s="186">
        <v>3.0499999999999999E-2</v>
      </c>
      <c r="J32" s="186">
        <v>3.6299999999999999E-2</v>
      </c>
      <c r="K32" s="186">
        <v>3.1300000000000001E-2</v>
      </c>
      <c r="L32" s="186">
        <v>6.3899999999999998E-2</v>
      </c>
      <c r="M32" s="186">
        <v>3.7400000000000003E-2</v>
      </c>
      <c r="N32" s="186">
        <v>7.4200000000000002E-2</v>
      </c>
      <c r="O32" s="186">
        <v>3.7999999999999999E-2</v>
      </c>
      <c r="P32" s="186">
        <v>2.7799999999999998E-2</v>
      </c>
      <c r="Q32" s="186">
        <v>0</v>
      </c>
      <c r="R32" s="186">
        <v>2.7799999999999998E-2</v>
      </c>
      <c r="S32" s="186">
        <v>3.2599999999999997E-2</v>
      </c>
      <c r="T32" s="186">
        <v>3.3599999999999998E-2</v>
      </c>
      <c r="U32" s="186">
        <v>4.1500000000000002E-2</v>
      </c>
      <c r="V32" s="186">
        <v>4.7E-2</v>
      </c>
      <c r="W32" s="186">
        <v>2.76E-2</v>
      </c>
      <c r="X32" s="186">
        <v>2.7199999999999998E-2</v>
      </c>
      <c r="Y32" s="186">
        <v>2.93E-2</v>
      </c>
      <c r="Z32" s="186">
        <v>6.9500000000000006E-2</v>
      </c>
      <c r="AA32" s="186">
        <v>4.6699999999999998E-2</v>
      </c>
      <c r="AB32" s="186">
        <v>6.5600000000000006E-2</v>
      </c>
      <c r="AC32" s="186">
        <v>4.5400000000000003E-2</v>
      </c>
      <c r="AD32" s="186">
        <v>3.3700000000000001E-2</v>
      </c>
      <c r="AE32" s="186">
        <v>3.3300000000000003E-2</v>
      </c>
      <c r="AF32" s="186">
        <v>3.7100000000000001E-2</v>
      </c>
      <c r="AG32" s="186">
        <v>3.5999999999999997E-2</v>
      </c>
      <c r="AH32" s="186">
        <v>4.1599999999999998E-2</v>
      </c>
      <c r="AI32" s="186">
        <v>3.6400000000000002E-2</v>
      </c>
      <c r="AJ32" s="186">
        <v>3.1399999999999997E-2</v>
      </c>
      <c r="AK32" s="186">
        <v>3.95E-2</v>
      </c>
      <c r="AL32" s="186">
        <v>3.9199999999999999E-2</v>
      </c>
      <c r="AM32" s="186">
        <v>4.3200000000000002E-2</v>
      </c>
      <c r="AN32" s="186">
        <v>2.7799999999999998E-2</v>
      </c>
      <c r="AO32" s="186">
        <v>2.4400000000000002E-2</v>
      </c>
      <c r="AP32" s="186">
        <v>4.2799999999999998E-2</v>
      </c>
      <c r="AQ32" s="186">
        <v>3.0200000000000001E-2</v>
      </c>
      <c r="AR32" s="186">
        <v>3.3700000000000001E-2</v>
      </c>
      <c r="AS32" s="186">
        <v>3.1699999999999999E-2</v>
      </c>
      <c r="AT32" s="186">
        <v>2.98E-2</v>
      </c>
      <c r="AU32" s="186">
        <v>2.7300000000000001E-2</v>
      </c>
      <c r="AV32" s="186">
        <v>3.3300000000000003E-2</v>
      </c>
      <c r="AW32" s="186">
        <v>2.93E-2</v>
      </c>
      <c r="AX32" s="186">
        <v>2.9499999999999998E-2</v>
      </c>
      <c r="AY32" s="186">
        <v>2.4E-2</v>
      </c>
      <c r="AZ32" s="186">
        <v>2.5999999999999999E-2</v>
      </c>
      <c r="BA32" s="186">
        <v>2.7400000000000001E-2</v>
      </c>
      <c r="BB32" s="186">
        <v>3.5900000000000001E-2</v>
      </c>
      <c r="BC32" s="186">
        <v>3.85E-2</v>
      </c>
      <c r="BD32" s="186">
        <v>2.75E-2</v>
      </c>
      <c r="BE32" s="186">
        <v>3.5099999999999999E-2</v>
      </c>
      <c r="BF32" s="186">
        <v>3.4500000000000003E-2</v>
      </c>
      <c r="BG32" s="186">
        <v>4.2799999999999998E-2</v>
      </c>
      <c r="BH32" s="186">
        <v>3.7499999999999999E-2</v>
      </c>
      <c r="BI32" s="186">
        <v>4.2900000000000001E-2</v>
      </c>
      <c r="BJ32" s="186">
        <v>3.7699999999999997E-2</v>
      </c>
      <c r="BK32" s="186">
        <v>3.3599999999999998E-2</v>
      </c>
      <c r="BL32" s="186">
        <v>2.8500000000000001E-2</v>
      </c>
      <c r="BM32" s="186">
        <v>3.4000000000000002E-2</v>
      </c>
      <c r="BN32" s="186">
        <v>3.8199999999999998E-2</v>
      </c>
      <c r="BO32" s="186">
        <v>5.4600000000000003E-2</v>
      </c>
      <c r="BP32" s="186">
        <v>3.0200000000000001E-2</v>
      </c>
      <c r="BQ32" s="186">
        <v>3.7100000000000001E-2</v>
      </c>
      <c r="BR32" s="186">
        <v>2.98E-2</v>
      </c>
      <c r="BS32" s="186">
        <v>3.5000000000000003E-2</v>
      </c>
      <c r="BT32" s="186">
        <v>3.8899999999999997E-2</v>
      </c>
      <c r="BU32" s="186">
        <v>3.4500000000000003E-2</v>
      </c>
      <c r="BV32" s="186">
        <v>3.5099999999999999E-2</v>
      </c>
      <c r="BW32" s="186">
        <v>3.9100000000000003E-2</v>
      </c>
      <c r="BX32" s="186">
        <v>2.9000000000000001E-2</v>
      </c>
      <c r="BY32" s="186">
        <v>2.81E-2</v>
      </c>
      <c r="BZ32" s="186">
        <v>2.76E-2</v>
      </c>
      <c r="CA32" s="186">
        <v>4.0300000000000002E-2</v>
      </c>
      <c r="CB32" s="186">
        <v>3.85E-2</v>
      </c>
      <c r="CC32" s="186">
        <v>3.6299999999999999E-2</v>
      </c>
      <c r="CD32" s="186">
        <v>5.9799999999999999E-2</v>
      </c>
      <c r="CE32" s="186">
        <v>4.4200000000000003E-2</v>
      </c>
      <c r="CF32" s="186">
        <v>3.6499999999999998E-2</v>
      </c>
      <c r="CG32" s="186">
        <v>3.4099999999999998E-2</v>
      </c>
      <c r="CH32" s="186">
        <v>2.8299999999999999E-2</v>
      </c>
      <c r="CI32" s="186">
        <v>3.5400000000000001E-2</v>
      </c>
      <c r="CJ32" s="186">
        <v>5.16E-2</v>
      </c>
      <c r="CK32" s="186">
        <v>6.13E-2</v>
      </c>
      <c r="CL32" s="186">
        <v>4.1000000000000002E-2</v>
      </c>
      <c r="CM32" s="186">
        <v>4.2799999999999998E-2</v>
      </c>
      <c r="CN32" s="186">
        <v>3.1E-2</v>
      </c>
      <c r="CO32" s="186">
        <v>3.3700000000000001E-2</v>
      </c>
      <c r="CP32" s="186">
        <v>3.3599999999999998E-2</v>
      </c>
      <c r="CQ32" s="186">
        <v>0.03</v>
      </c>
      <c r="CR32" s="186">
        <v>2.9499999999999998E-2</v>
      </c>
      <c r="CS32" s="186">
        <v>2.98E-2</v>
      </c>
      <c r="CT32" s="186">
        <v>2.8899999999999999E-2</v>
      </c>
      <c r="CU32" s="186">
        <v>2.75E-2</v>
      </c>
      <c r="CV32" s="186">
        <v>4.0399999999999998E-2</v>
      </c>
      <c r="CW32" s="186">
        <v>4.1099999999999998E-2</v>
      </c>
      <c r="CX32" s="186">
        <v>3.2199999999999999E-2</v>
      </c>
      <c r="CY32" s="186">
        <v>3.9800000000000002E-2</v>
      </c>
      <c r="CZ32" s="186">
        <v>6.4199999999999993E-2</v>
      </c>
      <c r="DA32" s="186">
        <v>6.0299999999999999E-2</v>
      </c>
      <c r="DB32" s="186">
        <v>3.9E-2</v>
      </c>
      <c r="DC32" s="186">
        <v>4.8000000000000001E-2</v>
      </c>
      <c r="DD32" s="186">
        <v>3.5900000000000001E-2</v>
      </c>
      <c r="DE32" s="186">
        <v>6.3700000000000007E-2</v>
      </c>
      <c r="DF32" s="186">
        <v>4.5900000000000003E-2</v>
      </c>
      <c r="DG32" s="186">
        <v>4.3200000000000002E-2</v>
      </c>
      <c r="DH32" s="186">
        <v>6.1100000000000002E-2</v>
      </c>
      <c r="DI32" s="186">
        <v>2.9499999999999998E-2</v>
      </c>
      <c r="DJ32" s="186">
        <v>4.2500000000000003E-2</v>
      </c>
      <c r="DK32" s="186">
        <v>6.6900000000000001E-2</v>
      </c>
      <c r="DL32" s="186">
        <v>7.1099999999999997E-2</v>
      </c>
      <c r="DM32" s="186">
        <v>2.2599999999999999E-2</v>
      </c>
      <c r="DN32" s="186">
        <v>5.1499999999999997E-2</v>
      </c>
      <c r="DO32" s="186">
        <v>3.44E-2</v>
      </c>
      <c r="DP32" s="186">
        <v>4.0500000000000001E-2</v>
      </c>
      <c r="DQ32" s="186">
        <v>3.6299999999999999E-2</v>
      </c>
      <c r="DR32" s="186">
        <v>5.5399999999999998E-2</v>
      </c>
      <c r="DS32" s="186">
        <v>3.9300000000000002E-2</v>
      </c>
      <c r="DT32" s="186">
        <v>4.48E-2</v>
      </c>
      <c r="DU32" s="186">
        <v>3.61E-2</v>
      </c>
      <c r="DV32" s="186">
        <v>3.4000000000000002E-2</v>
      </c>
      <c r="DW32" s="186">
        <v>2.7099999999999999E-2</v>
      </c>
      <c r="DX32" s="186">
        <v>3.6600000000000001E-2</v>
      </c>
      <c r="DY32" s="186">
        <v>3.1800000000000002E-2</v>
      </c>
      <c r="DZ32" s="186">
        <v>3.5200000000000002E-2</v>
      </c>
      <c r="EA32" s="186">
        <v>4.6699999999999998E-2</v>
      </c>
      <c r="EB32" s="186">
        <v>2.5100000000000001E-2</v>
      </c>
      <c r="EC32" s="186">
        <v>3.27E-2</v>
      </c>
      <c r="ED32" s="186">
        <v>2.7199999999999998E-2</v>
      </c>
      <c r="EE32" s="186">
        <v>3.15E-2</v>
      </c>
      <c r="EF32" s="186">
        <v>2.8500000000000001E-2</v>
      </c>
      <c r="EG32" s="186">
        <v>4.0099999999999997E-2</v>
      </c>
      <c r="EH32" s="186">
        <v>2.4500000000000001E-2</v>
      </c>
      <c r="EI32" s="186">
        <v>2.5100000000000001E-2</v>
      </c>
      <c r="EJ32" s="186">
        <v>2.5999999999999999E-2</v>
      </c>
      <c r="EK32" s="186">
        <v>3.8300000000000001E-2</v>
      </c>
      <c r="EL32" s="186">
        <v>3.2300000000000002E-2</v>
      </c>
      <c r="EM32" s="186">
        <v>3.1399999999999997E-2</v>
      </c>
      <c r="EN32" s="186">
        <v>2.9399999999999999E-2</v>
      </c>
      <c r="EO32" s="186">
        <v>3.2399999999999998E-2</v>
      </c>
      <c r="EP32" s="186">
        <v>3.3700000000000001E-2</v>
      </c>
      <c r="EQ32" s="186">
        <v>3.2599999999999997E-2</v>
      </c>
      <c r="ER32" s="186">
        <v>3.1399999999999997E-2</v>
      </c>
      <c r="ES32" s="186">
        <v>2.9100000000000001E-2</v>
      </c>
      <c r="ET32" s="186">
        <v>3.1399999999999997E-2</v>
      </c>
      <c r="EU32" s="186">
        <v>3.2800000000000003E-2</v>
      </c>
      <c r="EV32" s="186">
        <v>3.0700000000000002E-2</v>
      </c>
      <c r="EW32" s="186">
        <v>2.7199999999999998E-2</v>
      </c>
      <c r="EX32" s="186">
        <v>3.7400000000000003E-2</v>
      </c>
      <c r="EY32" s="186">
        <v>6.4100000000000004E-2</v>
      </c>
      <c r="EZ32" s="186">
        <v>4.9200000000000001E-2</v>
      </c>
      <c r="FA32" s="186">
        <v>3.0499999999999999E-2</v>
      </c>
      <c r="FB32" s="186">
        <v>5.2299999999999999E-2</v>
      </c>
      <c r="FC32" s="186">
        <v>3.7699999999999997E-2</v>
      </c>
      <c r="FD32" s="186">
        <v>2.9399999999999999E-2</v>
      </c>
      <c r="FE32" s="186">
        <v>2.8199999999999999E-2</v>
      </c>
      <c r="FF32" s="186">
        <v>2.7E-2</v>
      </c>
      <c r="FG32" s="186">
        <v>5.1799999999999999E-2</v>
      </c>
      <c r="FH32" s="186">
        <v>3.3000000000000002E-2</v>
      </c>
      <c r="FI32" s="186">
        <v>4.3299999999999998E-2</v>
      </c>
      <c r="FJ32" s="186">
        <v>3.9E-2</v>
      </c>
      <c r="FK32" s="186">
        <v>3.3700000000000001E-2</v>
      </c>
      <c r="FL32" s="186">
        <v>4.2799999999999998E-2</v>
      </c>
      <c r="FM32" s="186">
        <v>3.5700000000000003E-2</v>
      </c>
      <c r="FN32" s="186">
        <v>3.6999999999999998E-2</v>
      </c>
      <c r="FO32" s="186">
        <v>4.02E-2</v>
      </c>
      <c r="FP32" s="186">
        <v>3.49E-2</v>
      </c>
      <c r="FQ32" s="186">
        <v>3.5200000000000002E-2</v>
      </c>
      <c r="FR32" s="186">
        <v>3.5700000000000003E-2</v>
      </c>
      <c r="FS32" s="186">
        <v>6.2100000000000002E-2</v>
      </c>
      <c r="FT32" s="186">
        <v>2.9499999999999998E-2</v>
      </c>
      <c r="FU32" s="186">
        <v>3.7900000000000003E-2</v>
      </c>
      <c r="FV32" s="186">
        <v>4.5999999999999999E-2</v>
      </c>
      <c r="FW32" s="186">
        <v>3.2899999999999999E-2</v>
      </c>
      <c r="FX32" s="186">
        <v>4.6600000000000003E-2</v>
      </c>
      <c r="FY32" s="186">
        <v>3.9199999999999999E-2</v>
      </c>
      <c r="FZ32" s="186">
        <v>2.81E-2</v>
      </c>
      <c r="GA32" s="186">
        <v>2.8299999999999999E-2</v>
      </c>
      <c r="GB32" s="186">
        <v>2.5000000000000001E-2</v>
      </c>
      <c r="GC32" s="186">
        <v>2.52E-2</v>
      </c>
      <c r="GD32" s="186">
        <v>3.1300000000000001E-2</v>
      </c>
      <c r="GE32" s="186">
        <v>2.47E-2</v>
      </c>
      <c r="GF32" s="186">
        <v>3.04E-2</v>
      </c>
      <c r="GG32" s="186">
        <v>3.5400000000000001E-2</v>
      </c>
      <c r="GH32" s="186">
        <v>3.3500000000000002E-2</v>
      </c>
      <c r="GI32" s="186">
        <v>3.6900000000000002E-2</v>
      </c>
      <c r="GJ32" s="186">
        <v>5.0799999999999998E-2</v>
      </c>
      <c r="GK32" s="186">
        <v>4.0800000000000003E-2</v>
      </c>
      <c r="GL32" s="186">
        <v>4.4900000000000002E-2</v>
      </c>
      <c r="GM32" s="186">
        <v>3.9800000000000002E-2</v>
      </c>
      <c r="GN32" s="186">
        <v>2.9100000000000001E-2</v>
      </c>
      <c r="GO32" s="186">
        <v>2.76E-2</v>
      </c>
      <c r="GP32" s="186">
        <v>2.7300000000000001E-2</v>
      </c>
      <c r="GQ32" s="186">
        <v>4.36E-2</v>
      </c>
      <c r="GR32" s="186">
        <v>3.4200000000000001E-2</v>
      </c>
      <c r="GS32" s="186">
        <v>3.44E-2</v>
      </c>
      <c r="GT32" s="186">
        <v>2.9399999999999999E-2</v>
      </c>
      <c r="GU32" s="186">
        <v>3.2099999999999997E-2</v>
      </c>
      <c r="GV32" s="186">
        <v>3.5900000000000001E-2</v>
      </c>
      <c r="GW32" s="186">
        <v>3.4299999999999997E-2</v>
      </c>
      <c r="GX32" s="186">
        <v>3.2800000000000003E-2</v>
      </c>
      <c r="GY32" s="186">
        <v>2.8299999999999999E-2</v>
      </c>
      <c r="GZ32" s="186">
        <v>3.6700000000000003E-2</v>
      </c>
      <c r="HA32" s="186">
        <v>2.7199999999999998E-2</v>
      </c>
      <c r="HB32" s="186">
        <v>2.2800000000000001E-2</v>
      </c>
      <c r="HC32" s="186">
        <v>2.6800000000000001E-2</v>
      </c>
      <c r="HD32" s="186">
        <v>3.0200000000000001E-2</v>
      </c>
      <c r="HE32" s="186">
        <v>3.8800000000000001E-2</v>
      </c>
      <c r="HF32" s="186">
        <v>2.75E-2</v>
      </c>
      <c r="HG32" s="186">
        <v>3.6299999999999999E-2</v>
      </c>
      <c r="HH32" s="186">
        <v>4.4499999999999998E-2</v>
      </c>
      <c r="HI32" s="186">
        <v>6.4299999999999996E-2</v>
      </c>
      <c r="HJ32" s="186">
        <v>3.9300000000000002E-2</v>
      </c>
      <c r="HK32" s="186">
        <v>0</v>
      </c>
      <c r="HL32" s="186">
        <v>2.92E-2</v>
      </c>
      <c r="HM32" s="186">
        <v>3.15E-2</v>
      </c>
      <c r="HN32" s="186">
        <v>2.86E-2</v>
      </c>
      <c r="HO32" s="186">
        <v>2.9600000000000001E-2</v>
      </c>
      <c r="HP32" s="186">
        <v>3.04E-2</v>
      </c>
      <c r="HQ32" s="186">
        <v>2.86E-2</v>
      </c>
      <c r="HR32" s="186">
        <v>3.2000000000000001E-2</v>
      </c>
      <c r="HS32" s="186">
        <v>4.3099999999999999E-2</v>
      </c>
      <c r="HT32" s="186">
        <v>5.3199999999999997E-2</v>
      </c>
      <c r="HU32" s="186">
        <v>2.3300000000000001E-2</v>
      </c>
      <c r="HV32" s="186">
        <v>3.4200000000000001E-2</v>
      </c>
      <c r="HW32" s="186">
        <v>3.4000000000000002E-2</v>
      </c>
      <c r="HX32" s="186">
        <v>2.8000000000000001E-2</v>
      </c>
      <c r="HY32" s="186">
        <v>2.4500000000000001E-2</v>
      </c>
      <c r="HZ32" s="186">
        <v>4.48E-2</v>
      </c>
      <c r="IA32" s="186">
        <v>2.87E-2</v>
      </c>
      <c r="IB32" s="186">
        <v>2.8899999999999999E-2</v>
      </c>
      <c r="IC32" s="186">
        <v>2.81E-2</v>
      </c>
      <c r="ID32" s="186">
        <v>2.75E-2</v>
      </c>
      <c r="IE32" s="186">
        <v>2.8299999999999999E-2</v>
      </c>
      <c r="IF32" s="186">
        <v>3.4000000000000002E-2</v>
      </c>
      <c r="IG32" s="186">
        <v>3.2599999999999997E-2</v>
      </c>
      <c r="IH32" s="186">
        <v>3.2399999999999998E-2</v>
      </c>
      <c r="II32" s="186">
        <v>2.3900000000000001E-2</v>
      </c>
      <c r="IJ32" s="186">
        <v>3.0099999999999998E-2</v>
      </c>
      <c r="IK32" s="186">
        <v>2.6599999999999999E-2</v>
      </c>
      <c r="IL32" s="186">
        <v>2.63E-2</v>
      </c>
      <c r="IM32" s="186">
        <v>2.86E-2</v>
      </c>
      <c r="IN32" s="186">
        <v>2.8000000000000001E-2</v>
      </c>
      <c r="IO32" s="186">
        <v>2.8799999999999999E-2</v>
      </c>
      <c r="IP32" s="186">
        <v>2.9700000000000001E-2</v>
      </c>
      <c r="IQ32" s="186">
        <v>2.86E-2</v>
      </c>
      <c r="IR32" s="186">
        <v>2.7699999999999999E-2</v>
      </c>
      <c r="IS32" s="186">
        <v>2.8400000000000002E-2</v>
      </c>
      <c r="IT32" s="186">
        <v>3.3300000000000003E-2</v>
      </c>
      <c r="IU32" s="186">
        <v>2.92E-2</v>
      </c>
      <c r="IV32" s="186">
        <v>2.9499999999999998E-2</v>
      </c>
      <c r="IW32" s="186">
        <v>2.6599999999999999E-2</v>
      </c>
      <c r="IX32" s="186">
        <v>0.03</v>
      </c>
      <c r="IY32" s="186">
        <v>2.8199999999999999E-2</v>
      </c>
      <c r="IZ32" s="186">
        <v>3.6600000000000001E-2</v>
      </c>
      <c r="JA32" s="186">
        <v>2.9399999999999999E-2</v>
      </c>
      <c r="JB32" s="186">
        <v>4.48E-2</v>
      </c>
      <c r="JC32" s="186">
        <v>5.4300000000000001E-2</v>
      </c>
      <c r="JD32" s="186">
        <v>5.3800000000000001E-2</v>
      </c>
      <c r="JE32" s="186">
        <v>5.0700000000000002E-2</v>
      </c>
      <c r="JF32" s="186">
        <v>0.05</v>
      </c>
      <c r="JG32" s="186">
        <v>6.25E-2</v>
      </c>
      <c r="JH32" s="186">
        <v>5.2900000000000003E-2</v>
      </c>
      <c r="JI32" s="186">
        <v>4.7600000000000003E-2</v>
      </c>
      <c r="JJ32" s="186">
        <v>3.85E-2</v>
      </c>
      <c r="JK32" s="186">
        <v>0.06</v>
      </c>
      <c r="JL32" s="186">
        <v>3.6700000000000003E-2</v>
      </c>
      <c r="JM32" s="186">
        <v>4.0599999999999997E-2</v>
      </c>
      <c r="JN32" s="186">
        <v>4.1799999999999997E-2</v>
      </c>
      <c r="JO32" s="186">
        <v>5.62E-2</v>
      </c>
      <c r="JP32" s="186">
        <v>5.7200000000000001E-2</v>
      </c>
      <c r="JQ32" s="186">
        <v>7.2599999999999998E-2</v>
      </c>
      <c r="JR32" s="186">
        <v>6.4000000000000001E-2</v>
      </c>
      <c r="JS32" s="186">
        <v>4.8899999999999999E-2</v>
      </c>
      <c r="JT32" s="186">
        <v>4.8399999999999999E-2</v>
      </c>
      <c r="JU32" s="186">
        <v>4.4900000000000002E-2</v>
      </c>
      <c r="JV32" s="186">
        <v>3.9E-2</v>
      </c>
      <c r="JW32" s="186">
        <v>3.6200000000000003E-2</v>
      </c>
      <c r="JX32" s="186">
        <v>3.2300000000000002E-2</v>
      </c>
      <c r="JY32" s="186">
        <v>4.8399999999999999E-2</v>
      </c>
      <c r="JZ32" s="186">
        <v>4.2599999999999999E-2</v>
      </c>
      <c r="KA32" s="186">
        <v>2.2599999999999999E-2</v>
      </c>
      <c r="KB32" s="186">
        <v>7.6300000000000007E-2</v>
      </c>
      <c r="KC32" s="186">
        <v>5.5599999999999997E-2</v>
      </c>
      <c r="KD32" s="186">
        <v>3.49E-2</v>
      </c>
      <c r="KE32" s="186">
        <v>3.9E-2</v>
      </c>
      <c r="KF32" s="186">
        <v>4.1399999999999999E-2</v>
      </c>
      <c r="KG32" s="186">
        <v>4.2999999999999997E-2</v>
      </c>
      <c r="KH32" s="186">
        <v>3.9199999999999999E-2</v>
      </c>
      <c r="KI32" s="186">
        <v>4.7300000000000002E-2</v>
      </c>
      <c r="KJ32" s="186">
        <v>5.2900000000000003E-2</v>
      </c>
      <c r="KK32" s="186">
        <v>3.73E-2</v>
      </c>
      <c r="KL32" s="186">
        <v>6.6699999999999995E-2</v>
      </c>
      <c r="KM32" s="186">
        <v>6.5799999999999997E-2</v>
      </c>
      <c r="KN32" s="186">
        <v>4.3499999999999997E-2</v>
      </c>
      <c r="KO32" s="186">
        <v>3.9899999999999998E-2</v>
      </c>
      <c r="KP32" s="186">
        <v>4.6699999999999998E-2</v>
      </c>
      <c r="KQ32" s="186">
        <v>6.0900000000000003E-2</v>
      </c>
      <c r="KR32" s="186">
        <v>2.6700000000000002E-2</v>
      </c>
      <c r="KS32" s="186">
        <v>4.2999999999999997E-2</v>
      </c>
      <c r="KT32" s="186">
        <v>4.48E-2</v>
      </c>
      <c r="KU32" s="186">
        <v>5.6899999999999999E-2</v>
      </c>
      <c r="KV32" s="186">
        <v>3.1300000000000001E-2</v>
      </c>
      <c r="KW32" s="186">
        <v>7.2999999999999995E-2</v>
      </c>
      <c r="KX32" s="186">
        <v>7.2800000000000004E-2</v>
      </c>
      <c r="KY32" s="186">
        <v>6.7799999999999999E-2</v>
      </c>
      <c r="KZ32" s="186">
        <v>6.3100000000000003E-2</v>
      </c>
      <c r="LA32" s="186">
        <v>7.0599999999999996E-2</v>
      </c>
      <c r="LB32" s="186">
        <v>6.5799999999999997E-2</v>
      </c>
      <c r="LC32" s="186">
        <v>6.9800000000000001E-2</v>
      </c>
      <c r="LD32" s="186">
        <v>7.9600000000000004E-2</v>
      </c>
      <c r="LE32" s="186">
        <v>5.9299999999999999E-2</v>
      </c>
      <c r="LF32" s="186">
        <v>4.5199999999999997E-2</v>
      </c>
      <c r="LG32" s="186">
        <v>7.1300000000000002E-2</v>
      </c>
      <c r="LH32" s="186">
        <v>7.0599999999999996E-2</v>
      </c>
      <c r="LI32" s="186">
        <v>7.5399999999999995E-2</v>
      </c>
      <c r="LJ32" s="186">
        <v>5.16E-2</v>
      </c>
      <c r="LK32" s="186">
        <v>6.4600000000000005E-2</v>
      </c>
      <c r="LL32" s="186">
        <v>8.1900000000000001E-2</v>
      </c>
      <c r="LM32" s="186">
        <v>5.4399999999999997E-2</v>
      </c>
      <c r="LN32" s="186">
        <v>7.3599999999999999E-2</v>
      </c>
      <c r="LO32" s="186">
        <v>4.5999999999999999E-2</v>
      </c>
      <c r="LP32" s="186">
        <v>6.9699999999999998E-2</v>
      </c>
      <c r="LQ32" s="186">
        <v>4.99E-2</v>
      </c>
      <c r="LR32" s="186">
        <v>7.2300000000000003E-2</v>
      </c>
      <c r="LS32" s="186">
        <v>5.5800000000000002E-2</v>
      </c>
      <c r="LT32" s="186">
        <v>4.3299999999999998E-2</v>
      </c>
      <c r="LU32" s="186">
        <v>6.9000000000000006E-2</v>
      </c>
      <c r="LV32" s="186">
        <v>5.8900000000000001E-2</v>
      </c>
      <c r="LW32" s="186">
        <v>6.3E-2</v>
      </c>
      <c r="LX32" s="186">
        <v>7.5700000000000003E-2</v>
      </c>
      <c r="LY32" s="186">
        <v>6.7699999999999996E-2</v>
      </c>
      <c r="LZ32" s="186">
        <v>5.7799999999999997E-2</v>
      </c>
      <c r="MA32" s="186">
        <v>4.0800000000000003E-2</v>
      </c>
      <c r="MB32" s="186">
        <v>6.0199999999999997E-2</v>
      </c>
      <c r="MC32" s="186">
        <v>7.85E-2</v>
      </c>
      <c r="MD32" s="186">
        <v>6.4199999999999993E-2</v>
      </c>
      <c r="ME32" s="186">
        <v>6.2E-2</v>
      </c>
      <c r="MF32" s="186">
        <v>6.5600000000000006E-2</v>
      </c>
      <c r="MG32" s="186">
        <v>6.4899999999999999E-2</v>
      </c>
      <c r="MH32" s="186">
        <v>6.7299999999999999E-2</v>
      </c>
      <c r="MI32" s="186">
        <v>6.1600000000000002E-2</v>
      </c>
      <c r="MJ32" s="186">
        <v>5.4300000000000001E-2</v>
      </c>
      <c r="MK32" s="186">
        <v>0.06</v>
      </c>
      <c r="ML32" s="186">
        <v>7.9299999999999995E-2</v>
      </c>
      <c r="MM32" s="186">
        <v>5.5500000000000001E-2</v>
      </c>
      <c r="MN32" s="186">
        <v>5.3499999999999999E-2</v>
      </c>
      <c r="MO32" s="186">
        <v>4.4900000000000002E-2</v>
      </c>
      <c r="MP32" s="186">
        <v>4.53E-2</v>
      </c>
      <c r="MQ32" s="186">
        <v>4.2000000000000003E-2</v>
      </c>
      <c r="MR32" s="186">
        <v>5.3499999999999999E-2</v>
      </c>
      <c r="MS32" s="186">
        <v>4.7E-2</v>
      </c>
      <c r="MT32" s="186">
        <v>5.5399999999999998E-2</v>
      </c>
      <c r="MU32" s="186">
        <v>4.41E-2</v>
      </c>
      <c r="MV32" s="186">
        <v>6.54E-2</v>
      </c>
      <c r="MW32" s="186">
        <v>6.1800000000000001E-2</v>
      </c>
      <c r="MX32" s="186">
        <v>6.83E-2</v>
      </c>
      <c r="MY32" s="186">
        <v>6.3299999999999995E-2</v>
      </c>
      <c r="MZ32" s="186">
        <v>4.7E-2</v>
      </c>
      <c r="NA32" s="186">
        <v>7.8E-2</v>
      </c>
      <c r="NB32" s="186">
        <v>5.6899999999999999E-2</v>
      </c>
      <c r="NC32" s="186">
        <v>6.3399999999999998E-2</v>
      </c>
      <c r="ND32" s="186">
        <v>7.1099999999999997E-2</v>
      </c>
      <c r="NE32" s="186">
        <v>4.5600000000000002E-2</v>
      </c>
      <c r="NF32" s="186">
        <v>6.3399999999999998E-2</v>
      </c>
      <c r="NG32" s="187">
        <v>6.83E-2</v>
      </c>
      <c r="NH32" s="189">
        <v>7.2400000000000006E-2</v>
      </c>
      <c r="NI32" s="190">
        <v>4.53E-2</v>
      </c>
      <c r="NJ32" s="191">
        <v>0.1081</v>
      </c>
    </row>
  </sheetData>
  <sheetProtection algorithmName="SHA-512" hashValue="r67aE0e6D7oMGzupHf0Au2IIp8oVAGbLo6ZSUX2hpoy3x6Dtbutk+NQ6KV8dg5XsHyhGF3KIXMnCKuBX5d5nAQ==" saltValue="qs4MZ3i2c9FoVN4laS80Rw==" spinCount="100000" sheet="1" objects="1" scenarios="1"/>
  <pageMargins left="0.7" right="0.7" top="0.98479166666666662" bottom="0.75" header="0.3" footer="0.3"/>
  <pageSetup scale="60" fitToWidth="0" fitToHeight="0" orientation="landscape" r:id="rId1"/>
  <headerFooter>
    <oddFooter>&amp;L&amp;"Avenir LT Std 55 Roman,Regular"&amp;12&amp;K000000
May 13, 2021&amp;C&amp;"Avenir LT Std 55 Roman,Regular"&amp;12Page &amp;P of &amp;N&amp;R&amp;"Avenir LT Std 55 Roman,Regular"&amp;12&amp;K000000&amp;A</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1:T173"/>
  <sheetViews>
    <sheetView showGridLines="0" tabSelected="1" zoomScaleNormal="100" workbookViewId="0">
      <selection activeCell="E15" sqref="E15"/>
    </sheetView>
  </sheetViews>
  <sheetFormatPr defaultColWidth="9.1796875" defaultRowHeight="15" customHeight="1" x14ac:dyDescent="0.3"/>
  <cols>
    <col min="1" max="1" width="2.81640625" style="1" customWidth="1"/>
    <col min="2" max="2" width="8.54296875" style="1" customWidth="1"/>
    <col min="3" max="3" width="35.54296875" style="1" customWidth="1"/>
    <col min="4" max="4" width="9.54296875" style="1" customWidth="1"/>
    <col min="5" max="5" width="66.54296875" style="1" customWidth="1"/>
    <col min="6" max="6" width="2.81640625" style="1" customWidth="1"/>
    <col min="7" max="16384" width="9.1796875" style="1"/>
  </cols>
  <sheetData>
    <row r="1" spans="2:5" ht="17.149999999999999" customHeight="1" x14ac:dyDescent="0.3">
      <c r="B1" s="84"/>
      <c r="C1" s="84"/>
      <c r="D1" s="84"/>
      <c r="E1" s="84"/>
    </row>
    <row r="2" spans="2:5" ht="17.149999999999999" customHeight="1" x14ac:dyDescent="0.3"/>
    <row r="3" spans="2:5" ht="17.149999999999999" customHeight="1" x14ac:dyDescent="0.3">
      <c r="B3" s="84"/>
      <c r="C3" s="84"/>
      <c r="D3" s="84"/>
      <c r="E3" s="84"/>
    </row>
    <row r="4" spans="2:5" ht="17.149999999999999" customHeight="1" x14ac:dyDescent="0.3"/>
    <row r="5" spans="2:5" ht="17.149999999999999" customHeight="1" x14ac:dyDescent="0.3">
      <c r="B5" s="84"/>
      <c r="C5" s="84"/>
      <c r="D5" s="84"/>
      <c r="E5" s="84"/>
    </row>
    <row r="6" spans="2:5" ht="17.149999999999999" customHeight="1" x14ac:dyDescent="0.3"/>
    <row r="7" spans="2:5" ht="17.149999999999999" customHeight="1" x14ac:dyDescent="0.3"/>
    <row r="8" spans="2:5" ht="17.149999999999999" customHeight="1" x14ac:dyDescent="0.3"/>
    <row r="9" spans="2:5" ht="17.149999999999999" customHeight="1" x14ac:dyDescent="0.35">
      <c r="B9" s="125" t="s">
        <v>9</v>
      </c>
      <c r="C9" s="2"/>
    </row>
    <row r="10" spans="2:5" s="149" customFormat="1" ht="15.5" x14ac:dyDescent="0.35">
      <c r="B10" s="298" t="s">
        <v>10</v>
      </c>
      <c r="C10" s="263"/>
      <c r="D10" s="263"/>
      <c r="E10" s="264"/>
    </row>
    <row r="11" spans="2:5" s="149" customFormat="1" ht="15.5" x14ac:dyDescent="0.35">
      <c r="B11" s="299" t="s">
        <v>11</v>
      </c>
      <c r="C11" s="261"/>
      <c r="D11" s="261"/>
      <c r="E11" s="262"/>
    </row>
    <row r="12" spans="2:5" ht="17.149999999999999" customHeight="1" x14ac:dyDescent="0.3">
      <c r="B12" s="150"/>
      <c r="C12" s="150"/>
      <c r="D12" s="151"/>
      <c r="E12" s="151"/>
    </row>
    <row r="13" spans="2:5" ht="17.149999999999999" customHeight="1" x14ac:dyDescent="0.3">
      <c r="B13" s="233" t="s">
        <v>12</v>
      </c>
      <c r="C13" s="233"/>
      <c r="D13" s="233"/>
      <c r="E13" s="233"/>
    </row>
    <row r="14" spans="2:5" ht="17.149999999999999" customHeight="1" thickBot="1" x14ac:dyDescent="0.35">
      <c r="B14" s="150"/>
      <c r="C14" s="150"/>
      <c r="D14" s="151"/>
      <c r="E14" s="151"/>
    </row>
    <row r="15" spans="2:5" ht="20.149999999999999" customHeight="1" x14ac:dyDescent="0.3">
      <c r="B15" s="234" t="s">
        <v>13</v>
      </c>
      <c r="C15" s="236"/>
      <c r="D15" s="235"/>
      <c r="E15" s="294"/>
    </row>
    <row r="16" spans="2:5" ht="20.149999999999999" customHeight="1" x14ac:dyDescent="0.3">
      <c r="B16" s="237" t="s">
        <v>14</v>
      </c>
      <c r="C16" s="241"/>
      <c r="D16" s="238"/>
      <c r="E16" s="295"/>
    </row>
    <row r="17" spans="2:20" ht="20.149999999999999" customHeight="1" x14ac:dyDescent="0.3">
      <c r="B17" s="237" t="s">
        <v>15</v>
      </c>
      <c r="C17" s="241"/>
      <c r="D17" s="238"/>
      <c r="E17" s="295"/>
    </row>
    <row r="18" spans="2:20" ht="20.149999999999999" customHeight="1" x14ac:dyDescent="0.3">
      <c r="B18" s="237" t="s">
        <v>16</v>
      </c>
      <c r="C18" s="241"/>
      <c r="D18" s="238"/>
      <c r="E18" s="295"/>
    </row>
    <row r="19" spans="2:20" ht="20.149999999999999" customHeight="1" x14ac:dyDescent="0.3">
      <c r="B19" s="237" t="s">
        <v>17</v>
      </c>
      <c r="C19" s="241"/>
      <c r="D19" s="238"/>
      <c r="E19" s="232"/>
    </row>
    <row r="20" spans="2:20" ht="20.149999999999999" customHeight="1" thickBot="1" x14ac:dyDescent="0.35">
      <c r="B20" s="239" t="s">
        <v>18</v>
      </c>
      <c r="C20" s="242"/>
      <c r="D20" s="240"/>
      <c r="E20" s="306"/>
    </row>
    <row r="21" spans="2:20" ht="15" customHeight="1" x14ac:dyDescent="0.3">
      <c r="B21" s="151"/>
      <c r="C21" s="151"/>
      <c r="D21" s="151"/>
      <c r="E21" s="151"/>
    </row>
    <row r="22" spans="2:20" ht="16" thickBot="1" x14ac:dyDescent="0.35">
      <c r="B22" s="281" t="s">
        <v>19</v>
      </c>
      <c r="C22" s="281"/>
      <c r="D22" s="151"/>
      <c r="E22" s="151"/>
    </row>
    <row r="23" spans="2:20" ht="15.5" x14ac:dyDescent="0.3">
      <c r="B23" s="152" t="s">
        <v>20</v>
      </c>
      <c r="C23" s="153" t="s">
        <v>21</v>
      </c>
      <c r="D23" s="151"/>
      <c r="E23" s="151"/>
    </row>
    <row r="24" spans="2:20" ht="15.5" x14ac:dyDescent="0.35">
      <c r="B24" s="154" t="s">
        <v>22</v>
      </c>
      <c r="C24" s="155" t="s">
        <v>23</v>
      </c>
      <c r="D24" s="6"/>
      <c r="E24" s="6"/>
      <c r="F24" s="3"/>
      <c r="G24" s="3"/>
      <c r="H24" s="3"/>
      <c r="I24" s="3"/>
      <c r="J24" s="3"/>
      <c r="K24" s="3"/>
      <c r="L24" s="3"/>
      <c r="M24" s="3"/>
      <c r="N24" s="3"/>
      <c r="O24" s="3"/>
      <c r="P24" s="3"/>
      <c r="Q24" s="3"/>
      <c r="R24" s="4"/>
      <c r="S24" s="4"/>
      <c r="T24" s="3"/>
    </row>
    <row r="25" spans="2:20" ht="16" thickBot="1" x14ac:dyDescent="0.4">
      <c r="B25" s="156" t="s">
        <v>24</v>
      </c>
      <c r="C25" s="157" t="s">
        <v>25</v>
      </c>
      <c r="D25" s="6"/>
      <c r="E25" s="6"/>
      <c r="F25" s="3"/>
    </row>
    <row r="26" spans="2:20" ht="15" customHeight="1" x14ac:dyDescent="0.35">
      <c r="B26" s="6"/>
      <c r="C26" s="6"/>
      <c r="D26" s="6"/>
      <c r="E26" s="6"/>
      <c r="F26" s="3"/>
    </row>
    <row r="27" spans="2:20" ht="15" customHeight="1" x14ac:dyDescent="0.35">
      <c r="B27" s="6"/>
      <c r="C27" s="6"/>
      <c r="D27" s="6"/>
      <c r="E27" s="6"/>
      <c r="F27" s="3"/>
    </row>
    <row r="28" spans="2:20" ht="15" customHeight="1" x14ac:dyDescent="0.35">
      <c r="B28" s="6"/>
      <c r="C28" s="6"/>
      <c r="D28" s="6"/>
      <c r="E28" s="6"/>
      <c r="F28" s="3"/>
    </row>
    <row r="29" spans="2:20" ht="15" customHeight="1" x14ac:dyDescent="0.35">
      <c r="B29" s="6"/>
      <c r="C29" s="6"/>
      <c r="D29" s="6"/>
      <c r="E29" s="6"/>
      <c r="F29" s="3"/>
    </row>
    <row r="30" spans="2:20" ht="15" customHeight="1" x14ac:dyDescent="0.35">
      <c r="B30" s="6"/>
      <c r="C30" s="6"/>
      <c r="D30" s="6"/>
      <c r="E30" s="6"/>
      <c r="F30" s="3"/>
    </row>
    <row r="31" spans="2:20" ht="15" customHeight="1" x14ac:dyDescent="0.35">
      <c r="B31" s="6"/>
      <c r="C31" s="6"/>
      <c r="D31" s="6"/>
      <c r="E31" s="6"/>
      <c r="F31" s="3"/>
    </row>
    <row r="32" spans="2:20" ht="15" customHeight="1" x14ac:dyDescent="0.35">
      <c r="B32" s="6"/>
      <c r="C32" s="6"/>
      <c r="D32" s="6"/>
      <c r="E32" s="6"/>
      <c r="F32" s="3"/>
    </row>
    <row r="33" spans="2:6" ht="15" customHeight="1" x14ac:dyDescent="0.35">
      <c r="B33" s="6"/>
      <c r="C33" s="6"/>
      <c r="D33" s="6"/>
      <c r="E33" s="6"/>
      <c r="F33" s="3"/>
    </row>
    <row r="34" spans="2:6" ht="15" customHeight="1" x14ac:dyDescent="0.35">
      <c r="B34" s="6"/>
      <c r="C34" s="6"/>
      <c r="D34" s="6"/>
      <c r="E34" s="6"/>
      <c r="F34" s="3"/>
    </row>
    <row r="35" spans="2:6" ht="15" customHeight="1" x14ac:dyDescent="0.35">
      <c r="B35" s="6"/>
      <c r="C35" s="6"/>
      <c r="D35" s="6"/>
      <c r="E35" s="6"/>
      <c r="F35" s="3"/>
    </row>
    <row r="36" spans="2:6" ht="15" customHeight="1" x14ac:dyDescent="0.35">
      <c r="B36" s="6"/>
      <c r="C36" s="6"/>
      <c r="D36" s="6"/>
      <c r="E36" s="6"/>
      <c r="F36" s="3"/>
    </row>
    <row r="37" spans="2:6" ht="15" customHeight="1" x14ac:dyDescent="0.35">
      <c r="B37" s="6"/>
      <c r="C37" s="6"/>
      <c r="D37" s="6"/>
      <c r="E37" s="6"/>
      <c r="F37" s="3"/>
    </row>
    <row r="38" spans="2:6" ht="15" customHeight="1" x14ac:dyDescent="0.35">
      <c r="B38" s="6"/>
      <c r="C38" s="6"/>
      <c r="D38" s="6"/>
      <c r="E38" s="6"/>
      <c r="F38" s="3"/>
    </row>
    <row r="39" spans="2:6" ht="15" customHeight="1" x14ac:dyDescent="0.35">
      <c r="B39" s="6"/>
      <c r="C39" s="6"/>
      <c r="D39" s="6"/>
      <c r="E39" s="6"/>
      <c r="F39" s="3"/>
    </row>
    <row r="40" spans="2:6" ht="15" customHeight="1" x14ac:dyDescent="0.35">
      <c r="B40" s="6"/>
      <c r="C40" s="6"/>
      <c r="D40" s="6"/>
      <c r="E40" s="6"/>
      <c r="F40" s="3"/>
    </row>
    <row r="41" spans="2:6" ht="15" customHeight="1" x14ac:dyDescent="0.35">
      <c r="B41" s="6"/>
      <c r="C41" s="6"/>
      <c r="D41" s="6"/>
      <c r="E41" s="6"/>
      <c r="F41" s="3"/>
    </row>
    <row r="42" spans="2:6" ht="15" customHeight="1" x14ac:dyDescent="0.35">
      <c r="B42" s="6"/>
      <c r="C42" s="6"/>
      <c r="D42" s="6"/>
      <c r="E42" s="6"/>
      <c r="F42" s="3"/>
    </row>
    <row r="43" spans="2:6" ht="15" customHeight="1" x14ac:dyDescent="0.35">
      <c r="B43" s="6"/>
      <c r="C43" s="6"/>
      <c r="D43" s="6"/>
      <c r="E43" s="6"/>
      <c r="F43" s="3"/>
    </row>
    <row r="44" spans="2:6" ht="15" customHeight="1" x14ac:dyDescent="0.35">
      <c r="B44" s="6"/>
      <c r="C44" s="6"/>
      <c r="D44" s="6"/>
      <c r="E44" s="6"/>
      <c r="F44" s="3"/>
    </row>
    <row r="45" spans="2:6" ht="15" customHeight="1" x14ac:dyDescent="0.35">
      <c r="B45" s="6"/>
      <c r="C45" s="6"/>
      <c r="D45" s="6"/>
      <c r="E45" s="6"/>
      <c r="F45" s="3"/>
    </row>
    <row r="46" spans="2:6" ht="15" customHeight="1" x14ac:dyDescent="0.35">
      <c r="B46" s="6"/>
      <c r="C46" s="6"/>
      <c r="D46" s="6"/>
      <c r="E46" s="6"/>
      <c r="F46" s="3"/>
    </row>
    <row r="47" spans="2:6" ht="15" customHeight="1" x14ac:dyDescent="0.35">
      <c r="B47" s="6"/>
      <c r="C47" s="6"/>
      <c r="D47" s="6"/>
      <c r="E47" s="6"/>
      <c r="F47" s="3"/>
    </row>
    <row r="48" spans="2:6" ht="15" customHeight="1" x14ac:dyDescent="0.35">
      <c r="B48" s="6"/>
      <c r="C48" s="6"/>
      <c r="D48" s="6"/>
      <c r="E48" s="6"/>
      <c r="F48" s="3"/>
    </row>
    <row r="49" spans="2:6" ht="15" customHeight="1" x14ac:dyDescent="0.35">
      <c r="D49" s="6"/>
      <c r="E49" s="6"/>
      <c r="F49" s="3"/>
    </row>
    <row r="50" spans="2:6" ht="15" customHeight="1" x14ac:dyDescent="0.35">
      <c r="B50" s="305"/>
      <c r="C50" s="305"/>
      <c r="F50" s="3"/>
    </row>
    <row r="51" spans="2:6" ht="15" customHeight="1" x14ac:dyDescent="0.35">
      <c r="B51" s="7"/>
      <c r="C51" s="7"/>
      <c r="F51" s="3"/>
    </row>
    <row r="52" spans="2:6" ht="15" customHeight="1" x14ac:dyDescent="0.35">
      <c r="F52" s="3"/>
    </row>
    <row r="53" spans="2:6" ht="15" customHeight="1" x14ac:dyDescent="0.35">
      <c r="F53" s="3"/>
    </row>
    <row r="54" spans="2:6" ht="15" customHeight="1" x14ac:dyDescent="0.35">
      <c r="F54" s="3"/>
    </row>
    <row r="55" spans="2:6" ht="15" customHeight="1" x14ac:dyDescent="0.35">
      <c r="F55" s="3"/>
    </row>
    <row r="56" spans="2:6" ht="15" customHeight="1" x14ac:dyDescent="0.35">
      <c r="F56" s="3"/>
    </row>
    <row r="57" spans="2:6" ht="15" customHeight="1" x14ac:dyDescent="0.35">
      <c r="F57" s="3"/>
    </row>
    <row r="58" spans="2:6" ht="15" customHeight="1" x14ac:dyDescent="0.35">
      <c r="F58" s="3"/>
    </row>
    <row r="59" spans="2:6" ht="15" customHeight="1" x14ac:dyDescent="0.35">
      <c r="F59" s="3"/>
    </row>
    <row r="60" spans="2:6" ht="15" customHeight="1" x14ac:dyDescent="0.35">
      <c r="F60" s="3"/>
    </row>
    <row r="61" spans="2:6" ht="15" customHeight="1" x14ac:dyDescent="0.35">
      <c r="F61" s="3"/>
    </row>
    <row r="62" spans="2:6" ht="15" customHeight="1" x14ac:dyDescent="0.35">
      <c r="F62" s="3"/>
    </row>
    <row r="63" spans="2:6" ht="15" customHeight="1" x14ac:dyDescent="0.35">
      <c r="F63" s="3"/>
    </row>
    <row r="64" spans="2:6" ht="15" customHeight="1" x14ac:dyDescent="0.35">
      <c r="F64" s="3"/>
    </row>
    <row r="65" spans="6:6" ht="15" customHeight="1" x14ac:dyDescent="0.35">
      <c r="F65" s="3"/>
    </row>
    <row r="66" spans="6:6" ht="15" customHeight="1" x14ac:dyDescent="0.35">
      <c r="F66" s="3"/>
    </row>
    <row r="67" spans="6:6" ht="15" customHeight="1" x14ac:dyDescent="0.35">
      <c r="F67" s="3"/>
    </row>
    <row r="68" spans="6:6" ht="15" customHeight="1" x14ac:dyDescent="0.35">
      <c r="F68" s="3"/>
    </row>
    <row r="69" spans="6:6" ht="15" customHeight="1" x14ac:dyDescent="0.35">
      <c r="F69" s="3"/>
    </row>
    <row r="70" spans="6:6" ht="15" customHeight="1" x14ac:dyDescent="0.35">
      <c r="F70" s="3"/>
    </row>
    <row r="71" spans="6:6" ht="15" customHeight="1" x14ac:dyDescent="0.35">
      <c r="F71" s="3"/>
    </row>
    <row r="72" spans="6:6" ht="15" customHeight="1" x14ac:dyDescent="0.35">
      <c r="F72" s="3"/>
    </row>
    <row r="73" spans="6:6" ht="15" customHeight="1" x14ac:dyDescent="0.35">
      <c r="F73" s="3"/>
    </row>
    <row r="74" spans="6:6" ht="15" customHeight="1" x14ac:dyDescent="0.35">
      <c r="F74" s="3"/>
    </row>
    <row r="75" spans="6:6" ht="15" customHeight="1" x14ac:dyDescent="0.35">
      <c r="F75" s="3"/>
    </row>
    <row r="76" spans="6:6" ht="15" customHeight="1" x14ac:dyDescent="0.35">
      <c r="F76" s="3"/>
    </row>
    <row r="77" spans="6:6" ht="15" customHeight="1" x14ac:dyDescent="0.35">
      <c r="F77" s="3"/>
    </row>
    <row r="78" spans="6:6" ht="15" customHeight="1" x14ac:dyDescent="0.35">
      <c r="F78" s="3"/>
    </row>
    <row r="79" spans="6:6" ht="15" customHeight="1" x14ac:dyDescent="0.35">
      <c r="F79" s="3"/>
    </row>
    <row r="80" spans="6:6" ht="15" customHeight="1" x14ac:dyDescent="0.35">
      <c r="F80" s="3"/>
    </row>
    <row r="81" spans="6:6" ht="15" customHeight="1" x14ac:dyDescent="0.35">
      <c r="F81" s="3"/>
    </row>
    <row r="82" spans="6:6" ht="15" customHeight="1" x14ac:dyDescent="0.35">
      <c r="F82" s="3"/>
    </row>
    <row r="83" spans="6:6" ht="15" customHeight="1" x14ac:dyDescent="0.35">
      <c r="F83" s="3"/>
    </row>
    <row r="84" spans="6:6" ht="15" customHeight="1" x14ac:dyDescent="0.35">
      <c r="F84" s="3"/>
    </row>
    <row r="85" spans="6:6" ht="15" customHeight="1" x14ac:dyDescent="0.35">
      <c r="F85" s="3"/>
    </row>
    <row r="86" spans="6:6" ht="15" customHeight="1" x14ac:dyDescent="0.35">
      <c r="F86" s="3"/>
    </row>
    <row r="87" spans="6:6" ht="15" customHeight="1" x14ac:dyDescent="0.35">
      <c r="F87" s="3"/>
    </row>
    <row r="88" spans="6:6" ht="15" customHeight="1" x14ac:dyDescent="0.35">
      <c r="F88" s="3"/>
    </row>
    <row r="89" spans="6:6" ht="15" customHeight="1" x14ac:dyDescent="0.35">
      <c r="F89" s="3"/>
    </row>
    <row r="90" spans="6:6" ht="15" customHeight="1" x14ac:dyDescent="0.35">
      <c r="F90" s="3"/>
    </row>
    <row r="91" spans="6:6" ht="15" customHeight="1" x14ac:dyDescent="0.35">
      <c r="F91" s="3"/>
    </row>
    <row r="92" spans="6:6" ht="15" customHeight="1" x14ac:dyDescent="0.35">
      <c r="F92" s="3"/>
    </row>
    <row r="93" spans="6:6" ht="15" customHeight="1" x14ac:dyDescent="0.35">
      <c r="F93" s="3"/>
    </row>
    <row r="94" spans="6:6" ht="15" customHeight="1" x14ac:dyDescent="0.35">
      <c r="F94" s="3"/>
    </row>
    <row r="95" spans="6:6" ht="15" customHeight="1" x14ac:dyDescent="0.35">
      <c r="F95" s="3"/>
    </row>
    <row r="96" spans="6:6" ht="15" customHeight="1" x14ac:dyDescent="0.35">
      <c r="F96" s="3"/>
    </row>
    <row r="97" spans="6:6" ht="15" customHeight="1" x14ac:dyDescent="0.35">
      <c r="F97" s="3"/>
    </row>
    <row r="98" spans="6:6" ht="15" customHeight="1" x14ac:dyDescent="0.35">
      <c r="F98" s="3"/>
    </row>
    <row r="99" spans="6:6" ht="15" customHeight="1" x14ac:dyDescent="0.35">
      <c r="F99" s="3"/>
    </row>
    <row r="100" spans="6:6" ht="15" customHeight="1" x14ac:dyDescent="0.35">
      <c r="F100" s="3"/>
    </row>
    <row r="101" spans="6:6" ht="15" customHeight="1" x14ac:dyDescent="0.35">
      <c r="F101" s="3"/>
    </row>
    <row r="102" spans="6:6" ht="15" customHeight="1" x14ac:dyDescent="0.35">
      <c r="F102" s="3"/>
    </row>
    <row r="103" spans="6:6" ht="15" customHeight="1" x14ac:dyDescent="0.35">
      <c r="F103" s="3"/>
    </row>
    <row r="104" spans="6:6" ht="15" customHeight="1" x14ac:dyDescent="0.35">
      <c r="F104" s="3"/>
    </row>
    <row r="105" spans="6:6" ht="15" customHeight="1" x14ac:dyDescent="0.35">
      <c r="F105" s="3"/>
    </row>
    <row r="106" spans="6:6" ht="15" customHeight="1" x14ac:dyDescent="0.35">
      <c r="F106" s="3"/>
    </row>
    <row r="107" spans="6:6" ht="15" customHeight="1" x14ac:dyDescent="0.35">
      <c r="F107" s="3"/>
    </row>
    <row r="108" spans="6:6" ht="15" customHeight="1" x14ac:dyDescent="0.35">
      <c r="F108" s="3"/>
    </row>
    <row r="109" spans="6:6" ht="15" customHeight="1" x14ac:dyDescent="0.35">
      <c r="F109" s="3"/>
    </row>
    <row r="110" spans="6:6" ht="15" customHeight="1" x14ac:dyDescent="0.35">
      <c r="F110" s="3"/>
    </row>
    <row r="111" spans="6:6" ht="15" customHeight="1" x14ac:dyDescent="0.35">
      <c r="F111" s="3"/>
    </row>
    <row r="112" spans="6:6" ht="15" customHeight="1" x14ac:dyDescent="0.35">
      <c r="F112" s="3"/>
    </row>
    <row r="113" spans="6:6" ht="15" customHeight="1" x14ac:dyDescent="0.35">
      <c r="F113" s="3"/>
    </row>
    <row r="114" spans="6:6" ht="15" customHeight="1" x14ac:dyDescent="0.35">
      <c r="F114" s="3"/>
    </row>
    <row r="115" spans="6:6" ht="15" customHeight="1" x14ac:dyDescent="0.35">
      <c r="F115" s="3"/>
    </row>
    <row r="116" spans="6:6" ht="15" customHeight="1" x14ac:dyDescent="0.35">
      <c r="F116" s="3"/>
    </row>
    <row r="117" spans="6:6" ht="15" customHeight="1" x14ac:dyDescent="0.35">
      <c r="F117" s="3"/>
    </row>
    <row r="118" spans="6:6" ht="15" customHeight="1" x14ac:dyDescent="0.35">
      <c r="F118" s="3"/>
    </row>
    <row r="119" spans="6:6" ht="15" customHeight="1" x14ac:dyDescent="0.35">
      <c r="F119" s="3"/>
    </row>
    <row r="120" spans="6:6" ht="15" customHeight="1" x14ac:dyDescent="0.35">
      <c r="F120" s="3"/>
    </row>
    <row r="121" spans="6:6" ht="15" customHeight="1" x14ac:dyDescent="0.35">
      <c r="F121" s="3"/>
    </row>
    <row r="122" spans="6:6" ht="15" customHeight="1" x14ac:dyDescent="0.35">
      <c r="F122" s="3"/>
    </row>
    <row r="123" spans="6:6" ht="15" customHeight="1" x14ac:dyDescent="0.35">
      <c r="F123" s="3"/>
    </row>
    <row r="124" spans="6:6" ht="15" customHeight="1" x14ac:dyDescent="0.35">
      <c r="F124" s="3"/>
    </row>
    <row r="125" spans="6:6" ht="15" customHeight="1" x14ac:dyDescent="0.35">
      <c r="F125" s="3"/>
    </row>
    <row r="126" spans="6:6" ht="15" customHeight="1" x14ac:dyDescent="0.35">
      <c r="F126" s="3"/>
    </row>
    <row r="127" spans="6:6" ht="15" customHeight="1" x14ac:dyDescent="0.35">
      <c r="F127" s="3"/>
    </row>
    <row r="128" spans="6:6" ht="15" customHeight="1" x14ac:dyDescent="0.35">
      <c r="F128" s="3"/>
    </row>
    <row r="129" spans="6:6" ht="15" customHeight="1" x14ac:dyDescent="0.35">
      <c r="F129" s="3"/>
    </row>
    <row r="130" spans="6:6" ht="15" customHeight="1" x14ac:dyDescent="0.35">
      <c r="F130" s="3"/>
    </row>
    <row r="131" spans="6:6" ht="15" customHeight="1" x14ac:dyDescent="0.35">
      <c r="F131" s="3"/>
    </row>
    <row r="132" spans="6:6" ht="15" customHeight="1" x14ac:dyDescent="0.35">
      <c r="F132" s="3"/>
    </row>
    <row r="133" spans="6:6" ht="15" customHeight="1" x14ac:dyDescent="0.35">
      <c r="F133" s="3"/>
    </row>
    <row r="134" spans="6:6" ht="15" customHeight="1" x14ac:dyDescent="0.35">
      <c r="F134" s="3"/>
    </row>
    <row r="135" spans="6:6" ht="15" customHeight="1" x14ac:dyDescent="0.35">
      <c r="F135" s="3"/>
    </row>
    <row r="136" spans="6:6" ht="15" customHeight="1" x14ac:dyDescent="0.35">
      <c r="F136" s="3"/>
    </row>
    <row r="137" spans="6:6" ht="15" customHeight="1" x14ac:dyDescent="0.35">
      <c r="F137" s="3"/>
    </row>
    <row r="138" spans="6:6" ht="15" customHeight="1" x14ac:dyDescent="0.35">
      <c r="F138" s="3"/>
    </row>
    <row r="139" spans="6:6" ht="15" customHeight="1" x14ac:dyDescent="0.35">
      <c r="F139" s="3"/>
    </row>
    <row r="140" spans="6:6" ht="15" customHeight="1" x14ac:dyDescent="0.35">
      <c r="F140" s="3"/>
    </row>
    <row r="141" spans="6:6" ht="15" customHeight="1" x14ac:dyDescent="0.35">
      <c r="F141" s="3"/>
    </row>
    <row r="142" spans="6:6" ht="15" customHeight="1" x14ac:dyDescent="0.35">
      <c r="F142" s="3"/>
    </row>
    <row r="143" spans="6:6" ht="15" customHeight="1" x14ac:dyDescent="0.35">
      <c r="F143" s="3"/>
    </row>
    <row r="144" spans="6:6" ht="15" customHeight="1" x14ac:dyDescent="0.35">
      <c r="F144" s="3"/>
    </row>
    <row r="145" spans="6:6" ht="15" customHeight="1" x14ac:dyDescent="0.35">
      <c r="F145" s="3"/>
    </row>
    <row r="146" spans="6:6" ht="15" customHeight="1" x14ac:dyDescent="0.35">
      <c r="F146" s="3"/>
    </row>
    <row r="147" spans="6:6" ht="15" customHeight="1" x14ac:dyDescent="0.35">
      <c r="F147" s="3"/>
    </row>
    <row r="148" spans="6:6" ht="15" customHeight="1" x14ac:dyDescent="0.35">
      <c r="F148" s="3"/>
    </row>
    <row r="149" spans="6:6" ht="15" customHeight="1" x14ac:dyDescent="0.35">
      <c r="F149" s="3"/>
    </row>
    <row r="150" spans="6:6" ht="15" customHeight="1" x14ac:dyDescent="0.35">
      <c r="F150" s="3"/>
    </row>
    <row r="151" spans="6:6" ht="15" customHeight="1" x14ac:dyDescent="0.35">
      <c r="F151" s="3"/>
    </row>
    <row r="152" spans="6:6" ht="15" customHeight="1" x14ac:dyDescent="0.35">
      <c r="F152" s="3"/>
    </row>
    <row r="153" spans="6:6" ht="15" customHeight="1" x14ac:dyDescent="0.35">
      <c r="F153" s="3"/>
    </row>
    <row r="154" spans="6:6" ht="15" customHeight="1" x14ac:dyDescent="0.35">
      <c r="F154" s="3"/>
    </row>
    <row r="155" spans="6:6" ht="15" customHeight="1" x14ac:dyDescent="0.35">
      <c r="F155" s="3"/>
    </row>
    <row r="156" spans="6:6" ht="15" customHeight="1" x14ac:dyDescent="0.35">
      <c r="F156" s="3"/>
    </row>
    <row r="157" spans="6:6" ht="15" customHeight="1" x14ac:dyDescent="0.35">
      <c r="F157" s="3"/>
    </row>
    <row r="158" spans="6:6" ht="15" customHeight="1" x14ac:dyDescent="0.35">
      <c r="F158" s="3"/>
    </row>
    <row r="159" spans="6:6" ht="15" customHeight="1" x14ac:dyDescent="0.35">
      <c r="F159" s="3"/>
    </row>
    <row r="160" spans="6:6" ht="15" customHeight="1" x14ac:dyDescent="0.35">
      <c r="F160" s="3"/>
    </row>
    <row r="161" spans="6:6" ht="15" customHeight="1" x14ac:dyDescent="0.35">
      <c r="F161" s="3"/>
    </row>
    <row r="162" spans="6:6" ht="15" customHeight="1" x14ac:dyDescent="0.35">
      <c r="F162" s="3"/>
    </row>
    <row r="163" spans="6:6" ht="15" customHeight="1" x14ac:dyDescent="0.35">
      <c r="F163" s="3"/>
    </row>
    <row r="164" spans="6:6" ht="15" customHeight="1" x14ac:dyDescent="0.35">
      <c r="F164" s="3"/>
    </row>
    <row r="165" spans="6:6" ht="15" customHeight="1" x14ac:dyDescent="0.35">
      <c r="F165" s="3"/>
    </row>
    <row r="166" spans="6:6" ht="15" customHeight="1" x14ac:dyDescent="0.35">
      <c r="F166" s="3"/>
    </row>
    <row r="167" spans="6:6" ht="15" customHeight="1" x14ac:dyDescent="0.35">
      <c r="F167" s="3"/>
    </row>
    <row r="168" spans="6:6" ht="15" customHeight="1" x14ac:dyDescent="0.35">
      <c r="F168" s="3"/>
    </row>
    <row r="169" spans="6:6" ht="15" customHeight="1" x14ac:dyDescent="0.35">
      <c r="F169" s="3"/>
    </row>
    <row r="170" spans="6:6" ht="15" customHeight="1" x14ac:dyDescent="0.35">
      <c r="F170" s="3"/>
    </row>
    <row r="171" spans="6:6" ht="15" customHeight="1" x14ac:dyDescent="0.35">
      <c r="F171" s="3"/>
    </row>
    <row r="172" spans="6:6" ht="15" customHeight="1" x14ac:dyDescent="0.35">
      <c r="F172" s="3"/>
    </row>
    <row r="173" spans="6:6" ht="15" customHeight="1" x14ac:dyDescent="0.35">
      <c r="F173" s="3"/>
    </row>
  </sheetData>
  <dataValidations count="2">
    <dataValidation type="date" operator="greaterThanOrEqual" allowBlank="1" showInputMessage="1" showErrorMessage="1" prompt="M/D/YYYY" sqref="E20" xr:uid="{00000000-0002-0000-0100-000000000000}">
      <formula1>44329</formula1>
    </dataValidation>
    <dataValidation allowBlank="1" showInputMessage="1" showErrorMessage="1" prompt="Provide contact information for the person completing the tool." sqref="E17:E19" xr:uid="{00000000-0002-0000-0100-000001000000}"/>
  </dataValidations>
  <hyperlinks>
    <hyperlink ref="B11" r:id="rId1" tooltip="User Guide for Job Co-benefit Modeling Tool" xr:uid="{00000000-0004-0000-0100-000000000000}"/>
  </hyperlinks>
  <pageMargins left="0.7" right="0.7" top="0.98479166666666662" bottom="0.75" header="0.3" footer="0.3"/>
  <pageSetup scale="60" fitToWidth="0" fitToHeight="0" orientation="landscape" r:id="rId2"/>
  <headerFooter>
    <oddHeader xml:space="preserve">&amp;C
</oddHeader>
    <oddFooter>&amp;L&amp;"Avenir LT Std 55 Roman,Regular"&amp;12&amp;K000000May 13, 2021&amp;C&amp;"Avenir LT Std 55 Roman,Regular"&amp;12Page &amp;P of &amp;N&amp;R&amp;"Avenir LT Std 55 Roman,Regular"&amp;12&amp;K000000&amp;A</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AV76"/>
  <sheetViews>
    <sheetView showGridLines="0" topLeftCell="B1" zoomScale="90" zoomScaleNormal="90" workbookViewId="0">
      <selection activeCell="C15" sqref="C15"/>
    </sheetView>
  </sheetViews>
  <sheetFormatPr defaultColWidth="9.1796875" defaultRowHeight="14" x14ac:dyDescent="0.3"/>
  <cols>
    <col min="1" max="1" width="2.81640625" style="1" customWidth="1"/>
    <col min="2" max="2" width="73.453125" style="1" customWidth="1"/>
    <col min="3" max="3" width="101.1796875" style="1" customWidth="1"/>
    <col min="4" max="4" width="3.453125" style="1" customWidth="1"/>
    <col min="5" max="5" width="13.81640625" style="1" customWidth="1"/>
    <col min="6" max="6" width="80.453125" style="1" hidden="1" customWidth="1"/>
    <col min="7" max="7" width="72.81640625" style="1" hidden="1" customWidth="1"/>
    <col min="8" max="8" width="86.81640625" style="1" hidden="1" customWidth="1"/>
    <col min="9" max="9" width="71.54296875" style="1" hidden="1" customWidth="1"/>
    <col min="10" max="10" width="89.453125" style="1" hidden="1" customWidth="1"/>
    <col min="11" max="11" width="92.54296875" style="1" hidden="1" customWidth="1"/>
    <col min="12" max="12" width="71.54296875" style="1" hidden="1" customWidth="1"/>
    <col min="13" max="14" width="81.54296875" style="1" hidden="1" customWidth="1"/>
    <col min="15" max="15" width="57.1796875" style="1" hidden="1" customWidth="1"/>
    <col min="16" max="16" width="95.54296875" style="1" hidden="1" customWidth="1"/>
    <col min="17" max="17" width="69.1796875" style="1" hidden="1" customWidth="1"/>
    <col min="18" max="18" width="70.453125" style="1" hidden="1" customWidth="1"/>
    <col min="19" max="20" width="65.1796875" style="1" hidden="1" customWidth="1"/>
    <col min="21" max="21" width="63.54296875" style="1" hidden="1" customWidth="1"/>
    <col min="22" max="22" width="52.54296875" style="1" hidden="1" customWidth="1"/>
    <col min="23" max="23" width="82" style="1" hidden="1" customWidth="1"/>
    <col min="24" max="24" width="66.1796875" style="1" hidden="1" customWidth="1"/>
    <col min="25" max="25" width="46.81640625" style="1" hidden="1" customWidth="1"/>
    <col min="26" max="26" width="83.54296875" style="1" hidden="1" customWidth="1"/>
    <col min="27" max="27" width="64.81640625" style="1" hidden="1" customWidth="1"/>
    <col min="28" max="28" width="77.453125" style="1" hidden="1" customWidth="1"/>
    <col min="29" max="30" width="64.54296875" style="1" hidden="1" customWidth="1"/>
    <col min="31" max="31" width="64.453125" style="1" hidden="1" customWidth="1"/>
    <col min="32" max="32" width="44.54296875" style="1" hidden="1" customWidth="1"/>
    <col min="33" max="33" width="70.54296875" style="1" hidden="1" customWidth="1"/>
    <col min="34" max="34" width="71.54296875" style="1" hidden="1" customWidth="1"/>
    <col min="35" max="35" width="93.453125" style="1" hidden="1" customWidth="1"/>
    <col min="36" max="36" width="58.1796875" style="1" hidden="1" customWidth="1"/>
    <col min="37" max="37" width="82.54296875" style="1" hidden="1" customWidth="1"/>
    <col min="38" max="38" width="70.54296875" style="1" hidden="1" customWidth="1"/>
    <col min="39" max="39" width="52.1796875" style="1" hidden="1" customWidth="1"/>
    <col min="40" max="40" width="40.54296875" style="1" hidden="1" customWidth="1"/>
    <col min="41" max="41" width="47" style="1" hidden="1" customWidth="1"/>
    <col min="42" max="42" width="49.81640625" style="1" hidden="1" customWidth="1"/>
    <col min="43" max="43" width="53.54296875" style="1" hidden="1" customWidth="1"/>
    <col min="44" max="44" width="90.1796875" style="1" hidden="1" customWidth="1"/>
    <col min="45" max="45" width="38.54296875" style="1" hidden="1" customWidth="1"/>
    <col min="46" max="46" width="68.54296875" style="1" hidden="1" customWidth="1"/>
    <col min="47" max="47" width="48.1796875" style="1" hidden="1" customWidth="1"/>
    <col min="48" max="48" width="76.453125" style="1" hidden="1" customWidth="1"/>
    <col min="49" max="16384" width="9.1796875" style="1"/>
  </cols>
  <sheetData>
    <row r="1" spans="1:27" ht="17.149999999999999" customHeight="1" x14ac:dyDescent="0.3">
      <c r="A1" s="158"/>
      <c r="B1" s="84"/>
      <c r="C1" s="84"/>
    </row>
    <row r="2" spans="1:27" ht="17.149999999999999" customHeight="1" x14ac:dyDescent="0.3">
      <c r="A2" s="159"/>
    </row>
    <row r="3" spans="1:27" ht="17.149999999999999" customHeight="1" x14ac:dyDescent="0.3">
      <c r="A3" s="158"/>
      <c r="B3" s="84"/>
      <c r="C3" s="84"/>
    </row>
    <row r="4" spans="1:27" ht="17.149999999999999" customHeight="1" x14ac:dyDescent="0.3">
      <c r="A4" s="159"/>
    </row>
    <row r="5" spans="1:27" ht="17.149999999999999" customHeight="1" x14ac:dyDescent="0.3">
      <c r="A5" s="158"/>
      <c r="B5" s="84"/>
      <c r="C5" s="84"/>
    </row>
    <row r="6" spans="1:27" ht="17.149999999999999" customHeight="1" x14ac:dyDescent="0.3"/>
    <row r="7" spans="1:27" ht="17.149999999999999" customHeight="1" x14ac:dyDescent="0.3"/>
    <row r="8" spans="1:27" ht="17.149999999999999" customHeight="1" x14ac:dyDescent="0.3"/>
    <row r="9" spans="1:27" ht="17.149999999999999" customHeight="1" thickBot="1" x14ac:dyDescent="0.4">
      <c r="A9" s="8"/>
      <c r="B9" s="2" t="s">
        <v>9</v>
      </c>
    </row>
    <row r="10" spans="1:27" ht="16" thickBot="1" x14ac:dyDescent="0.4">
      <c r="B10" s="298" t="s">
        <v>10</v>
      </c>
      <c r="C10" s="264"/>
      <c r="D10" s="231"/>
      <c r="F10" s="128" t="s">
        <v>26</v>
      </c>
      <c r="G10" s="129" t="s">
        <v>27</v>
      </c>
      <c r="H10" s="129" t="s">
        <v>28</v>
      </c>
      <c r="I10" s="129" t="s">
        <v>29</v>
      </c>
      <c r="J10" s="129" t="s">
        <v>30</v>
      </c>
      <c r="K10" s="129" t="s">
        <v>31</v>
      </c>
      <c r="L10" s="129" t="s">
        <v>32</v>
      </c>
      <c r="M10" s="129" t="s">
        <v>33</v>
      </c>
      <c r="N10" s="129" t="s">
        <v>34</v>
      </c>
      <c r="O10" s="129" t="s">
        <v>35</v>
      </c>
      <c r="P10" s="129" t="s">
        <v>36</v>
      </c>
      <c r="Q10" s="129" t="s">
        <v>37</v>
      </c>
      <c r="R10" s="129" t="s">
        <v>38</v>
      </c>
      <c r="S10" s="129" t="s">
        <v>39</v>
      </c>
      <c r="T10" s="129" t="s">
        <v>40</v>
      </c>
      <c r="U10" s="129" t="s">
        <v>41</v>
      </c>
      <c r="V10" s="129" t="s">
        <v>42</v>
      </c>
      <c r="W10" s="129" t="s">
        <v>43</v>
      </c>
      <c r="X10" s="129" t="s">
        <v>44</v>
      </c>
      <c r="Y10" s="129" t="s">
        <v>45</v>
      </c>
      <c r="Z10" s="129" t="s">
        <v>46</v>
      </c>
      <c r="AA10" s="130" t="s">
        <v>47</v>
      </c>
    </row>
    <row r="11" spans="1:27" ht="16" thickBot="1" x14ac:dyDescent="0.35">
      <c r="B11" s="299" t="s">
        <v>11</v>
      </c>
      <c r="C11" s="283"/>
      <c r="D11" s="265"/>
      <c r="F11" s="307" t="s">
        <v>48</v>
      </c>
      <c r="G11" s="308" t="s">
        <v>49</v>
      </c>
      <c r="H11" s="308" t="s">
        <v>50</v>
      </c>
      <c r="I11" s="308" t="s">
        <v>51</v>
      </c>
      <c r="J11" s="308" t="s">
        <v>52</v>
      </c>
      <c r="K11" s="308" t="s">
        <v>53</v>
      </c>
      <c r="L11" s="308" t="s">
        <v>54</v>
      </c>
      <c r="M11" s="308" t="s">
        <v>55</v>
      </c>
      <c r="N11" s="308" t="s">
        <v>56</v>
      </c>
      <c r="O11" s="308" t="s">
        <v>57</v>
      </c>
      <c r="P11" s="308" t="s">
        <v>58</v>
      </c>
      <c r="Q11" s="308" t="s">
        <v>59</v>
      </c>
      <c r="R11" s="308" t="s">
        <v>60</v>
      </c>
      <c r="S11" s="308" t="s">
        <v>61</v>
      </c>
      <c r="T11" s="308" t="s">
        <v>62</v>
      </c>
      <c r="U11" s="308" t="s">
        <v>63</v>
      </c>
      <c r="V11" s="308" t="s">
        <v>64</v>
      </c>
      <c r="W11" s="308" t="s">
        <v>65</v>
      </c>
      <c r="X11" s="308" t="s">
        <v>66</v>
      </c>
      <c r="Y11" s="308" t="s">
        <v>67</v>
      </c>
      <c r="Z11" s="308" t="s">
        <v>68</v>
      </c>
      <c r="AA11" s="309" t="s">
        <v>69</v>
      </c>
    </row>
    <row r="12" spans="1:27" ht="17.149999999999999" customHeight="1" thickBot="1" x14ac:dyDescent="0.35">
      <c r="B12" s="131"/>
      <c r="C12" s="131"/>
      <c r="F12" s="310" t="s">
        <v>70</v>
      </c>
      <c r="G12" s="289" t="s">
        <v>71</v>
      </c>
      <c r="H12" s="289" t="s">
        <v>72</v>
      </c>
      <c r="I12" s="289" t="s">
        <v>73</v>
      </c>
      <c r="J12" s="289" t="s">
        <v>74</v>
      </c>
      <c r="K12" s="289" t="s">
        <v>75</v>
      </c>
      <c r="L12" s="289" t="s">
        <v>76</v>
      </c>
      <c r="M12" s="289" t="s">
        <v>77</v>
      </c>
      <c r="N12" s="289" t="s">
        <v>78</v>
      </c>
      <c r="O12" s="289" t="s">
        <v>79</v>
      </c>
      <c r="P12" s="289" t="s">
        <v>80</v>
      </c>
      <c r="Q12" s="311" t="s">
        <v>81</v>
      </c>
      <c r="R12" s="311" t="s">
        <v>82</v>
      </c>
      <c r="S12" s="289" t="s">
        <v>83</v>
      </c>
      <c r="T12" s="289" t="s">
        <v>84</v>
      </c>
      <c r="U12" s="289" t="s">
        <v>85</v>
      </c>
      <c r="V12" s="289" t="s">
        <v>86</v>
      </c>
      <c r="W12" s="289" t="s">
        <v>87</v>
      </c>
      <c r="X12" s="289" t="s">
        <v>88</v>
      </c>
      <c r="Y12" s="289" t="s">
        <v>89</v>
      </c>
      <c r="Z12" s="289" t="s">
        <v>90</v>
      </c>
      <c r="AA12" s="312" t="s">
        <v>91</v>
      </c>
    </row>
    <row r="13" spans="1:27" ht="19.5" customHeight="1" thickBot="1" x14ac:dyDescent="0.35">
      <c r="B13" s="313" t="s">
        <v>92</v>
      </c>
      <c r="C13" s="314" t="str">
        <f>IF(ISBLANK(Name),"",Name)</f>
        <v/>
      </c>
      <c r="F13" s="315" t="s">
        <v>93</v>
      </c>
      <c r="G13" s="311"/>
      <c r="H13" s="311"/>
      <c r="I13" s="311"/>
      <c r="J13" s="311"/>
      <c r="K13" s="311" t="s">
        <v>94</v>
      </c>
      <c r="L13" s="289" t="s">
        <v>95</v>
      </c>
      <c r="M13" s="311"/>
      <c r="N13" s="311" t="s">
        <v>96</v>
      </c>
      <c r="O13" s="311" t="s">
        <v>97</v>
      </c>
      <c r="P13" s="311" t="s">
        <v>98</v>
      </c>
      <c r="Q13" s="289"/>
      <c r="R13" s="289" t="s">
        <v>99</v>
      </c>
      <c r="S13" s="311"/>
      <c r="T13" s="311"/>
      <c r="U13" s="311"/>
      <c r="V13" s="311"/>
      <c r="W13" s="311"/>
      <c r="X13" s="289" t="s">
        <v>100</v>
      </c>
      <c r="Y13" s="311"/>
      <c r="Z13" s="311"/>
      <c r="AA13" s="316" t="s">
        <v>101</v>
      </c>
    </row>
    <row r="14" spans="1:27" ht="19.5" customHeight="1" thickBot="1" x14ac:dyDescent="0.35">
      <c r="B14" s="317"/>
      <c r="C14" s="318"/>
      <c r="F14" s="315" t="s">
        <v>102</v>
      </c>
      <c r="G14" s="311"/>
      <c r="H14" s="311"/>
      <c r="I14" s="311"/>
      <c r="J14" s="311"/>
      <c r="K14" s="311" t="s">
        <v>103</v>
      </c>
      <c r="L14" s="311" t="s">
        <v>104</v>
      </c>
      <c r="M14" s="311"/>
      <c r="N14" s="311"/>
      <c r="O14" s="311"/>
      <c r="P14" s="311" t="s">
        <v>105</v>
      </c>
      <c r="Q14" s="311"/>
      <c r="R14" s="311"/>
      <c r="S14" s="311"/>
      <c r="T14" s="311"/>
      <c r="U14" s="311"/>
      <c r="V14" s="311"/>
      <c r="W14" s="311"/>
      <c r="X14" s="311"/>
      <c r="Y14" s="311"/>
      <c r="Z14" s="311"/>
      <c r="AA14" s="316" t="s">
        <v>106</v>
      </c>
    </row>
    <row r="15" spans="1:27" ht="19.5" customHeight="1" x14ac:dyDescent="0.3">
      <c r="B15" s="319" t="s">
        <v>107</v>
      </c>
      <c r="C15" s="320"/>
      <c r="F15" s="315" t="s">
        <v>108</v>
      </c>
      <c r="G15" s="311"/>
      <c r="H15" s="311"/>
      <c r="I15" s="311"/>
      <c r="J15" s="311"/>
      <c r="K15" s="311"/>
      <c r="L15" s="311" t="s">
        <v>109</v>
      </c>
      <c r="M15" s="311"/>
      <c r="N15" s="311"/>
      <c r="O15" s="311"/>
      <c r="P15" s="311"/>
      <c r="Q15" s="311"/>
      <c r="R15" s="311"/>
      <c r="S15" s="311"/>
      <c r="T15" s="311"/>
      <c r="U15" s="311"/>
      <c r="V15" s="311"/>
      <c r="W15" s="311"/>
      <c r="X15" s="311"/>
      <c r="Y15" s="311"/>
      <c r="Z15" s="311"/>
      <c r="AA15" s="316" t="s">
        <v>110</v>
      </c>
    </row>
    <row r="16" spans="1:27" ht="19.5" customHeight="1" x14ac:dyDescent="0.3">
      <c r="B16" s="321" t="s">
        <v>111</v>
      </c>
      <c r="C16" s="296"/>
      <c r="F16" s="322" t="s">
        <v>112</v>
      </c>
      <c r="G16" s="323"/>
      <c r="H16" s="323"/>
      <c r="I16" s="323"/>
      <c r="J16" s="323"/>
      <c r="K16" s="323"/>
      <c r="L16" s="311" t="s">
        <v>113</v>
      </c>
      <c r="M16" s="323"/>
      <c r="N16" s="323"/>
      <c r="O16" s="323"/>
      <c r="P16" s="323"/>
      <c r="Q16" s="323"/>
      <c r="R16" s="323"/>
      <c r="S16" s="323"/>
      <c r="T16" s="323"/>
      <c r="U16" s="323"/>
      <c r="V16" s="323"/>
      <c r="W16" s="323"/>
      <c r="X16" s="323"/>
      <c r="Y16" s="323"/>
      <c r="Z16" s="323"/>
      <c r="AA16" s="324" t="s">
        <v>114</v>
      </c>
    </row>
    <row r="17" spans="1:48" ht="19.5" customHeight="1" thickBot="1" x14ac:dyDescent="0.35">
      <c r="B17" s="325" t="s">
        <v>115</v>
      </c>
      <c r="C17" s="288"/>
      <c r="F17" s="326" t="s">
        <v>116</v>
      </c>
      <c r="G17" s="132"/>
      <c r="H17" s="133"/>
      <c r="I17" s="133"/>
      <c r="J17" s="133"/>
      <c r="K17" s="133"/>
      <c r="L17" s="133"/>
      <c r="M17" s="133"/>
      <c r="N17" s="133"/>
      <c r="O17" s="133"/>
      <c r="P17" s="133"/>
      <c r="Q17" s="133"/>
      <c r="R17" s="133"/>
      <c r="S17" s="133"/>
      <c r="T17" s="133"/>
      <c r="U17" s="133"/>
      <c r="V17" s="133"/>
      <c r="W17" s="133"/>
      <c r="X17" s="133"/>
      <c r="Y17" s="133"/>
      <c r="Z17" s="134"/>
      <c r="AA17" s="135"/>
    </row>
    <row r="18" spans="1:48" ht="15" customHeight="1" thickBot="1" x14ac:dyDescent="0.4">
      <c r="A18" s="305"/>
    </row>
    <row r="19" spans="1:48" ht="15" customHeight="1" thickBot="1" x14ac:dyDescent="0.4">
      <c r="A19" s="305"/>
      <c r="F19" s="128" t="s">
        <v>70</v>
      </c>
      <c r="G19" s="129" t="s">
        <v>93</v>
      </c>
      <c r="H19" s="129" t="s">
        <v>102</v>
      </c>
      <c r="I19" s="129" t="s">
        <v>108</v>
      </c>
      <c r="J19" s="129" t="s">
        <v>112</v>
      </c>
      <c r="K19" s="129" t="s">
        <v>116</v>
      </c>
      <c r="L19" s="129" t="s">
        <v>71</v>
      </c>
      <c r="M19" s="129" t="s">
        <v>72</v>
      </c>
      <c r="N19" s="129" t="s">
        <v>73</v>
      </c>
      <c r="O19" s="129" t="s">
        <v>74</v>
      </c>
      <c r="P19" s="129" t="s">
        <v>75</v>
      </c>
      <c r="Q19" s="129" t="s">
        <v>94</v>
      </c>
      <c r="R19" s="129" t="s">
        <v>103</v>
      </c>
      <c r="S19" s="129" t="s">
        <v>76</v>
      </c>
      <c r="T19" s="129" t="s">
        <v>95</v>
      </c>
      <c r="U19" s="129" t="s">
        <v>104</v>
      </c>
      <c r="V19" s="129" t="s">
        <v>109</v>
      </c>
      <c r="W19" s="129" t="s">
        <v>113</v>
      </c>
      <c r="X19" s="129" t="s">
        <v>77</v>
      </c>
      <c r="Y19" s="129" t="s">
        <v>78</v>
      </c>
      <c r="Z19" s="129" t="s">
        <v>96</v>
      </c>
      <c r="AA19" s="129" t="s">
        <v>79</v>
      </c>
      <c r="AB19" s="129" t="s">
        <v>97</v>
      </c>
      <c r="AC19" s="129" t="s">
        <v>80</v>
      </c>
      <c r="AD19" s="129" t="s">
        <v>98</v>
      </c>
      <c r="AE19" s="129" t="s">
        <v>105</v>
      </c>
      <c r="AF19" s="129" t="s">
        <v>81</v>
      </c>
      <c r="AG19" s="129" t="s">
        <v>82</v>
      </c>
      <c r="AH19" s="129" t="s">
        <v>99</v>
      </c>
      <c r="AI19" s="129" t="s">
        <v>83</v>
      </c>
      <c r="AJ19" s="129" t="s">
        <v>84</v>
      </c>
      <c r="AK19" s="129" t="s">
        <v>85</v>
      </c>
      <c r="AL19" s="129" t="s">
        <v>86</v>
      </c>
      <c r="AM19" s="129" t="s">
        <v>87</v>
      </c>
      <c r="AN19" s="129" t="s">
        <v>88</v>
      </c>
      <c r="AO19" s="129" t="s">
        <v>100</v>
      </c>
      <c r="AP19" s="129" t="s">
        <v>89</v>
      </c>
      <c r="AQ19" s="129" t="s">
        <v>90</v>
      </c>
      <c r="AR19" s="129" t="s">
        <v>91</v>
      </c>
      <c r="AS19" s="129" t="s">
        <v>101</v>
      </c>
      <c r="AT19" s="129" t="s">
        <v>106</v>
      </c>
      <c r="AU19" s="129" t="s">
        <v>110</v>
      </c>
      <c r="AV19" s="130" t="s">
        <v>114</v>
      </c>
    </row>
    <row r="20" spans="1:48" ht="33.75" customHeight="1" thickBot="1" x14ac:dyDescent="0.4">
      <c r="B20" s="258" t="s">
        <v>117</v>
      </c>
      <c r="C20" s="327"/>
      <c r="F20" s="328" t="s">
        <v>118</v>
      </c>
      <c r="G20" s="290" t="s">
        <v>119</v>
      </c>
      <c r="H20" s="290" t="s">
        <v>120</v>
      </c>
      <c r="I20" s="290" t="s">
        <v>121</v>
      </c>
      <c r="J20" s="290" t="s">
        <v>122</v>
      </c>
      <c r="K20" s="290" t="s">
        <v>123</v>
      </c>
      <c r="L20" s="290" t="s">
        <v>124</v>
      </c>
      <c r="M20" s="290" t="s">
        <v>125</v>
      </c>
      <c r="N20" s="290" t="s">
        <v>126</v>
      </c>
      <c r="O20" s="290" t="s">
        <v>127</v>
      </c>
      <c r="P20" s="290" t="s">
        <v>128</v>
      </c>
      <c r="Q20" s="290" t="s">
        <v>129</v>
      </c>
      <c r="R20" s="290" t="s">
        <v>130</v>
      </c>
      <c r="S20" s="290" t="s">
        <v>131</v>
      </c>
      <c r="T20" s="290" t="s">
        <v>132</v>
      </c>
      <c r="U20" s="290" t="s">
        <v>133</v>
      </c>
      <c r="V20" s="290" t="s">
        <v>134</v>
      </c>
      <c r="W20" s="290" t="s">
        <v>135</v>
      </c>
      <c r="X20" s="290" t="s">
        <v>136</v>
      </c>
      <c r="Y20" s="290" t="s">
        <v>137</v>
      </c>
      <c r="Z20" s="290" t="s">
        <v>138</v>
      </c>
      <c r="AA20" s="290" t="s">
        <v>139</v>
      </c>
      <c r="AB20" s="290" t="s">
        <v>140</v>
      </c>
      <c r="AC20" s="290" t="s">
        <v>141</v>
      </c>
      <c r="AD20" s="290" t="s">
        <v>142</v>
      </c>
      <c r="AE20" s="290" t="s">
        <v>143</v>
      </c>
      <c r="AF20" s="290" t="s">
        <v>144</v>
      </c>
      <c r="AG20" s="290" t="s">
        <v>145</v>
      </c>
      <c r="AH20" s="290" t="s">
        <v>146</v>
      </c>
      <c r="AI20" s="290" t="s">
        <v>147</v>
      </c>
      <c r="AJ20" s="290" t="s">
        <v>148</v>
      </c>
      <c r="AK20" s="290" t="s">
        <v>149</v>
      </c>
      <c r="AL20" s="290" t="s">
        <v>150</v>
      </c>
      <c r="AM20" s="290" t="s">
        <v>151</v>
      </c>
      <c r="AN20" s="290" t="s">
        <v>152</v>
      </c>
      <c r="AO20" s="290" t="s">
        <v>153</v>
      </c>
      <c r="AP20" s="290" t="s">
        <v>154</v>
      </c>
      <c r="AQ20" s="290" t="s">
        <v>155</v>
      </c>
      <c r="AR20" s="290" t="s">
        <v>156</v>
      </c>
      <c r="AS20" s="290" t="s">
        <v>157</v>
      </c>
      <c r="AT20" s="290" t="s">
        <v>158</v>
      </c>
      <c r="AU20" s="290" t="s">
        <v>159</v>
      </c>
      <c r="AV20" s="329" t="s">
        <v>160</v>
      </c>
    </row>
    <row r="21" spans="1:48" ht="34.5" customHeight="1" thickBot="1" x14ac:dyDescent="0.4">
      <c r="B21" s="282" t="str">
        <f>CONCATENATE("GGRF Funds Requested or Awarded from ",IF(ISBLANK(C17),"Program",C17))</f>
        <v>GGRF Funds Requested or Awarded from Program</v>
      </c>
      <c r="C21" s="330"/>
      <c r="F21" s="331" t="s">
        <v>161</v>
      </c>
      <c r="G21" s="291" t="s">
        <v>162</v>
      </c>
      <c r="H21" s="332" t="s">
        <v>163</v>
      </c>
      <c r="I21" s="332" t="s">
        <v>164</v>
      </c>
      <c r="J21" s="291" t="s">
        <v>165</v>
      </c>
      <c r="K21" s="291" t="s">
        <v>166</v>
      </c>
      <c r="L21" s="137" t="s">
        <v>167</v>
      </c>
      <c r="M21" s="332" t="s">
        <v>168</v>
      </c>
      <c r="N21" s="138" t="s">
        <v>169</v>
      </c>
      <c r="O21" s="332" t="s">
        <v>170</v>
      </c>
      <c r="P21" s="138" t="s">
        <v>171</v>
      </c>
      <c r="Q21" s="332" t="s">
        <v>172</v>
      </c>
      <c r="R21" s="332" t="s">
        <v>173</v>
      </c>
      <c r="S21" s="332" t="s">
        <v>174</v>
      </c>
      <c r="T21" s="332" t="s">
        <v>168</v>
      </c>
      <c r="U21" s="332" t="s">
        <v>168</v>
      </c>
      <c r="V21" s="291" t="s">
        <v>175</v>
      </c>
      <c r="W21" s="332" t="s">
        <v>176</v>
      </c>
      <c r="X21" s="332" t="s">
        <v>177</v>
      </c>
      <c r="Y21" s="332" t="s">
        <v>178</v>
      </c>
      <c r="Z21" s="332" t="s">
        <v>178</v>
      </c>
      <c r="AA21" s="332" t="s">
        <v>179</v>
      </c>
      <c r="AB21" s="332" t="s">
        <v>180</v>
      </c>
      <c r="AC21" s="333" t="s">
        <v>164</v>
      </c>
      <c r="AD21" s="333" t="s">
        <v>164</v>
      </c>
      <c r="AE21" s="332" t="s">
        <v>173</v>
      </c>
      <c r="AF21" s="291" t="s">
        <v>181</v>
      </c>
      <c r="AG21" s="139" t="s">
        <v>170</v>
      </c>
      <c r="AH21" s="332" t="s">
        <v>168</v>
      </c>
      <c r="AI21" s="332" t="s">
        <v>164</v>
      </c>
      <c r="AJ21" s="138" t="s">
        <v>182</v>
      </c>
      <c r="AK21" s="139" t="s">
        <v>183</v>
      </c>
      <c r="AL21" s="332" t="s">
        <v>170</v>
      </c>
      <c r="AM21" s="332" t="s">
        <v>184</v>
      </c>
      <c r="AN21" s="332" t="s">
        <v>185</v>
      </c>
      <c r="AO21" s="332" t="s">
        <v>185</v>
      </c>
      <c r="AP21" s="138" t="s">
        <v>183</v>
      </c>
      <c r="AQ21" s="332" t="s">
        <v>186</v>
      </c>
      <c r="AR21" s="332" t="s">
        <v>178</v>
      </c>
      <c r="AS21" s="332" t="s">
        <v>157</v>
      </c>
      <c r="AT21" s="332" t="s">
        <v>187</v>
      </c>
      <c r="AU21" s="332" t="s">
        <v>188</v>
      </c>
      <c r="AV21" s="334" t="s">
        <v>189</v>
      </c>
    </row>
    <row r="22" spans="1:48" ht="20.149999999999999" customHeight="1" x14ac:dyDescent="0.3">
      <c r="A22" s="136"/>
      <c r="B22" s="258" t="s">
        <v>190</v>
      </c>
      <c r="C22" s="335"/>
      <c r="F22" s="331" t="s">
        <v>191</v>
      </c>
      <c r="G22" s="332" t="s">
        <v>192</v>
      </c>
      <c r="H22" s="291" t="s">
        <v>193</v>
      </c>
      <c r="I22" s="291" t="s">
        <v>194</v>
      </c>
      <c r="J22" s="291" t="s">
        <v>195</v>
      </c>
      <c r="K22" s="291" t="s">
        <v>196</v>
      </c>
      <c r="L22" s="140" t="s">
        <v>197</v>
      </c>
      <c r="M22" s="336" t="s">
        <v>169</v>
      </c>
      <c r="N22" s="139" t="s">
        <v>198</v>
      </c>
      <c r="O22" s="291" t="s">
        <v>199</v>
      </c>
      <c r="P22" s="139" t="s">
        <v>200</v>
      </c>
      <c r="Q22" s="139" t="s">
        <v>201</v>
      </c>
      <c r="R22" s="291" t="s">
        <v>202</v>
      </c>
      <c r="S22" s="291" t="s">
        <v>203</v>
      </c>
      <c r="T22" s="291" t="s">
        <v>185</v>
      </c>
      <c r="U22" s="291" t="s">
        <v>204</v>
      </c>
      <c r="V22" s="291" t="s">
        <v>205</v>
      </c>
      <c r="W22" s="291" t="s">
        <v>204</v>
      </c>
      <c r="X22" s="291" t="s">
        <v>173</v>
      </c>
      <c r="Y22" s="291" t="s">
        <v>206</v>
      </c>
      <c r="Z22" s="291" t="s">
        <v>182</v>
      </c>
      <c r="AA22" s="291" t="s">
        <v>207</v>
      </c>
      <c r="AB22" s="291" t="s">
        <v>208</v>
      </c>
      <c r="AC22" s="291" t="s">
        <v>209</v>
      </c>
      <c r="AD22" s="291" t="s">
        <v>210</v>
      </c>
      <c r="AE22" s="291" t="s">
        <v>211</v>
      </c>
      <c r="AF22" s="291"/>
      <c r="AG22" s="139" t="s">
        <v>174</v>
      </c>
      <c r="AH22" s="291" t="s">
        <v>178</v>
      </c>
      <c r="AI22" s="291" t="s">
        <v>168</v>
      </c>
      <c r="AJ22" s="139" t="s">
        <v>187</v>
      </c>
      <c r="AK22" s="1" t="s">
        <v>212</v>
      </c>
      <c r="AL22" s="291" t="s">
        <v>197</v>
      </c>
      <c r="AM22" s="291" t="s">
        <v>213</v>
      </c>
      <c r="AN22" s="291" t="s">
        <v>214</v>
      </c>
      <c r="AO22" s="291" t="s">
        <v>214</v>
      </c>
      <c r="AP22" s="139" t="s">
        <v>164</v>
      </c>
      <c r="AQ22" s="291"/>
      <c r="AR22" s="291" t="s">
        <v>215</v>
      </c>
      <c r="AS22" s="291"/>
      <c r="AT22" s="291" t="s">
        <v>216</v>
      </c>
      <c r="AU22" s="332" t="s">
        <v>217</v>
      </c>
      <c r="AV22" s="337" t="s">
        <v>204</v>
      </c>
    </row>
    <row r="23" spans="1:48" ht="20.149999999999999" customHeight="1" thickBot="1" x14ac:dyDescent="0.35">
      <c r="B23" s="257" t="s">
        <v>218</v>
      </c>
      <c r="C23" s="338"/>
      <c r="F23" s="331" t="s">
        <v>157</v>
      </c>
      <c r="G23" s="291" t="s">
        <v>166</v>
      </c>
      <c r="H23" s="291" t="s">
        <v>219</v>
      </c>
      <c r="I23" s="291" t="s">
        <v>220</v>
      </c>
      <c r="J23" s="300" t="s">
        <v>212</v>
      </c>
      <c r="K23" s="332" t="s">
        <v>221</v>
      </c>
      <c r="L23" s="140" t="s">
        <v>222</v>
      </c>
      <c r="M23" s="291" t="s">
        <v>185</v>
      </c>
      <c r="N23" s="139" t="s">
        <v>223</v>
      </c>
      <c r="O23" s="339" t="s">
        <v>161</v>
      </c>
      <c r="P23" s="139" t="s">
        <v>224</v>
      </c>
      <c r="Q23" s="291" t="s">
        <v>157</v>
      </c>
      <c r="R23" s="291" t="s">
        <v>225</v>
      </c>
      <c r="S23" s="291" t="s">
        <v>226</v>
      </c>
      <c r="T23" s="291" t="s">
        <v>224</v>
      </c>
      <c r="U23" s="291" t="s">
        <v>227</v>
      </c>
      <c r="V23" s="291" t="s">
        <v>228</v>
      </c>
      <c r="W23" s="291" t="s">
        <v>227</v>
      </c>
      <c r="X23" s="291" t="s">
        <v>229</v>
      </c>
      <c r="Y23" s="291"/>
      <c r="Z23" s="291" t="s">
        <v>206</v>
      </c>
      <c r="AA23" s="291"/>
      <c r="AB23" s="291" t="s">
        <v>230</v>
      </c>
      <c r="AC23" s="291" t="s">
        <v>231</v>
      </c>
      <c r="AD23" s="139" t="s">
        <v>209</v>
      </c>
      <c r="AE23" s="139" t="s">
        <v>232</v>
      </c>
      <c r="AF23" s="139"/>
      <c r="AG23" s="139" t="s">
        <v>203</v>
      </c>
      <c r="AH23" s="291" t="s">
        <v>215</v>
      </c>
      <c r="AI23" s="291" t="s">
        <v>178</v>
      </c>
      <c r="AJ23" s="139" t="s">
        <v>233</v>
      </c>
      <c r="AK23" s="139" t="s">
        <v>234</v>
      </c>
      <c r="AL23" s="291" t="s">
        <v>199</v>
      </c>
      <c r="AM23" s="291" t="s">
        <v>235</v>
      </c>
      <c r="AN23" s="291"/>
      <c r="AO23" s="291"/>
      <c r="AP23" s="139" t="s">
        <v>236</v>
      </c>
      <c r="AQ23" s="291"/>
      <c r="AR23" s="291" t="s">
        <v>237</v>
      </c>
      <c r="AS23" s="291"/>
      <c r="AT23" s="291" t="s">
        <v>199</v>
      </c>
      <c r="AU23" s="291"/>
      <c r="AV23" s="340" t="s">
        <v>180</v>
      </c>
    </row>
    <row r="24" spans="1:48" ht="20.149999999999999" customHeight="1" x14ac:dyDescent="0.3">
      <c r="B24" s="258" t="s">
        <v>238</v>
      </c>
      <c r="C24" s="335"/>
      <c r="D24" s="141"/>
      <c r="F24" s="331" t="s">
        <v>217</v>
      </c>
      <c r="G24" s="139" t="s">
        <v>206</v>
      </c>
      <c r="H24" s="291" t="s">
        <v>239</v>
      </c>
      <c r="I24" s="291" t="s">
        <v>192</v>
      </c>
      <c r="J24" s="301" t="s">
        <v>234</v>
      </c>
      <c r="K24" s="143"/>
      <c r="L24" s="140" t="s">
        <v>199</v>
      </c>
      <c r="M24" s="291" t="s">
        <v>240</v>
      </c>
      <c r="N24" s="139" t="s">
        <v>241</v>
      </c>
      <c r="O24" s="291" t="s">
        <v>157</v>
      </c>
      <c r="P24" s="139" t="s">
        <v>242</v>
      </c>
      <c r="Q24" s="291" t="s">
        <v>217</v>
      </c>
      <c r="R24" s="291" t="s">
        <v>243</v>
      </c>
      <c r="S24" s="291" t="s">
        <v>199</v>
      </c>
      <c r="T24" s="291" t="s">
        <v>174</v>
      </c>
      <c r="U24" s="291" t="s">
        <v>170</v>
      </c>
      <c r="V24" s="291" t="s">
        <v>193</v>
      </c>
      <c r="W24" s="291" t="s">
        <v>174</v>
      </c>
      <c r="X24" s="291" t="s">
        <v>244</v>
      </c>
      <c r="Y24" s="291"/>
      <c r="Z24" s="291" t="s">
        <v>245</v>
      </c>
      <c r="AA24" s="291"/>
      <c r="AB24" s="291" t="s">
        <v>241</v>
      </c>
      <c r="AC24" s="291" t="s">
        <v>246</v>
      </c>
      <c r="AD24" s="291" t="s">
        <v>247</v>
      </c>
      <c r="AE24" s="139" t="s">
        <v>248</v>
      </c>
      <c r="AF24" s="139"/>
      <c r="AG24" s="144" t="s">
        <v>226</v>
      </c>
      <c r="AH24" s="291" t="s">
        <v>230</v>
      </c>
      <c r="AI24" s="291" t="s">
        <v>215</v>
      </c>
      <c r="AJ24" s="139" t="s">
        <v>249</v>
      </c>
      <c r="AK24" s="139" t="s">
        <v>250</v>
      </c>
      <c r="AL24" s="291" t="s">
        <v>251</v>
      </c>
      <c r="AM24" s="291"/>
      <c r="AN24" s="291"/>
      <c r="AO24" s="291"/>
      <c r="AP24" s="139" t="s">
        <v>184</v>
      </c>
      <c r="AQ24" s="291"/>
      <c r="AR24" s="291" t="s">
        <v>182</v>
      </c>
      <c r="AS24" s="291"/>
      <c r="AT24" s="291" t="s">
        <v>252</v>
      </c>
      <c r="AU24" s="291"/>
      <c r="AV24" s="340" t="s">
        <v>253</v>
      </c>
    </row>
    <row r="25" spans="1:48" ht="20.149999999999999" customHeight="1" thickBot="1" x14ac:dyDescent="0.4">
      <c r="B25" s="257" t="s">
        <v>254</v>
      </c>
      <c r="C25" s="142"/>
      <c r="D25" s="3"/>
      <c r="E25" s="3"/>
      <c r="F25" s="331"/>
      <c r="G25" s="139" t="s">
        <v>174</v>
      </c>
      <c r="H25" s="291" t="s">
        <v>221</v>
      </c>
      <c r="I25" s="291" t="s">
        <v>206</v>
      </c>
      <c r="J25" s="302" t="s">
        <v>167</v>
      </c>
      <c r="K25" s="291"/>
      <c r="L25" s="291"/>
      <c r="M25" s="139" t="s">
        <v>223</v>
      </c>
      <c r="N25" s="139" t="s">
        <v>255</v>
      </c>
      <c r="O25" s="339" t="s">
        <v>256</v>
      </c>
      <c r="P25" s="139" t="s">
        <v>257</v>
      </c>
      <c r="Q25" s="291"/>
      <c r="R25" s="291" t="s">
        <v>258</v>
      </c>
      <c r="S25" s="291" t="s">
        <v>186</v>
      </c>
      <c r="T25" s="291" t="s">
        <v>203</v>
      </c>
      <c r="U25" s="291" t="s">
        <v>224</v>
      </c>
      <c r="V25" s="291" t="s">
        <v>259</v>
      </c>
      <c r="W25" s="291" t="s">
        <v>203</v>
      </c>
      <c r="X25" s="291" t="s">
        <v>230</v>
      </c>
      <c r="Y25" s="291"/>
      <c r="Z25" s="291" t="s">
        <v>260</v>
      </c>
      <c r="AA25" s="291"/>
      <c r="AB25" s="291" t="s">
        <v>255</v>
      </c>
      <c r="AC25" s="139" t="s">
        <v>261</v>
      </c>
      <c r="AD25" s="341" t="s">
        <v>157</v>
      </c>
      <c r="AE25" s="291" t="s">
        <v>247</v>
      </c>
      <c r="AF25" s="291"/>
      <c r="AG25" s="291" t="s">
        <v>167</v>
      </c>
      <c r="AH25" s="291" t="s">
        <v>174</v>
      </c>
      <c r="AI25" s="291" t="s">
        <v>170</v>
      </c>
      <c r="AJ25" s="139" t="s">
        <v>262</v>
      </c>
      <c r="AK25" s="139" t="s">
        <v>263</v>
      </c>
      <c r="AL25" s="291" t="s">
        <v>174</v>
      </c>
      <c r="AM25" s="291"/>
      <c r="AN25" s="291"/>
      <c r="AO25" s="291"/>
      <c r="AP25" s="139" t="s">
        <v>264</v>
      </c>
      <c r="AQ25" s="291"/>
      <c r="AR25" s="291" t="s">
        <v>265</v>
      </c>
      <c r="AS25" s="291"/>
      <c r="AT25" s="291" t="s">
        <v>221</v>
      </c>
      <c r="AU25" s="291"/>
      <c r="AV25" s="340" t="s">
        <v>168</v>
      </c>
    </row>
    <row r="26" spans="1:48" ht="20.149999999999999" customHeight="1" x14ac:dyDescent="0.3">
      <c r="B26" s="258" t="s">
        <v>266</v>
      </c>
      <c r="C26" s="342"/>
      <c r="F26" s="331"/>
      <c r="G26" s="144" t="s">
        <v>203</v>
      </c>
      <c r="H26" s="145"/>
      <c r="I26" s="291" t="s">
        <v>245</v>
      </c>
      <c r="J26" s="291" t="s">
        <v>250</v>
      </c>
      <c r="K26" s="291"/>
      <c r="L26" s="291"/>
      <c r="M26" s="291" t="s">
        <v>230</v>
      </c>
      <c r="N26" s="139" t="s">
        <v>267</v>
      </c>
      <c r="O26" s="291"/>
      <c r="P26" s="139" t="s">
        <v>268</v>
      </c>
      <c r="Q26" s="291"/>
      <c r="R26" s="291" t="s">
        <v>269</v>
      </c>
      <c r="S26" s="291" t="s">
        <v>252</v>
      </c>
      <c r="T26" s="291" t="s">
        <v>226</v>
      </c>
      <c r="U26" s="291" t="s">
        <v>199</v>
      </c>
      <c r="V26" s="291" t="s">
        <v>270</v>
      </c>
      <c r="W26" s="291" t="s">
        <v>199</v>
      </c>
      <c r="X26" s="291" t="s">
        <v>271</v>
      </c>
      <c r="Y26" s="291"/>
      <c r="Z26" s="291" t="s">
        <v>272</v>
      </c>
      <c r="AA26" s="291"/>
      <c r="AB26" s="291" t="s">
        <v>273</v>
      </c>
      <c r="AC26" s="139" t="s">
        <v>274</v>
      </c>
      <c r="AD26" s="291"/>
      <c r="AE26" s="291" t="s">
        <v>239</v>
      </c>
      <c r="AF26" s="291"/>
      <c r="AG26" s="291" t="s">
        <v>197</v>
      </c>
      <c r="AH26" s="291" t="s">
        <v>203</v>
      </c>
      <c r="AI26" s="336" t="s">
        <v>185</v>
      </c>
      <c r="AJ26" s="139" t="s">
        <v>275</v>
      </c>
      <c r="AK26" s="139" t="s">
        <v>164</v>
      </c>
      <c r="AL26" s="291" t="s">
        <v>203</v>
      </c>
      <c r="AM26" s="291"/>
      <c r="AN26" s="291"/>
      <c r="AO26" s="291"/>
      <c r="AP26" s="291"/>
      <c r="AQ26" s="291"/>
      <c r="AR26" s="291" t="s">
        <v>230</v>
      </c>
      <c r="AS26" s="291"/>
      <c r="AT26" s="291" t="s">
        <v>251</v>
      </c>
      <c r="AU26" s="291"/>
      <c r="AV26" s="340" t="s">
        <v>178</v>
      </c>
    </row>
    <row r="27" spans="1:48" ht="20.149999999999999" customHeight="1" thickBot="1" x14ac:dyDescent="0.35">
      <c r="B27" s="257" t="s">
        <v>276</v>
      </c>
      <c r="C27" s="338"/>
      <c r="D27" s="141"/>
      <c r="F27" s="331"/>
      <c r="G27" s="291" t="s">
        <v>226</v>
      </c>
      <c r="H27" s="291"/>
      <c r="I27" s="291" t="s">
        <v>277</v>
      </c>
      <c r="J27" s="302" t="s">
        <v>235</v>
      </c>
      <c r="K27" s="291"/>
      <c r="L27" s="291"/>
      <c r="M27" s="139" t="s">
        <v>235</v>
      </c>
      <c r="N27" s="139" t="s">
        <v>278</v>
      </c>
      <c r="O27" s="291"/>
      <c r="P27" s="139" t="s">
        <v>279</v>
      </c>
      <c r="Q27" s="291"/>
      <c r="R27" s="291" t="s">
        <v>280</v>
      </c>
      <c r="S27" s="291" t="s">
        <v>221</v>
      </c>
      <c r="T27" s="291" t="s">
        <v>199</v>
      </c>
      <c r="U27" s="291" t="s">
        <v>281</v>
      </c>
      <c r="V27" s="291" t="s">
        <v>184</v>
      </c>
      <c r="W27" s="291" t="s">
        <v>282</v>
      </c>
      <c r="X27" s="291" t="s">
        <v>283</v>
      </c>
      <c r="Y27" s="291"/>
      <c r="Z27" s="291" t="s">
        <v>284</v>
      </c>
      <c r="AA27" s="291"/>
      <c r="AB27" s="291" t="s">
        <v>285</v>
      </c>
      <c r="AC27" s="291" t="s">
        <v>247</v>
      </c>
      <c r="AD27" s="291"/>
      <c r="AE27" s="291"/>
      <c r="AF27" s="291"/>
      <c r="AG27" s="291" t="s">
        <v>222</v>
      </c>
      <c r="AH27" s="291" t="s">
        <v>286</v>
      </c>
      <c r="AI27" s="291" t="s">
        <v>202</v>
      </c>
      <c r="AJ27" s="139" t="s">
        <v>287</v>
      </c>
      <c r="AK27" s="139" t="s">
        <v>288</v>
      </c>
      <c r="AL27" s="291" t="s">
        <v>226</v>
      </c>
      <c r="AM27" s="291"/>
      <c r="AN27" s="291"/>
      <c r="AO27" s="291"/>
      <c r="AP27" s="291"/>
      <c r="AQ27" s="291"/>
      <c r="AR27" s="291" t="s">
        <v>206</v>
      </c>
      <c r="AS27" s="291"/>
      <c r="AT27" s="291" t="s">
        <v>289</v>
      </c>
      <c r="AU27" s="291"/>
      <c r="AV27" s="340" t="s">
        <v>215</v>
      </c>
    </row>
    <row r="28" spans="1:48" ht="20.149999999999999" customHeight="1" thickBot="1" x14ac:dyDescent="0.35">
      <c r="B28" s="259" t="s">
        <v>290</v>
      </c>
      <c r="C28" s="343">
        <f>1-(TertiaryPercent+SecondaryPercent+PrimaryPercent)</f>
        <v>1</v>
      </c>
      <c r="F28" s="331"/>
      <c r="G28" s="291" t="s">
        <v>291</v>
      </c>
      <c r="H28" s="291"/>
      <c r="I28" s="336" t="s">
        <v>292</v>
      </c>
      <c r="K28" s="291"/>
      <c r="L28" s="291"/>
      <c r="M28" s="139" t="s">
        <v>256</v>
      </c>
      <c r="N28" s="139" t="s">
        <v>293</v>
      </c>
      <c r="O28" s="291"/>
      <c r="P28" s="139" t="s">
        <v>294</v>
      </c>
      <c r="Q28" s="291"/>
      <c r="R28" s="291" t="s">
        <v>239</v>
      </c>
      <c r="S28" s="291" t="s">
        <v>184</v>
      </c>
      <c r="T28" s="291" t="s">
        <v>186</v>
      </c>
      <c r="U28" s="291" t="s">
        <v>251</v>
      </c>
      <c r="V28" s="291" t="s">
        <v>157</v>
      </c>
      <c r="W28" s="291" t="s">
        <v>295</v>
      </c>
      <c r="X28" s="291" t="s">
        <v>296</v>
      </c>
      <c r="Y28" s="291"/>
      <c r="Z28" s="291" t="s">
        <v>297</v>
      </c>
      <c r="AA28" s="291"/>
      <c r="AB28" s="291" t="s">
        <v>298</v>
      </c>
      <c r="AC28" s="291"/>
      <c r="AD28" s="291"/>
      <c r="AE28" s="291"/>
      <c r="AF28" s="291"/>
      <c r="AG28" s="291" t="s">
        <v>199</v>
      </c>
      <c r="AH28" s="291"/>
      <c r="AI28" s="291" t="s">
        <v>230</v>
      </c>
      <c r="AJ28" s="139" t="s">
        <v>299</v>
      </c>
      <c r="AK28" s="1" t="s">
        <v>187</v>
      </c>
      <c r="AL28" s="291" t="s">
        <v>217</v>
      </c>
      <c r="AM28" s="291"/>
      <c r="AN28" s="291"/>
      <c r="AO28" s="291"/>
      <c r="AP28" s="291"/>
      <c r="AQ28" s="291"/>
      <c r="AR28" s="291" t="s">
        <v>245</v>
      </c>
      <c r="AS28" s="291"/>
      <c r="AT28" s="291"/>
      <c r="AU28" s="291"/>
      <c r="AV28" s="340" t="s">
        <v>177</v>
      </c>
    </row>
    <row r="29" spans="1:48" ht="15" customHeight="1" x14ac:dyDescent="0.3">
      <c r="A29" s="336"/>
      <c r="B29" s="336"/>
      <c r="C29" s="336"/>
      <c r="F29" s="331"/>
      <c r="G29" s="291" t="s">
        <v>300</v>
      </c>
      <c r="H29" s="146"/>
      <c r="I29" s="291" t="s">
        <v>301</v>
      </c>
      <c r="J29" s="291"/>
      <c r="K29" s="291"/>
      <c r="L29" s="291"/>
      <c r="M29" s="291"/>
      <c r="N29" s="139" t="s">
        <v>248</v>
      </c>
      <c r="O29" s="291"/>
      <c r="P29" s="139" t="s">
        <v>219</v>
      </c>
      <c r="Q29" s="291"/>
      <c r="R29" s="291"/>
      <c r="S29" s="291" t="s">
        <v>235</v>
      </c>
      <c r="T29" s="291" t="s">
        <v>235</v>
      </c>
      <c r="U29" s="291" t="s">
        <v>157</v>
      </c>
      <c r="V29" s="291" t="s">
        <v>235</v>
      </c>
      <c r="W29" s="291" t="s">
        <v>286</v>
      </c>
      <c r="X29" s="291" t="s">
        <v>302</v>
      </c>
      <c r="Y29" s="291"/>
      <c r="Z29" s="291" t="s">
        <v>249</v>
      </c>
      <c r="AA29" s="291"/>
      <c r="AB29" s="291" t="s">
        <v>293</v>
      </c>
      <c r="AC29" s="291"/>
      <c r="AD29" s="291"/>
      <c r="AE29" s="291"/>
      <c r="AF29" s="291"/>
      <c r="AG29" s="291" t="s">
        <v>281</v>
      </c>
      <c r="AH29" s="291"/>
      <c r="AI29" s="291" t="s">
        <v>172</v>
      </c>
      <c r="AJ29" s="139" t="s">
        <v>303</v>
      </c>
      <c r="AK29" s="139" t="s">
        <v>211</v>
      </c>
      <c r="AL29" s="291" t="s">
        <v>157</v>
      </c>
      <c r="AM29" s="291"/>
      <c r="AN29" s="291"/>
      <c r="AO29" s="291"/>
      <c r="AP29" s="291"/>
      <c r="AQ29" s="291"/>
      <c r="AR29" s="291" t="s">
        <v>260</v>
      </c>
      <c r="AS29" s="291"/>
      <c r="AT29" s="291"/>
      <c r="AU29" s="291"/>
      <c r="AV29" s="340" t="s">
        <v>173</v>
      </c>
    </row>
    <row r="30" spans="1:48" ht="15" customHeight="1" x14ac:dyDescent="0.35">
      <c r="A30" s="336"/>
      <c r="B30" s="2" t="s">
        <v>304</v>
      </c>
      <c r="F30" s="331"/>
      <c r="G30" s="291" t="s">
        <v>297</v>
      </c>
      <c r="H30" s="147"/>
      <c r="I30" s="291" t="s">
        <v>161</v>
      </c>
      <c r="J30" s="291"/>
      <c r="K30" s="291"/>
      <c r="L30" s="291"/>
      <c r="M30" s="291"/>
      <c r="N30" s="139" t="s">
        <v>305</v>
      </c>
      <c r="O30" s="291"/>
      <c r="P30" s="291" t="s">
        <v>217</v>
      </c>
      <c r="Q30" s="291"/>
      <c r="R30" s="291"/>
      <c r="S30" s="291"/>
      <c r="T30" s="291"/>
      <c r="U30" s="291" t="s">
        <v>306</v>
      </c>
      <c r="V30" s="291"/>
      <c r="W30" s="291" t="s">
        <v>307</v>
      </c>
      <c r="X30" s="291" t="s">
        <v>284</v>
      </c>
      <c r="Y30" s="291"/>
      <c r="Z30" s="291" t="s">
        <v>262</v>
      </c>
      <c r="AA30" s="291"/>
      <c r="AB30" s="291" t="s">
        <v>280</v>
      </c>
      <c r="AC30" s="291"/>
      <c r="AD30" s="291"/>
      <c r="AE30" s="291"/>
      <c r="AF30" s="291"/>
      <c r="AG30" s="332" t="s">
        <v>252</v>
      </c>
      <c r="AH30" s="291"/>
      <c r="AI30" s="291" t="s">
        <v>199</v>
      </c>
      <c r="AJ30" s="139" t="s">
        <v>308</v>
      </c>
      <c r="AK30" s="139" t="s">
        <v>309</v>
      </c>
      <c r="AL30" s="291"/>
      <c r="AM30" s="291"/>
      <c r="AN30" s="291"/>
      <c r="AO30" s="291"/>
      <c r="AP30" s="291"/>
      <c r="AQ30" s="291"/>
      <c r="AR30" s="291" t="s">
        <v>272</v>
      </c>
      <c r="AS30" s="291"/>
      <c r="AT30" s="291"/>
      <c r="AU30" s="291"/>
      <c r="AV30" s="340" t="s">
        <v>229</v>
      </c>
    </row>
    <row r="31" spans="1:48" ht="36.65" customHeight="1" x14ac:dyDescent="0.3">
      <c r="A31" s="336"/>
      <c r="B31" s="243" t="s">
        <v>310</v>
      </c>
      <c r="C31" s="245"/>
      <c r="F31" s="331"/>
      <c r="G31" s="291" t="s">
        <v>279</v>
      </c>
      <c r="H31" s="291"/>
      <c r="I31" s="139" t="s">
        <v>297</v>
      </c>
      <c r="J31" s="291"/>
      <c r="K31" s="291"/>
      <c r="L31" s="291"/>
      <c r="M31" s="291"/>
      <c r="N31" s="291"/>
      <c r="O31" s="291"/>
      <c r="P31" s="291"/>
      <c r="Q31" s="291"/>
      <c r="R31" s="291"/>
      <c r="S31" s="291"/>
      <c r="T31" s="291"/>
      <c r="U31" s="291" t="s">
        <v>235</v>
      </c>
      <c r="V31" s="291"/>
      <c r="W31" s="1" t="s">
        <v>235</v>
      </c>
      <c r="X31" s="291" t="s">
        <v>311</v>
      </c>
      <c r="Y31" s="291"/>
      <c r="Z31" s="139" t="s">
        <v>275</v>
      </c>
      <c r="AA31" s="291"/>
      <c r="AB31" s="291" t="s">
        <v>235</v>
      </c>
      <c r="AC31" s="291"/>
      <c r="AD31" s="291"/>
      <c r="AE31" s="291"/>
      <c r="AF31" s="291"/>
      <c r="AG31" s="291" t="s">
        <v>221</v>
      </c>
      <c r="AH31" s="291"/>
      <c r="AI31" s="291" t="s">
        <v>243</v>
      </c>
      <c r="AJ31" s="139" t="s">
        <v>248</v>
      </c>
      <c r="AK31" s="139" t="s">
        <v>312</v>
      </c>
      <c r="AL31" s="291"/>
      <c r="AM31" s="291"/>
      <c r="AN31" s="291"/>
      <c r="AO31" s="291"/>
      <c r="AP31" s="291"/>
      <c r="AQ31" s="291"/>
      <c r="AR31" s="291" t="s">
        <v>249</v>
      </c>
      <c r="AS31" s="291"/>
      <c r="AT31" s="291"/>
      <c r="AU31" s="291"/>
      <c r="AV31" s="340" t="s">
        <v>237</v>
      </c>
    </row>
    <row r="32" spans="1:48" ht="15" customHeight="1" x14ac:dyDescent="0.3">
      <c r="A32" s="336"/>
      <c r="B32" s="336"/>
      <c r="C32" s="336"/>
      <c r="F32" s="331"/>
      <c r="G32" s="291" t="s">
        <v>196</v>
      </c>
      <c r="H32" s="291"/>
      <c r="I32" s="291" t="s">
        <v>262</v>
      </c>
      <c r="J32" s="291"/>
      <c r="K32" s="291"/>
      <c r="L32" s="291"/>
      <c r="M32" s="291"/>
      <c r="N32" s="291"/>
      <c r="O32" s="291"/>
      <c r="P32" s="291"/>
      <c r="Q32" s="291"/>
      <c r="R32" s="291"/>
      <c r="S32" s="291"/>
      <c r="T32" s="291"/>
      <c r="U32" s="291"/>
      <c r="V32" s="291"/>
      <c r="W32" s="291"/>
      <c r="X32" s="291" t="s">
        <v>313</v>
      </c>
      <c r="Y32" s="291"/>
      <c r="Z32" s="291" t="s">
        <v>287</v>
      </c>
      <c r="AA32" s="291"/>
      <c r="AB32" s="291"/>
      <c r="AC32" s="291"/>
      <c r="AD32" s="291"/>
      <c r="AE32" s="291"/>
      <c r="AF32" s="291"/>
      <c r="AG32" s="291" t="s">
        <v>184</v>
      </c>
      <c r="AH32" s="291"/>
      <c r="AI32" s="291" t="s">
        <v>191</v>
      </c>
      <c r="AJ32" s="247" t="s">
        <v>314</v>
      </c>
      <c r="AK32" s="1" t="s">
        <v>233</v>
      </c>
      <c r="AL32" s="291"/>
      <c r="AM32" s="291"/>
      <c r="AN32" s="291"/>
      <c r="AO32" s="291"/>
      <c r="AP32" s="291"/>
      <c r="AQ32" s="291"/>
      <c r="AR32" s="291" t="s">
        <v>287</v>
      </c>
      <c r="AS32" s="291"/>
      <c r="AT32" s="291"/>
      <c r="AU32" s="291"/>
      <c r="AV32" s="340" t="s">
        <v>182</v>
      </c>
    </row>
    <row r="33" spans="1:48" ht="15" customHeight="1" x14ac:dyDescent="0.3">
      <c r="A33" s="336"/>
      <c r="B33" s="336"/>
      <c r="C33" s="336"/>
      <c r="F33" s="331"/>
      <c r="G33" s="291" t="s">
        <v>315</v>
      </c>
      <c r="H33" s="291"/>
      <c r="I33" s="291" t="s">
        <v>279</v>
      </c>
      <c r="J33" s="291"/>
      <c r="K33" s="291"/>
      <c r="L33" s="291"/>
      <c r="M33" s="291"/>
      <c r="N33" s="291"/>
      <c r="O33" s="291"/>
      <c r="P33" s="291"/>
      <c r="Q33" s="291"/>
      <c r="R33" s="291"/>
      <c r="S33" s="291"/>
      <c r="T33" s="291"/>
      <c r="U33" s="291"/>
      <c r="V33" s="291"/>
      <c r="W33" s="291"/>
      <c r="X33" s="291" t="s">
        <v>316</v>
      </c>
      <c r="Y33" s="291"/>
      <c r="Z33" s="291" t="s">
        <v>299</v>
      </c>
      <c r="AA33" s="291"/>
      <c r="AB33" s="291"/>
      <c r="AC33" s="291"/>
      <c r="AD33" s="291"/>
      <c r="AE33" s="291"/>
      <c r="AF33" s="332"/>
      <c r="AG33" s="291" t="s">
        <v>251</v>
      </c>
      <c r="AH33" s="291"/>
      <c r="AI33" s="291" t="s">
        <v>157</v>
      </c>
      <c r="AJ33" s="247" t="s">
        <v>317</v>
      </c>
      <c r="AK33" s="139" t="s">
        <v>318</v>
      </c>
      <c r="AL33" s="291"/>
      <c r="AM33" s="291"/>
      <c r="AN33" s="291"/>
      <c r="AO33" s="291"/>
      <c r="AP33" s="291"/>
      <c r="AQ33" s="291"/>
      <c r="AR33" s="291" t="s">
        <v>303</v>
      </c>
      <c r="AS33" s="291"/>
      <c r="AT33" s="291"/>
      <c r="AU33" s="291"/>
      <c r="AV33" s="340" t="s">
        <v>265</v>
      </c>
    </row>
    <row r="34" spans="1:48" ht="15" customHeight="1" x14ac:dyDescent="0.35">
      <c r="A34" s="3"/>
      <c r="B34" s="3"/>
      <c r="C34" s="3"/>
      <c r="F34" s="331"/>
      <c r="G34" s="291" t="s">
        <v>303</v>
      </c>
      <c r="H34" s="291"/>
      <c r="I34" s="291" t="s">
        <v>319</v>
      </c>
      <c r="J34" s="291"/>
      <c r="K34" s="291"/>
      <c r="L34" s="291"/>
      <c r="M34" s="291"/>
      <c r="N34" s="291"/>
      <c r="O34" s="291"/>
      <c r="P34" s="291"/>
      <c r="Q34" s="291"/>
      <c r="R34" s="291"/>
      <c r="S34" s="291"/>
      <c r="T34" s="291"/>
      <c r="U34" s="291"/>
      <c r="V34" s="291"/>
      <c r="W34" s="291"/>
      <c r="X34" s="291" t="s">
        <v>193</v>
      </c>
      <c r="Y34" s="291"/>
      <c r="Z34" s="291" t="s">
        <v>303</v>
      </c>
      <c r="AA34" s="291"/>
      <c r="AB34" s="291"/>
      <c r="AC34" s="291"/>
      <c r="AD34" s="291"/>
      <c r="AE34" s="291"/>
      <c r="AF34" s="291"/>
      <c r="AG34" s="291" t="s">
        <v>157</v>
      </c>
      <c r="AH34" s="291"/>
      <c r="AI34" s="291" t="s">
        <v>217</v>
      </c>
      <c r="AJ34" s="139" t="s">
        <v>264</v>
      </c>
      <c r="AK34" s="344" t="s">
        <v>269</v>
      </c>
      <c r="AL34" s="291"/>
      <c r="AM34" s="291"/>
      <c r="AN34" s="291"/>
      <c r="AO34" s="291"/>
      <c r="AP34" s="291"/>
      <c r="AQ34" s="291"/>
      <c r="AR34" s="291" t="s">
        <v>308</v>
      </c>
      <c r="AS34" s="291"/>
      <c r="AT34" s="291"/>
      <c r="AU34" s="291"/>
      <c r="AV34" s="340" t="s">
        <v>244</v>
      </c>
    </row>
    <row r="35" spans="1:48" ht="15" customHeight="1" x14ac:dyDescent="0.35">
      <c r="A35" s="3"/>
      <c r="B35" s="3"/>
      <c r="C35" s="3"/>
      <c r="F35" s="331"/>
      <c r="G35" s="291" t="s">
        <v>320</v>
      </c>
      <c r="H35" s="291"/>
      <c r="I35" s="291" t="s">
        <v>303</v>
      </c>
      <c r="J35" s="291"/>
      <c r="K35" s="291"/>
      <c r="L35" s="291"/>
      <c r="M35" s="291"/>
      <c r="N35" s="291"/>
      <c r="O35" s="291"/>
      <c r="P35" s="291"/>
      <c r="Q35" s="291"/>
      <c r="R35" s="291"/>
      <c r="S35" s="291"/>
      <c r="T35" s="291"/>
      <c r="U35" s="291"/>
      <c r="V35" s="291"/>
      <c r="W35" s="291"/>
      <c r="X35" s="291" t="s">
        <v>303</v>
      </c>
      <c r="Y35" s="291"/>
      <c r="Z35" s="291" t="s">
        <v>308</v>
      </c>
      <c r="AA35" s="291"/>
      <c r="AB35" s="291"/>
      <c r="AC35" s="291"/>
      <c r="AD35" s="291"/>
      <c r="AE35" s="291"/>
      <c r="AF35" s="291"/>
      <c r="AG35" s="291" t="s">
        <v>217</v>
      </c>
      <c r="AH35" s="291"/>
      <c r="AI35" s="139" t="s">
        <v>256</v>
      </c>
      <c r="AJ35" s="139"/>
      <c r="AK35" s="344" t="s">
        <v>280</v>
      </c>
      <c r="AL35" s="291"/>
      <c r="AM35" s="291"/>
      <c r="AN35" s="291"/>
      <c r="AO35" s="291"/>
      <c r="AP35" s="291"/>
      <c r="AQ35" s="291"/>
      <c r="AR35" s="291" t="s">
        <v>248</v>
      </c>
      <c r="AS35" s="291"/>
      <c r="AT35" s="291"/>
      <c r="AU35" s="291"/>
      <c r="AV35" s="340" t="s">
        <v>169</v>
      </c>
    </row>
    <row r="36" spans="1:48" ht="15" customHeight="1" x14ac:dyDescent="0.35">
      <c r="A36" s="40"/>
      <c r="B36" s="40"/>
      <c r="C36" s="3"/>
      <c r="F36" s="331"/>
      <c r="G36" s="291" t="s">
        <v>321</v>
      </c>
      <c r="H36" s="291"/>
      <c r="I36" s="291" t="s">
        <v>248</v>
      </c>
      <c r="J36" s="291"/>
      <c r="K36" s="291"/>
      <c r="L36" s="291"/>
      <c r="M36" s="291"/>
      <c r="N36" s="291"/>
      <c r="O36" s="291"/>
      <c r="P36" s="291"/>
      <c r="Q36" s="291"/>
      <c r="R36" s="291"/>
      <c r="S36" s="291"/>
      <c r="T36" s="291"/>
      <c r="U36" s="291"/>
      <c r="V36" s="291"/>
      <c r="W36" s="291"/>
      <c r="X36" s="291" t="s">
        <v>286</v>
      </c>
      <c r="Y36" s="291"/>
      <c r="Z36" s="291" t="s">
        <v>322</v>
      </c>
      <c r="AA36" s="291"/>
      <c r="AB36" s="291"/>
      <c r="AC36" s="291"/>
      <c r="AD36" s="291"/>
      <c r="AE36" s="291"/>
      <c r="AF36" s="291"/>
      <c r="AG36" s="291" t="s">
        <v>235</v>
      </c>
      <c r="AH36" s="291"/>
      <c r="AI36" s="291"/>
      <c r="AJ36" s="148"/>
      <c r="AK36" s="139" t="s">
        <v>323</v>
      </c>
      <c r="AL36" s="291"/>
      <c r="AM36" s="291"/>
      <c r="AN36" s="291"/>
      <c r="AO36" s="291"/>
      <c r="AP36" s="291"/>
      <c r="AQ36" s="291"/>
      <c r="AR36" s="291" t="s">
        <v>286</v>
      </c>
      <c r="AS36" s="291"/>
      <c r="AT36" s="291"/>
      <c r="AU36" s="291"/>
      <c r="AV36" s="340" t="s">
        <v>187</v>
      </c>
    </row>
    <row r="37" spans="1:48" ht="15" customHeight="1" x14ac:dyDescent="0.35">
      <c r="A37" s="305"/>
      <c r="B37" s="305"/>
      <c r="C37" s="305"/>
      <c r="F37" s="331"/>
      <c r="G37" s="291" t="s">
        <v>324</v>
      </c>
      <c r="H37" s="291"/>
      <c r="I37" s="291" t="s">
        <v>314</v>
      </c>
      <c r="J37" s="291"/>
      <c r="K37" s="291"/>
      <c r="L37" s="291"/>
      <c r="M37" s="291"/>
      <c r="N37" s="291"/>
      <c r="O37" s="291"/>
      <c r="P37" s="291"/>
      <c r="Q37" s="291"/>
      <c r="R37" s="291"/>
      <c r="S37" s="291"/>
      <c r="T37" s="291"/>
      <c r="U37" s="291"/>
      <c r="V37" s="291"/>
      <c r="W37" s="291"/>
      <c r="X37" s="291" t="s">
        <v>247</v>
      </c>
      <c r="Y37" s="291"/>
      <c r="Z37" s="291" t="s">
        <v>248</v>
      </c>
      <c r="AA37" s="291"/>
      <c r="AB37" s="291"/>
      <c r="AC37" s="291"/>
      <c r="AD37" s="291"/>
      <c r="AE37" s="291"/>
      <c r="AF37" s="291"/>
      <c r="AG37" s="291"/>
      <c r="AH37" s="291"/>
      <c r="AI37" s="291"/>
      <c r="AJ37" s="143"/>
      <c r="AK37" s="248" t="s">
        <v>325</v>
      </c>
      <c r="AL37" s="291"/>
      <c r="AM37" s="291"/>
      <c r="AN37" s="291"/>
      <c r="AO37" s="291"/>
      <c r="AP37" s="291"/>
      <c r="AQ37" s="291"/>
      <c r="AR37" s="291" t="s">
        <v>326</v>
      </c>
      <c r="AS37" s="291"/>
      <c r="AT37" s="291"/>
      <c r="AU37" s="291"/>
      <c r="AV37" s="340" t="s">
        <v>240</v>
      </c>
    </row>
    <row r="38" spans="1:48" ht="15" customHeight="1" x14ac:dyDescent="0.35">
      <c r="A38" s="305"/>
      <c r="B38" s="305"/>
      <c r="C38" s="305"/>
      <c r="F38" s="331"/>
      <c r="G38" s="291" t="s">
        <v>327</v>
      </c>
      <c r="H38" s="291"/>
      <c r="I38" s="291" t="s">
        <v>327</v>
      </c>
      <c r="J38" s="291"/>
      <c r="K38" s="291"/>
      <c r="L38" s="291"/>
      <c r="M38" s="291"/>
      <c r="N38" s="291"/>
      <c r="O38" s="291"/>
      <c r="P38" s="291"/>
      <c r="Q38" s="291"/>
      <c r="R38" s="291"/>
      <c r="S38" s="291"/>
      <c r="T38" s="291"/>
      <c r="U38" s="291"/>
      <c r="V38" s="291"/>
      <c r="W38" s="291"/>
      <c r="X38" s="291" t="s">
        <v>327</v>
      </c>
      <c r="Y38" s="291"/>
      <c r="Z38" s="291" t="s">
        <v>328</v>
      </c>
      <c r="AA38" s="291"/>
      <c r="AB38" s="291"/>
      <c r="AC38" s="291"/>
      <c r="AD38" s="291"/>
      <c r="AE38" s="291"/>
      <c r="AF38" s="291"/>
      <c r="AG38" s="291"/>
      <c r="AH38" s="291"/>
      <c r="AI38" s="291"/>
      <c r="AJ38" s="291"/>
      <c r="AK38" s="139" t="s">
        <v>248</v>
      </c>
      <c r="AL38" s="291"/>
      <c r="AM38" s="291"/>
      <c r="AN38" s="291"/>
      <c r="AO38" s="291"/>
      <c r="AP38" s="291"/>
      <c r="AQ38" s="291"/>
      <c r="AR38" s="291"/>
      <c r="AS38" s="291"/>
      <c r="AT38" s="291"/>
      <c r="AU38" s="291"/>
      <c r="AV38" s="340" t="s">
        <v>198</v>
      </c>
    </row>
    <row r="39" spans="1:48" ht="15" customHeight="1" x14ac:dyDescent="0.35">
      <c r="A39" s="305"/>
      <c r="B39" s="305"/>
      <c r="C39" s="305"/>
      <c r="F39" s="331"/>
      <c r="G39" s="291" t="s">
        <v>239</v>
      </c>
      <c r="H39" s="139"/>
      <c r="I39" s="291" t="s">
        <v>329</v>
      </c>
      <c r="J39" s="291"/>
      <c r="K39" s="291"/>
      <c r="L39" s="291"/>
      <c r="M39" s="291"/>
      <c r="N39" s="291"/>
      <c r="O39" s="291"/>
      <c r="P39" s="291"/>
      <c r="Q39" s="291"/>
      <c r="R39" s="291"/>
      <c r="S39" s="291"/>
      <c r="T39" s="291"/>
      <c r="U39" s="291"/>
      <c r="V39" s="291"/>
      <c r="W39" s="291"/>
      <c r="X39" s="291" t="s">
        <v>330</v>
      </c>
      <c r="Y39" s="291"/>
      <c r="Z39" s="291" t="s">
        <v>314</v>
      </c>
      <c r="AA39" s="291"/>
      <c r="AB39" s="291"/>
      <c r="AC39" s="291"/>
      <c r="AD39" s="291"/>
      <c r="AE39" s="291"/>
      <c r="AF39" s="336"/>
      <c r="AH39" s="291"/>
      <c r="AI39" s="291"/>
      <c r="AJ39" s="291"/>
      <c r="AK39" s="139" t="s">
        <v>235</v>
      </c>
      <c r="AL39" s="291"/>
      <c r="AM39" s="291"/>
      <c r="AN39" s="291"/>
      <c r="AO39" s="291"/>
      <c r="AP39" s="291"/>
      <c r="AQ39" s="291"/>
      <c r="AR39" s="291"/>
      <c r="AS39" s="291"/>
      <c r="AT39" s="291"/>
      <c r="AU39" s="291"/>
      <c r="AV39" s="340" t="s">
        <v>223</v>
      </c>
    </row>
    <row r="40" spans="1:48" ht="15" customHeight="1" x14ac:dyDescent="0.3">
      <c r="F40" s="331"/>
      <c r="G40" s="291" t="s">
        <v>329</v>
      </c>
      <c r="H40" s="139"/>
      <c r="I40" s="291" t="s">
        <v>331</v>
      </c>
      <c r="J40" s="291"/>
      <c r="K40" s="291"/>
      <c r="L40" s="291"/>
      <c r="M40" s="291"/>
      <c r="N40" s="291"/>
      <c r="O40" s="291"/>
      <c r="P40" s="291"/>
      <c r="Q40" s="291"/>
      <c r="R40" s="291"/>
      <c r="S40" s="291"/>
      <c r="T40" s="291"/>
      <c r="U40" s="291"/>
      <c r="V40" s="291"/>
      <c r="W40" s="291"/>
      <c r="X40" s="291"/>
      <c r="Y40" s="291"/>
      <c r="Z40" s="291" t="s">
        <v>326</v>
      </c>
      <c r="AA40" s="291"/>
      <c r="AB40" s="291"/>
      <c r="AC40" s="291"/>
      <c r="AD40" s="291"/>
      <c r="AE40" s="291"/>
      <c r="AF40" s="291"/>
      <c r="AG40" s="291"/>
      <c r="AH40" s="291"/>
      <c r="AI40" s="291"/>
      <c r="AJ40" s="291"/>
      <c r="AL40" s="291"/>
      <c r="AM40" s="291"/>
      <c r="AN40" s="291"/>
      <c r="AO40" s="291"/>
      <c r="AP40" s="291"/>
      <c r="AQ40" s="291"/>
      <c r="AR40" s="143"/>
      <c r="AS40" s="291"/>
      <c r="AT40" s="291"/>
      <c r="AU40" s="291"/>
      <c r="AV40" s="340" t="s">
        <v>208</v>
      </c>
    </row>
    <row r="41" spans="1:48" ht="15" customHeight="1" x14ac:dyDescent="0.3">
      <c r="F41" s="331"/>
      <c r="G41" s="291" t="s">
        <v>331</v>
      </c>
      <c r="H41" s="144"/>
      <c r="I41" s="291" t="s">
        <v>332</v>
      </c>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L41" s="291"/>
      <c r="AM41" s="291"/>
      <c r="AN41" s="291"/>
      <c r="AO41" s="291"/>
      <c r="AP41" s="291"/>
      <c r="AQ41" s="291"/>
      <c r="AR41" s="291"/>
      <c r="AS41" s="291"/>
      <c r="AT41" s="291"/>
      <c r="AU41" s="291"/>
      <c r="AV41" s="340" t="s">
        <v>230</v>
      </c>
    </row>
    <row r="42" spans="1:48" ht="15" customHeight="1" x14ac:dyDescent="0.3">
      <c r="F42" s="331"/>
      <c r="G42" s="291" t="s">
        <v>332</v>
      </c>
      <c r="H42" s="291"/>
      <c r="I42" s="291" t="s">
        <v>333</v>
      </c>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340" t="s">
        <v>206</v>
      </c>
    </row>
    <row r="43" spans="1:48" ht="15" customHeight="1" x14ac:dyDescent="0.3">
      <c r="F43" s="331"/>
      <c r="G43" s="291" t="s">
        <v>334</v>
      </c>
      <c r="I43" s="336" t="s">
        <v>252</v>
      </c>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340" t="s">
        <v>245</v>
      </c>
    </row>
    <row r="44" spans="1:48" ht="15" customHeight="1" x14ac:dyDescent="0.3">
      <c r="F44" s="331"/>
      <c r="G44" s="291" t="s">
        <v>221</v>
      </c>
      <c r="H44" s="291"/>
      <c r="I44" s="291" t="s">
        <v>221</v>
      </c>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340" t="s">
        <v>283</v>
      </c>
    </row>
    <row r="45" spans="1:48" ht="15" customHeight="1" x14ac:dyDescent="0.35">
      <c r="F45" s="331"/>
      <c r="G45" s="291"/>
      <c r="H45" s="291"/>
      <c r="I45" s="345" t="s">
        <v>184</v>
      </c>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340" t="s">
        <v>260</v>
      </c>
    </row>
    <row r="46" spans="1:48" ht="15" customHeight="1" x14ac:dyDescent="0.35">
      <c r="F46" s="331"/>
      <c r="G46" s="291"/>
      <c r="H46" s="291"/>
      <c r="I46" s="305" t="s">
        <v>335</v>
      </c>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340" t="s">
        <v>272</v>
      </c>
    </row>
    <row r="47" spans="1:48" ht="15" customHeight="1" x14ac:dyDescent="0.35">
      <c r="F47" s="331"/>
      <c r="G47" s="291"/>
      <c r="H47" s="291"/>
      <c r="I47" s="291" t="s">
        <v>217</v>
      </c>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2" t="s">
        <v>197</v>
      </c>
    </row>
    <row r="48" spans="1:48" ht="15" customHeight="1" x14ac:dyDescent="0.3">
      <c r="F48" s="331"/>
      <c r="G48" s="291"/>
      <c r="H48" s="291"/>
      <c r="I48" s="291" t="s">
        <v>326</v>
      </c>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V48" s="340" t="s">
        <v>199</v>
      </c>
    </row>
    <row r="49" spans="6:48" ht="15" customHeight="1" x14ac:dyDescent="0.3">
      <c r="F49" s="33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340" t="s">
        <v>233</v>
      </c>
    </row>
    <row r="50" spans="6:48" ht="15" customHeight="1" x14ac:dyDescent="0.3">
      <c r="F50" s="33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340" t="s">
        <v>161</v>
      </c>
    </row>
    <row r="51" spans="6:48" ht="15" customHeight="1" x14ac:dyDescent="0.3">
      <c r="F51" s="33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340" t="s">
        <v>249</v>
      </c>
    </row>
    <row r="52" spans="6:48" ht="15" customHeight="1" x14ac:dyDescent="0.3">
      <c r="F52" s="33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340" t="s">
        <v>285</v>
      </c>
    </row>
    <row r="53" spans="6:48" ht="15" customHeight="1" x14ac:dyDescent="0.3">
      <c r="F53" s="33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291"/>
      <c r="AP53" s="291"/>
      <c r="AQ53" s="291"/>
      <c r="AR53" s="291"/>
      <c r="AS53" s="291"/>
      <c r="AT53" s="291"/>
      <c r="AU53" s="291"/>
      <c r="AV53" s="340" t="s">
        <v>311</v>
      </c>
    </row>
    <row r="54" spans="6:48" ht="15" customHeight="1" x14ac:dyDescent="0.3">
      <c r="F54" s="33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1"/>
      <c r="AM54" s="291"/>
      <c r="AN54" s="291"/>
      <c r="AO54" s="291"/>
      <c r="AP54" s="291"/>
      <c r="AQ54" s="291"/>
      <c r="AR54" s="291"/>
      <c r="AS54" s="291"/>
      <c r="AT54" s="291"/>
      <c r="AU54" s="291"/>
      <c r="AV54" s="340" t="s">
        <v>275</v>
      </c>
    </row>
    <row r="55" spans="6:48" ht="15" customHeight="1" x14ac:dyDescent="0.3">
      <c r="F55" s="33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291"/>
      <c r="AL55" s="291"/>
      <c r="AM55" s="291"/>
      <c r="AN55" s="291"/>
      <c r="AO55" s="291"/>
      <c r="AP55" s="291"/>
      <c r="AQ55" s="291"/>
      <c r="AR55" s="291"/>
      <c r="AS55" s="291"/>
      <c r="AT55" s="291"/>
      <c r="AU55" s="291"/>
      <c r="AV55" s="340" t="s">
        <v>287</v>
      </c>
    </row>
    <row r="56" spans="6:48" ht="15" customHeight="1" x14ac:dyDescent="0.3">
      <c r="F56" s="33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49" t="s">
        <v>299</v>
      </c>
    </row>
    <row r="57" spans="6:48" ht="15.5" x14ac:dyDescent="0.3">
      <c r="F57" s="33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50" t="s">
        <v>303</v>
      </c>
    </row>
    <row r="58" spans="6:48" ht="14.25" customHeight="1" x14ac:dyDescent="0.3">
      <c r="F58" s="33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M58" s="291"/>
      <c r="AN58" s="291"/>
      <c r="AO58" s="291"/>
      <c r="AP58" s="291"/>
      <c r="AQ58" s="291"/>
      <c r="AR58" s="291"/>
      <c r="AS58" s="291"/>
      <c r="AT58" s="291"/>
      <c r="AU58" s="291"/>
      <c r="AV58" s="340" t="s">
        <v>308</v>
      </c>
    </row>
    <row r="59" spans="6:48" ht="16" customHeight="1" x14ac:dyDescent="0.3">
      <c r="F59" s="33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1"/>
      <c r="AN59" s="291"/>
      <c r="AO59" s="291"/>
      <c r="AP59" s="291"/>
      <c r="AQ59" s="291"/>
      <c r="AR59" s="291"/>
      <c r="AS59" s="291"/>
      <c r="AT59" s="291"/>
      <c r="AU59" s="291"/>
      <c r="AV59" s="340" t="s">
        <v>298</v>
      </c>
    </row>
    <row r="60" spans="6:48" ht="19" customHeight="1" x14ac:dyDescent="0.3">
      <c r="F60" s="33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291"/>
      <c r="AM60" s="291"/>
      <c r="AN60" s="291"/>
      <c r="AO60" s="291"/>
      <c r="AP60" s="291"/>
      <c r="AQ60" s="291"/>
      <c r="AR60" s="291"/>
      <c r="AS60" s="291"/>
      <c r="AT60" s="291"/>
      <c r="AU60" s="291"/>
      <c r="AV60" s="340" t="s">
        <v>293</v>
      </c>
    </row>
    <row r="61" spans="6:48" ht="20.5" customHeight="1" x14ac:dyDescent="0.3">
      <c r="F61" s="33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c r="AL61" s="291"/>
      <c r="AM61" s="291"/>
      <c r="AN61" s="291"/>
      <c r="AO61" s="291"/>
      <c r="AP61" s="291"/>
      <c r="AQ61" s="291"/>
      <c r="AR61" s="291"/>
      <c r="AS61" s="291"/>
      <c r="AT61" s="291"/>
      <c r="AU61" s="291"/>
      <c r="AV61" s="340" t="s">
        <v>248</v>
      </c>
    </row>
    <row r="62" spans="6:48" ht="17.5" customHeight="1" x14ac:dyDescent="0.3">
      <c r="F62" s="33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c r="AL62" s="291"/>
      <c r="AM62" s="291"/>
      <c r="AN62" s="291"/>
      <c r="AO62" s="291"/>
      <c r="AP62" s="291"/>
      <c r="AQ62" s="291"/>
      <c r="AR62" s="291"/>
      <c r="AS62" s="291"/>
      <c r="AT62" s="291"/>
      <c r="AU62" s="291"/>
      <c r="AV62" s="340" t="s">
        <v>274</v>
      </c>
    </row>
    <row r="63" spans="6:48" ht="15.5" x14ac:dyDescent="0.3">
      <c r="F63" s="33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c r="AS63" s="291"/>
      <c r="AT63" s="291"/>
      <c r="AU63" s="291"/>
      <c r="AV63" s="340" t="s">
        <v>247</v>
      </c>
    </row>
    <row r="64" spans="6:48" ht="13.5" customHeight="1" x14ac:dyDescent="0.3">
      <c r="F64" s="33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c r="AV64" s="340" t="s">
        <v>314</v>
      </c>
    </row>
    <row r="65" spans="6:48" ht="17.5" customHeight="1" x14ac:dyDescent="0.3">
      <c r="F65" s="33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340" t="s">
        <v>286</v>
      </c>
    </row>
    <row r="66" spans="6:48" ht="16" customHeight="1" x14ac:dyDescent="0.3">
      <c r="F66" s="331"/>
      <c r="G66" s="291"/>
      <c r="H66" s="291"/>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c r="AL66" s="291"/>
      <c r="AM66" s="291"/>
      <c r="AN66" s="291"/>
      <c r="AO66" s="291"/>
      <c r="AP66" s="291"/>
      <c r="AQ66" s="291"/>
      <c r="AR66" s="291"/>
      <c r="AS66" s="291"/>
      <c r="AT66" s="291"/>
      <c r="AU66" s="291"/>
      <c r="AV66" s="340" t="s">
        <v>280</v>
      </c>
    </row>
    <row r="67" spans="6:48" ht="16.5" customHeight="1" x14ac:dyDescent="0.3">
      <c r="F67" s="33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1"/>
      <c r="AL67" s="291"/>
      <c r="AM67" s="291"/>
      <c r="AN67" s="291"/>
      <c r="AO67" s="291"/>
      <c r="AP67" s="291"/>
      <c r="AQ67" s="291"/>
      <c r="AR67" s="291"/>
      <c r="AS67" s="291"/>
      <c r="AT67" s="291"/>
      <c r="AU67" s="291"/>
      <c r="AV67" s="340" t="s">
        <v>327</v>
      </c>
    </row>
    <row r="68" spans="6:48" ht="18" customHeight="1" x14ac:dyDescent="0.3">
      <c r="F68" s="33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291"/>
      <c r="AM68" s="291"/>
      <c r="AN68" s="291"/>
      <c r="AO68" s="291"/>
      <c r="AP68" s="291"/>
      <c r="AQ68" s="291"/>
      <c r="AR68" s="291"/>
      <c r="AS68" s="291"/>
      <c r="AT68" s="291"/>
      <c r="AU68" s="291"/>
      <c r="AV68" s="340" t="s">
        <v>191</v>
      </c>
    </row>
    <row r="69" spans="6:48" ht="15.5" x14ac:dyDescent="0.35">
      <c r="F69" s="331"/>
      <c r="G69" s="291"/>
      <c r="H69" s="291"/>
      <c r="I69" s="291"/>
      <c r="J69" s="291"/>
      <c r="K69" s="291"/>
      <c r="L69" s="291"/>
      <c r="M69" s="291"/>
      <c r="N69" s="291"/>
      <c r="O69" s="291"/>
      <c r="P69" s="291"/>
      <c r="Q69" s="291"/>
      <c r="R69" s="291"/>
      <c r="S69" s="291"/>
      <c r="T69" s="291"/>
      <c r="U69" s="291"/>
      <c r="V69" s="291"/>
      <c r="W69" s="291"/>
      <c r="X69" s="291"/>
      <c r="Y69" s="291"/>
      <c r="Z69" s="291"/>
      <c r="AA69" s="291"/>
      <c r="AB69" s="291"/>
      <c r="AC69" s="291"/>
      <c r="AD69" s="291"/>
      <c r="AE69" s="291"/>
      <c r="AF69" s="291"/>
      <c r="AG69" s="291"/>
      <c r="AH69" s="291"/>
      <c r="AI69" s="291"/>
      <c r="AJ69" s="291"/>
      <c r="AK69" s="291"/>
      <c r="AL69" s="291"/>
      <c r="AM69" s="291"/>
      <c r="AN69" s="291"/>
      <c r="AO69" s="291"/>
      <c r="AP69" s="291"/>
      <c r="AQ69" s="291"/>
      <c r="AR69" s="291"/>
      <c r="AS69" s="291"/>
      <c r="AT69" s="291"/>
      <c r="AU69" s="291"/>
      <c r="AV69" s="292" t="s">
        <v>264</v>
      </c>
    </row>
    <row r="70" spans="6:48" ht="20.5" customHeight="1" x14ac:dyDescent="0.3">
      <c r="F70" s="331"/>
      <c r="G70" s="291"/>
      <c r="H70" s="291"/>
      <c r="I70" s="291"/>
      <c r="J70" s="291"/>
      <c r="K70" s="291"/>
      <c r="L70" s="291"/>
      <c r="M70" s="291"/>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1"/>
      <c r="AL70" s="291"/>
      <c r="AM70" s="291"/>
      <c r="AN70" s="291"/>
      <c r="AO70" s="291"/>
      <c r="AP70" s="291"/>
      <c r="AQ70" s="291"/>
      <c r="AR70" s="291"/>
      <c r="AS70" s="291"/>
      <c r="AT70" s="291"/>
      <c r="AU70" s="291"/>
      <c r="AV70" s="340" t="s">
        <v>157</v>
      </c>
    </row>
    <row r="71" spans="6:48" ht="18" customHeight="1" x14ac:dyDescent="0.3">
      <c r="F71" s="331"/>
      <c r="G71" s="291"/>
      <c r="H71" s="291"/>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291"/>
      <c r="AL71" s="291"/>
      <c r="AM71" s="291"/>
      <c r="AN71" s="291"/>
      <c r="AO71" s="291"/>
      <c r="AP71" s="291"/>
      <c r="AQ71" s="291"/>
      <c r="AR71" s="291"/>
      <c r="AS71" s="291"/>
      <c r="AT71" s="291"/>
      <c r="AU71" s="291"/>
      <c r="AV71" s="340" t="s">
        <v>217</v>
      </c>
    </row>
    <row r="72" spans="6:48" ht="17.5" customHeight="1" x14ac:dyDescent="0.3">
      <c r="F72" s="346"/>
      <c r="G72" s="347"/>
      <c r="H72" s="347"/>
      <c r="I72" s="347"/>
      <c r="J72" s="347"/>
      <c r="K72" s="347"/>
      <c r="L72" s="347"/>
      <c r="M72" s="291"/>
      <c r="N72" s="347"/>
      <c r="O72" s="347"/>
      <c r="P72" s="347"/>
      <c r="Q72" s="347"/>
      <c r="R72" s="347"/>
      <c r="S72" s="347"/>
      <c r="T72" s="347"/>
      <c r="U72" s="347"/>
      <c r="V72" s="347"/>
      <c r="W72" s="347"/>
      <c r="X72" s="291"/>
      <c r="Y72" s="347"/>
      <c r="Z72" s="347"/>
      <c r="AA72" s="347"/>
      <c r="AB72" s="347"/>
      <c r="AC72" s="347"/>
      <c r="AD72" s="347"/>
      <c r="AE72" s="347"/>
      <c r="AF72" s="347"/>
      <c r="AG72" s="347"/>
      <c r="AH72" s="291"/>
      <c r="AI72" s="347"/>
      <c r="AJ72" s="347"/>
      <c r="AK72" s="347"/>
      <c r="AL72" s="347"/>
      <c r="AM72" s="347"/>
      <c r="AN72" s="347"/>
      <c r="AO72" s="347"/>
      <c r="AP72" s="347"/>
      <c r="AQ72" s="347"/>
      <c r="AR72" s="291"/>
      <c r="AS72" s="347"/>
      <c r="AT72" s="347"/>
      <c r="AU72" s="347"/>
      <c r="AV72" s="340" t="s">
        <v>235</v>
      </c>
    </row>
    <row r="73" spans="6:48" ht="16" customHeight="1" thickBot="1" x14ac:dyDescent="0.35">
      <c r="F73" s="348"/>
      <c r="G73" s="349"/>
      <c r="H73" s="349"/>
      <c r="I73" s="349"/>
      <c r="J73" s="349"/>
      <c r="K73" s="349"/>
      <c r="L73" s="349"/>
      <c r="M73" s="347"/>
      <c r="N73" s="349"/>
      <c r="O73" s="349"/>
      <c r="P73" s="349"/>
      <c r="Q73" s="349"/>
      <c r="R73" s="349"/>
      <c r="S73" s="349"/>
      <c r="T73" s="349"/>
      <c r="U73" s="349"/>
      <c r="V73" s="349"/>
      <c r="W73" s="349"/>
      <c r="X73" s="291"/>
      <c r="Y73" s="349"/>
      <c r="Z73" s="349"/>
      <c r="AA73" s="349"/>
      <c r="AB73" s="349"/>
      <c r="AC73" s="349"/>
      <c r="AD73" s="349"/>
      <c r="AE73" s="349"/>
      <c r="AF73" s="349"/>
      <c r="AG73" s="349"/>
      <c r="AH73" s="291"/>
      <c r="AI73" s="349"/>
      <c r="AJ73" s="349"/>
      <c r="AK73" s="349"/>
      <c r="AL73" s="349"/>
      <c r="AM73" s="349"/>
      <c r="AN73" s="349"/>
      <c r="AO73" s="349"/>
      <c r="AP73" s="349"/>
      <c r="AQ73" s="349"/>
      <c r="AR73" s="291"/>
      <c r="AS73" s="349"/>
      <c r="AT73" s="349"/>
      <c r="AU73" s="349"/>
      <c r="AV73" s="350" t="s">
        <v>326</v>
      </c>
    </row>
    <row r="74" spans="6:48" ht="45.75" customHeight="1" thickBot="1" x14ac:dyDescent="0.35">
      <c r="M74" s="349"/>
      <c r="X74" s="347"/>
      <c r="AH74" s="347"/>
      <c r="AR74" s="291"/>
    </row>
    <row r="75" spans="6:48" ht="16" thickBot="1" x14ac:dyDescent="0.35">
      <c r="X75" s="349"/>
      <c r="AH75" s="349"/>
      <c r="AR75" s="347"/>
    </row>
    <row r="76" spans="6:48" ht="16" thickBot="1" x14ac:dyDescent="0.35">
      <c r="AR76" s="349"/>
    </row>
  </sheetData>
  <sheetProtection algorithmName="SHA-512" hashValue="whQrxa0S4ZYjYUqtXxjA+aIa0duNxcgu25CBWwdxNyZS2iPQ+Rx7av2ifmGxXQdOXfLold1eR3f9dFAnPjIDIw==" saltValue="dYUOtkvB3lBoWphia4w58w==" spinCount="100000" sheet="1" objects="1" scenarios="1"/>
  <sortState xmlns:xlrd2="http://schemas.microsoft.com/office/spreadsheetml/2017/richdata2" ref="AK22:AK33">
    <sortCondition ref="AK21"/>
  </sortState>
  <conditionalFormatting sqref="C28">
    <cfRule type="cellIs" dxfId="1" priority="1" operator="lessThan">
      <formula>0</formula>
    </cfRule>
  </conditionalFormatting>
  <dataValidations xWindow="1603" yWindow="877" count="12">
    <dataValidation type="decimal" operator="greaterThanOrEqual" allowBlank="1" showInputMessage="1" showErrorMessage="1" prompt="Enter total project cost, including funding from all California Climate Investments programs and match funding sources, if applicable." sqref="C20" xr:uid="{00000000-0002-0000-0200-000000000000}">
      <formula1>0</formula1>
    </dataValidation>
    <dataValidation type="decimal" allowBlank="1" showInputMessage="1" showErrorMessage="1" error="Enter budget percentages from highest to lowest.  The total must not exceed 100%." prompt="Inputs should be within 10% of actual budget expenditures." sqref="C23" xr:uid="{00000000-0002-0000-0200-000001000000}">
      <formula1>0</formula1>
      <formula2>1</formula2>
    </dataValidation>
    <dataValidation type="decimal" allowBlank="1" showInputMessage="1" showErrorMessage="1" error="Enter budget percentages from highest to lowest.  The total must not exceed 100%." prompt="Inputs should be within 10% of actual budget expenditures." sqref="C25" xr:uid="{00000000-0002-0000-0200-000002000000}">
      <formula1>0</formula1>
      <formula2>MIN(1-C23,C23)</formula2>
    </dataValidation>
    <dataValidation type="decimal" allowBlank="1" showInputMessage="1" showErrorMessage="1" error="GGRF funds requested may not exceed total project budget." prompt="If the project requested or received funds from multiple California Climate Investments programs or from the same program more than once, the user should complete this Co-benefit Modeling Tool separately for each solicitation." sqref="C21" xr:uid="{00000000-0002-0000-0200-000003000000}">
      <formula1>0</formula1>
      <formula2>C20</formula2>
    </dataValidation>
    <dataValidation type="whole" allowBlank="1" showInputMessage="1" showErrorMessage="1" prompt="Enter year when project activity (e.g., construction or procurement) begins." sqref="C15" xr:uid="{00000000-0002-0000-0200-000004000000}">
      <formula1>2013</formula1>
      <formula2>2030</formula2>
    </dataValidation>
    <dataValidation type="list" allowBlank="1" showInputMessage="1" showErrorMessage="1" prompt="This cell locks after Program is selected." sqref="C16" xr:uid="{00000000-0002-0000-0200-000005000000}">
      <formula1>IF($C$17="",Agencies,0)</formula1>
    </dataValidation>
    <dataValidation type="decimal" allowBlank="1" showInputMessage="1" showErrorMessage="1" error="Enter budget percentages from highest to lowest.  The total must not exceed 100%." prompt="Inputs should be within 10% of actual budget expenditures." sqref="C27" xr:uid="{00000000-0002-0000-0200-000006000000}">
      <formula1>0</formula1>
      <formula2>MIN((1-(C23+C25))+0.00001,C25)</formula2>
    </dataValidation>
    <dataValidation allowBlank="1" showInputMessage="1" showErrorMessage="1" prompt="Enter budget percentages from highest to lowest.  The total must not exceed 100%." sqref="C28" xr:uid="{00000000-0002-0000-0200-000007000000}"/>
    <dataValidation type="list" allowBlank="1" showInputMessage="1" showErrorMessage="1" prompt="Select an administering agency and program to view activities." sqref="C26" xr:uid="{00000000-0002-0000-0200-000008000000}">
      <formula1>INDIRECT(HLOOKUP(C17,F19:AV20,2,FALSE))</formula1>
    </dataValidation>
    <dataValidation type="list" allowBlank="1" showInputMessage="1" showErrorMessage="1" prompt="Select an administering agency and program to view activities." sqref="C24" xr:uid="{00000000-0002-0000-0200-000009000000}">
      <formula1>INDIRECT(HLOOKUP(C17,F19:AV20,2,FALSE))</formula1>
    </dataValidation>
    <dataValidation type="list" allowBlank="1" showInputMessage="1" showErrorMessage="1" prompt="Select an administering agency and program to view activities." sqref="C22" xr:uid="{00000000-0002-0000-0200-00000A000000}">
      <formula1>INDIRECT(HLOOKUP(C17,F19:AV20,2,FALSE))</formula1>
    </dataValidation>
    <dataValidation type="list" allowBlank="1" showInputMessage="1" showErrorMessage="1" prompt="This cell locks after one or more Project Activity is selected." sqref="C17" xr:uid="{00000000-0002-0000-0200-00000B000000}">
      <formula1>IF(AND(C22="",C24="",C26=""),INDIRECT(HLOOKUP(C16,F10:AA11,2,FALSE)),0)</formula1>
    </dataValidation>
  </dataValidations>
  <hyperlinks>
    <hyperlink ref="B11" r:id="rId1" tooltip="User Guide for Job Co-benefit Modeling Tool" xr:uid="{00000000-0004-0000-0200-000000000000}"/>
  </hyperlinks>
  <pageMargins left="0.7" right="0.7" top="0.98479166666666662" bottom="0.75" header="0.3" footer="0.3"/>
  <pageSetup scale="60" fitToWidth="0" fitToHeight="0" orientation="landscape" r:id="rId2"/>
  <headerFooter>
    <oddHeader xml:space="preserve">&amp;C
</oddHeader>
    <oddFooter>&amp;L&amp;"Avenir LT Std 55 Roman,Regular"&amp;12&amp;K000000May 13, 2021&amp;C&amp;"Avenir LT Std 55 Roman,Regular"&amp;12Page &amp;P of &amp;N&amp;R&amp;"Avenir LT Std 55 Roman,Regular"&amp;12&amp;K000000&amp;A</oddFooter>
  </headerFooter>
  <drawing r:id="rId3"/>
  <legacyDrawing r:id="rId4"/>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B1:K159"/>
  <sheetViews>
    <sheetView showGridLines="0" topLeftCell="A6" zoomScaleNormal="100" workbookViewId="0">
      <selection activeCell="B17" sqref="B17"/>
    </sheetView>
  </sheetViews>
  <sheetFormatPr defaultColWidth="9.1796875" defaultRowHeight="14" x14ac:dyDescent="0.3"/>
  <cols>
    <col min="1" max="1" width="2.81640625" style="1" customWidth="1"/>
    <col min="2" max="2" width="33.453125" style="1" customWidth="1"/>
    <col min="3" max="3" width="29.54296875" style="1" customWidth="1"/>
    <col min="4" max="4" width="11.54296875" style="1" customWidth="1"/>
    <col min="5" max="5" width="33.453125" style="1" customWidth="1"/>
    <col min="6" max="6" width="30.54296875" style="1" customWidth="1"/>
    <col min="7" max="7" width="2.81640625" style="1" customWidth="1"/>
    <col min="8" max="8" width="34.54296875" style="1" bestFit="1" customWidth="1"/>
    <col min="9" max="9" width="19.453125" style="1" customWidth="1"/>
    <col min="10" max="10" width="16.81640625" style="1" customWidth="1"/>
    <col min="11" max="11" width="14.1796875" style="1" customWidth="1"/>
    <col min="12" max="12" width="31.54296875" style="1" customWidth="1"/>
    <col min="13" max="16384" width="9.1796875" style="1"/>
  </cols>
  <sheetData>
    <row r="1" spans="2:11" ht="17.149999999999999" customHeight="1" x14ac:dyDescent="0.3">
      <c r="B1" s="84"/>
      <c r="C1" s="84"/>
      <c r="D1" s="84"/>
      <c r="E1" s="84"/>
      <c r="F1" s="84"/>
    </row>
    <row r="2" spans="2:11" ht="17.149999999999999" customHeight="1" x14ac:dyDescent="0.3"/>
    <row r="3" spans="2:11" ht="17.149999999999999" customHeight="1" x14ac:dyDescent="0.3">
      <c r="B3" s="84"/>
      <c r="C3" s="84"/>
      <c r="D3" s="84"/>
      <c r="E3" s="84"/>
      <c r="F3" s="84"/>
    </row>
    <row r="4" spans="2:11" ht="17.149999999999999" customHeight="1" x14ac:dyDescent="0.3"/>
    <row r="5" spans="2:11" ht="17.149999999999999" customHeight="1" x14ac:dyDescent="0.3">
      <c r="B5" s="84"/>
      <c r="C5" s="84"/>
      <c r="D5" s="84"/>
      <c r="E5" s="84"/>
      <c r="F5" s="84"/>
    </row>
    <row r="6" spans="2:11" ht="17.149999999999999" customHeight="1" x14ac:dyDescent="0.3"/>
    <row r="7" spans="2:11" ht="17.149999999999999" customHeight="1" x14ac:dyDescent="0.3"/>
    <row r="8" spans="2:11" ht="17.149999999999999" customHeight="1" thickBot="1" x14ac:dyDescent="0.35"/>
    <row r="9" spans="2:11" ht="20.149999999999999" customHeight="1" thickBot="1" x14ac:dyDescent="0.35">
      <c r="B9" s="351" t="s">
        <v>92</v>
      </c>
      <c r="C9" s="352"/>
      <c r="D9" s="352"/>
      <c r="E9" s="353" t="str">
        <f>IF(ISBLANK(Name),"",Name)</f>
        <v/>
      </c>
      <c r="F9" s="354"/>
    </row>
    <row r="10" spans="2:11" ht="20.149999999999999" customHeight="1" thickBot="1" x14ac:dyDescent="0.35">
      <c r="B10" s="355"/>
      <c r="C10" s="355"/>
      <c r="D10" s="355"/>
      <c r="E10" s="356"/>
      <c r="F10" s="356"/>
    </row>
    <row r="11" spans="2:11" s="124" customFormat="1" ht="20.149999999999999" customHeight="1" thickBot="1" x14ac:dyDescent="0.4">
      <c r="B11" s="357" t="s">
        <v>336</v>
      </c>
      <c r="C11" s="358"/>
      <c r="D11" s="359"/>
      <c r="E11" s="360" t="str">
        <f>TotalJobs</f>
        <v/>
      </c>
      <c r="F11" s="361"/>
      <c r="G11" s="126"/>
      <c r="H11" s="126"/>
      <c r="I11" s="126"/>
      <c r="J11" s="126"/>
      <c r="K11" s="126"/>
    </row>
    <row r="12" spans="2:11" s="124" customFormat="1" ht="20.149999999999999" customHeight="1" thickBot="1" x14ac:dyDescent="0.4">
      <c r="B12" s="357" t="s">
        <v>337</v>
      </c>
      <c r="C12" s="362"/>
      <c r="D12" s="362"/>
      <c r="E12" s="360" t="str">
        <f>IFERROR(GGRFTotalJobs,"")</f>
        <v/>
      </c>
      <c r="F12" s="361"/>
      <c r="G12" s="126"/>
      <c r="H12" s="127"/>
      <c r="I12" s="126"/>
      <c r="J12" s="126"/>
      <c r="K12" s="126"/>
    </row>
    <row r="13" spans="2:11" s="124" customFormat="1" ht="20.149999999999999" customHeight="1" x14ac:dyDescent="0.35">
      <c r="B13" s="363" t="s">
        <v>338</v>
      </c>
      <c r="C13" s="364"/>
      <c r="D13" s="364"/>
      <c r="E13" s="365" t="str">
        <f>GGRFDirectJobs</f>
        <v/>
      </c>
      <c r="F13" s="366"/>
      <c r="G13" s="126"/>
      <c r="H13" s="126"/>
      <c r="I13" s="126"/>
      <c r="J13" s="126"/>
      <c r="K13" s="126"/>
    </row>
    <row r="14" spans="2:11" s="124" customFormat="1" ht="20.149999999999999" customHeight="1" x14ac:dyDescent="0.35">
      <c r="B14" s="367" t="s">
        <v>339</v>
      </c>
      <c r="C14" s="368"/>
      <c r="D14" s="368"/>
      <c r="E14" s="369" t="str">
        <f>GGRFIndirectJobs</f>
        <v/>
      </c>
      <c r="F14" s="370"/>
      <c r="G14" s="126"/>
      <c r="H14" s="126"/>
      <c r="I14" s="126"/>
      <c r="J14" s="126"/>
      <c r="K14" s="126"/>
    </row>
    <row r="15" spans="2:11" s="124" customFormat="1" ht="20.149999999999999" customHeight="1" thickBot="1" x14ac:dyDescent="0.4">
      <c r="B15" s="371" t="s">
        <v>340</v>
      </c>
      <c r="C15" s="372"/>
      <c r="D15" s="372"/>
      <c r="E15" s="373" t="str">
        <f>GGRFInducedJobs</f>
        <v/>
      </c>
      <c r="F15" s="374"/>
      <c r="G15" s="126"/>
      <c r="H15" s="126"/>
      <c r="I15" s="126"/>
      <c r="J15" s="126"/>
      <c r="K15" s="126"/>
    </row>
    <row r="16" spans="2:11" ht="15" customHeight="1" x14ac:dyDescent="0.35">
      <c r="B16" s="336"/>
      <c r="C16" s="336"/>
      <c r="D16" s="336"/>
      <c r="E16" s="336"/>
      <c r="F16" s="336"/>
      <c r="G16" s="3"/>
      <c r="H16" s="3"/>
      <c r="I16" s="3"/>
      <c r="J16" s="3"/>
      <c r="K16" s="3"/>
    </row>
    <row r="17" spans="2:11" ht="15" customHeight="1" x14ac:dyDescent="0.35">
      <c r="B17" s="2" t="s">
        <v>9</v>
      </c>
      <c r="C17" s="2"/>
      <c r="F17" s="336"/>
      <c r="G17" s="3"/>
      <c r="H17" s="3"/>
      <c r="I17" s="3"/>
      <c r="J17" s="3"/>
      <c r="K17" s="3"/>
    </row>
    <row r="18" spans="2:11" ht="84" customHeight="1" x14ac:dyDescent="0.35">
      <c r="B18" s="243" t="s">
        <v>341</v>
      </c>
      <c r="C18" s="244"/>
      <c r="D18" s="244"/>
      <c r="E18" s="244"/>
      <c r="F18" s="245"/>
      <c r="G18" s="3"/>
      <c r="H18" s="3"/>
      <c r="I18" s="3"/>
      <c r="J18" s="3"/>
      <c r="K18" s="3"/>
    </row>
    <row r="19" spans="2:11" ht="15" customHeight="1" x14ac:dyDescent="0.35">
      <c r="B19" s="336"/>
      <c r="C19" s="336"/>
      <c r="D19" s="336"/>
      <c r="E19" s="336"/>
      <c r="F19" s="336"/>
      <c r="G19" s="3"/>
      <c r="H19" s="3"/>
      <c r="I19" s="3"/>
      <c r="J19" s="3"/>
      <c r="K19" s="3"/>
    </row>
    <row r="20" spans="2:11" ht="15" customHeight="1" x14ac:dyDescent="0.35">
      <c r="B20" s="336"/>
      <c r="C20" s="336"/>
      <c r="D20" s="336"/>
      <c r="E20" s="336"/>
      <c r="F20" s="336"/>
      <c r="G20" s="3"/>
      <c r="H20" s="3"/>
      <c r="I20" s="3"/>
      <c r="J20" s="3"/>
      <c r="K20" s="3"/>
    </row>
    <row r="21" spans="2:11" ht="15" customHeight="1" x14ac:dyDescent="0.35">
      <c r="B21" s="336"/>
      <c r="C21" s="336"/>
      <c r="D21" s="336"/>
      <c r="E21" s="375"/>
      <c r="F21" s="336"/>
      <c r="G21" s="3"/>
      <c r="H21" s="3"/>
      <c r="I21" s="3"/>
      <c r="J21" s="3"/>
      <c r="K21" s="3"/>
    </row>
    <row r="22" spans="2:11" ht="15" customHeight="1" x14ac:dyDescent="0.35">
      <c r="B22" s="120"/>
      <c r="C22" s="120"/>
      <c r="D22" s="120"/>
      <c r="E22" s="120"/>
      <c r="F22" s="120"/>
      <c r="G22" s="3"/>
      <c r="H22" s="3"/>
      <c r="I22" s="3"/>
      <c r="J22" s="3"/>
      <c r="K22" s="3"/>
    </row>
    <row r="23" spans="2:11" ht="15" customHeight="1" x14ac:dyDescent="0.35">
      <c r="B23" s="122"/>
      <c r="C23" s="122"/>
      <c r="D23" s="122"/>
      <c r="E23" s="122"/>
      <c r="F23" s="122"/>
      <c r="G23" s="3"/>
      <c r="H23" s="3"/>
      <c r="I23" s="3"/>
      <c r="J23" s="3"/>
      <c r="K23" s="3"/>
    </row>
    <row r="24" spans="2:11" ht="15" customHeight="1" x14ac:dyDescent="0.35">
      <c r="B24" s="336"/>
      <c r="C24" s="336"/>
      <c r="D24" s="336"/>
      <c r="E24" s="336"/>
      <c r="F24" s="336"/>
      <c r="G24" s="3"/>
      <c r="H24" s="3"/>
      <c r="I24" s="3"/>
      <c r="J24" s="3"/>
      <c r="K24" s="3"/>
    </row>
    <row r="25" spans="2:11" ht="15" customHeight="1" x14ac:dyDescent="0.35">
      <c r="B25" s="336"/>
      <c r="C25" s="336"/>
      <c r="D25" s="336"/>
      <c r="E25" s="336"/>
      <c r="F25" s="336"/>
      <c r="G25" s="3"/>
      <c r="H25" s="3"/>
      <c r="I25" s="3"/>
      <c r="J25" s="3"/>
      <c r="K25" s="3"/>
    </row>
    <row r="26" spans="2:11" ht="15" customHeight="1" x14ac:dyDescent="0.35">
      <c r="B26" s="336"/>
      <c r="C26" s="336"/>
      <c r="D26" s="336"/>
      <c r="E26" s="336"/>
      <c r="F26" s="336"/>
      <c r="G26" s="3"/>
      <c r="H26" s="3"/>
      <c r="I26" s="3"/>
      <c r="J26" s="3"/>
      <c r="K26" s="3"/>
    </row>
    <row r="27" spans="2:11" ht="15" customHeight="1" x14ac:dyDescent="0.35">
      <c r="B27" s="336"/>
      <c r="C27" s="336"/>
      <c r="D27" s="336"/>
      <c r="E27" s="336"/>
      <c r="F27" s="336"/>
      <c r="G27" s="3"/>
      <c r="H27" s="3"/>
      <c r="I27" s="3"/>
      <c r="J27" s="3"/>
      <c r="K27" s="3"/>
    </row>
    <row r="28" spans="2:11" ht="15" customHeight="1" x14ac:dyDescent="0.35">
      <c r="B28" s="336"/>
      <c r="C28" s="336"/>
      <c r="D28" s="336"/>
      <c r="E28" s="336"/>
      <c r="F28" s="336"/>
      <c r="G28" s="3"/>
      <c r="H28" s="3"/>
      <c r="I28" s="3"/>
      <c r="J28" s="3"/>
      <c r="K28" s="3"/>
    </row>
    <row r="29" spans="2:11" ht="15" customHeight="1" x14ac:dyDescent="0.35">
      <c r="B29" s="336"/>
      <c r="C29" s="336"/>
      <c r="D29" s="336"/>
      <c r="E29" s="336"/>
      <c r="F29" s="336"/>
      <c r="G29" s="3"/>
      <c r="H29" s="3"/>
      <c r="I29" s="3"/>
      <c r="J29" s="3"/>
      <c r="K29" s="3"/>
    </row>
    <row r="30" spans="2:11" ht="15" customHeight="1" x14ac:dyDescent="0.35">
      <c r="B30" s="336"/>
      <c r="C30" s="336"/>
      <c r="D30" s="336"/>
      <c r="E30" s="336"/>
      <c r="F30" s="336"/>
      <c r="G30" s="3"/>
      <c r="H30" s="3"/>
      <c r="I30" s="3"/>
      <c r="J30" s="3"/>
      <c r="K30" s="3"/>
    </row>
    <row r="31" spans="2:11" ht="15" customHeight="1" x14ac:dyDescent="0.35">
      <c r="B31" s="336"/>
      <c r="C31" s="336"/>
      <c r="D31" s="336"/>
      <c r="E31" s="336"/>
      <c r="F31" s="336"/>
      <c r="G31" s="3"/>
      <c r="H31" s="3"/>
      <c r="I31" s="3"/>
      <c r="J31" s="3"/>
      <c r="K31" s="3"/>
    </row>
    <row r="32" spans="2:11" ht="15" customHeight="1" x14ac:dyDescent="0.35">
      <c r="B32" s="3"/>
      <c r="C32" s="3"/>
      <c r="D32" s="3"/>
      <c r="E32" s="3"/>
      <c r="F32" s="3"/>
      <c r="G32" s="3"/>
      <c r="H32" s="3"/>
      <c r="I32" s="3"/>
      <c r="J32" s="3"/>
      <c r="K32" s="3"/>
    </row>
    <row r="33" spans="2:11" ht="15" customHeight="1" x14ac:dyDescent="0.35">
      <c r="B33" s="3"/>
      <c r="C33" s="3"/>
      <c r="D33" s="3"/>
      <c r="E33" s="3"/>
      <c r="F33" s="3"/>
      <c r="G33" s="3"/>
      <c r="H33" s="3"/>
      <c r="I33" s="3"/>
      <c r="J33" s="3"/>
      <c r="K33" s="3"/>
    </row>
    <row r="34" spans="2:11" ht="15" customHeight="1" x14ac:dyDescent="0.35">
      <c r="B34" s="40"/>
      <c r="C34" s="40"/>
      <c r="D34" s="40"/>
      <c r="E34" s="40"/>
      <c r="F34" s="3"/>
      <c r="G34" s="3"/>
      <c r="H34" s="3"/>
      <c r="I34" s="3"/>
      <c r="J34" s="3"/>
      <c r="K34" s="3"/>
    </row>
    <row r="35" spans="2:11" ht="15" customHeight="1" x14ac:dyDescent="0.35">
      <c r="B35" s="305"/>
      <c r="C35" s="305"/>
      <c r="D35" s="305"/>
      <c r="E35" s="305"/>
      <c r="F35" s="305"/>
      <c r="G35" s="3"/>
      <c r="H35" s="3"/>
      <c r="I35" s="3"/>
      <c r="J35" s="3"/>
      <c r="K35" s="3"/>
    </row>
    <row r="36" spans="2:11" ht="15" customHeight="1" x14ac:dyDescent="0.35">
      <c r="B36" s="305"/>
      <c r="C36" s="305"/>
      <c r="D36" s="305"/>
      <c r="E36" s="305"/>
      <c r="F36" s="305"/>
      <c r="G36" s="3"/>
      <c r="H36" s="3"/>
      <c r="I36" s="3"/>
      <c r="J36" s="3"/>
      <c r="K36" s="3"/>
    </row>
    <row r="37" spans="2:11" ht="15" customHeight="1" x14ac:dyDescent="0.35">
      <c r="B37" s="305"/>
      <c r="C37" s="305"/>
      <c r="D37" s="305"/>
      <c r="E37" s="305"/>
      <c r="F37" s="305"/>
      <c r="G37" s="3"/>
      <c r="H37" s="3"/>
      <c r="I37" s="3"/>
      <c r="J37" s="3"/>
      <c r="K37" s="3"/>
    </row>
    <row r="38" spans="2:11" ht="15" customHeight="1" x14ac:dyDescent="0.35">
      <c r="G38" s="3"/>
      <c r="H38" s="3"/>
      <c r="I38" s="3"/>
      <c r="J38" s="3"/>
      <c r="K38" s="3"/>
    </row>
    <row r="39" spans="2:11" ht="15" customHeight="1" x14ac:dyDescent="0.35">
      <c r="G39" s="3"/>
      <c r="H39" s="3"/>
      <c r="I39" s="3"/>
      <c r="J39" s="3"/>
      <c r="K39" s="3"/>
    </row>
    <row r="40" spans="2:11" ht="15" customHeight="1" x14ac:dyDescent="0.35">
      <c r="G40" s="3"/>
      <c r="H40" s="3"/>
      <c r="I40" s="3"/>
      <c r="J40" s="3"/>
      <c r="K40" s="3"/>
    </row>
    <row r="41" spans="2:11" ht="15" customHeight="1" x14ac:dyDescent="0.35">
      <c r="G41" s="3"/>
      <c r="H41" s="3"/>
      <c r="I41" s="3"/>
      <c r="J41" s="3"/>
      <c r="K41" s="3"/>
    </row>
    <row r="42" spans="2:11" ht="15" customHeight="1" x14ac:dyDescent="0.35">
      <c r="G42" s="3"/>
      <c r="H42" s="3"/>
      <c r="I42" s="3"/>
      <c r="J42" s="3"/>
      <c r="K42" s="3"/>
    </row>
    <row r="43" spans="2:11" ht="15" customHeight="1" x14ac:dyDescent="0.35">
      <c r="G43" s="3"/>
      <c r="H43" s="3"/>
      <c r="I43" s="3"/>
      <c r="J43" s="3"/>
      <c r="K43" s="3"/>
    </row>
    <row r="44" spans="2:11" ht="15" customHeight="1" x14ac:dyDescent="0.35">
      <c r="G44" s="3"/>
      <c r="H44" s="3"/>
      <c r="I44" s="3"/>
      <c r="J44" s="3"/>
      <c r="K44" s="3"/>
    </row>
    <row r="45" spans="2:11" ht="15" customHeight="1" x14ac:dyDescent="0.35">
      <c r="G45" s="3"/>
      <c r="H45" s="3"/>
      <c r="I45" s="3"/>
      <c r="J45" s="3"/>
      <c r="K45" s="3"/>
    </row>
    <row r="46" spans="2:11" ht="15" customHeight="1" x14ac:dyDescent="0.35">
      <c r="G46" s="3"/>
      <c r="H46" s="3"/>
      <c r="I46" s="3"/>
      <c r="J46" s="3"/>
      <c r="K46" s="3"/>
    </row>
    <row r="47" spans="2:11" ht="15" customHeight="1" x14ac:dyDescent="0.35">
      <c r="G47" s="3"/>
      <c r="H47" s="3"/>
      <c r="I47" s="3"/>
      <c r="J47" s="3"/>
      <c r="K47" s="3"/>
    </row>
    <row r="48" spans="2:11" ht="15" customHeight="1" x14ac:dyDescent="0.35">
      <c r="G48" s="3"/>
      <c r="H48" s="3"/>
      <c r="I48" s="3"/>
      <c r="J48" s="3"/>
      <c r="K48" s="3"/>
    </row>
    <row r="49" spans="7:11" ht="15" customHeight="1" x14ac:dyDescent="0.35">
      <c r="G49" s="3"/>
      <c r="H49" s="3"/>
      <c r="I49" s="3"/>
      <c r="J49" s="3"/>
      <c r="K49" s="3"/>
    </row>
    <row r="50" spans="7:11" ht="15" customHeight="1" x14ac:dyDescent="0.35">
      <c r="G50" s="3"/>
      <c r="H50" s="3"/>
      <c r="I50" s="3"/>
      <c r="J50" s="3"/>
      <c r="K50" s="3"/>
    </row>
    <row r="51" spans="7:11" ht="15" customHeight="1" x14ac:dyDescent="0.35">
      <c r="G51" s="3"/>
      <c r="H51" s="3"/>
      <c r="I51" s="3"/>
      <c r="J51" s="3"/>
      <c r="K51" s="3"/>
    </row>
    <row r="52" spans="7:11" ht="15" customHeight="1" x14ac:dyDescent="0.35">
      <c r="G52" s="3"/>
      <c r="H52" s="3"/>
      <c r="I52" s="3"/>
      <c r="J52" s="3"/>
      <c r="K52" s="3"/>
    </row>
    <row r="53" spans="7:11" ht="15" customHeight="1" x14ac:dyDescent="0.35">
      <c r="G53" s="3"/>
      <c r="H53" s="3"/>
      <c r="I53" s="3"/>
      <c r="J53" s="3"/>
      <c r="K53" s="3"/>
    </row>
    <row r="54" spans="7:11" ht="15" customHeight="1" x14ac:dyDescent="0.35">
      <c r="G54" s="3"/>
      <c r="H54" s="3"/>
      <c r="I54" s="3"/>
      <c r="J54" s="3"/>
      <c r="K54" s="3"/>
    </row>
    <row r="55" spans="7:11" ht="15.5" x14ac:dyDescent="0.35">
      <c r="G55" s="3"/>
      <c r="H55" s="3"/>
      <c r="I55" s="3"/>
      <c r="J55" s="3"/>
      <c r="K55" s="3"/>
    </row>
    <row r="56" spans="7:11" ht="15.5" x14ac:dyDescent="0.35">
      <c r="G56" s="3"/>
      <c r="H56" s="3"/>
      <c r="I56" s="3"/>
      <c r="J56" s="3"/>
      <c r="K56" s="3"/>
    </row>
    <row r="57" spans="7:11" ht="15.5" x14ac:dyDescent="0.35">
      <c r="G57" s="3"/>
      <c r="H57" s="3"/>
      <c r="I57" s="3"/>
      <c r="J57" s="3"/>
      <c r="K57" s="3"/>
    </row>
    <row r="58" spans="7:11" ht="15.5" x14ac:dyDescent="0.35">
      <c r="G58" s="3"/>
      <c r="H58" s="3"/>
      <c r="I58" s="3"/>
      <c r="J58" s="3"/>
      <c r="K58" s="3"/>
    </row>
    <row r="59" spans="7:11" ht="15.5" x14ac:dyDescent="0.35">
      <c r="G59" s="3"/>
      <c r="H59" s="3"/>
      <c r="I59" s="3"/>
      <c r="J59" s="3"/>
      <c r="K59" s="3"/>
    </row>
    <row r="60" spans="7:11" ht="15.5" x14ac:dyDescent="0.35">
      <c r="G60" s="3"/>
      <c r="H60" s="3"/>
      <c r="I60" s="3"/>
      <c r="J60" s="3"/>
      <c r="K60" s="3"/>
    </row>
    <row r="61" spans="7:11" ht="15.5" x14ac:dyDescent="0.35">
      <c r="G61" s="3"/>
      <c r="H61" s="3"/>
      <c r="I61" s="3"/>
      <c r="J61" s="3"/>
      <c r="K61" s="3"/>
    </row>
    <row r="62" spans="7:11" ht="15.5" x14ac:dyDescent="0.35">
      <c r="G62" s="3"/>
      <c r="H62" s="3"/>
      <c r="I62" s="3"/>
      <c r="J62" s="3"/>
      <c r="K62" s="3"/>
    </row>
    <row r="63" spans="7:11" ht="15.5" x14ac:dyDescent="0.35">
      <c r="G63" s="3"/>
      <c r="H63" s="3"/>
      <c r="I63" s="3"/>
      <c r="J63" s="3"/>
      <c r="K63" s="3"/>
    </row>
    <row r="64" spans="7:11" ht="15.5" x14ac:dyDescent="0.35">
      <c r="G64" s="3"/>
      <c r="H64" s="3"/>
      <c r="I64" s="3"/>
      <c r="J64" s="3"/>
      <c r="K64" s="3"/>
    </row>
    <row r="65" spans="7:11" ht="15.5" x14ac:dyDescent="0.35">
      <c r="G65" s="3"/>
      <c r="H65" s="3"/>
      <c r="I65" s="3"/>
      <c r="J65" s="3"/>
      <c r="K65" s="3"/>
    </row>
    <row r="66" spans="7:11" ht="15.5" x14ac:dyDescent="0.35">
      <c r="G66" s="3"/>
      <c r="H66" s="3"/>
      <c r="I66" s="3"/>
      <c r="J66" s="3"/>
      <c r="K66" s="3"/>
    </row>
    <row r="67" spans="7:11" ht="15.5" x14ac:dyDescent="0.35">
      <c r="G67" s="3"/>
      <c r="H67" s="3"/>
      <c r="I67" s="3"/>
      <c r="J67" s="3"/>
      <c r="K67" s="3"/>
    </row>
    <row r="68" spans="7:11" ht="15.5" x14ac:dyDescent="0.35">
      <c r="G68" s="3"/>
      <c r="H68" s="3"/>
      <c r="I68" s="3"/>
      <c r="J68" s="3"/>
      <c r="K68" s="3"/>
    </row>
    <row r="69" spans="7:11" ht="15.5" x14ac:dyDescent="0.35">
      <c r="G69" s="3"/>
      <c r="H69" s="3"/>
      <c r="I69" s="3"/>
      <c r="J69" s="3"/>
      <c r="K69" s="3"/>
    </row>
    <row r="70" spans="7:11" ht="15.5" x14ac:dyDescent="0.35">
      <c r="G70" s="3"/>
      <c r="H70" s="3"/>
      <c r="I70" s="3"/>
      <c r="J70" s="3"/>
      <c r="K70" s="3"/>
    </row>
    <row r="71" spans="7:11" ht="15.5" x14ac:dyDescent="0.35">
      <c r="G71" s="3"/>
      <c r="H71" s="3"/>
      <c r="I71" s="3"/>
      <c r="J71" s="3"/>
      <c r="K71" s="3"/>
    </row>
    <row r="72" spans="7:11" ht="15.5" x14ac:dyDescent="0.35">
      <c r="G72" s="3"/>
      <c r="H72" s="3"/>
      <c r="I72" s="3"/>
      <c r="J72" s="3"/>
      <c r="K72" s="3"/>
    </row>
    <row r="73" spans="7:11" ht="15.5" x14ac:dyDescent="0.35">
      <c r="G73" s="3"/>
      <c r="H73" s="3"/>
      <c r="I73" s="3"/>
      <c r="J73" s="3"/>
      <c r="K73" s="3"/>
    </row>
    <row r="74" spans="7:11" ht="15.5" x14ac:dyDescent="0.35">
      <c r="G74" s="3"/>
      <c r="H74" s="3"/>
      <c r="I74" s="3"/>
      <c r="J74" s="3"/>
      <c r="K74" s="3"/>
    </row>
    <row r="75" spans="7:11" ht="15.5" x14ac:dyDescent="0.35">
      <c r="G75" s="3"/>
      <c r="H75" s="3"/>
      <c r="I75" s="3"/>
      <c r="J75" s="3"/>
      <c r="K75" s="3"/>
    </row>
    <row r="76" spans="7:11" ht="15.5" x14ac:dyDescent="0.35">
      <c r="G76" s="3"/>
      <c r="H76" s="3"/>
      <c r="I76" s="3"/>
      <c r="J76" s="3"/>
      <c r="K76" s="3"/>
    </row>
    <row r="77" spans="7:11" ht="15.5" x14ac:dyDescent="0.35">
      <c r="G77" s="3"/>
      <c r="H77" s="3"/>
      <c r="I77" s="3"/>
      <c r="J77" s="3"/>
      <c r="K77" s="3"/>
    </row>
    <row r="78" spans="7:11" ht="15.5" x14ac:dyDescent="0.35">
      <c r="G78" s="3"/>
      <c r="H78" s="3"/>
      <c r="I78" s="3"/>
      <c r="J78" s="3"/>
      <c r="K78" s="3"/>
    </row>
    <row r="79" spans="7:11" ht="15.5" x14ac:dyDescent="0.35">
      <c r="G79" s="3"/>
      <c r="H79" s="3"/>
      <c r="I79" s="3"/>
      <c r="J79" s="3"/>
      <c r="K79" s="3"/>
    </row>
    <row r="80" spans="7:11" ht="15.5" x14ac:dyDescent="0.35">
      <c r="G80" s="3"/>
      <c r="H80" s="3"/>
      <c r="I80" s="3"/>
      <c r="J80" s="3"/>
      <c r="K80" s="3"/>
    </row>
    <row r="81" spans="7:11" ht="15.5" x14ac:dyDescent="0.35">
      <c r="G81" s="3"/>
      <c r="H81" s="3"/>
      <c r="I81" s="3"/>
      <c r="J81" s="3"/>
      <c r="K81" s="3"/>
    </row>
    <row r="82" spans="7:11" ht="15.5" x14ac:dyDescent="0.35">
      <c r="G82" s="3"/>
      <c r="H82" s="3"/>
      <c r="I82" s="3"/>
      <c r="J82" s="3"/>
      <c r="K82" s="3"/>
    </row>
    <row r="83" spans="7:11" ht="15.5" x14ac:dyDescent="0.35">
      <c r="G83" s="3"/>
      <c r="H83" s="3"/>
      <c r="I83" s="3"/>
      <c r="J83" s="3"/>
      <c r="K83" s="3"/>
    </row>
    <row r="84" spans="7:11" ht="15.5" x14ac:dyDescent="0.35">
      <c r="G84" s="3"/>
      <c r="H84" s="3"/>
      <c r="I84" s="3"/>
      <c r="J84" s="3"/>
      <c r="K84" s="3"/>
    </row>
    <row r="85" spans="7:11" ht="15.5" x14ac:dyDescent="0.35">
      <c r="G85" s="3"/>
      <c r="H85" s="3"/>
      <c r="I85" s="3"/>
      <c r="J85" s="3"/>
      <c r="K85" s="3"/>
    </row>
    <row r="86" spans="7:11" ht="15.5" x14ac:dyDescent="0.35">
      <c r="G86" s="3"/>
      <c r="H86" s="3"/>
      <c r="I86" s="3"/>
      <c r="J86" s="3"/>
      <c r="K86" s="3"/>
    </row>
    <row r="87" spans="7:11" ht="15.5" x14ac:dyDescent="0.35">
      <c r="G87" s="3"/>
      <c r="H87" s="3"/>
      <c r="I87" s="3"/>
      <c r="J87" s="3"/>
      <c r="K87" s="3"/>
    </row>
    <row r="88" spans="7:11" ht="15.5" x14ac:dyDescent="0.35">
      <c r="G88" s="3"/>
      <c r="H88" s="3"/>
      <c r="I88" s="3"/>
      <c r="J88" s="3"/>
      <c r="K88" s="3"/>
    </row>
    <row r="89" spans="7:11" ht="15.5" x14ac:dyDescent="0.35">
      <c r="G89" s="3"/>
      <c r="H89" s="3"/>
      <c r="I89" s="3"/>
      <c r="J89" s="3"/>
      <c r="K89" s="3"/>
    </row>
    <row r="90" spans="7:11" ht="15.5" x14ac:dyDescent="0.35">
      <c r="G90" s="3"/>
      <c r="H90" s="3"/>
      <c r="I90" s="3"/>
      <c r="J90" s="3"/>
      <c r="K90" s="3"/>
    </row>
    <row r="91" spans="7:11" ht="15.5" x14ac:dyDescent="0.35">
      <c r="G91" s="3"/>
      <c r="H91" s="3"/>
      <c r="I91" s="3"/>
      <c r="J91" s="3"/>
      <c r="K91" s="3"/>
    </row>
    <row r="92" spans="7:11" ht="15.5" x14ac:dyDescent="0.35">
      <c r="G92" s="3"/>
      <c r="H92" s="3"/>
      <c r="I92" s="3"/>
      <c r="J92" s="3"/>
      <c r="K92" s="3"/>
    </row>
    <row r="93" spans="7:11" ht="15.5" x14ac:dyDescent="0.35">
      <c r="G93" s="3"/>
      <c r="H93" s="3"/>
      <c r="I93" s="3"/>
      <c r="J93" s="3"/>
      <c r="K93" s="3"/>
    </row>
    <row r="94" spans="7:11" ht="15.5" x14ac:dyDescent="0.35">
      <c r="G94" s="3"/>
      <c r="H94" s="3"/>
      <c r="I94" s="3"/>
      <c r="J94" s="3"/>
      <c r="K94" s="3"/>
    </row>
    <row r="95" spans="7:11" ht="15.5" x14ac:dyDescent="0.35">
      <c r="G95" s="3"/>
      <c r="H95" s="3"/>
      <c r="I95" s="3"/>
      <c r="J95" s="3"/>
      <c r="K95" s="3"/>
    </row>
    <row r="96" spans="7:11" ht="15.5" x14ac:dyDescent="0.35">
      <c r="G96" s="3"/>
      <c r="H96" s="3"/>
      <c r="I96" s="3"/>
      <c r="J96" s="3"/>
      <c r="K96" s="3"/>
    </row>
    <row r="97" spans="7:11" ht="15.5" x14ac:dyDescent="0.35">
      <c r="G97" s="3"/>
      <c r="H97" s="3"/>
      <c r="I97" s="3"/>
      <c r="J97" s="3"/>
      <c r="K97" s="3"/>
    </row>
    <row r="98" spans="7:11" ht="15.5" x14ac:dyDescent="0.35">
      <c r="G98" s="3"/>
      <c r="H98" s="3"/>
      <c r="I98" s="3"/>
      <c r="J98" s="3"/>
      <c r="K98" s="3"/>
    </row>
    <row r="99" spans="7:11" ht="15.5" x14ac:dyDescent="0.35">
      <c r="G99" s="3"/>
      <c r="H99" s="3"/>
      <c r="I99" s="3"/>
      <c r="J99" s="3"/>
      <c r="K99" s="3"/>
    </row>
    <row r="100" spans="7:11" ht="15.5" x14ac:dyDescent="0.35">
      <c r="G100" s="3"/>
      <c r="H100" s="3"/>
      <c r="I100" s="3"/>
      <c r="J100" s="3"/>
      <c r="K100" s="3"/>
    </row>
    <row r="101" spans="7:11" ht="15.5" x14ac:dyDescent="0.35">
      <c r="G101" s="3"/>
      <c r="H101" s="3"/>
      <c r="I101" s="3"/>
      <c r="J101" s="3"/>
      <c r="K101" s="3"/>
    </row>
    <row r="102" spans="7:11" ht="15.5" x14ac:dyDescent="0.35">
      <c r="G102" s="3"/>
      <c r="H102" s="3"/>
      <c r="I102" s="3"/>
      <c r="J102" s="3"/>
      <c r="K102" s="3"/>
    </row>
    <row r="103" spans="7:11" ht="15.5" x14ac:dyDescent="0.35">
      <c r="G103" s="3"/>
      <c r="H103" s="3"/>
      <c r="I103" s="3"/>
      <c r="J103" s="3"/>
      <c r="K103" s="3"/>
    </row>
    <row r="104" spans="7:11" ht="15.5" x14ac:dyDescent="0.35">
      <c r="G104" s="3"/>
      <c r="H104" s="3"/>
      <c r="I104" s="3"/>
      <c r="J104" s="3"/>
      <c r="K104" s="3"/>
    </row>
    <row r="105" spans="7:11" ht="15.5" x14ac:dyDescent="0.35">
      <c r="G105" s="3"/>
      <c r="H105" s="3"/>
      <c r="I105" s="3"/>
      <c r="J105" s="3"/>
      <c r="K105" s="3"/>
    </row>
    <row r="106" spans="7:11" ht="15.5" x14ac:dyDescent="0.35">
      <c r="G106" s="3"/>
      <c r="H106" s="3"/>
      <c r="I106" s="3"/>
      <c r="J106" s="3"/>
      <c r="K106" s="3"/>
    </row>
    <row r="107" spans="7:11" ht="15.5" x14ac:dyDescent="0.35">
      <c r="G107" s="3"/>
      <c r="H107" s="3"/>
      <c r="I107" s="3"/>
      <c r="J107" s="3"/>
      <c r="K107" s="3"/>
    </row>
    <row r="108" spans="7:11" ht="15.5" x14ac:dyDescent="0.35">
      <c r="G108" s="3"/>
      <c r="H108" s="3"/>
      <c r="I108" s="3"/>
      <c r="J108" s="3"/>
      <c r="K108" s="3"/>
    </row>
    <row r="109" spans="7:11" ht="15.5" x14ac:dyDescent="0.35">
      <c r="G109" s="3"/>
      <c r="H109" s="3"/>
      <c r="I109" s="3"/>
      <c r="J109" s="3"/>
      <c r="K109" s="3"/>
    </row>
    <row r="110" spans="7:11" ht="15.5" x14ac:dyDescent="0.35">
      <c r="G110" s="3"/>
      <c r="H110" s="3"/>
      <c r="I110" s="3"/>
      <c r="J110" s="3"/>
      <c r="K110" s="3"/>
    </row>
    <row r="111" spans="7:11" ht="15.5" x14ac:dyDescent="0.35">
      <c r="G111" s="3"/>
      <c r="H111" s="3"/>
      <c r="I111" s="3"/>
      <c r="J111" s="3"/>
      <c r="K111" s="3"/>
    </row>
    <row r="112" spans="7:11" ht="15.5" x14ac:dyDescent="0.35">
      <c r="G112" s="3"/>
      <c r="H112" s="3"/>
      <c r="I112" s="3"/>
      <c r="J112" s="3"/>
      <c r="K112" s="3"/>
    </row>
    <row r="113" spans="7:11" ht="15.5" x14ac:dyDescent="0.35">
      <c r="G113" s="3"/>
      <c r="H113" s="3"/>
      <c r="I113" s="3"/>
      <c r="J113" s="3"/>
      <c r="K113" s="3"/>
    </row>
    <row r="114" spans="7:11" ht="15.5" x14ac:dyDescent="0.35">
      <c r="G114" s="3"/>
      <c r="H114" s="3"/>
      <c r="I114" s="3"/>
      <c r="J114" s="3"/>
      <c r="K114" s="3"/>
    </row>
    <row r="115" spans="7:11" ht="15.5" x14ac:dyDescent="0.35">
      <c r="G115" s="3"/>
      <c r="H115" s="3"/>
      <c r="I115" s="3"/>
      <c r="J115" s="3"/>
      <c r="K115" s="3"/>
    </row>
    <row r="116" spans="7:11" ht="15.5" x14ac:dyDescent="0.35">
      <c r="G116" s="3"/>
      <c r="H116" s="3"/>
      <c r="I116" s="3"/>
      <c r="J116" s="3"/>
      <c r="K116" s="3"/>
    </row>
    <row r="117" spans="7:11" ht="15.5" x14ac:dyDescent="0.35">
      <c r="G117" s="3"/>
      <c r="H117" s="3"/>
      <c r="I117" s="3"/>
      <c r="J117" s="3"/>
      <c r="K117" s="3"/>
    </row>
    <row r="118" spans="7:11" ht="15.5" x14ac:dyDescent="0.35">
      <c r="G118" s="3"/>
      <c r="H118" s="3"/>
      <c r="I118" s="3"/>
      <c r="J118" s="3"/>
      <c r="K118" s="3"/>
    </row>
    <row r="119" spans="7:11" ht="15.5" x14ac:dyDescent="0.35">
      <c r="G119" s="3"/>
      <c r="H119" s="3"/>
      <c r="I119" s="3"/>
      <c r="J119" s="3"/>
      <c r="K119" s="3"/>
    </row>
    <row r="120" spans="7:11" ht="15.5" x14ac:dyDescent="0.35">
      <c r="G120" s="3"/>
      <c r="H120" s="3"/>
      <c r="I120" s="3"/>
      <c r="J120" s="3"/>
      <c r="K120" s="3"/>
    </row>
    <row r="121" spans="7:11" ht="15.5" x14ac:dyDescent="0.35">
      <c r="G121" s="3"/>
      <c r="H121" s="3"/>
      <c r="I121" s="3"/>
      <c r="J121" s="3"/>
      <c r="K121" s="3"/>
    </row>
    <row r="122" spans="7:11" ht="15.5" x14ac:dyDescent="0.35">
      <c r="G122" s="3"/>
      <c r="H122" s="3"/>
      <c r="I122" s="3"/>
      <c r="J122" s="3"/>
      <c r="K122" s="3"/>
    </row>
    <row r="123" spans="7:11" ht="15.5" x14ac:dyDescent="0.35">
      <c r="G123" s="3"/>
      <c r="H123" s="3"/>
      <c r="I123" s="3"/>
      <c r="J123" s="3"/>
      <c r="K123" s="3"/>
    </row>
    <row r="124" spans="7:11" ht="15.5" x14ac:dyDescent="0.35">
      <c r="G124" s="3"/>
      <c r="H124" s="3"/>
      <c r="I124" s="3"/>
      <c r="J124" s="3"/>
      <c r="K124" s="3"/>
    </row>
    <row r="125" spans="7:11" ht="15.5" x14ac:dyDescent="0.35">
      <c r="G125" s="3"/>
      <c r="H125" s="3"/>
      <c r="I125" s="3"/>
      <c r="J125" s="3"/>
      <c r="K125" s="3"/>
    </row>
    <row r="126" spans="7:11" ht="15.5" x14ac:dyDescent="0.35">
      <c r="G126" s="3"/>
      <c r="H126" s="3"/>
      <c r="I126" s="3"/>
      <c r="J126" s="3"/>
      <c r="K126" s="3"/>
    </row>
    <row r="127" spans="7:11" ht="15.5" x14ac:dyDescent="0.35">
      <c r="G127" s="3"/>
      <c r="H127" s="3"/>
      <c r="I127" s="3"/>
      <c r="J127" s="3"/>
      <c r="K127" s="3"/>
    </row>
    <row r="128" spans="7:11" ht="15.5" x14ac:dyDescent="0.35">
      <c r="G128" s="3"/>
      <c r="H128" s="3"/>
      <c r="I128" s="3"/>
      <c r="J128" s="3"/>
      <c r="K128" s="3"/>
    </row>
    <row r="129" spans="7:11" ht="15.5" x14ac:dyDescent="0.35">
      <c r="G129" s="3"/>
      <c r="H129" s="3"/>
      <c r="I129" s="3"/>
      <c r="J129" s="3"/>
      <c r="K129" s="3"/>
    </row>
    <row r="130" spans="7:11" ht="15.5" x14ac:dyDescent="0.35">
      <c r="G130" s="3"/>
      <c r="H130" s="3"/>
      <c r="I130" s="3"/>
      <c r="J130" s="3"/>
      <c r="K130" s="3"/>
    </row>
    <row r="131" spans="7:11" ht="15.5" x14ac:dyDescent="0.35">
      <c r="G131" s="3"/>
      <c r="H131" s="3"/>
      <c r="I131" s="3"/>
      <c r="J131" s="3"/>
      <c r="K131" s="3"/>
    </row>
    <row r="132" spans="7:11" ht="15.5" x14ac:dyDescent="0.35">
      <c r="G132" s="3"/>
      <c r="H132" s="3"/>
      <c r="I132" s="3"/>
      <c r="J132" s="3"/>
      <c r="K132" s="3"/>
    </row>
    <row r="133" spans="7:11" ht="15.5" x14ac:dyDescent="0.35">
      <c r="G133" s="3"/>
      <c r="H133" s="3"/>
      <c r="I133" s="3"/>
      <c r="J133" s="3"/>
      <c r="K133" s="3"/>
    </row>
    <row r="134" spans="7:11" ht="15.5" x14ac:dyDescent="0.35">
      <c r="G134" s="3"/>
      <c r="H134" s="3"/>
      <c r="I134" s="3"/>
      <c r="J134" s="3"/>
      <c r="K134" s="3"/>
    </row>
    <row r="135" spans="7:11" ht="15.5" x14ac:dyDescent="0.35">
      <c r="G135" s="3"/>
      <c r="H135" s="3"/>
      <c r="I135" s="3"/>
      <c r="J135" s="3"/>
      <c r="K135" s="3"/>
    </row>
    <row r="136" spans="7:11" ht="15.5" x14ac:dyDescent="0.35">
      <c r="G136" s="3"/>
      <c r="H136" s="3"/>
      <c r="I136" s="3"/>
      <c r="J136" s="3"/>
      <c r="K136" s="3"/>
    </row>
    <row r="137" spans="7:11" ht="15.5" x14ac:dyDescent="0.35">
      <c r="G137" s="3"/>
      <c r="H137" s="3"/>
      <c r="I137" s="3"/>
      <c r="J137" s="3"/>
      <c r="K137" s="3"/>
    </row>
    <row r="138" spans="7:11" ht="15.5" x14ac:dyDescent="0.35">
      <c r="G138" s="3"/>
      <c r="H138" s="3"/>
      <c r="I138" s="3"/>
      <c r="J138" s="3"/>
      <c r="K138" s="3"/>
    </row>
    <row r="139" spans="7:11" ht="15.5" x14ac:dyDescent="0.35">
      <c r="G139" s="3"/>
      <c r="H139" s="3"/>
      <c r="I139" s="3"/>
      <c r="J139" s="3"/>
      <c r="K139" s="3"/>
    </row>
    <row r="140" spans="7:11" ht="15.5" x14ac:dyDescent="0.35">
      <c r="G140" s="3"/>
      <c r="H140" s="3"/>
      <c r="I140" s="3"/>
      <c r="J140" s="3"/>
      <c r="K140" s="3"/>
    </row>
    <row r="141" spans="7:11" ht="15.5" x14ac:dyDescent="0.35">
      <c r="G141" s="3"/>
      <c r="H141" s="3"/>
      <c r="I141" s="3"/>
      <c r="J141" s="3"/>
      <c r="K141" s="3"/>
    </row>
    <row r="142" spans="7:11" ht="15.5" x14ac:dyDescent="0.35">
      <c r="G142" s="3"/>
      <c r="H142" s="3"/>
      <c r="I142" s="3"/>
      <c r="J142" s="3"/>
      <c r="K142" s="3"/>
    </row>
    <row r="143" spans="7:11" ht="15.5" x14ac:dyDescent="0.35">
      <c r="G143" s="3"/>
      <c r="H143" s="3"/>
      <c r="I143" s="3"/>
      <c r="J143" s="3"/>
      <c r="K143" s="3"/>
    </row>
    <row r="144" spans="7:11" ht="15.5" x14ac:dyDescent="0.35">
      <c r="G144" s="3"/>
      <c r="H144" s="3"/>
      <c r="I144" s="3"/>
      <c r="J144" s="3"/>
      <c r="K144" s="3"/>
    </row>
    <row r="145" spans="7:11" ht="15.5" x14ac:dyDescent="0.35">
      <c r="G145" s="3"/>
      <c r="H145" s="3"/>
      <c r="I145" s="3"/>
      <c r="J145" s="3"/>
      <c r="K145" s="3"/>
    </row>
    <row r="146" spans="7:11" ht="15.5" x14ac:dyDescent="0.35">
      <c r="G146" s="3"/>
      <c r="H146" s="3"/>
      <c r="I146" s="3"/>
      <c r="J146" s="3"/>
      <c r="K146" s="3"/>
    </row>
    <row r="147" spans="7:11" ht="15.5" x14ac:dyDescent="0.35">
      <c r="G147" s="3"/>
      <c r="H147" s="3"/>
      <c r="I147" s="3"/>
      <c r="J147" s="3"/>
      <c r="K147" s="3"/>
    </row>
    <row r="148" spans="7:11" ht="15.5" x14ac:dyDescent="0.35">
      <c r="G148" s="3"/>
      <c r="H148" s="3"/>
      <c r="I148" s="3"/>
      <c r="J148" s="3"/>
      <c r="K148" s="3"/>
    </row>
    <row r="149" spans="7:11" ht="15.5" x14ac:dyDescent="0.35">
      <c r="G149" s="3"/>
      <c r="H149" s="3"/>
      <c r="I149" s="3"/>
      <c r="J149" s="3"/>
      <c r="K149" s="3"/>
    </row>
    <row r="150" spans="7:11" ht="15.5" x14ac:dyDescent="0.35">
      <c r="G150" s="3"/>
      <c r="H150" s="3"/>
      <c r="I150" s="3"/>
      <c r="J150" s="3"/>
      <c r="K150" s="3"/>
    </row>
    <row r="151" spans="7:11" ht="15.5" x14ac:dyDescent="0.35">
      <c r="G151" s="3"/>
      <c r="H151" s="3"/>
      <c r="I151" s="3"/>
      <c r="J151" s="3"/>
      <c r="K151" s="3"/>
    </row>
    <row r="152" spans="7:11" ht="15.5" x14ac:dyDescent="0.35">
      <c r="G152" s="3"/>
      <c r="H152" s="3"/>
      <c r="I152" s="3"/>
      <c r="J152" s="3"/>
      <c r="K152" s="3"/>
    </row>
    <row r="153" spans="7:11" ht="15.5" x14ac:dyDescent="0.35">
      <c r="G153" s="3"/>
      <c r="H153" s="3"/>
      <c r="I153" s="3"/>
      <c r="J153" s="3"/>
      <c r="K153" s="3"/>
    </row>
    <row r="154" spans="7:11" ht="15.5" x14ac:dyDescent="0.35">
      <c r="G154" s="3"/>
      <c r="H154" s="3"/>
      <c r="I154" s="3"/>
      <c r="J154" s="3"/>
      <c r="K154" s="3"/>
    </row>
    <row r="155" spans="7:11" ht="15.5" x14ac:dyDescent="0.35">
      <c r="G155" s="3"/>
      <c r="H155" s="3"/>
      <c r="I155" s="3"/>
      <c r="J155" s="3"/>
      <c r="K155" s="3"/>
    </row>
    <row r="156" spans="7:11" ht="15.5" x14ac:dyDescent="0.35">
      <c r="G156" s="3"/>
      <c r="H156" s="3"/>
      <c r="I156" s="3"/>
      <c r="J156" s="3"/>
      <c r="K156" s="3"/>
    </row>
    <row r="157" spans="7:11" ht="15.5" x14ac:dyDescent="0.35">
      <c r="G157" s="3"/>
      <c r="H157" s="3"/>
      <c r="I157" s="3"/>
      <c r="J157" s="3"/>
      <c r="K157" s="3"/>
    </row>
    <row r="158" spans="7:11" ht="15.5" x14ac:dyDescent="0.35">
      <c r="G158" s="3"/>
      <c r="H158" s="3"/>
      <c r="I158" s="3"/>
      <c r="J158" s="3"/>
      <c r="K158" s="3"/>
    </row>
    <row r="159" spans="7:11" ht="15.5" x14ac:dyDescent="0.35">
      <c r="G159" s="3"/>
      <c r="H159" s="3"/>
      <c r="I159" s="3"/>
      <c r="J159" s="3"/>
      <c r="K159" s="3"/>
    </row>
  </sheetData>
  <sheetProtection algorithmName="SHA-512" hashValue="jcU5wQyqvKMtHfpb4NBQrJEEwJKiiWCrd7HtCrDAOA1v4r+OGyrYGAQWZXr9ES9moW8TZ9dnHKyQtd6Q0lNOQA==" saltValue="1/RuNwm7Rplz5skyA2EEKg==" spinCount="100000" sheet="1" objects="1" scenarios="1"/>
  <pageMargins left="0.7" right="0.7" top="0.98479166666666662" bottom="0.75" header="0.3" footer="0.3"/>
  <pageSetup scale="60" fitToHeight="0" orientation="landscape" r:id="rId1"/>
  <headerFooter>
    <oddHeader xml:space="preserve">&amp;C
</oddHeader>
    <oddFooter>&amp;L&amp;"Avenir LT Std 55 Roman,Regular"&amp;12&amp;K000000May 13, 2021&amp;C&amp;"Avenir LT Std 55 Roman,Regular"&amp;12Page &amp;P of &amp;N&amp;R&amp;"Avenir LT Std 55 Roman,Regular"&amp;12&amp;K000000&amp;A</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66"/>
  </sheetPr>
  <dimension ref="B1:Z166"/>
  <sheetViews>
    <sheetView showGridLines="0" zoomScale="90" zoomScaleNormal="90" zoomScalePageLayoutView="59" workbookViewId="0">
      <selection activeCell="B15" sqref="B15"/>
    </sheetView>
  </sheetViews>
  <sheetFormatPr defaultColWidth="9.1796875" defaultRowHeight="14" x14ac:dyDescent="0.3"/>
  <cols>
    <col min="1" max="1" width="2.81640625" style="1" customWidth="1"/>
    <col min="2" max="2" width="70.453125" style="1" customWidth="1"/>
    <col min="3" max="3" width="101.54296875" style="1" customWidth="1"/>
    <col min="4" max="4" width="2.81640625" style="1" customWidth="1"/>
    <col min="5" max="5" width="6.54296875" style="1" customWidth="1"/>
    <col min="6" max="6" width="9.1796875" style="1" customWidth="1"/>
    <col min="7" max="7" width="34.54296875" style="1" bestFit="1" customWidth="1"/>
    <col min="8" max="8" width="19.453125" style="1" customWidth="1"/>
    <col min="9" max="9" width="16.81640625" style="1" customWidth="1"/>
    <col min="10" max="10" width="14.1796875" style="1" customWidth="1"/>
    <col min="11" max="11" width="31.54296875" style="1" customWidth="1"/>
    <col min="12" max="16384" width="9.1796875" style="1"/>
  </cols>
  <sheetData>
    <row r="1" spans="2:4" ht="17.149999999999999" customHeight="1" x14ac:dyDescent="0.3">
      <c r="B1" s="84"/>
      <c r="C1" s="84"/>
      <c r="D1" s="84"/>
    </row>
    <row r="2" spans="2:4" ht="17.149999999999999" customHeight="1" x14ac:dyDescent="0.3"/>
    <row r="3" spans="2:4" ht="17.149999999999999" customHeight="1" x14ac:dyDescent="0.3">
      <c r="B3" s="84"/>
      <c r="C3" s="84"/>
      <c r="D3" s="84"/>
    </row>
    <row r="4" spans="2:4" ht="17.149999999999999" customHeight="1" x14ac:dyDescent="0.3"/>
    <row r="5" spans="2:4" ht="17.149999999999999" customHeight="1" x14ac:dyDescent="0.3">
      <c r="B5" s="84"/>
      <c r="C5" s="84"/>
      <c r="D5" s="84"/>
    </row>
    <row r="6" spans="2:4" ht="17.149999999999999" customHeight="1" x14ac:dyDescent="0.3"/>
    <row r="7" spans="2:4" ht="17.149999999999999" customHeight="1" x14ac:dyDescent="0.3">
      <c r="B7" s="8"/>
      <c r="C7" s="8"/>
      <c r="D7" s="8"/>
    </row>
    <row r="8" spans="2:4" ht="17.149999999999999" customHeight="1" thickBot="1" x14ac:dyDescent="0.35">
      <c r="B8" s="8"/>
      <c r="C8" s="8"/>
      <c r="D8" s="8"/>
    </row>
    <row r="9" spans="2:4" ht="15" customHeight="1" x14ac:dyDescent="0.3">
      <c r="B9" s="266" t="s">
        <v>342</v>
      </c>
      <c r="C9" s="267"/>
    </row>
    <row r="10" spans="2:4" ht="25" customHeight="1" x14ac:dyDescent="0.3">
      <c r="B10" s="268" t="s">
        <v>107</v>
      </c>
      <c r="C10" s="277" t="s">
        <v>343</v>
      </c>
    </row>
    <row r="11" spans="2:4" ht="34" customHeight="1" x14ac:dyDescent="0.3">
      <c r="B11" s="269" t="s">
        <v>111</v>
      </c>
      <c r="C11" s="274" t="s">
        <v>344</v>
      </c>
    </row>
    <row r="12" spans="2:4" ht="25" customHeight="1" x14ac:dyDescent="0.3">
      <c r="B12" s="269" t="s">
        <v>115</v>
      </c>
      <c r="C12" s="278" t="s">
        <v>345</v>
      </c>
    </row>
    <row r="13" spans="2:4" ht="34" customHeight="1" x14ac:dyDescent="0.3">
      <c r="B13" s="270" t="s">
        <v>117</v>
      </c>
      <c r="C13" s="274" t="s">
        <v>346</v>
      </c>
    </row>
    <row r="14" spans="2:4" ht="50.15" customHeight="1" x14ac:dyDescent="0.3">
      <c r="B14" s="297" t="str">
        <f>CONCATENATE("GGRF Funds Requested or Awarded from ",IF(ISBLANK(Inputs!C17),"Program",Inputs!C17))</f>
        <v>GGRF Funds Requested or Awarded from Program</v>
      </c>
      <c r="C14" s="274" t="s">
        <v>347</v>
      </c>
    </row>
    <row r="15" spans="2:4" ht="21.75" customHeight="1" x14ac:dyDescent="0.3">
      <c r="B15" s="270" t="s">
        <v>190</v>
      </c>
      <c r="C15" s="279"/>
    </row>
    <row r="16" spans="2:4" ht="30" customHeight="1" x14ac:dyDescent="0.3">
      <c r="B16" s="270" t="s">
        <v>238</v>
      </c>
      <c r="C16" s="276" t="s">
        <v>348</v>
      </c>
    </row>
    <row r="17" spans="2:26" ht="19.5" customHeight="1" x14ac:dyDescent="0.3">
      <c r="B17" s="270" t="s">
        <v>266</v>
      </c>
      <c r="C17" s="277"/>
    </row>
    <row r="18" spans="2:26" ht="25" customHeight="1" x14ac:dyDescent="0.3">
      <c r="B18" s="271" t="s">
        <v>218</v>
      </c>
      <c r="C18" s="447" t="s">
        <v>349</v>
      </c>
    </row>
    <row r="19" spans="2:26" ht="31.5" customHeight="1" x14ac:dyDescent="0.35">
      <c r="B19" s="271" t="s">
        <v>254</v>
      </c>
      <c r="C19" s="448"/>
      <c r="E19" s="3"/>
      <c r="F19" s="3"/>
      <c r="G19" s="3"/>
      <c r="H19" s="3"/>
      <c r="I19" s="3"/>
      <c r="J19" s="3"/>
      <c r="K19" s="3"/>
      <c r="L19" s="3"/>
      <c r="M19" s="3"/>
      <c r="N19" s="3"/>
      <c r="O19" s="3"/>
      <c r="P19" s="3"/>
      <c r="Q19" s="3"/>
      <c r="R19" s="3"/>
      <c r="S19" s="3"/>
      <c r="T19" s="3"/>
      <c r="U19" s="3"/>
      <c r="V19" s="3"/>
      <c r="W19" s="3"/>
      <c r="X19" s="4"/>
      <c r="Y19" s="4"/>
      <c r="Z19" s="3"/>
    </row>
    <row r="20" spans="2:26" ht="25" customHeight="1" x14ac:dyDescent="0.35">
      <c r="B20" s="272" t="s">
        <v>276</v>
      </c>
      <c r="C20" s="449"/>
      <c r="E20" s="3"/>
      <c r="F20" s="3"/>
      <c r="G20" s="3"/>
      <c r="H20" s="3"/>
      <c r="I20" s="3"/>
      <c r="J20" s="3"/>
    </row>
    <row r="21" spans="2:26" ht="61.5" customHeight="1" thickBot="1" x14ac:dyDescent="0.4">
      <c r="B21" s="257" t="s">
        <v>290</v>
      </c>
      <c r="C21" s="275" t="s">
        <v>350</v>
      </c>
      <c r="E21" s="3"/>
      <c r="F21" s="3"/>
      <c r="G21" s="3"/>
      <c r="H21" s="3"/>
      <c r="I21" s="3"/>
      <c r="J21" s="3"/>
    </row>
    <row r="22" spans="2:26" ht="15" customHeight="1" thickBot="1" x14ac:dyDescent="0.4">
      <c r="B22" s="124"/>
      <c r="C22" s="124"/>
      <c r="E22" s="3"/>
      <c r="F22" s="3"/>
      <c r="G22" s="3"/>
      <c r="H22" s="3"/>
      <c r="I22" s="3"/>
      <c r="J22" s="3"/>
    </row>
    <row r="23" spans="2:26" ht="15" customHeight="1" x14ac:dyDescent="0.35">
      <c r="B23" s="266" t="s">
        <v>351</v>
      </c>
      <c r="C23" s="267"/>
      <c r="E23" s="3"/>
      <c r="F23" s="3"/>
      <c r="G23" s="3"/>
      <c r="H23" s="3"/>
      <c r="I23" s="3"/>
      <c r="J23" s="3"/>
    </row>
    <row r="24" spans="2:26" ht="34" customHeight="1" x14ac:dyDescent="0.35">
      <c r="B24" s="280" t="s">
        <v>336</v>
      </c>
      <c r="C24" s="273" t="s">
        <v>352</v>
      </c>
      <c r="D24" s="305"/>
      <c r="E24" s="3"/>
      <c r="F24" s="3"/>
      <c r="G24" s="3"/>
      <c r="H24" s="3"/>
      <c r="I24" s="3"/>
      <c r="J24" s="3"/>
    </row>
    <row r="25" spans="2:26" ht="34" customHeight="1" x14ac:dyDescent="0.35">
      <c r="B25" s="271" t="s">
        <v>337</v>
      </c>
      <c r="C25" s="274" t="s">
        <v>353</v>
      </c>
      <c r="D25" s="336"/>
      <c r="E25" s="3"/>
      <c r="F25" s="3"/>
      <c r="G25" s="3"/>
      <c r="H25" s="3"/>
      <c r="I25" s="3"/>
      <c r="J25" s="3"/>
    </row>
    <row r="26" spans="2:26" ht="34" customHeight="1" x14ac:dyDescent="0.35">
      <c r="B26" s="271" t="s">
        <v>338</v>
      </c>
      <c r="C26" s="274" t="s">
        <v>354</v>
      </c>
      <c r="D26" s="336"/>
      <c r="E26" s="3"/>
      <c r="F26" s="3"/>
      <c r="G26" s="3"/>
      <c r="H26" s="3"/>
      <c r="I26" s="3"/>
      <c r="J26" s="3"/>
    </row>
    <row r="27" spans="2:26" ht="34" customHeight="1" x14ac:dyDescent="0.35">
      <c r="B27" s="271" t="s">
        <v>339</v>
      </c>
      <c r="C27" s="274" t="s">
        <v>355</v>
      </c>
      <c r="D27" s="336"/>
      <c r="E27" s="3"/>
      <c r="F27" s="3"/>
      <c r="G27" s="3"/>
      <c r="H27" s="3"/>
      <c r="I27" s="3"/>
      <c r="J27" s="3"/>
    </row>
    <row r="28" spans="2:26" ht="34" customHeight="1" thickBot="1" x14ac:dyDescent="0.4">
      <c r="B28" s="257" t="s">
        <v>356</v>
      </c>
      <c r="C28" s="275" t="s">
        <v>357</v>
      </c>
      <c r="D28" s="336"/>
      <c r="E28" s="3"/>
      <c r="F28" s="3"/>
      <c r="G28" s="3"/>
      <c r="H28" s="3"/>
      <c r="I28" s="3"/>
      <c r="J28" s="3"/>
    </row>
    <row r="29" spans="2:26" ht="15" customHeight="1" x14ac:dyDescent="0.35">
      <c r="B29" s="125"/>
      <c r="C29" s="125"/>
      <c r="D29" s="122"/>
      <c r="E29" s="3"/>
      <c r="F29" s="3"/>
      <c r="G29" s="3"/>
      <c r="H29" s="3"/>
      <c r="I29" s="3"/>
      <c r="J29" s="3"/>
    </row>
    <row r="30" spans="2:26" ht="15" customHeight="1" x14ac:dyDescent="0.35">
      <c r="D30" s="336"/>
      <c r="E30" s="3"/>
      <c r="F30" s="3"/>
      <c r="G30" s="3"/>
      <c r="H30" s="3"/>
      <c r="I30" s="3"/>
      <c r="J30" s="3"/>
    </row>
    <row r="31" spans="2:26" ht="25" customHeight="1" x14ac:dyDescent="0.35">
      <c r="D31" s="336"/>
      <c r="E31" s="3"/>
      <c r="F31" s="3"/>
      <c r="G31" s="3"/>
      <c r="H31" s="3"/>
      <c r="I31" s="3"/>
      <c r="J31" s="3"/>
    </row>
    <row r="32" spans="2:26" ht="25" customHeight="1" x14ac:dyDescent="0.35">
      <c r="D32" s="336"/>
      <c r="E32" s="3"/>
      <c r="F32" s="3"/>
      <c r="G32" s="3"/>
      <c r="H32" s="3"/>
      <c r="I32" s="3"/>
      <c r="J32" s="3"/>
    </row>
    <row r="33" spans="4:10" ht="25" customHeight="1" x14ac:dyDescent="0.35">
      <c r="D33" s="336"/>
      <c r="E33" s="3"/>
      <c r="F33" s="3"/>
      <c r="G33" s="3"/>
      <c r="H33" s="3"/>
      <c r="I33" s="3"/>
      <c r="J33" s="3"/>
    </row>
    <row r="34" spans="4:10" ht="25" customHeight="1" x14ac:dyDescent="0.35">
      <c r="D34" s="336"/>
      <c r="E34" s="3"/>
      <c r="F34" s="3"/>
      <c r="G34" s="3"/>
      <c r="H34" s="3"/>
      <c r="I34" s="3"/>
      <c r="J34" s="3"/>
    </row>
    <row r="35" spans="4:10" ht="25" customHeight="1" x14ac:dyDescent="0.35">
      <c r="D35" s="336"/>
      <c r="E35" s="3"/>
      <c r="F35" s="3"/>
      <c r="G35" s="3"/>
      <c r="H35" s="3"/>
      <c r="I35" s="3"/>
      <c r="J35" s="3"/>
    </row>
    <row r="36" spans="4:10" ht="25" customHeight="1" x14ac:dyDescent="0.35">
      <c r="D36" s="336"/>
      <c r="E36" s="3"/>
      <c r="F36" s="3"/>
      <c r="G36" s="3"/>
      <c r="H36" s="3"/>
      <c r="I36" s="3"/>
      <c r="J36" s="3"/>
    </row>
    <row r="37" spans="4:10" ht="25" customHeight="1" x14ac:dyDescent="0.35">
      <c r="D37" s="336"/>
      <c r="E37" s="3"/>
      <c r="F37" s="3"/>
      <c r="G37" s="3"/>
      <c r="H37" s="3"/>
      <c r="I37" s="3"/>
      <c r="J37" s="3"/>
    </row>
    <row r="38" spans="4:10" ht="25" customHeight="1" x14ac:dyDescent="0.35">
      <c r="D38" s="3"/>
      <c r="E38" s="3"/>
      <c r="F38" s="3"/>
      <c r="G38" s="3"/>
      <c r="H38" s="3"/>
      <c r="I38" s="3"/>
      <c r="J38" s="3"/>
    </row>
    <row r="39" spans="4:10" ht="25" customHeight="1" x14ac:dyDescent="0.35">
      <c r="D39" s="3"/>
      <c r="E39" s="3"/>
      <c r="F39" s="3"/>
      <c r="G39" s="3"/>
      <c r="H39" s="3"/>
      <c r="I39" s="3"/>
      <c r="J39" s="3"/>
    </row>
    <row r="40" spans="4:10" ht="25" customHeight="1" x14ac:dyDescent="0.35">
      <c r="D40" s="3"/>
      <c r="E40" s="3"/>
      <c r="F40" s="3"/>
      <c r="G40" s="3"/>
      <c r="H40" s="3"/>
      <c r="I40" s="3"/>
      <c r="J40" s="3"/>
    </row>
    <row r="41" spans="4:10" ht="25" customHeight="1" x14ac:dyDescent="0.35">
      <c r="D41" s="305"/>
      <c r="E41" s="3"/>
      <c r="F41" s="3"/>
      <c r="G41" s="3"/>
      <c r="H41" s="3"/>
      <c r="I41" s="3"/>
      <c r="J41" s="3"/>
    </row>
    <row r="42" spans="4:10" ht="25" customHeight="1" x14ac:dyDescent="0.35">
      <c r="D42" s="305"/>
      <c r="E42" s="3"/>
      <c r="F42" s="3"/>
      <c r="G42" s="3"/>
      <c r="H42" s="3"/>
      <c r="I42" s="3"/>
      <c r="J42" s="3"/>
    </row>
    <row r="43" spans="4:10" ht="25" customHeight="1" x14ac:dyDescent="0.35">
      <c r="D43" s="305"/>
      <c r="E43" s="3"/>
      <c r="F43" s="3"/>
      <c r="G43" s="3"/>
      <c r="H43" s="3"/>
      <c r="I43" s="3"/>
      <c r="J43" s="3"/>
    </row>
    <row r="44" spans="4:10" ht="25" customHeight="1" x14ac:dyDescent="0.35">
      <c r="E44" s="3"/>
      <c r="F44" s="3"/>
      <c r="G44" s="3"/>
      <c r="H44" s="3"/>
      <c r="I44" s="3"/>
      <c r="J44" s="3"/>
    </row>
    <row r="45" spans="4:10" ht="25" customHeight="1" x14ac:dyDescent="0.35">
      <c r="E45" s="3"/>
      <c r="F45" s="3"/>
      <c r="G45" s="3"/>
      <c r="H45" s="3"/>
      <c r="I45" s="3"/>
      <c r="J45" s="3"/>
    </row>
    <row r="46" spans="4:10" ht="25" customHeight="1" x14ac:dyDescent="0.35">
      <c r="E46" s="3"/>
      <c r="F46" s="3"/>
      <c r="G46" s="3"/>
      <c r="H46" s="3"/>
      <c r="I46" s="3"/>
      <c r="J46" s="3"/>
    </row>
    <row r="47" spans="4:10" ht="25" customHeight="1" x14ac:dyDescent="0.35">
      <c r="E47" s="3"/>
      <c r="F47" s="3"/>
      <c r="G47" s="3"/>
      <c r="H47" s="3"/>
      <c r="I47" s="3"/>
      <c r="J47" s="3"/>
    </row>
    <row r="48" spans="4:10" ht="25" customHeight="1" x14ac:dyDescent="0.35">
      <c r="E48" s="3"/>
      <c r="F48" s="3"/>
      <c r="G48" s="3"/>
      <c r="H48" s="3"/>
      <c r="I48" s="3"/>
      <c r="J48" s="3"/>
    </row>
    <row r="49" spans="5:10" ht="25" customHeight="1" x14ac:dyDescent="0.35">
      <c r="E49" s="3"/>
      <c r="F49" s="3"/>
      <c r="G49" s="3"/>
      <c r="H49" s="3"/>
      <c r="I49" s="3"/>
      <c r="J49" s="3"/>
    </row>
    <row r="50" spans="5:10" ht="25" customHeight="1" x14ac:dyDescent="0.35">
      <c r="E50" s="3"/>
      <c r="F50" s="3"/>
      <c r="G50" s="3"/>
      <c r="H50" s="3"/>
      <c r="I50" s="3"/>
      <c r="J50" s="3"/>
    </row>
    <row r="51" spans="5:10" ht="25" customHeight="1" x14ac:dyDescent="0.35">
      <c r="E51" s="3"/>
      <c r="F51" s="3"/>
      <c r="G51" s="3"/>
      <c r="H51" s="3"/>
      <c r="I51" s="3"/>
      <c r="J51" s="3"/>
    </row>
    <row r="52" spans="5:10" ht="25" customHeight="1" x14ac:dyDescent="0.35">
      <c r="E52" s="3"/>
      <c r="F52" s="3"/>
      <c r="G52" s="3"/>
      <c r="H52" s="3"/>
      <c r="I52" s="3"/>
      <c r="J52" s="3"/>
    </row>
    <row r="53" spans="5:10" ht="25" customHeight="1" x14ac:dyDescent="0.35">
      <c r="E53" s="3"/>
      <c r="F53" s="3"/>
      <c r="G53" s="3"/>
      <c r="H53" s="3"/>
      <c r="I53" s="3"/>
      <c r="J53" s="3"/>
    </row>
    <row r="54" spans="5:10" ht="25" customHeight="1" x14ac:dyDescent="0.35">
      <c r="E54" s="3"/>
      <c r="F54" s="3"/>
      <c r="G54" s="3"/>
      <c r="H54" s="3"/>
      <c r="I54" s="3"/>
      <c r="J54" s="3"/>
    </row>
    <row r="55" spans="5:10" ht="25" customHeight="1" x14ac:dyDescent="0.35">
      <c r="E55" s="3"/>
      <c r="F55" s="3"/>
      <c r="G55" s="3"/>
      <c r="H55" s="3"/>
      <c r="I55" s="3"/>
      <c r="J55" s="3"/>
    </row>
    <row r="56" spans="5:10" ht="25" customHeight="1" x14ac:dyDescent="0.35">
      <c r="E56" s="3"/>
      <c r="F56" s="3"/>
      <c r="G56" s="3"/>
      <c r="H56" s="3"/>
      <c r="I56" s="3"/>
      <c r="J56" s="3"/>
    </row>
    <row r="57" spans="5:10" ht="25" customHeight="1" x14ac:dyDescent="0.35">
      <c r="E57" s="3"/>
      <c r="F57" s="3"/>
      <c r="G57" s="3"/>
      <c r="H57" s="3"/>
      <c r="I57" s="3"/>
      <c r="J57" s="3"/>
    </row>
    <row r="58" spans="5:10" ht="25" customHeight="1" x14ac:dyDescent="0.35">
      <c r="E58" s="3"/>
      <c r="F58" s="3"/>
      <c r="G58" s="3"/>
      <c r="H58" s="3"/>
      <c r="I58" s="3"/>
      <c r="J58" s="3"/>
    </row>
    <row r="59" spans="5:10" ht="25" customHeight="1" x14ac:dyDescent="0.35">
      <c r="E59" s="3"/>
      <c r="F59" s="3"/>
      <c r="G59" s="3"/>
      <c r="H59" s="3"/>
      <c r="I59" s="3"/>
      <c r="J59" s="3"/>
    </row>
    <row r="60" spans="5:10" ht="25" customHeight="1" x14ac:dyDescent="0.35">
      <c r="E60" s="3"/>
      <c r="F60" s="3"/>
      <c r="G60" s="3"/>
      <c r="H60" s="3"/>
      <c r="I60" s="3"/>
      <c r="J60" s="3"/>
    </row>
    <row r="61" spans="5:10" ht="25" customHeight="1" x14ac:dyDescent="0.35">
      <c r="E61" s="3"/>
      <c r="F61" s="3"/>
      <c r="G61" s="3"/>
      <c r="H61" s="3"/>
      <c r="I61" s="3"/>
      <c r="J61" s="3"/>
    </row>
    <row r="62" spans="5:10" ht="25" customHeight="1" x14ac:dyDescent="0.35">
      <c r="E62" s="3"/>
      <c r="F62" s="3"/>
      <c r="G62" s="3"/>
      <c r="H62" s="3"/>
      <c r="I62" s="3"/>
      <c r="J62" s="3"/>
    </row>
    <row r="63" spans="5:10" ht="25" customHeight="1" x14ac:dyDescent="0.35">
      <c r="E63" s="3"/>
      <c r="F63" s="3"/>
      <c r="G63" s="3"/>
      <c r="H63" s="3"/>
      <c r="I63" s="3"/>
      <c r="J63" s="3"/>
    </row>
    <row r="64" spans="5:10" ht="25" customHeight="1" x14ac:dyDescent="0.35">
      <c r="E64" s="3"/>
      <c r="F64" s="3"/>
      <c r="G64" s="3"/>
      <c r="H64" s="3"/>
      <c r="I64" s="3"/>
      <c r="J64" s="3"/>
    </row>
    <row r="65" spans="5:10" ht="25" customHeight="1" x14ac:dyDescent="0.35">
      <c r="E65" s="3"/>
      <c r="F65" s="3"/>
      <c r="G65" s="3"/>
      <c r="H65" s="3"/>
      <c r="I65" s="3"/>
      <c r="J65" s="3"/>
    </row>
    <row r="66" spans="5:10" ht="25" customHeight="1" x14ac:dyDescent="0.35">
      <c r="E66" s="3"/>
      <c r="F66" s="3"/>
      <c r="G66" s="3"/>
      <c r="H66" s="3"/>
      <c r="I66" s="3"/>
      <c r="J66" s="3"/>
    </row>
    <row r="67" spans="5:10" ht="25" customHeight="1" x14ac:dyDescent="0.35">
      <c r="E67" s="3"/>
      <c r="F67" s="3"/>
      <c r="G67" s="3"/>
      <c r="H67" s="3"/>
      <c r="I67" s="3"/>
      <c r="J67" s="3"/>
    </row>
    <row r="68" spans="5:10" ht="25" customHeight="1" x14ac:dyDescent="0.35">
      <c r="E68" s="3"/>
      <c r="F68" s="3"/>
      <c r="G68" s="3"/>
      <c r="H68" s="3"/>
      <c r="I68" s="3"/>
      <c r="J68" s="3"/>
    </row>
    <row r="69" spans="5:10" ht="25" customHeight="1" x14ac:dyDescent="0.35">
      <c r="E69" s="3"/>
      <c r="F69" s="3"/>
      <c r="G69" s="3"/>
      <c r="H69" s="3"/>
      <c r="I69" s="3"/>
      <c r="J69" s="3"/>
    </row>
    <row r="70" spans="5:10" ht="25" customHeight="1" x14ac:dyDescent="0.35">
      <c r="E70" s="3"/>
      <c r="F70" s="3"/>
      <c r="G70" s="3"/>
      <c r="H70" s="3"/>
      <c r="I70" s="3"/>
      <c r="J70" s="3"/>
    </row>
    <row r="71" spans="5:10" ht="25" customHeight="1" x14ac:dyDescent="0.35">
      <c r="E71" s="3"/>
      <c r="F71" s="3"/>
      <c r="G71" s="3"/>
      <c r="H71" s="3"/>
      <c r="I71" s="3"/>
      <c r="J71" s="3"/>
    </row>
    <row r="72" spans="5:10" ht="25" customHeight="1" x14ac:dyDescent="0.35">
      <c r="E72" s="3"/>
      <c r="F72" s="3"/>
      <c r="G72" s="3"/>
      <c r="H72" s="3"/>
      <c r="I72" s="3"/>
      <c r="J72" s="3"/>
    </row>
    <row r="73" spans="5:10" ht="25" customHeight="1" x14ac:dyDescent="0.35">
      <c r="E73" s="3"/>
      <c r="F73" s="3"/>
      <c r="G73" s="3"/>
      <c r="H73" s="3"/>
      <c r="I73" s="3"/>
      <c r="J73" s="3"/>
    </row>
    <row r="74" spans="5:10" ht="25" customHeight="1" x14ac:dyDescent="0.35">
      <c r="E74" s="3"/>
      <c r="F74" s="3"/>
      <c r="G74" s="3"/>
      <c r="H74" s="3"/>
      <c r="I74" s="3"/>
      <c r="J74" s="3"/>
    </row>
    <row r="75" spans="5:10" ht="25" customHeight="1" x14ac:dyDescent="0.35">
      <c r="E75" s="3"/>
      <c r="F75" s="3"/>
      <c r="G75" s="3"/>
      <c r="H75" s="3"/>
      <c r="I75" s="3"/>
      <c r="J75" s="3"/>
    </row>
    <row r="76" spans="5:10" ht="25" customHeight="1" x14ac:dyDescent="0.35">
      <c r="E76" s="3"/>
      <c r="F76" s="3"/>
      <c r="G76" s="3"/>
      <c r="H76" s="3"/>
      <c r="I76" s="3"/>
      <c r="J76" s="3"/>
    </row>
    <row r="77" spans="5:10" ht="25" customHeight="1" x14ac:dyDescent="0.35">
      <c r="E77" s="3"/>
      <c r="F77" s="3"/>
      <c r="G77" s="3"/>
      <c r="H77" s="3"/>
      <c r="I77" s="3"/>
      <c r="J77" s="3"/>
    </row>
    <row r="78" spans="5:10" ht="25" customHeight="1" x14ac:dyDescent="0.35">
      <c r="E78" s="3"/>
      <c r="F78" s="3"/>
      <c r="G78" s="3"/>
      <c r="H78" s="3"/>
      <c r="I78" s="3"/>
      <c r="J78" s="3"/>
    </row>
    <row r="79" spans="5:10" ht="25" customHeight="1" x14ac:dyDescent="0.35">
      <c r="E79" s="3"/>
      <c r="F79" s="3"/>
      <c r="G79" s="3"/>
      <c r="H79" s="3"/>
      <c r="I79" s="3"/>
      <c r="J79" s="3"/>
    </row>
    <row r="80" spans="5:10" ht="25" customHeight="1" x14ac:dyDescent="0.35">
      <c r="E80" s="3"/>
      <c r="F80" s="3"/>
      <c r="G80" s="3"/>
      <c r="H80" s="3"/>
      <c r="I80" s="3"/>
      <c r="J80" s="3"/>
    </row>
    <row r="81" spans="5:10" ht="25" customHeight="1" x14ac:dyDescent="0.35">
      <c r="E81" s="3"/>
      <c r="F81" s="3"/>
      <c r="G81" s="3"/>
      <c r="H81" s="3"/>
      <c r="I81" s="3"/>
      <c r="J81" s="3"/>
    </row>
    <row r="82" spans="5:10" ht="25" customHeight="1" x14ac:dyDescent="0.35">
      <c r="E82" s="3"/>
      <c r="F82" s="3"/>
      <c r="G82" s="3"/>
      <c r="H82" s="3"/>
      <c r="I82" s="3"/>
      <c r="J82" s="3"/>
    </row>
    <row r="83" spans="5:10" ht="25" customHeight="1" x14ac:dyDescent="0.35">
      <c r="E83" s="3"/>
      <c r="F83" s="3"/>
      <c r="G83" s="3"/>
      <c r="H83" s="3"/>
      <c r="I83" s="3"/>
      <c r="J83" s="3"/>
    </row>
    <row r="84" spans="5:10" ht="25" customHeight="1" x14ac:dyDescent="0.35">
      <c r="E84" s="3"/>
      <c r="F84" s="3"/>
      <c r="G84" s="3"/>
      <c r="H84" s="3"/>
      <c r="I84" s="3"/>
      <c r="J84" s="3"/>
    </row>
    <row r="85" spans="5:10" ht="25" customHeight="1" x14ac:dyDescent="0.35">
      <c r="E85" s="3"/>
      <c r="F85" s="3"/>
      <c r="G85" s="3"/>
      <c r="H85" s="3"/>
      <c r="I85" s="3"/>
      <c r="J85" s="3"/>
    </row>
    <row r="86" spans="5:10" ht="25" customHeight="1" x14ac:dyDescent="0.35">
      <c r="E86" s="3"/>
      <c r="F86" s="3"/>
      <c r="G86" s="3"/>
      <c r="H86" s="3"/>
      <c r="I86" s="3"/>
      <c r="J86" s="3"/>
    </row>
    <row r="87" spans="5:10" ht="25" customHeight="1" x14ac:dyDescent="0.35">
      <c r="E87" s="3"/>
      <c r="F87" s="3"/>
      <c r="G87" s="3"/>
      <c r="H87" s="3"/>
      <c r="I87" s="3"/>
      <c r="J87" s="3"/>
    </row>
    <row r="88" spans="5:10" ht="25" customHeight="1" x14ac:dyDescent="0.35">
      <c r="E88" s="3"/>
      <c r="F88" s="3"/>
      <c r="G88" s="3"/>
      <c r="H88" s="3"/>
      <c r="I88" s="3"/>
      <c r="J88" s="3"/>
    </row>
    <row r="89" spans="5:10" ht="25" customHeight="1" x14ac:dyDescent="0.35">
      <c r="E89" s="3"/>
      <c r="F89" s="3"/>
      <c r="G89" s="3"/>
      <c r="H89" s="3"/>
      <c r="I89" s="3"/>
      <c r="J89" s="3"/>
    </row>
    <row r="90" spans="5:10" ht="25" customHeight="1" x14ac:dyDescent="0.35">
      <c r="E90" s="3"/>
      <c r="F90" s="3"/>
      <c r="G90" s="3"/>
      <c r="H90" s="3"/>
      <c r="I90" s="3"/>
      <c r="J90" s="3"/>
    </row>
    <row r="91" spans="5:10" ht="25" customHeight="1" x14ac:dyDescent="0.35">
      <c r="E91" s="3"/>
      <c r="F91" s="3"/>
      <c r="G91" s="3"/>
      <c r="H91" s="3"/>
      <c r="I91" s="3"/>
      <c r="J91" s="3"/>
    </row>
    <row r="92" spans="5:10" ht="25" customHeight="1" x14ac:dyDescent="0.35">
      <c r="E92" s="3"/>
      <c r="F92" s="3"/>
      <c r="G92" s="3"/>
      <c r="H92" s="3"/>
      <c r="I92" s="3"/>
      <c r="J92" s="3"/>
    </row>
    <row r="93" spans="5:10" ht="25" customHeight="1" x14ac:dyDescent="0.35">
      <c r="E93" s="3"/>
      <c r="F93" s="3"/>
      <c r="G93" s="3"/>
      <c r="H93" s="3"/>
      <c r="I93" s="3"/>
      <c r="J93" s="3"/>
    </row>
    <row r="94" spans="5:10" ht="25" customHeight="1" x14ac:dyDescent="0.35">
      <c r="E94" s="3"/>
      <c r="F94" s="3"/>
      <c r="G94" s="3"/>
      <c r="H94" s="3"/>
      <c r="I94" s="3"/>
      <c r="J94" s="3"/>
    </row>
    <row r="95" spans="5:10" ht="25" customHeight="1" x14ac:dyDescent="0.35">
      <c r="E95" s="3"/>
      <c r="F95" s="3"/>
      <c r="G95" s="3"/>
      <c r="H95" s="3"/>
      <c r="I95" s="3"/>
      <c r="J95" s="3"/>
    </row>
    <row r="96" spans="5:10" ht="25" customHeight="1" x14ac:dyDescent="0.35">
      <c r="E96" s="3"/>
      <c r="F96" s="3"/>
      <c r="G96" s="3"/>
      <c r="H96" s="3"/>
      <c r="I96" s="3"/>
      <c r="J96" s="3"/>
    </row>
    <row r="97" spans="5:10" ht="25" customHeight="1" x14ac:dyDescent="0.35">
      <c r="E97" s="3"/>
      <c r="F97" s="3"/>
      <c r="G97" s="3"/>
      <c r="H97" s="3"/>
      <c r="I97" s="3"/>
      <c r="J97" s="3"/>
    </row>
    <row r="98" spans="5:10" ht="25" customHeight="1" x14ac:dyDescent="0.35">
      <c r="E98" s="3"/>
      <c r="F98" s="3"/>
      <c r="G98" s="3"/>
      <c r="H98" s="3"/>
      <c r="I98" s="3"/>
      <c r="J98" s="3"/>
    </row>
    <row r="99" spans="5:10" ht="25" customHeight="1" x14ac:dyDescent="0.35">
      <c r="E99" s="3"/>
      <c r="F99" s="3"/>
      <c r="G99" s="3"/>
      <c r="H99" s="3"/>
      <c r="I99" s="3"/>
      <c r="J99" s="3"/>
    </row>
    <row r="100" spans="5:10" ht="25" customHeight="1" x14ac:dyDescent="0.35">
      <c r="E100" s="3"/>
      <c r="F100" s="3"/>
      <c r="G100" s="3"/>
      <c r="H100" s="3"/>
      <c r="I100" s="3"/>
      <c r="J100" s="3"/>
    </row>
    <row r="101" spans="5:10" ht="25" customHeight="1" x14ac:dyDescent="0.35">
      <c r="E101" s="3"/>
      <c r="F101" s="3"/>
      <c r="G101" s="3"/>
      <c r="H101" s="3"/>
      <c r="I101" s="3"/>
      <c r="J101" s="3"/>
    </row>
    <row r="102" spans="5:10" ht="25" customHeight="1" x14ac:dyDescent="0.35">
      <c r="E102" s="3"/>
      <c r="F102" s="3"/>
      <c r="G102" s="3"/>
      <c r="H102" s="3"/>
      <c r="I102" s="3"/>
      <c r="J102" s="3"/>
    </row>
    <row r="103" spans="5:10" ht="25" customHeight="1" x14ac:dyDescent="0.35">
      <c r="E103" s="3"/>
      <c r="F103" s="3"/>
      <c r="G103" s="3"/>
      <c r="H103" s="3"/>
      <c r="I103" s="3"/>
      <c r="J103" s="3"/>
    </row>
    <row r="104" spans="5:10" ht="25" customHeight="1" x14ac:dyDescent="0.35">
      <c r="E104" s="3"/>
      <c r="F104" s="3"/>
      <c r="G104" s="3"/>
      <c r="H104" s="3"/>
      <c r="I104" s="3"/>
      <c r="J104" s="3"/>
    </row>
    <row r="105" spans="5:10" ht="25" customHeight="1" x14ac:dyDescent="0.35">
      <c r="E105" s="3"/>
      <c r="F105" s="3"/>
      <c r="G105" s="3"/>
      <c r="H105" s="3"/>
      <c r="I105" s="3"/>
      <c r="J105" s="3"/>
    </row>
    <row r="106" spans="5:10" ht="25" customHeight="1" x14ac:dyDescent="0.35">
      <c r="E106" s="3"/>
      <c r="F106" s="3"/>
      <c r="G106" s="3"/>
      <c r="H106" s="3"/>
      <c r="I106" s="3"/>
      <c r="J106" s="3"/>
    </row>
    <row r="107" spans="5:10" ht="25" customHeight="1" x14ac:dyDescent="0.35">
      <c r="E107" s="3"/>
      <c r="F107" s="3"/>
      <c r="G107" s="3"/>
      <c r="H107" s="3"/>
      <c r="I107" s="3"/>
      <c r="J107" s="3"/>
    </row>
    <row r="108" spans="5:10" ht="25" customHeight="1" x14ac:dyDescent="0.35">
      <c r="E108" s="3"/>
      <c r="F108" s="3"/>
      <c r="G108" s="3"/>
      <c r="H108" s="3"/>
      <c r="I108" s="3"/>
      <c r="J108" s="3"/>
    </row>
    <row r="109" spans="5:10" ht="25" customHeight="1" x14ac:dyDescent="0.35">
      <c r="E109" s="3"/>
      <c r="F109" s="3"/>
      <c r="G109" s="3"/>
      <c r="H109" s="3"/>
      <c r="I109" s="3"/>
      <c r="J109" s="3"/>
    </row>
    <row r="110" spans="5:10" ht="25" customHeight="1" x14ac:dyDescent="0.35">
      <c r="E110" s="3"/>
      <c r="F110" s="3"/>
      <c r="G110" s="3"/>
      <c r="H110" s="3"/>
      <c r="I110" s="3"/>
      <c r="J110" s="3"/>
    </row>
    <row r="111" spans="5:10" ht="25" customHeight="1" x14ac:dyDescent="0.35">
      <c r="E111" s="3"/>
      <c r="F111" s="3"/>
      <c r="G111" s="3"/>
      <c r="H111" s="3"/>
      <c r="I111" s="3"/>
      <c r="J111" s="3"/>
    </row>
    <row r="112" spans="5:10" ht="25" customHeight="1" x14ac:dyDescent="0.35">
      <c r="E112" s="3"/>
      <c r="F112" s="3"/>
      <c r="G112" s="3"/>
      <c r="H112" s="3"/>
      <c r="I112" s="3"/>
      <c r="J112" s="3"/>
    </row>
    <row r="113" spans="5:10" ht="25" customHeight="1" x14ac:dyDescent="0.35">
      <c r="E113" s="3"/>
      <c r="F113" s="3"/>
      <c r="G113" s="3"/>
      <c r="H113" s="3"/>
      <c r="I113" s="3"/>
      <c r="J113" s="3"/>
    </row>
    <row r="114" spans="5:10" ht="25" customHeight="1" x14ac:dyDescent="0.35">
      <c r="E114" s="3"/>
      <c r="F114" s="3"/>
      <c r="G114" s="3"/>
      <c r="H114" s="3"/>
      <c r="I114" s="3"/>
      <c r="J114" s="3"/>
    </row>
    <row r="115" spans="5:10" ht="25" customHeight="1" x14ac:dyDescent="0.35">
      <c r="E115" s="3"/>
      <c r="F115" s="3"/>
      <c r="G115" s="3"/>
      <c r="H115" s="3"/>
      <c r="I115" s="3"/>
      <c r="J115" s="3"/>
    </row>
    <row r="116" spans="5:10" ht="25" customHeight="1" x14ac:dyDescent="0.35">
      <c r="E116" s="3"/>
      <c r="F116" s="3"/>
      <c r="G116" s="3"/>
      <c r="H116" s="3"/>
      <c r="I116" s="3"/>
      <c r="J116" s="3"/>
    </row>
    <row r="117" spans="5:10" ht="25" customHeight="1" x14ac:dyDescent="0.35">
      <c r="E117" s="3"/>
      <c r="F117" s="3"/>
      <c r="G117" s="3"/>
      <c r="H117" s="3"/>
      <c r="I117" s="3"/>
      <c r="J117" s="3"/>
    </row>
    <row r="118" spans="5:10" ht="25" customHeight="1" x14ac:dyDescent="0.35">
      <c r="E118" s="3"/>
      <c r="F118" s="3"/>
      <c r="G118" s="3"/>
      <c r="H118" s="3"/>
      <c r="I118" s="3"/>
      <c r="J118" s="3"/>
    </row>
    <row r="119" spans="5:10" ht="25" customHeight="1" x14ac:dyDescent="0.35">
      <c r="E119" s="3"/>
      <c r="F119" s="3"/>
      <c r="G119" s="3"/>
      <c r="H119" s="3"/>
      <c r="I119" s="3"/>
      <c r="J119" s="3"/>
    </row>
    <row r="120" spans="5:10" ht="25" customHeight="1" x14ac:dyDescent="0.35">
      <c r="E120" s="3"/>
      <c r="F120" s="3"/>
      <c r="G120" s="3"/>
      <c r="H120" s="3"/>
      <c r="I120" s="3"/>
      <c r="J120" s="3"/>
    </row>
    <row r="121" spans="5:10" ht="25" customHeight="1" x14ac:dyDescent="0.35">
      <c r="E121" s="3"/>
      <c r="F121" s="3"/>
      <c r="G121" s="3"/>
      <c r="H121" s="3"/>
      <c r="I121" s="3"/>
      <c r="J121" s="3"/>
    </row>
    <row r="122" spans="5:10" ht="25" customHeight="1" x14ac:dyDescent="0.35">
      <c r="E122" s="3"/>
      <c r="F122" s="3"/>
      <c r="G122" s="3"/>
      <c r="H122" s="3"/>
      <c r="I122" s="3"/>
      <c r="J122" s="3"/>
    </row>
    <row r="123" spans="5:10" ht="25" customHeight="1" x14ac:dyDescent="0.35">
      <c r="E123" s="3"/>
      <c r="F123" s="3"/>
      <c r="G123" s="3"/>
      <c r="H123" s="3"/>
      <c r="I123" s="3"/>
      <c r="J123" s="3"/>
    </row>
    <row r="124" spans="5:10" ht="25" customHeight="1" x14ac:dyDescent="0.35">
      <c r="E124" s="3"/>
      <c r="F124" s="3"/>
      <c r="G124" s="3"/>
      <c r="H124" s="3"/>
      <c r="I124" s="3"/>
      <c r="J124" s="3"/>
    </row>
    <row r="125" spans="5:10" ht="25" customHeight="1" x14ac:dyDescent="0.35">
      <c r="E125" s="3"/>
      <c r="F125" s="3"/>
      <c r="G125" s="3"/>
      <c r="H125" s="3"/>
      <c r="I125" s="3"/>
      <c r="J125" s="3"/>
    </row>
    <row r="126" spans="5:10" ht="25" customHeight="1" x14ac:dyDescent="0.35">
      <c r="E126" s="3"/>
      <c r="F126" s="3"/>
      <c r="G126" s="3"/>
      <c r="H126" s="3"/>
      <c r="I126" s="3"/>
      <c r="J126" s="3"/>
    </row>
    <row r="127" spans="5:10" ht="25" customHeight="1" x14ac:dyDescent="0.35">
      <c r="E127" s="3"/>
      <c r="F127" s="3"/>
      <c r="G127" s="3"/>
      <c r="H127" s="3"/>
      <c r="I127" s="3"/>
      <c r="J127" s="3"/>
    </row>
    <row r="128" spans="5:10" ht="25" customHeight="1" x14ac:dyDescent="0.35">
      <c r="E128" s="3"/>
      <c r="F128" s="3"/>
      <c r="G128" s="3"/>
      <c r="H128" s="3"/>
      <c r="I128" s="3"/>
      <c r="J128" s="3"/>
    </row>
    <row r="129" spans="5:10" ht="25" customHeight="1" x14ac:dyDescent="0.35">
      <c r="E129" s="3"/>
      <c r="F129" s="3"/>
      <c r="G129" s="3"/>
      <c r="H129" s="3"/>
      <c r="I129" s="3"/>
      <c r="J129" s="3"/>
    </row>
    <row r="130" spans="5:10" ht="25" customHeight="1" x14ac:dyDescent="0.35">
      <c r="E130" s="3"/>
      <c r="F130" s="3"/>
      <c r="G130" s="3"/>
      <c r="H130" s="3"/>
      <c r="I130" s="3"/>
      <c r="J130" s="3"/>
    </row>
    <row r="131" spans="5:10" ht="25" customHeight="1" x14ac:dyDescent="0.35">
      <c r="E131" s="3"/>
      <c r="F131" s="3"/>
      <c r="G131" s="3"/>
      <c r="H131" s="3"/>
      <c r="I131" s="3"/>
      <c r="J131" s="3"/>
    </row>
    <row r="132" spans="5:10" ht="25" customHeight="1" x14ac:dyDescent="0.35">
      <c r="E132" s="3"/>
      <c r="F132" s="3"/>
      <c r="G132" s="3"/>
      <c r="H132" s="3"/>
      <c r="I132" s="3"/>
      <c r="J132" s="3"/>
    </row>
    <row r="133" spans="5:10" ht="25" customHeight="1" x14ac:dyDescent="0.35">
      <c r="E133" s="3"/>
      <c r="F133" s="3"/>
      <c r="G133" s="3"/>
      <c r="H133" s="3"/>
      <c r="I133" s="3"/>
      <c r="J133" s="3"/>
    </row>
    <row r="134" spans="5:10" ht="25" customHeight="1" x14ac:dyDescent="0.35">
      <c r="E134" s="3"/>
      <c r="F134" s="3"/>
      <c r="G134" s="3"/>
      <c r="H134" s="3"/>
      <c r="I134" s="3"/>
      <c r="J134" s="3"/>
    </row>
    <row r="135" spans="5:10" ht="25" customHeight="1" x14ac:dyDescent="0.35">
      <c r="E135" s="3"/>
      <c r="F135" s="3"/>
      <c r="G135" s="3"/>
      <c r="H135" s="3"/>
      <c r="I135" s="3"/>
      <c r="J135" s="3"/>
    </row>
    <row r="136" spans="5:10" ht="25" customHeight="1" x14ac:dyDescent="0.35">
      <c r="E136" s="3"/>
      <c r="F136" s="3"/>
      <c r="G136" s="3"/>
      <c r="H136" s="3"/>
      <c r="I136" s="3"/>
      <c r="J136" s="3"/>
    </row>
    <row r="137" spans="5:10" ht="25" customHeight="1" x14ac:dyDescent="0.35">
      <c r="E137" s="3"/>
      <c r="F137" s="3"/>
      <c r="G137" s="3"/>
      <c r="H137" s="3"/>
      <c r="I137" s="3"/>
      <c r="J137" s="3"/>
    </row>
    <row r="138" spans="5:10" ht="25" customHeight="1" x14ac:dyDescent="0.35">
      <c r="E138" s="3"/>
      <c r="F138" s="3"/>
      <c r="G138" s="3"/>
      <c r="H138" s="3"/>
      <c r="I138" s="3"/>
      <c r="J138" s="3"/>
    </row>
    <row r="139" spans="5:10" ht="25" customHeight="1" x14ac:dyDescent="0.35">
      <c r="E139" s="3"/>
      <c r="F139" s="3"/>
      <c r="G139" s="3"/>
      <c r="H139" s="3"/>
      <c r="I139" s="3"/>
      <c r="J139" s="3"/>
    </row>
    <row r="140" spans="5:10" ht="25" customHeight="1" x14ac:dyDescent="0.35">
      <c r="E140" s="3"/>
      <c r="F140" s="3"/>
      <c r="G140" s="3"/>
      <c r="H140" s="3"/>
      <c r="I140" s="3"/>
      <c r="J140" s="3"/>
    </row>
    <row r="141" spans="5:10" ht="25" customHeight="1" x14ac:dyDescent="0.35">
      <c r="E141" s="3"/>
      <c r="F141" s="3"/>
      <c r="G141" s="3"/>
      <c r="H141" s="3"/>
      <c r="I141" s="3"/>
      <c r="J141" s="3"/>
    </row>
    <row r="142" spans="5:10" ht="25" customHeight="1" x14ac:dyDescent="0.35">
      <c r="E142" s="3"/>
      <c r="F142" s="3"/>
      <c r="G142" s="3"/>
      <c r="H142" s="3"/>
      <c r="I142" s="3"/>
      <c r="J142" s="3"/>
    </row>
    <row r="143" spans="5:10" ht="25" customHeight="1" x14ac:dyDescent="0.35">
      <c r="E143" s="3"/>
      <c r="F143" s="3"/>
      <c r="G143" s="3"/>
      <c r="H143" s="3"/>
      <c r="I143" s="3"/>
      <c r="J143" s="3"/>
    </row>
    <row r="144" spans="5:10" ht="25" customHeight="1" x14ac:dyDescent="0.35">
      <c r="E144" s="3"/>
      <c r="F144" s="3"/>
      <c r="G144" s="3"/>
      <c r="H144" s="3"/>
      <c r="I144" s="3"/>
      <c r="J144" s="3"/>
    </row>
    <row r="145" spans="5:10" ht="25" customHeight="1" x14ac:dyDescent="0.35">
      <c r="E145" s="3"/>
      <c r="F145" s="3"/>
      <c r="G145" s="3"/>
      <c r="H145" s="3"/>
      <c r="I145" s="3"/>
      <c r="J145" s="3"/>
    </row>
    <row r="146" spans="5:10" ht="25" customHeight="1" x14ac:dyDescent="0.35">
      <c r="E146" s="3"/>
      <c r="F146" s="3"/>
      <c r="G146" s="3"/>
      <c r="H146" s="3"/>
      <c r="I146" s="3"/>
      <c r="J146" s="3"/>
    </row>
    <row r="147" spans="5:10" ht="25" customHeight="1" x14ac:dyDescent="0.35">
      <c r="E147" s="3"/>
      <c r="F147" s="3"/>
      <c r="G147" s="3"/>
      <c r="H147" s="3"/>
      <c r="I147" s="3"/>
      <c r="J147" s="3"/>
    </row>
    <row r="148" spans="5:10" ht="25" customHeight="1" x14ac:dyDescent="0.35">
      <c r="E148" s="3"/>
      <c r="F148" s="3"/>
      <c r="G148" s="3"/>
      <c r="H148" s="3"/>
      <c r="I148" s="3"/>
      <c r="J148" s="3"/>
    </row>
    <row r="149" spans="5:10" ht="25" customHeight="1" x14ac:dyDescent="0.35">
      <c r="E149" s="3"/>
      <c r="F149" s="3"/>
      <c r="G149" s="3"/>
      <c r="H149" s="3"/>
      <c r="I149" s="3"/>
      <c r="J149" s="3"/>
    </row>
    <row r="150" spans="5:10" ht="25" customHeight="1" x14ac:dyDescent="0.35">
      <c r="E150" s="3"/>
      <c r="F150" s="3"/>
      <c r="G150" s="3"/>
      <c r="H150" s="3"/>
      <c r="I150" s="3"/>
      <c r="J150" s="3"/>
    </row>
    <row r="151" spans="5:10" ht="25" customHeight="1" x14ac:dyDescent="0.35">
      <c r="E151" s="3"/>
      <c r="F151" s="3"/>
      <c r="G151" s="3"/>
      <c r="H151" s="3"/>
      <c r="I151" s="3"/>
      <c r="J151" s="3"/>
    </row>
    <row r="152" spans="5:10" ht="25" customHeight="1" x14ac:dyDescent="0.35">
      <c r="E152" s="3"/>
      <c r="F152" s="3"/>
      <c r="G152" s="3"/>
      <c r="H152" s="3"/>
      <c r="I152" s="3"/>
      <c r="J152" s="3"/>
    </row>
    <row r="153" spans="5:10" ht="25" customHeight="1" x14ac:dyDescent="0.35">
      <c r="E153" s="3"/>
      <c r="F153" s="3"/>
      <c r="G153" s="3"/>
      <c r="H153" s="3"/>
      <c r="I153" s="3"/>
      <c r="J153" s="3"/>
    </row>
    <row r="154" spans="5:10" ht="25" customHeight="1" x14ac:dyDescent="0.35">
      <c r="E154" s="3"/>
      <c r="F154" s="3"/>
      <c r="G154" s="3"/>
      <c r="H154" s="3"/>
      <c r="I154" s="3"/>
      <c r="J154" s="3"/>
    </row>
    <row r="155" spans="5:10" ht="25" customHeight="1" x14ac:dyDescent="0.35">
      <c r="E155" s="3"/>
      <c r="F155" s="3"/>
      <c r="G155" s="3"/>
      <c r="H155" s="3"/>
      <c r="I155" s="3"/>
      <c r="J155" s="3"/>
    </row>
    <row r="156" spans="5:10" ht="25" customHeight="1" x14ac:dyDescent="0.35">
      <c r="E156" s="3"/>
      <c r="F156" s="3"/>
      <c r="G156" s="3"/>
      <c r="H156" s="3"/>
      <c r="I156" s="3"/>
      <c r="J156" s="3"/>
    </row>
    <row r="157" spans="5:10" ht="25" customHeight="1" x14ac:dyDescent="0.35">
      <c r="E157" s="3"/>
      <c r="F157" s="3"/>
      <c r="G157" s="3"/>
      <c r="H157" s="3"/>
      <c r="I157" s="3"/>
      <c r="J157" s="3"/>
    </row>
    <row r="158" spans="5:10" ht="25" customHeight="1" x14ac:dyDescent="0.35">
      <c r="E158" s="3"/>
      <c r="F158" s="3"/>
      <c r="G158" s="3"/>
      <c r="H158" s="3"/>
      <c r="I158" s="3"/>
      <c r="J158" s="3"/>
    </row>
    <row r="159" spans="5:10" ht="25" customHeight="1" x14ac:dyDescent="0.35">
      <c r="E159" s="3"/>
      <c r="F159" s="3"/>
      <c r="G159" s="3"/>
      <c r="H159" s="3"/>
      <c r="I159" s="3"/>
      <c r="J159" s="3"/>
    </row>
    <row r="160" spans="5:10" ht="25" customHeight="1" x14ac:dyDescent="0.35">
      <c r="E160" s="3"/>
      <c r="F160" s="3"/>
      <c r="G160" s="3"/>
      <c r="H160" s="3"/>
      <c r="I160" s="3"/>
      <c r="J160" s="3"/>
    </row>
    <row r="161" spans="5:10" ht="25" customHeight="1" x14ac:dyDescent="0.35">
      <c r="E161" s="3"/>
      <c r="F161" s="3"/>
      <c r="G161" s="3"/>
      <c r="H161" s="3"/>
      <c r="I161" s="3"/>
      <c r="J161" s="3"/>
    </row>
    <row r="162" spans="5:10" ht="25" customHeight="1" x14ac:dyDescent="0.35">
      <c r="E162" s="3"/>
      <c r="F162" s="3"/>
      <c r="G162" s="3"/>
      <c r="H162" s="3"/>
      <c r="I162" s="3"/>
      <c r="J162" s="3"/>
    </row>
    <row r="163" spans="5:10" ht="25" customHeight="1" x14ac:dyDescent="0.35">
      <c r="E163" s="3"/>
      <c r="F163" s="3"/>
      <c r="G163" s="3"/>
      <c r="H163" s="3"/>
      <c r="I163" s="3"/>
      <c r="J163" s="3"/>
    </row>
    <row r="164" spans="5:10" ht="25" customHeight="1" x14ac:dyDescent="0.35">
      <c r="E164" s="3"/>
      <c r="F164" s="3"/>
      <c r="G164" s="3"/>
      <c r="H164" s="3"/>
      <c r="I164" s="3"/>
      <c r="J164" s="3"/>
    </row>
    <row r="165" spans="5:10" ht="25" customHeight="1" x14ac:dyDescent="0.35">
      <c r="E165" s="3"/>
      <c r="F165" s="3"/>
      <c r="G165" s="3"/>
      <c r="H165" s="3"/>
      <c r="I165" s="3"/>
      <c r="J165" s="3"/>
    </row>
    <row r="166" spans="5:10" ht="25" customHeight="1" x14ac:dyDescent="0.35">
      <c r="E166" s="3"/>
      <c r="F166" s="3"/>
      <c r="G166" s="3"/>
      <c r="H166" s="3"/>
      <c r="I166" s="3"/>
      <c r="J166" s="3"/>
    </row>
  </sheetData>
  <sheetProtection algorithmName="SHA-512" hashValue="81RiIaTmo6lHprQSpywkWmQkany/Z9BjfP2F0HWEs7u2y4J+mu/Mojwt5+sFyLTQgOcTO/zSlQvQN0Yi7wgDbw==" saltValue="+kFVw5RBawsBtCKowQlWAQ==" spinCount="100000" sheet="1" objects="1" scenarios="1"/>
  <mergeCells count="1">
    <mergeCell ref="C18:C20"/>
  </mergeCells>
  <pageMargins left="0.7" right="0.7" top="0.98479166666666662" bottom="0.75" header="0.3" footer="0.3"/>
  <pageSetup scale="60" fitToHeight="0" orientation="landscape" r:id="rId1"/>
  <headerFooter>
    <oddHeader xml:space="preserve">&amp;C
</oddHeader>
    <oddFooter>&amp;L&amp;"Avenir LT Std 55 Roman,Regular"&amp;12&amp;K000000May 13, 2021&amp;C&amp;"Avenir LT Std 55 Roman,Regular"&amp;12Page &amp;P of &amp;N&amp;R&amp;"Avenir LT Std 55 Roman,Regular"&amp;12&amp;K000000&amp;A</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D172"/>
  <sheetViews>
    <sheetView showGridLines="0" topLeftCell="B4" zoomScaleNormal="100" zoomScalePageLayoutView="64" workbookViewId="0">
      <selection activeCell="D17" sqref="D17"/>
    </sheetView>
  </sheetViews>
  <sheetFormatPr defaultColWidth="9.1796875" defaultRowHeight="14" x14ac:dyDescent="0.3"/>
  <cols>
    <col min="1" max="1" width="2.81640625" style="1" customWidth="1"/>
    <col min="2" max="2" width="87" style="1" customWidth="1"/>
    <col min="3" max="3" width="14.81640625" style="1" customWidth="1"/>
    <col min="4" max="4" width="22" style="1" customWidth="1"/>
    <col min="5" max="5" width="28.54296875" style="1" customWidth="1"/>
    <col min="6" max="6" width="35" style="1" customWidth="1"/>
    <col min="7" max="7" width="36.54296875" style="1" customWidth="1"/>
    <col min="8" max="8" width="2.81640625" style="1" customWidth="1"/>
    <col min="9" max="9" width="6.54296875" style="1" customWidth="1"/>
    <col min="10" max="10" width="9.1796875" style="1" customWidth="1"/>
    <col min="11" max="11" width="34.54296875" style="1" bestFit="1" customWidth="1"/>
    <col min="12" max="12" width="19.453125" style="1" customWidth="1"/>
    <col min="13" max="13" width="16.81640625" style="1" customWidth="1"/>
    <col min="14" max="14" width="14.1796875" style="1" customWidth="1"/>
    <col min="15" max="15" width="31.54296875" style="1" customWidth="1"/>
    <col min="16" max="16384" width="9.1796875" style="1"/>
  </cols>
  <sheetData>
    <row r="1" spans="2:8" ht="18.75" customHeight="1" x14ac:dyDescent="0.3">
      <c r="B1" s="84"/>
      <c r="C1" s="84"/>
      <c r="D1" s="84"/>
      <c r="E1" s="84"/>
      <c r="F1" s="84"/>
      <c r="G1" s="158"/>
      <c r="H1" s="158"/>
    </row>
    <row r="2" spans="2:8" ht="15" customHeight="1" x14ac:dyDescent="0.3">
      <c r="G2" s="159"/>
      <c r="H2" s="159"/>
    </row>
    <row r="3" spans="2:8" ht="18.75" customHeight="1" x14ac:dyDescent="0.3">
      <c r="B3" s="84"/>
      <c r="C3" s="84"/>
      <c r="D3" s="84"/>
      <c r="E3" s="84"/>
      <c r="F3" s="84"/>
      <c r="G3" s="158"/>
      <c r="H3" s="158"/>
    </row>
    <row r="4" spans="2:8" ht="15" customHeight="1" x14ac:dyDescent="0.3">
      <c r="G4" s="159"/>
      <c r="H4" s="159"/>
    </row>
    <row r="5" spans="2:8" ht="18.75" customHeight="1" x14ac:dyDescent="0.3">
      <c r="B5" s="84"/>
      <c r="C5" s="84"/>
      <c r="D5" s="84"/>
      <c r="E5" s="84"/>
      <c r="F5" s="84"/>
      <c r="G5" s="158"/>
      <c r="H5" s="158"/>
    </row>
    <row r="6" spans="2:8" ht="15" customHeight="1" x14ac:dyDescent="0.3"/>
    <row r="7" spans="2:8" ht="15" customHeight="1" x14ac:dyDescent="0.3">
      <c r="B7" s="8"/>
      <c r="C7" s="8"/>
      <c r="D7" s="8"/>
      <c r="E7" s="8"/>
      <c r="F7" s="8"/>
      <c r="G7" s="8"/>
      <c r="H7" s="8"/>
    </row>
    <row r="8" spans="2:8" ht="15" customHeight="1" thickBot="1" x14ac:dyDescent="0.35">
      <c r="B8" s="8"/>
      <c r="C8" s="8"/>
      <c r="D8" s="8"/>
      <c r="E8" s="8"/>
      <c r="F8" s="8"/>
      <c r="G8" s="8"/>
      <c r="H8" s="8"/>
    </row>
    <row r="9" spans="2:8" ht="15" customHeight="1" thickBot="1" x14ac:dyDescent="0.35">
      <c r="B9" s="95" t="s">
        <v>117</v>
      </c>
      <c r="C9" s="96" t="s">
        <v>358</v>
      </c>
      <c r="D9" s="96" t="s">
        <v>359</v>
      </c>
      <c r="E9" s="96" t="s">
        <v>360</v>
      </c>
      <c r="F9" s="97" t="s">
        <v>361</v>
      </c>
      <c r="G9" s="8"/>
      <c r="H9" s="8"/>
    </row>
    <row r="10" spans="2:8" ht="15" customHeight="1" thickBot="1" x14ac:dyDescent="0.35">
      <c r="B10" s="98">
        <f>Budget</f>
        <v>0</v>
      </c>
      <c r="C10" s="99" t="str">
        <f>IFERROR(GGRFfunds/Budget,"")</f>
        <v/>
      </c>
      <c r="D10" s="100" t="str">
        <f>IF(ISBLANK(Year1),"",Year1)</f>
        <v/>
      </c>
      <c r="E10" s="101" t="str">
        <f>IF(Year1="","",BaseIndex/IndexYear1)</f>
        <v/>
      </c>
      <c r="F10" s="102" t="str">
        <f>IFERROR(Budget*Deflator,"")</f>
        <v/>
      </c>
      <c r="G10" s="8"/>
      <c r="H10" s="8"/>
    </row>
    <row r="11" spans="2:8" ht="15" customHeight="1" x14ac:dyDescent="0.3">
      <c r="B11" s="8"/>
      <c r="C11" s="8"/>
      <c r="D11" s="8"/>
      <c r="E11" s="8"/>
      <c r="F11" s="8"/>
      <c r="G11" s="8"/>
      <c r="H11" s="8"/>
    </row>
    <row r="12" spans="2:8" ht="15" customHeight="1" thickBot="1" x14ac:dyDescent="0.35">
      <c r="B12" s="8"/>
      <c r="C12" s="8"/>
      <c r="D12" s="8"/>
      <c r="E12" s="8"/>
      <c r="F12" s="8"/>
      <c r="G12" s="8"/>
      <c r="H12" s="8"/>
    </row>
    <row r="13" spans="2:8" ht="15" customHeight="1" thickBot="1" x14ac:dyDescent="0.4">
      <c r="B13" s="103" t="s">
        <v>362</v>
      </c>
      <c r="C13" s="104" t="s">
        <v>363</v>
      </c>
      <c r="D13" s="104" t="s">
        <v>364</v>
      </c>
      <c r="E13" s="104" t="s">
        <v>365</v>
      </c>
      <c r="F13" s="104" t="s">
        <v>366</v>
      </c>
      <c r="G13" s="105" t="s">
        <v>367</v>
      </c>
      <c r="H13" s="376"/>
    </row>
    <row r="14" spans="2:8" ht="15" customHeight="1" x14ac:dyDescent="0.35">
      <c r="B14" s="377" t="str">
        <f>IF(ISBLANK(PrimaryActivity),"",PrimaryActivity)</f>
        <v/>
      </c>
      <c r="C14" s="378" t="str">
        <f>IFERROR(VLOOKUP(PrimaryActivity,'RIMS II Codes'!$B$10:$C$177,2,FALSE),"")</f>
        <v/>
      </c>
      <c r="D14" s="379" t="str">
        <f>IFERROR(VLOOKUP(C14,'RIMS II FTE Multipliers'!$B$9:$F$384,3,FALSE),"")</f>
        <v/>
      </c>
      <c r="E14" s="106" t="str">
        <f>IFERROR(IF(OR(C14=333112,C14=333414,C14=336111,C14=336112),DeflatedBudget*PrimaryPercent*VLOOKUP(C14,'Equation 8 Retail Adjustments'!$B$10:$E$13,4,FALSE),DeflatedBudget*PrimaryPercent),"")</f>
        <v/>
      </c>
      <c r="F14" s="380" t="str">
        <f>IFERROR((E14/1000000)*D14,"")</f>
        <v/>
      </c>
      <c r="G14" s="381" t="str">
        <f>IFERROR(F14*C$10,"")</f>
        <v/>
      </c>
      <c r="H14" s="382"/>
    </row>
    <row r="15" spans="2:8" ht="15" customHeight="1" x14ac:dyDescent="0.35">
      <c r="B15" s="377" t="str">
        <f>IF(ISBLANK(SecondaryActivity),"",SecondaryActivity)</f>
        <v/>
      </c>
      <c r="C15" s="383" t="str">
        <f>IFERROR(VLOOKUP(SecondaryActivity,'RIMS II Codes'!$B$10:$C$177,2,FALSE),"")</f>
        <v/>
      </c>
      <c r="D15" s="379" t="str">
        <f>IFERROR(VLOOKUP(C15,'RIMS II FTE Multipliers'!$B$9:$F$384,3,FALSE),"")</f>
        <v/>
      </c>
      <c r="E15" s="106" t="str">
        <f>IFERROR(IF(OR(C15=333112,C15=333414,C15=336111,C15=336112),DeflatedBudget*SecondaryPercent*VLOOKUP(C15,'Equation 8 Retail Adjustments'!$B$10:$E$13,4,FALSE),DeflatedBudget*SecondaryPercent),"")</f>
        <v/>
      </c>
      <c r="F15" s="380" t="str">
        <f t="shared" ref="F15:F17" si="0">IFERROR((E15/1000000)*D15,"")</f>
        <v/>
      </c>
      <c r="G15" s="381" t="str">
        <f t="shared" ref="G15:G17" si="1">IFERROR(F15*C$10,"")</f>
        <v/>
      </c>
      <c r="H15" s="382"/>
    </row>
    <row r="16" spans="2:8" ht="15" customHeight="1" x14ac:dyDescent="0.35">
      <c r="B16" s="377" t="str">
        <f>IF(ISBLANK(TertiaryActivity),"",TertiaryActivity)</f>
        <v/>
      </c>
      <c r="C16" s="383" t="str">
        <f>IFERROR(VLOOKUP(TertiaryActivity,'RIMS II Codes'!$B$10:$C$177,2,FALSE),"")</f>
        <v/>
      </c>
      <c r="D16" s="379" t="str">
        <f>IFERROR(VLOOKUP(C16,'RIMS II FTE Multipliers'!$B$9:$F$384,3,FALSE),"")</f>
        <v/>
      </c>
      <c r="E16" s="106" t="str">
        <f>IFERROR(IF(OR(C16=333112,C16=333414,C16=336111,C16=336112),DeflatedBudget*TertiaryPercent*VLOOKUP(C16,'Equation 8 Retail Adjustments'!$B$10:$E$13,4,FALSE),DeflatedBudget*TertiaryPercent),"")</f>
        <v/>
      </c>
      <c r="F16" s="380" t="str">
        <f t="shared" si="0"/>
        <v/>
      </c>
      <c r="G16" s="381" t="str">
        <f t="shared" si="1"/>
        <v/>
      </c>
      <c r="H16" s="382"/>
    </row>
    <row r="17" spans="2:30" ht="15" customHeight="1" thickBot="1" x14ac:dyDescent="0.35">
      <c r="B17" s="384" t="s">
        <v>368</v>
      </c>
      <c r="C17" s="385" t="s">
        <v>369</v>
      </c>
      <c r="D17" s="107">
        <f>VLOOKUP("Average",'RIMS II FTE Multipliers'!$B$9:$F$384,3,FALSE)</f>
        <v>4.4652243029294922</v>
      </c>
      <c r="E17" s="108" t="str">
        <f>IFERROR(DeflatedBudget*OtherPercent,"")</f>
        <v/>
      </c>
      <c r="F17" s="386" t="str">
        <f t="shared" si="0"/>
        <v/>
      </c>
      <c r="G17" s="381" t="str">
        <f t="shared" si="1"/>
        <v/>
      </c>
      <c r="H17" s="382"/>
    </row>
    <row r="18" spans="2:30" ht="15" customHeight="1" thickBot="1" x14ac:dyDescent="0.4">
      <c r="B18" s="109" t="s">
        <v>370</v>
      </c>
      <c r="C18" s="110" t="s">
        <v>363</v>
      </c>
      <c r="D18" s="110" t="s">
        <v>364</v>
      </c>
      <c r="E18" s="104" t="s">
        <v>365</v>
      </c>
      <c r="F18" s="111" t="s">
        <v>371</v>
      </c>
      <c r="G18" s="112" t="s">
        <v>372</v>
      </c>
      <c r="H18" s="387"/>
    </row>
    <row r="19" spans="2:30" ht="15" customHeight="1" x14ac:dyDescent="0.35">
      <c r="B19" s="377" t="str">
        <f t="shared" ref="B19:C21" si="2">B14</f>
        <v/>
      </c>
      <c r="C19" s="378" t="str">
        <f t="shared" si="2"/>
        <v/>
      </c>
      <c r="D19" s="379" t="str">
        <f>IFERROR(VLOOKUP(C19,'RIMS II FTE Multipliers'!$B$9:$F$384,4,FALSE),"")</f>
        <v/>
      </c>
      <c r="E19" s="113" t="str">
        <f>E14</f>
        <v/>
      </c>
      <c r="F19" s="380" t="str">
        <f>IFERROR((E19/1000000)*D19,"")</f>
        <v/>
      </c>
      <c r="G19" s="381" t="str">
        <f>IFERROR(F19*C$10,"")</f>
        <v/>
      </c>
      <c r="H19" s="382"/>
    </row>
    <row r="20" spans="2:30" ht="15" customHeight="1" x14ac:dyDescent="0.35">
      <c r="B20" s="388" t="str">
        <f t="shared" si="2"/>
        <v/>
      </c>
      <c r="C20" s="383" t="str">
        <f t="shared" si="2"/>
        <v/>
      </c>
      <c r="D20" s="389" t="str">
        <f>IFERROR(VLOOKUP(C20,'RIMS II FTE Multipliers'!$B$9:$F$384,4,FALSE),"")</f>
        <v/>
      </c>
      <c r="E20" s="114" t="str">
        <f>E15</f>
        <v/>
      </c>
      <c r="F20" s="380" t="str">
        <f t="shared" ref="F20:F22" si="3">IFERROR((E20/1000000)*D20,"")</f>
        <v/>
      </c>
      <c r="G20" s="381" t="str">
        <f t="shared" ref="G20:G22" si="4">IFERROR(F20*C$10,"")</f>
        <v/>
      </c>
      <c r="H20" s="382"/>
      <c r="I20" s="3"/>
      <c r="J20" s="3"/>
      <c r="K20" s="3"/>
      <c r="L20" s="3"/>
      <c r="M20" s="3"/>
      <c r="N20" s="3"/>
      <c r="O20" s="3"/>
      <c r="P20" s="3"/>
      <c r="Q20" s="3"/>
      <c r="R20" s="3"/>
      <c r="S20" s="3"/>
      <c r="T20" s="3"/>
      <c r="U20" s="3"/>
      <c r="V20" s="3"/>
      <c r="W20" s="3"/>
      <c r="X20" s="3"/>
      <c r="Y20" s="3"/>
      <c r="Z20" s="3"/>
      <c r="AA20" s="3"/>
      <c r="AB20" s="4"/>
      <c r="AC20" s="4"/>
      <c r="AD20" s="3"/>
    </row>
    <row r="21" spans="2:30" ht="15" customHeight="1" x14ac:dyDescent="0.35">
      <c r="B21" s="388" t="str">
        <f t="shared" si="2"/>
        <v/>
      </c>
      <c r="C21" s="383" t="str">
        <f t="shared" si="2"/>
        <v/>
      </c>
      <c r="D21" s="389" t="str">
        <f>IFERROR(VLOOKUP(C21,'RIMS II FTE Multipliers'!$B$9:$F$384,4,FALSE),"")</f>
        <v/>
      </c>
      <c r="E21" s="114" t="str">
        <f>E16</f>
        <v/>
      </c>
      <c r="F21" s="380" t="str">
        <f t="shared" si="3"/>
        <v/>
      </c>
      <c r="G21" s="381" t="str">
        <f t="shared" si="4"/>
        <v/>
      </c>
      <c r="H21" s="382"/>
      <c r="I21" s="3"/>
      <c r="J21" s="3"/>
      <c r="K21" s="3"/>
      <c r="L21" s="3"/>
      <c r="M21" s="3"/>
      <c r="N21" s="3"/>
    </row>
    <row r="22" spans="2:30" ht="15" customHeight="1" thickBot="1" x14ac:dyDescent="0.4">
      <c r="B22" s="384" t="s">
        <v>368</v>
      </c>
      <c r="C22" s="385" t="s">
        <v>369</v>
      </c>
      <c r="D22" s="107">
        <f>VLOOKUP("Average",'RIMS II FTE Multipliers'!$B$9:$F$384,4,FALSE)</f>
        <v>1.8970824740785717</v>
      </c>
      <c r="E22" s="115" t="str">
        <f>E17</f>
        <v/>
      </c>
      <c r="F22" s="386" t="str">
        <f t="shared" si="3"/>
        <v/>
      </c>
      <c r="G22" s="381" t="str">
        <f t="shared" si="4"/>
        <v/>
      </c>
      <c r="H22" s="382"/>
      <c r="I22" s="3"/>
      <c r="J22" s="3"/>
      <c r="K22" s="3"/>
      <c r="L22" s="3"/>
      <c r="M22" s="3"/>
      <c r="N22" s="3"/>
    </row>
    <row r="23" spans="2:30" ht="15" customHeight="1" thickBot="1" x14ac:dyDescent="0.4">
      <c r="B23" s="109" t="s">
        <v>373</v>
      </c>
      <c r="C23" s="110" t="s">
        <v>363</v>
      </c>
      <c r="D23" s="110" t="s">
        <v>364</v>
      </c>
      <c r="E23" s="104" t="s">
        <v>365</v>
      </c>
      <c r="F23" s="111" t="s">
        <v>374</v>
      </c>
      <c r="G23" s="112" t="s">
        <v>375</v>
      </c>
      <c r="H23" s="387"/>
      <c r="I23" s="3"/>
      <c r="J23" s="3"/>
      <c r="K23" s="3"/>
      <c r="L23" s="3"/>
      <c r="M23" s="3"/>
      <c r="N23" s="3"/>
    </row>
    <row r="24" spans="2:30" ht="15" customHeight="1" x14ac:dyDescent="0.35">
      <c r="B24" s="377" t="str">
        <f t="shared" ref="B24:C26" si="5">B14</f>
        <v/>
      </c>
      <c r="C24" s="378" t="str">
        <f t="shared" si="5"/>
        <v/>
      </c>
      <c r="D24" s="379" t="str">
        <f>IFERROR(VLOOKUP(C24,'RIMS II FTE Multipliers'!$B$9:$F$384,5,FALSE),"")</f>
        <v/>
      </c>
      <c r="E24" s="113" t="str">
        <f>E14</f>
        <v/>
      </c>
      <c r="F24" s="380" t="str">
        <f>IFERROR((E24/1000000)*D24,"")</f>
        <v/>
      </c>
      <c r="G24" s="381" t="str">
        <f>IFERROR(F24*C$10,"")</f>
        <v/>
      </c>
      <c r="H24" s="382"/>
      <c r="I24" s="3"/>
      <c r="J24" s="3"/>
      <c r="K24" s="3"/>
      <c r="L24" s="3"/>
      <c r="M24" s="3"/>
      <c r="N24" s="3"/>
    </row>
    <row r="25" spans="2:30" ht="15" customHeight="1" x14ac:dyDescent="0.35">
      <c r="B25" s="388" t="str">
        <f t="shared" si="5"/>
        <v/>
      </c>
      <c r="C25" s="383" t="str">
        <f t="shared" si="5"/>
        <v/>
      </c>
      <c r="D25" s="379" t="str">
        <f>IFERROR(VLOOKUP(C25,'RIMS II FTE Multipliers'!$B$9:$F$384,5,FALSE),"")</f>
        <v/>
      </c>
      <c r="E25" s="114" t="str">
        <f>E15</f>
        <v/>
      </c>
      <c r="F25" s="380" t="str">
        <f t="shared" ref="F25:F27" si="6">IFERROR((E25/1000000)*D25,"")</f>
        <v/>
      </c>
      <c r="G25" s="390" t="str">
        <f t="shared" ref="G25:G27" si="7">IFERROR(F25*C$10,"")</f>
        <v/>
      </c>
      <c r="H25" s="382"/>
      <c r="I25" s="3"/>
      <c r="J25" s="3"/>
      <c r="K25" s="3"/>
      <c r="L25" s="3"/>
      <c r="M25" s="3"/>
      <c r="N25" s="3"/>
    </row>
    <row r="26" spans="2:30" ht="15" customHeight="1" x14ac:dyDescent="0.35">
      <c r="B26" s="388" t="str">
        <f t="shared" si="5"/>
        <v/>
      </c>
      <c r="C26" s="383" t="str">
        <f t="shared" si="5"/>
        <v/>
      </c>
      <c r="D26" s="379" t="str">
        <f>IFERROR(VLOOKUP(C26,'RIMS II FTE Multipliers'!$B$9:$F$384,5,FALSE),"")</f>
        <v/>
      </c>
      <c r="E26" s="114" t="str">
        <f>E16</f>
        <v/>
      </c>
      <c r="F26" s="380" t="str">
        <f t="shared" si="6"/>
        <v/>
      </c>
      <c r="G26" s="390" t="str">
        <f t="shared" si="7"/>
        <v/>
      </c>
      <c r="H26" s="382"/>
      <c r="I26" s="3"/>
      <c r="J26" s="3"/>
      <c r="K26" s="3"/>
      <c r="L26" s="3"/>
      <c r="M26" s="3"/>
      <c r="N26" s="3"/>
    </row>
    <row r="27" spans="2:30" ht="15" customHeight="1" thickBot="1" x14ac:dyDescent="0.4">
      <c r="B27" s="348" t="s">
        <v>368</v>
      </c>
      <c r="C27" s="391" t="s">
        <v>369</v>
      </c>
      <c r="D27" s="222">
        <f>VLOOKUP("Average",'RIMS II FTE Multipliers'!$B$9:$F$384,5,FALSE)</f>
        <v>2.7962270393965905</v>
      </c>
      <c r="E27" s="116" t="str">
        <f>E17</f>
        <v/>
      </c>
      <c r="F27" s="392" t="str">
        <f t="shared" si="6"/>
        <v/>
      </c>
      <c r="G27" s="393" t="str">
        <f t="shared" si="7"/>
        <v/>
      </c>
      <c r="H27" s="336"/>
      <c r="I27" s="3"/>
      <c r="J27" s="3"/>
      <c r="K27" s="3"/>
      <c r="L27" s="3"/>
      <c r="M27" s="3"/>
      <c r="N27" s="3"/>
    </row>
    <row r="28" spans="2:30" ht="15" customHeight="1" x14ac:dyDescent="0.35">
      <c r="B28" s="336"/>
      <c r="C28" s="336"/>
      <c r="D28" s="336"/>
      <c r="E28" s="117"/>
      <c r="F28" s="394"/>
      <c r="G28" s="394"/>
      <c r="H28" s="395"/>
      <c r="I28" s="3"/>
      <c r="J28" s="3"/>
      <c r="K28" s="3"/>
      <c r="L28" s="3"/>
      <c r="M28" s="3"/>
      <c r="N28" s="3"/>
    </row>
    <row r="29" spans="2:30" ht="15" customHeight="1" thickBot="1" x14ac:dyDescent="0.4">
      <c r="B29" s="336"/>
      <c r="C29" s="336"/>
      <c r="D29" s="336"/>
      <c r="E29" s="396"/>
      <c r="F29" s="336"/>
      <c r="G29" s="336"/>
      <c r="H29" s="336"/>
      <c r="I29" s="3"/>
      <c r="J29" s="3"/>
      <c r="K29" s="3"/>
      <c r="L29" s="3"/>
      <c r="M29" s="3"/>
      <c r="N29" s="3"/>
    </row>
    <row r="30" spans="2:30" ht="16.5" customHeight="1" x14ac:dyDescent="0.35">
      <c r="B30" s="450" t="s">
        <v>376</v>
      </c>
      <c r="C30" s="451"/>
      <c r="D30" s="336"/>
      <c r="E30" s="394"/>
      <c r="F30" s="336"/>
      <c r="G30" s="336"/>
      <c r="H30" s="336"/>
      <c r="I30" s="3"/>
      <c r="J30" s="3"/>
      <c r="K30" s="3"/>
      <c r="L30" s="3"/>
      <c r="M30" s="3"/>
      <c r="N30" s="3"/>
    </row>
    <row r="31" spans="2:30" ht="15" customHeight="1" thickBot="1" x14ac:dyDescent="0.4">
      <c r="B31" s="118" t="s">
        <v>377</v>
      </c>
      <c r="C31" s="119" t="s">
        <v>369</v>
      </c>
      <c r="D31" s="336"/>
      <c r="E31" s="336"/>
      <c r="F31" s="336"/>
      <c r="G31" s="336"/>
      <c r="H31" s="336"/>
      <c r="I31" s="3"/>
      <c r="J31" s="3"/>
      <c r="K31" s="3"/>
      <c r="L31" s="3"/>
      <c r="M31" s="3"/>
      <c r="N31" s="3"/>
    </row>
    <row r="32" spans="2:30" ht="15" customHeight="1" x14ac:dyDescent="0.35">
      <c r="B32" s="397">
        <v>2013</v>
      </c>
      <c r="C32" s="398">
        <v>101.301</v>
      </c>
      <c r="D32" s="336"/>
      <c r="E32" s="336"/>
      <c r="F32" s="336"/>
      <c r="G32" s="336"/>
      <c r="H32" s="336"/>
      <c r="I32" s="3"/>
      <c r="J32" s="3"/>
      <c r="K32" s="3"/>
      <c r="L32" s="3"/>
      <c r="M32" s="3"/>
      <c r="N32" s="3"/>
    </row>
    <row r="33" spans="2:14" ht="15" customHeight="1" x14ac:dyDescent="0.35">
      <c r="B33" s="399">
        <v>2014</v>
      </c>
      <c r="C33" s="400">
        <v>103.136</v>
      </c>
      <c r="D33" s="120"/>
      <c r="E33" s="121"/>
      <c r="F33" s="120"/>
      <c r="G33" s="120"/>
      <c r="H33" s="120"/>
      <c r="I33" s="3"/>
      <c r="J33" s="3"/>
      <c r="K33" s="3"/>
      <c r="L33" s="3"/>
      <c r="M33" s="3"/>
      <c r="N33" s="3"/>
    </row>
    <row r="34" spans="2:14" ht="15" customHeight="1" x14ac:dyDescent="0.35">
      <c r="B34" s="399">
        <v>2015</v>
      </c>
      <c r="C34" s="400">
        <v>103.669</v>
      </c>
      <c r="D34" s="122"/>
      <c r="E34" s="401"/>
      <c r="F34" s="122"/>
      <c r="G34" s="122"/>
      <c r="H34" s="122"/>
      <c r="I34" s="3"/>
      <c r="J34" s="3"/>
      <c r="K34" s="3"/>
      <c r="L34" s="3"/>
      <c r="M34" s="3"/>
      <c r="N34" s="3"/>
    </row>
    <row r="35" spans="2:14" ht="15" customHeight="1" x14ac:dyDescent="0.35">
      <c r="B35" s="399">
        <v>2016</v>
      </c>
      <c r="C35" s="400">
        <v>104.11199999999999</v>
      </c>
      <c r="D35" s="336"/>
      <c r="E35" s="336"/>
      <c r="F35" s="336"/>
      <c r="G35" s="336"/>
      <c r="H35" s="336"/>
      <c r="I35" s="3"/>
      <c r="J35" s="3"/>
      <c r="K35" s="3"/>
      <c r="L35" s="3"/>
      <c r="M35" s="3"/>
      <c r="N35" s="3"/>
    </row>
    <row r="36" spans="2:14" ht="15" customHeight="1" x14ac:dyDescent="0.35">
      <c r="B36" s="399">
        <v>2017</v>
      </c>
      <c r="C36" s="400">
        <v>105.961</v>
      </c>
      <c r="D36" s="336"/>
      <c r="E36" s="336"/>
      <c r="F36" s="336"/>
      <c r="G36" s="336"/>
      <c r="H36" s="336"/>
      <c r="I36" s="3"/>
      <c r="J36" s="3"/>
      <c r="K36" s="3"/>
      <c r="L36" s="3"/>
      <c r="M36" s="3"/>
      <c r="N36" s="3"/>
    </row>
    <row r="37" spans="2:14" ht="15" customHeight="1" x14ac:dyDescent="0.35">
      <c r="B37" s="399">
        <v>2018</v>
      </c>
      <c r="C37" s="400">
        <v>109.104</v>
      </c>
      <c r="D37" s="336"/>
      <c r="E37" s="336"/>
      <c r="F37" s="336"/>
      <c r="G37" s="336"/>
      <c r="H37" s="336"/>
      <c r="I37" s="3"/>
      <c r="J37" s="3"/>
      <c r="K37" s="3"/>
      <c r="L37" s="3"/>
      <c r="M37" s="3"/>
      <c r="N37" s="3"/>
    </row>
    <row r="38" spans="2:14" ht="15" customHeight="1" x14ac:dyDescent="0.35">
      <c r="B38" s="399">
        <v>2019</v>
      </c>
      <c r="C38" s="400">
        <v>111.824</v>
      </c>
      <c r="D38" s="336"/>
      <c r="E38" s="336"/>
      <c r="F38" s="336"/>
      <c r="G38" s="336"/>
      <c r="H38" s="336"/>
      <c r="I38" s="3"/>
      <c r="J38" s="3"/>
      <c r="K38" s="3"/>
      <c r="L38" s="3"/>
      <c r="M38" s="3"/>
      <c r="N38" s="3"/>
    </row>
    <row r="39" spans="2:14" ht="15" customHeight="1" thickBot="1" x14ac:dyDescent="0.4">
      <c r="B39" s="402">
        <v>2020</v>
      </c>
      <c r="C39" s="403">
        <v>113.13</v>
      </c>
      <c r="D39" s="336"/>
      <c r="E39" s="336"/>
      <c r="F39" s="336"/>
      <c r="G39" s="336"/>
      <c r="H39" s="336"/>
      <c r="I39" s="3"/>
      <c r="J39" s="3"/>
      <c r="K39" s="3"/>
      <c r="L39" s="3"/>
      <c r="M39" s="3"/>
      <c r="N39" s="3"/>
    </row>
    <row r="40" spans="2:14" ht="15" customHeight="1" x14ac:dyDescent="0.35">
      <c r="B40" s="336"/>
      <c r="C40" s="336"/>
      <c r="D40" s="336"/>
      <c r="E40" s="336"/>
      <c r="F40" s="336"/>
      <c r="G40" s="336"/>
      <c r="H40" s="336"/>
      <c r="I40" s="3"/>
      <c r="J40" s="3"/>
      <c r="K40" s="3"/>
      <c r="L40" s="3"/>
      <c r="M40" s="3"/>
      <c r="N40" s="3"/>
    </row>
    <row r="41" spans="2:14" ht="15" customHeight="1" x14ac:dyDescent="0.35">
      <c r="B41" s="123" t="s">
        <v>378</v>
      </c>
      <c r="C41" s="336"/>
      <c r="D41" s="336"/>
      <c r="E41" s="336"/>
      <c r="F41" s="336"/>
      <c r="G41" s="336"/>
      <c r="H41" s="336"/>
      <c r="I41" s="3"/>
      <c r="J41" s="3"/>
      <c r="K41" s="3"/>
      <c r="L41" s="3"/>
      <c r="M41" s="3"/>
      <c r="N41" s="3"/>
    </row>
    <row r="42" spans="2:14" ht="15" customHeight="1" x14ac:dyDescent="0.35">
      <c r="B42" s="336"/>
      <c r="C42" s="336"/>
      <c r="D42" s="336"/>
      <c r="E42" s="336"/>
      <c r="F42" s="336"/>
      <c r="G42" s="336"/>
      <c r="H42" s="336"/>
      <c r="I42" s="3"/>
      <c r="J42" s="3"/>
      <c r="K42" s="3"/>
      <c r="L42" s="3"/>
      <c r="M42" s="3"/>
      <c r="N42" s="3"/>
    </row>
    <row r="43" spans="2:14" ht="15" customHeight="1" x14ac:dyDescent="0.35">
      <c r="B43" s="336"/>
      <c r="C43" s="336"/>
      <c r="D43" s="336"/>
      <c r="E43" s="336"/>
      <c r="F43" s="336"/>
      <c r="G43" s="336"/>
      <c r="H43" s="336"/>
      <c r="I43" s="3"/>
      <c r="J43" s="3"/>
      <c r="K43" s="3"/>
      <c r="L43" s="3"/>
      <c r="M43" s="3"/>
      <c r="N43" s="3"/>
    </row>
    <row r="44" spans="2:14" ht="15" customHeight="1" x14ac:dyDescent="0.35">
      <c r="B44" s="336"/>
      <c r="C44" s="336"/>
      <c r="D44" s="336"/>
      <c r="E44" s="336"/>
      <c r="F44" s="336"/>
      <c r="G44" s="336"/>
      <c r="H44" s="336"/>
      <c r="I44" s="3"/>
      <c r="J44" s="3"/>
      <c r="K44" s="3"/>
      <c r="L44" s="3"/>
      <c r="M44" s="3"/>
      <c r="N44" s="3"/>
    </row>
    <row r="45" spans="2:14" ht="15" customHeight="1" x14ac:dyDescent="0.35">
      <c r="B45" s="3"/>
      <c r="C45" s="3"/>
      <c r="D45" s="3"/>
      <c r="E45" s="3"/>
      <c r="F45" s="3"/>
      <c r="G45" s="3"/>
      <c r="H45" s="3"/>
      <c r="I45" s="3"/>
      <c r="J45" s="3"/>
      <c r="K45" s="3"/>
      <c r="L45" s="3"/>
      <c r="M45" s="3"/>
      <c r="N45" s="3"/>
    </row>
    <row r="46" spans="2:14" ht="15" customHeight="1" x14ac:dyDescent="0.35">
      <c r="B46" s="3"/>
      <c r="C46" s="3"/>
      <c r="D46" s="3"/>
      <c r="E46" s="3"/>
      <c r="F46" s="3"/>
      <c r="G46" s="3"/>
      <c r="H46" s="3"/>
      <c r="I46" s="3"/>
      <c r="J46" s="3"/>
      <c r="K46" s="3"/>
      <c r="L46" s="3"/>
      <c r="M46" s="3"/>
      <c r="N46" s="3"/>
    </row>
    <row r="47" spans="2:14" ht="15" customHeight="1" x14ac:dyDescent="0.35">
      <c r="B47" s="40"/>
      <c r="C47" s="40"/>
      <c r="D47" s="40"/>
      <c r="E47" s="40"/>
      <c r="F47" s="40"/>
      <c r="G47" s="40"/>
      <c r="H47" s="3"/>
      <c r="I47" s="3"/>
      <c r="J47" s="3"/>
      <c r="K47" s="3"/>
      <c r="L47" s="3"/>
      <c r="M47" s="3"/>
      <c r="N47" s="3"/>
    </row>
    <row r="48" spans="2:14" ht="15" customHeight="1" x14ac:dyDescent="0.35">
      <c r="B48" s="305"/>
      <c r="C48" s="305"/>
      <c r="D48" s="305"/>
      <c r="E48" s="305"/>
      <c r="F48" s="305"/>
      <c r="G48" s="305"/>
      <c r="H48" s="305"/>
      <c r="I48" s="3"/>
      <c r="J48" s="3"/>
      <c r="K48" s="3"/>
      <c r="L48" s="3"/>
      <c r="M48" s="3"/>
      <c r="N48" s="3"/>
    </row>
    <row r="49" spans="2:14" ht="15" customHeight="1" x14ac:dyDescent="0.35">
      <c r="B49" s="305"/>
      <c r="C49" s="305"/>
      <c r="D49" s="305"/>
      <c r="E49" s="305"/>
      <c r="F49" s="305"/>
      <c r="G49" s="305"/>
      <c r="H49" s="305"/>
      <c r="I49" s="3"/>
      <c r="J49" s="3"/>
      <c r="K49" s="3"/>
      <c r="L49" s="3"/>
      <c r="M49" s="3"/>
      <c r="N49" s="3"/>
    </row>
    <row r="50" spans="2:14" ht="15" customHeight="1" x14ac:dyDescent="0.35">
      <c r="B50" s="305"/>
      <c r="C50" s="305"/>
      <c r="D50" s="305"/>
      <c r="E50" s="305"/>
      <c r="F50" s="305"/>
      <c r="G50" s="305"/>
      <c r="H50" s="305"/>
      <c r="I50" s="3"/>
      <c r="J50" s="3"/>
      <c r="K50" s="3"/>
      <c r="L50" s="3"/>
      <c r="M50" s="3"/>
      <c r="N50" s="3"/>
    </row>
    <row r="51" spans="2:14" ht="15" customHeight="1" x14ac:dyDescent="0.35">
      <c r="I51" s="3"/>
      <c r="J51" s="3"/>
      <c r="K51" s="3"/>
      <c r="L51" s="3"/>
      <c r="M51" s="3"/>
      <c r="N51" s="3"/>
    </row>
    <row r="52" spans="2:14" ht="15" customHeight="1" x14ac:dyDescent="0.35">
      <c r="I52" s="3"/>
      <c r="J52" s="3"/>
      <c r="K52" s="3"/>
      <c r="L52" s="3"/>
      <c r="M52" s="3"/>
      <c r="N52" s="3"/>
    </row>
    <row r="53" spans="2:14" ht="15" customHeight="1" x14ac:dyDescent="0.35">
      <c r="I53" s="3"/>
      <c r="J53" s="3"/>
      <c r="K53" s="3"/>
      <c r="L53" s="3"/>
      <c r="M53" s="3"/>
      <c r="N53" s="3"/>
    </row>
    <row r="54" spans="2:14" ht="15" customHeight="1" x14ac:dyDescent="0.35">
      <c r="I54" s="3"/>
      <c r="J54" s="3"/>
      <c r="K54" s="3"/>
      <c r="L54" s="3"/>
      <c r="M54" s="3"/>
      <c r="N54" s="3"/>
    </row>
    <row r="55" spans="2:14" ht="15" customHeight="1" x14ac:dyDescent="0.35">
      <c r="I55" s="3"/>
      <c r="J55" s="3"/>
      <c r="K55" s="3"/>
      <c r="L55" s="3"/>
      <c r="M55" s="3"/>
      <c r="N55" s="3"/>
    </row>
    <row r="56" spans="2:14" ht="15" customHeight="1" x14ac:dyDescent="0.35">
      <c r="I56" s="3"/>
      <c r="J56" s="3"/>
      <c r="K56" s="3"/>
      <c r="L56" s="3"/>
      <c r="M56" s="3"/>
      <c r="N56" s="3"/>
    </row>
    <row r="57" spans="2:14" ht="15" customHeight="1" x14ac:dyDescent="0.35">
      <c r="I57" s="3"/>
      <c r="J57" s="3"/>
      <c r="K57" s="3"/>
      <c r="L57" s="3"/>
      <c r="M57" s="3"/>
      <c r="N57" s="3"/>
    </row>
    <row r="58" spans="2:14" ht="15" customHeight="1" x14ac:dyDescent="0.35">
      <c r="I58" s="3"/>
      <c r="J58" s="3"/>
      <c r="K58" s="3"/>
      <c r="L58" s="3"/>
      <c r="M58" s="3"/>
      <c r="N58" s="3"/>
    </row>
    <row r="59" spans="2:14" ht="15" customHeight="1" x14ac:dyDescent="0.35">
      <c r="I59" s="3"/>
      <c r="J59" s="3"/>
      <c r="K59" s="3"/>
      <c r="L59" s="3"/>
      <c r="M59" s="3"/>
      <c r="N59" s="3"/>
    </row>
    <row r="60" spans="2:14" ht="15" customHeight="1" x14ac:dyDescent="0.35">
      <c r="I60" s="3"/>
      <c r="J60" s="3"/>
      <c r="K60" s="3"/>
      <c r="L60" s="3"/>
      <c r="M60" s="3"/>
      <c r="N60" s="3"/>
    </row>
    <row r="61" spans="2:14" ht="15" customHeight="1" x14ac:dyDescent="0.35">
      <c r="I61" s="3"/>
      <c r="J61" s="3"/>
      <c r="K61" s="3"/>
      <c r="L61" s="3"/>
      <c r="M61" s="3"/>
      <c r="N61" s="3"/>
    </row>
    <row r="62" spans="2:14" ht="15" customHeight="1" x14ac:dyDescent="0.35">
      <c r="I62" s="3"/>
      <c r="J62" s="3"/>
      <c r="K62" s="3"/>
      <c r="L62" s="3"/>
      <c r="M62" s="3"/>
      <c r="N62" s="3"/>
    </row>
    <row r="63" spans="2:14" ht="15" customHeight="1" x14ac:dyDescent="0.35">
      <c r="I63" s="3"/>
      <c r="J63" s="3"/>
      <c r="K63" s="3"/>
      <c r="L63" s="3"/>
      <c r="M63" s="3"/>
      <c r="N63" s="3"/>
    </row>
    <row r="64" spans="2:14" ht="15" customHeight="1" x14ac:dyDescent="0.35">
      <c r="I64" s="3"/>
      <c r="J64" s="3"/>
      <c r="K64" s="3"/>
      <c r="L64" s="3"/>
      <c r="M64" s="3"/>
      <c r="N64" s="3"/>
    </row>
    <row r="65" spans="9:14" ht="15" customHeight="1" x14ac:dyDescent="0.35">
      <c r="I65" s="3"/>
      <c r="J65" s="3"/>
      <c r="K65" s="3"/>
      <c r="L65" s="3"/>
      <c r="M65" s="3"/>
      <c r="N65" s="3"/>
    </row>
    <row r="66" spans="9:14" ht="15" customHeight="1" x14ac:dyDescent="0.35">
      <c r="I66" s="3"/>
      <c r="J66" s="3"/>
      <c r="K66" s="3"/>
      <c r="L66" s="3"/>
      <c r="M66" s="3"/>
      <c r="N66" s="3"/>
    </row>
    <row r="67" spans="9:14" ht="15" customHeight="1" x14ac:dyDescent="0.35">
      <c r="I67" s="3"/>
      <c r="J67" s="3"/>
      <c r="K67" s="3"/>
      <c r="L67" s="3"/>
      <c r="M67" s="3"/>
      <c r="N67" s="3"/>
    </row>
    <row r="68" spans="9:14" ht="15.5" x14ac:dyDescent="0.35">
      <c r="I68" s="3"/>
      <c r="J68" s="3"/>
      <c r="K68" s="3"/>
      <c r="L68" s="3"/>
      <c r="M68" s="3"/>
      <c r="N68" s="3"/>
    </row>
    <row r="69" spans="9:14" ht="15.5" x14ac:dyDescent="0.35">
      <c r="I69" s="3"/>
      <c r="J69" s="3"/>
      <c r="K69" s="3"/>
      <c r="L69" s="3"/>
      <c r="M69" s="3"/>
      <c r="N69" s="3"/>
    </row>
    <row r="70" spans="9:14" ht="15.5" x14ac:dyDescent="0.35">
      <c r="I70" s="3"/>
      <c r="J70" s="3"/>
      <c r="K70" s="3"/>
      <c r="L70" s="3"/>
      <c r="M70" s="3"/>
      <c r="N70" s="3"/>
    </row>
    <row r="71" spans="9:14" ht="15.5" x14ac:dyDescent="0.35">
      <c r="I71" s="3"/>
      <c r="J71" s="3"/>
      <c r="K71" s="3"/>
      <c r="L71" s="3"/>
      <c r="M71" s="3"/>
      <c r="N71" s="3"/>
    </row>
    <row r="72" spans="9:14" ht="15.5" x14ac:dyDescent="0.35">
      <c r="I72" s="3"/>
      <c r="J72" s="3"/>
      <c r="K72" s="3"/>
      <c r="L72" s="3"/>
      <c r="M72" s="3"/>
      <c r="N72" s="3"/>
    </row>
    <row r="73" spans="9:14" ht="15.5" x14ac:dyDescent="0.35">
      <c r="I73" s="3"/>
      <c r="J73" s="3"/>
      <c r="K73" s="3"/>
      <c r="L73" s="3"/>
      <c r="M73" s="3"/>
      <c r="N73" s="3"/>
    </row>
    <row r="74" spans="9:14" ht="15.5" x14ac:dyDescent="0.35">
      <c r="I74" s="3"/>
      <c r="J74" s="3"/>
      <c r="K74" s="3"/>
      <c r="L74" s="3"/>
      <c r="M74" s="3"/>
      <c r="N74" s="3"/>
    </row>
    <row r="75" spans="9:14" ht="15.5" x14ac:dyDescent="0.35">
      <c r="I75" s="3"/>
      <c r="J75" s="3"/>
      <c r="K75" s="3"/>
      <c r="L75" s="3"/>
      <c r="M75" s="3"/>
      <c r="N75" s="3"/>
    </row>
    <row r="76" spans="9:14" ht="15.5" x14ac:dyDescent="0.35">
      <c r="I76" s="3"/>
      <c r="J76" s="3"/>
      <c r="K76" s="3"/>
      <c r="L76" s="3"/>
      <c r="M76" s="3"/>
      <c r="N76" s="3"/>
    </row>
    <row r="77" spans="9:14" ht="15.5" x14ac:dyDescent="0.35">
      <c r="I77" s="3"/>
      <c r="J77" s="3"/>
      <c r="K77" s="3"/>
      <c r="L77" s="3"/>
      <c r="M77" s="3"/>
      <c r="N77" s="3"/>
    </row>
    <row r="78" spans="9:14" ht="15.5" x14ac:dyDescent="0.35">
      <c r="I78" s="3"/>
      <c r="J78" s="3"/>
      <c r="K78" s="3"/>
      <c r="L78" s="3"/>
      <c r="M78" s="3"/>
      <c r="N78" s="3"/>
    </row>
    <row r="79" spans="9:14" ht="15.5" x14ac:dyDescent="0.35">
      <c r="I79" s="3"/>
      <c r="J79" s="3"/>
      <c r="K79" s="3"/>
      <c r="L79" s="3"/>
      <c r="M79" s="3"/>
      <c r="N79" s="3"/>
    </row>
    <row r="80" spans="9:14" ht="15.5" x14ac:dyDescent="0.35">
      <c r="I80" s="3"/>
      <c r="J80" s="3"/>
      <c r="K80" s="3"/>
      <c r="L80" s="3"/>
      <c r="M80" s="3"/>
      <c r="N80" s="3"/>
    </row>
    <row r="81" spans="9:14" ht="15.5" x14ac:dyDescent="0.35">
      <c r="I81" s="3"/>
      <c r="J81" s="3"/>
      <c r="K81" s="3"/>
      <c r="L81" s="3"/>
      <c r="M81" s="3"/>
      <c r="N81" s="3"/>
    </row>
    <row r="82" spans="9:14" ht="15.5" x14ac:dyDescent="0.35">
      <c r="I82" s="3"/>
      <c r="J82" s="3"/>
      <c r="K82" s="3"/>
      <c r="L82" s="3"/>
      <c r="M82" s="3"/>
      <c r="N82" s="3"/>
    </row>
    <row r="83" spans="9:14" ht="15.5" x14ac:dyDescent="0.35">
      <c r="I83" s="3"/>
      <c r="J83" s="3"/>
      <c r="K83" s="3"/>
      <c r="L83" s="3"/>
      <c r="M83" s="3"/>
      <c r="N83" s="3"/>
    </row>
    <row r="84" spans="9:14" ht="15.5" x14ac:dyDescent="0.35">
      <c r="I84" s="3"/>
      <c r="J84" s="3"/>
      <c r="K84" s="3"/>
      <c r="L84" s="3"/>
      <c r="M84" s="3"/>
      <c r="N84" s="3"/>
    </row>
    <row r="85" spans="9:14" ht="15.5" x14ac:dyDescent="0.35">
      <c r="I85" s="3"/>
      <c r="J85" s="3"/>
      <c r="K85" s="3"/>
      <c r="L85" s="3"/>
      <c r="M85" s="3"/>
      <c r="N85" s="3"/>
    </row>
    <row r="86" spans="9:14" ht="15.5" x14ac:dyDescent="0.35">
      <c r="I86" s="3"/>
      <c r="J86" s="3"/>
      <c r="K86" s="3"/>
      <c r="L86" s="3"/>
      <c r="M86" s="3"/>
      <c r="N86" s="3"/>
    </row>
    <row r="87" spans="9:14" ht="15.5" x14ac:dyDescent="0.35">
      <c r="I87" s="3"/>
      <c r="J87" s="3"/>
      <c r="K87" s="3"/>
      <c r="L87" s="3"/>
      <c r="M87" s="3"/>
      <c r="N87" s="3"/>
    </row>
    <row r="88" spans="9:14" ht="15.5" x14ac:dyDescent="0.35">
      <c r="I88" s="3"/>
      <c r="J88" s="3"/>
      <c r="K88" s="3"/>
      <c r="L88" s="3"/>
      <c r="M88" s="3"/>
      <c r="N88" s="3"/>
    </row>
    <row r="89" spans="9:14" ht="15.5" x14ac:dyDescent="0.35">
      <c r="I89" s="3"/>
      <c r="J89" s="3"/>
      <c r="K89" s="3"/>
      <c r="L89" s="3"/>
      <c r="M89" s="3"/>
      <c r="N89" s="3"/>
    </row>
    <row r="90" spans="9:14" ht="15.5" x14ac:dyDescent="0.35">
      <c r="I90" s="3"/>
      <c r="J90" s="3"/>
      <c r="K90" s="3"/>
      <c r="L90" s="3"/>
      <c r="M90" s="3"/>
      <c r="N90" s="3"/>
    </row>
    <row r="91" spans="9:14" ht="15.5" x14ac:dyDescent="0.35">
      <c r="I91" s="3"/>
      <c r="J91" s="3"/>
      <c r="K91" s="3"/>
      <c r="L91" s="3"/>
      <c r="M91" s="3"/>
      <c r="N91" s="3"/>
    </row>
    <row r="92" spans="9:14" ht="15.5" x14ac:dyDescent="0.35">
      <c r="I92" s="3"/>
      <c r="J92" s="3"/>
      <c r="K92" s="3"/>
      <c r="L92" s="3"/>
      <c r="M92" s="3"/>
      <c r="N92" s="3"/>
    </row>
    <row r="93" spans="9:14" ht="15.5" x14ac:dyDescent="0.35">
      <c r="I93" s="3"/>
      <c r="J93" s="3"/>
      <c r="K93" s="3"/>
      <c r="L93" s="3"/>
      <c r="M93" s="3"/>
      <c r="N93" s="3"/>
    </row>
    <row r="94" spans="9:14" ht="15.5" x14ac:dyDescent="0.35">
      <c r="I94" s="3"/>
      <c r="J94" s="3"/>
      <c r="K94" s="3"/>
      <c r="L94" s="3"/>
      <c r="M94" s="3"/>
      <c r="N94" s="3"/>
    </row>
    <row r="95" spans="9:14" ht="15.5" x14ac:dyDescent="0.35">
      <c r="I95" s="3"/>
      <c r="J95" s="3"/>
      <c r="K95" s="3"/>
      <c r="L95" s="3"/>
      <c r="M95" s="3"/>
      <c r="N95" s="3"/>
    </row>
    <row r="96" spans="9:14" ht="15.5" x14ac:dyDescent="0.35">
      <c r="I96" s="3"/>
      <c r="J96" s="3"/>
      <c r="K96" s="3"/>
      <c r="L96" s="3"/>
      <c r="M96" s="3"/>
      <c r="N96" s="3"/>
    </row>
    <row r="97" spans="9:14" ht="15.5" x14ac:dyDescent="0.35">
      <c r="I97" s="3"/>
      <c r="J97" s="3"/>
      <c r="K97" s="3"/>
      <c r="L97" s="3"/>
      <c r="M97" s="3"/>
      <c r="N97" s="3"/>
    </row>
    <row r="98" spans="9:14" ht="15.5" x14ac:dyDescent="0.35">
      <c r="I98" s="3"/>
      <c r="J98" s="3"/>
      <c r="K98" s="3"/>
      <c r="L98" s="3"/>
      <c r="M98" s="3"/>
      <c r="N98" s="3"/>
    </row>
    <row r="99" spans="9:14" ht="15.5" x14ac:dyDescent="0.35">
      <c r="I99" s="3"/>
      <c r="J99" s="3"/>
      <c r="K99" s="3"/>
      <c r="L99" s="3"/>
      <c r="M99" s="3"/>
      <c r="N99" s="3"/>
    </row>
    <row r="100" spans="9:14" ht="15.5" x14ac:dyDescent="0.35">
      <c r="I100" s="3"/>
      <c r="J100" s="3"/>
      <c r="K100" s="3"/>
      <c r="L100" s="3"/>
      <c r="M100" s="3"/>
      <c r="N100" s="3"/>
    </row>
    <row r="101" spans="9:14" ht="15.5" x14ac:dyDescent="0.35">
      <c r="I101" s="3"/>
      <c r="J101" s="3"/>
      <c r="K101" s="3"/>
      <c r="L101" s="3"/>
      <c r="M101" s="3"/>
      <c r="N101" s="3"/>
    </row>
    <row r="102" spans="9:14" ht="15.5" x14ac:dyDescent="0.35">
      <c r="I102" s="3"/>
      <c r="J102" s="3"/>
      <c r="K102" s="3"/>
      <c r="L102" s="3"/>
      <c r="M102" s="3"/>
      <c r="N102" s="3"/>
    </row>
    <row r="103" spans="9:14" ht="15.5" x14ac:dyDescent="0.35">
      <c r="I103" s="3"/>
      <c r="J103" s="3"/>
      <c r="K103" s="3"/>
      <c r="L103" s="3"/>
      <c r="M103" s="3"/>
      <c r="N103" s="3"/>
    </row>
    <row r="104" spans="9:14" ht="15.5" x14ac:dyDescent="0.35">
      <c r="I104" s="3"/>
      <c r="J104" s="3"/>
      <c r="K104" s="3"/>
      <c r="L104" s="3"/>
      <c r="M104" s="3"/>
      <c r="N104" s="3"/>
    </row>
    <row r="105" spans="9:14" ht="15.5" x14ac:dyDescent="0.35">
      <c r="I105" s="3"/>
      <c r="J105" s="3"/>
      <c r="K105" s="3"/>
      <c r="L105" s="3"/>
      <c r="M105" s="3"/>
      <c r="N105" s="3"/>
    </row>
    <row r="106" spans="9:14" ht="15.5" x14ac:dyDescent="0.35">
      <c r="I106" s="3"/>
      <c r="J106" s="3"/>
      <c r="K106" s="3"/>
      <c r="L106" s="3"/>
      <c r="M106" s="3"/>
      <c r="N106" s="3"/>
    </row>
    <row r="107" spans="9:14" ht="15.5" x14ac:dyDescent="0.35">
      <c r="I107" s="3"/>
      <c r="J107" s="3"/>
      <c r="K107" s="3"/>
      <c r="L107" s="3"/>
      <c r="M107" s="3"/>
      <c r="N107" s="3"/>
    </row>
    <row r="108" spans="9:14" ht="15.5" x14ac:dyDescent="0.35">
      <c r="I108" s="3"/>
      <c r="J108" s="3"/>
      <c r="K108" s="3"/>
      <c r="L108" s="3"/>
      <c r="M108" s="3"/>
      <c r="N108" s="3"/>
    </row>
    <row r="109" spans="9:14" ht="15.5" x14ac:dyDescent="0.35">
      <c r="I109" s="3"/>
      <c r="J109" s="3"/>
      <c r="K109" s="3"/>
      <c r="L109" s="3"/>
      <c r="M109" s="3"/>
      <c r="N109" s="3"/>
    </row>
    <row r="110" spans="9:14" ht="15.5" x14ac:dyDescent="0.35">
      <c r="I110" s="3"/>
      <c r="J110" s="3"/>
      <c r="K110" s="3"/>
      <c r="L110" s="3"/>
      <c r="M110" s="3"/>
      <c r="N110" s="3"/>
    </row>
    <row r="111" spans="9:14" ht="15.5" x14ac:dyDescent="0.35">
      <c r="I111" s="3"/>
      <c r="J111" s="3"/>
      <c r="K111" s="3"/>
      <c r="L111" s="3"/>
      <c r="M111" s="3"/>
      <c r="N111" s="3"/>
    </row>
    <row r="112" spans="9:14" ht="15.5" x14ac:dyDescent="0.35">
      <c r="I112" s="3"/>
      <c r="J112" s="3"/>
      <c r="K112" s="3"/>
      <c r="L112" s="3"/>
      <c r="M112" s="3"/>
      <c r="N112" s="3"/>
    </row>
    <row r="113" spans="9:14" ht="15.5" x14ac:dyDescent="0.35">
      <c r="I113" s="3"/>
      <c r="J113" s="3"/>
      <c r="K113" s="3"/>
      <c r="L113" s="3"/>
      <c r="M113" s="3"/>
      <c r="N113" s="3"/>
    </row>
    <row r="114" spans="9:14" ht="15.5" x14ac:dyDescent="0.35">
      <c r="I114" s="3"/>
      <c r="J114" s="3"/>
      <c r="K114" s="3"/>
      <c r="L114" s="3"/>
      <c r="M114" s="3"/>
      <c r="N114" s="3"/>
    </row>
    <row r="115" spans="9:14" ht="15.5" x14ac:dyDescent="0.35">
      <c r="I115" s="3"/>
      <c r="J115" s="3"/>
      <c r="K115" s="3"/>
      <c r="L115" s="3"/>
      <c r="M115" s="3"/>
      <c r="N115" s="3"/>
    </row>
    <row r="116" spans="9:14" ht="15.5" x14ac:dyDescent="0.35">
      <c r="I116" s="3"/>
      <c r="J116" s="3"/>
      <c r="K116" s="3"/>
      <c r="L116" s="3"/>
      <c r="M116" s="3"/>
      <c r="N116" s="3"/>
    </row>
    <row r="117" spans="9:14" ht="15.5" x14ac:dyDescent="0.35">
      <c r="I117" s="3"/>
      <c r="J117" s="3"/>
      <c r="K117" s="3"/>
      <c r="L117" s="3"/>
      <c r="M117" s="3"/>
      <c r="N117" s="3"/>
    </row>
    <row r="118" spans="9:14" ht="15.5" x14ac:dyDescent="0.35">
      <c r="I118" s="3"/>
      <c r="J118" s="3"/>
      <c r="K118" s="3"/>
      <c r="L118" s="3"/>
      <c r="M118" s="3"/>
      <c r="N118" s="3"/>
    </row>
    <row r="119" spans="9:14" ht="15.5" x14ac:dyDescent="0.35">
      <c r="I119" s="3"/>
      <c r="J119" s="3"/>
      <c r="K119" s="3"/>
      <c r="L119" s="3"/>
      <c r="M119" s="3"/>
      <c r="N119" s="3"/>
    </row>
    <row r="120" spans="9:14" ht="15.5" x14ac:dyDescent="0.35">
      <c r="I120" s="3"/>
      <c r="J120" s="3"/>
      <c r="K120" s="3"/>
      <c r="L120" s="3"/>
      <c r="M120" s="3"/>
      <c r="N120" s="3"/>
    </row>
    <row r="121" spans="9:14" ht="15.5" x14ac:dyDescent="0.35">
      <c r="I121" s="3"/>
      <c r="J121" s="3"/>
      <c r="K121" s="3"/>
      <c r="L121" s="3"/>
      <c r="M121" s="3"/>
      <c r="N121" s="3"/>
    </row>
    <row r="122" spans="9:14" ht="15.5" x14ac:dyDescent="0.35">
      <c r="I122" s="3"/>
      <c r="J122" s="3"/>
      <c r="K122" s="3"/>
      <c r="L122" s="3"/>
      <c r="M122" s="3"/>
      <c r="N122" s="3"/>
    </row>
    <row r="123" spans="9:14" ht="15.5" x14ac:dyDescent="0.35">
      <c r="I123" s="3"/>
      <c r="J123" s="3"/>
      <c r="K123" s="3"/>
      <c r="L123" s="3"/>
      <c r="M123" s="3"/>
      <c r="N123" s="3"/>
    </row>
    <row r="124" spans="9:14" ht="15.5" x14ac:dyDescent="0.35">
      <c r="I124" s="3"/>
      <c r="J124" s="3"/>
      <c r="K124" s="3"/>
      <c r="L124" s="3"/>
      <c r="M124" s="3"/>
      <c r="N124" s="3"/>
    </row>
    <row r="125" spans="9:14" ht="15.5" x14ac:dyDescent="0.35">
      <c r="I125" s="3"/>
      <c r="J125" s="3"/>
      <c r="K125" s="3"/>
      <c r="L125" s="3"/>
      <c r="M125" s="3"/>
      <c r="N125" s="3"/>
    </row>
    <row r="126" spans="9:14" ht="15.5" x14ac:dyDescent="0.35">
      <c r="I126" s="3"/>
      <c r="J126" s="3"/>
      <c r="K126" s="3"/>
      <c r="L126" s="3"/>
      <c r="M126" s="3"/>
      <c r="N126" s="3"/>
    </row>
    <row r="127" spans="9:14" ht="15.5" x14ac:dyDescent="0.35">
      <c r="I127" s="3"/>
      <c r="J127" s="3"/>
      <c r="K127" s="3"/>
      <c r="L127" s="3"/>
      <c r="M127" s="3"/>
      <c r="N127" s="3"/>
    </row>
    <row r="128" spans="9:14" ht="15.5" x14ac:dyDescent="0.35">
      <c r="I128" s="3"/>
      <c r="J128" s="3"/>
      <c r="K128" s="3"/>
      <c r="L128" s="3"/>
      <c r="M128" s="3"/>
      <c r="N128" s="3"/>
    </row>
    <row r="129" spans="9:14" ht="15.5" x14ac:dyDescent="0.35">
      <c r="I129" s="3"/>
      <c r="J129" s="3"/>
      <c r="K129" s="3"/>
      <c r="L129" s="3"/>
      <c r="M129" s="3"/>
      <c r="N129" s="3"/>
    </row>
    <row r="130" spans="9:14" ht="15.5" x14ac:dyDescent="0.35">
      <c r="I130" s="3"/>
      <c r="J130" s="3"/>
      <c r="K130" s="3"/>
      <c r="L130" s="3"/>
      <c r="M130" s="3"/>
      <c r="N130" s="3"/>
    </row>
    <row r="131" spans="9:14" ht="15.5" x14ac:dyDescent="0.35">
      <c r="I131" s="3"/>
      <c r="J131" s="3"/>
      <c r="K131" s="3"/>
      <c r="L131" s="3"/>
      <c r="M131" s="3"/>
      <c r="N131" s="3"/>
    </row>
    <row r="132" spans="9:14" ht="15.5" x14ac:dyDescent="0.35">
      <c r="I132" s="3"/>
      <c r="J132" s="3"/>
      <c r="K132" s="3"/>
      <c r="L132" s="3"/>
      <c r="M132" s="3"/>
      <c r="N132" s="3"/>
    </row>
    <row r="133" spans="9:14" ht="15.5" x14ac:dyDescent="0.35">
      <c r="I133" s="3"/>
      <c r="J133" s="3"/>
      <c r="K133" s="3"/>
      <c r="L133" s="3"/>
      <c r="M133" s="3"/>
      <c r="N133" s="3"/>
    </row>
    <row r="134" spans="9:14" ht="15.5" x14ac:dyDescent="0.35">
      <c r="I134" s="3"/>
      <c r="J134" s="3"/>
      <c r="K134" s="3"/>
      <c r="L134" s="3"/>
      <c r="M134" s="3"/>
      <c r="N134" s="3"/>
    </row>
    <row r="135" spans="9:14" ht="15.5" x14ac:dyDescent="0.35">
      <c r="I135" s="3"/>
      <c r="J135" s="3"/>
      <c r="K135" s="3"/>
      <c r="L135" s="3"/>
      <c r="M135" s="3"/>
      <c r="N135" s="3"/>
    </row>
    <row r="136" spans="9:14" ht="15.5" x14ac:dyDescent="0.35">
      <c r="I136" s="3"/>
      <c r="J136" s="3"/>
      <c r="K136" s="3"/>
      <c r="L136" s="3"/>
      <c r="M136" s="3"/>
      <c r="N136" s="3"/>
    </row>
    <row r="137" spans="9:14" ht="15.5" x14ac:dyDescent="0.35">
      <c r="I137" s="3"/>
      <c r="J137" s="3"/>
      <c r="K137" s="3"/>
      <c r="L137" s="3"/>
      <c r="M137" s="3"/>
      <c r="N137" s="3"/>
    </row>
    <row r="138" spans="9:14" ht="15.5" x14ac:dyDescent="0.35">
      <c r="I138" s="3"/>
      <c r="J138" s="3"/>
      <c r="K138" s="3"/>
      <c r="L138" s="3"/>
      <c r="M138" s="3"/>
      <c r="N138" s="3"/>
    </row>
    <row r="139" spans="9:14" ht="15.5" x14ac:dyDescent="0.35">
      <c r="I139" s="3"/>
      <c r="J139" s="3"/>
      <c r="K139" s="3"/>
      <c r="L139" s="3"/>
      <c r="M139" s="3"/>
      <c r="N139" s="3"/>
    </row>
    <row r="140" spans="9:14" ht="15.5" x14ac:dyDescent="0.35">
      <c r="I140" s="3"/>
      <c r="J140" s="3"/>
      <c r="K140" s="3"/>
      <c r="L140" s="3"/>
      <c r="M140" s="3"/>
      <c r="N140" s="3"/>
    </row>
    <row r="141" spans="9:14" ht="15.5" x14ac:dyDescent="0.35">
      <c r="I141" s="3"/>
      <c r="J141" s="3"/>
      <c r="K141" s="3"/>
      <c r="L141" s="3"/>
      <c r="M141" s="3"/>
      <c r="N141" s="3"/>
    </row>
    <row r="142" spans="9:14" ht="15.5" x14ac:dyDescent="0.35">
      <c r="I142" s="3"/>
      <c r="J142" s="3"/>
      <c r="K142" s="3"/>
      <c r="L142" s="3"/>
      <c r="M142" s="3"/>
      <c r="N142" s="3"/>
    </row>
    <row r="143" spans="9:14" ht="15.5" x14ac:dyDescent="0.35">
      <c r="I143" s="3"/>
      <c r="J143" s="3"/>
      <c r="K143" s="3"/>
      <c r="L143" s="3"/>
      <c r="M143" s="3"/>
      <c r="N143" s="3"/>
    </row>
    <row r="144" spans="9:14" ht="15.5" x14ac:dyDescent="0.35">
      <c r="I144" s="3"/>
      <c r="J144" s="3"/>
      <c r="K144" s="3"/>
      <c r="L144" s="3"/>
      <c r="M144" s="3"/>
      <c r="N144" s="3"/>
    </row>
    <row r="145" spans="9:14" ht="15.5" x14ac:dyDescent="0.35">
      <c r="I145" s="3"/>
      <c r="J145" s="3"/>
      <c r="K145" s="3"/>
      <c r="L145" s="3"/>
      <c r="M145" s="3"/>
      <c r="N145" s="3"/>
    </row>
    <row r="146" spans="9:14" ht="15.5" x14ac:dyDescent="0.35">
      <c r="I146" s="3"/>
      <c r="J146" s="3"/>
      <c r="K146" s="3"/>
      <c r="L146" s="3"/>
      <c r="M146" s="3"/>
      <c r="N146" s="3"/>
    </row>
    <row r="147" spans="9:14" ht="15.5" x14ac:dyDescent="0.35">
      <c r="I147" s="3"/>
      <c r="J147" s="3"/>
      <c r="K147" s="3"/>
      <c r="L147" s="3"/>
      <c r="M147" s="3"/>
      <c r="N147" s="3"/>
    </row>
    <row r="148" spans="9:14" ht="15.5" x14ac:dyDescent="0.35">
      <c r="I148" s="3"/>
      <c r="J148" s="3"/>
      <c r="K148" s="3"/>
      <c r="L148" s="3"/>
      <c r="M148" s="3"/>
      <c r="N148" s="3"/>
    </row>
    <row r="149" spans="9:14" ht="15.5" x14ac:dyDescent="0.35">
      <c r="I149" s="3"/>
      <c r="J149" s="3"/>
      <c r="K149" s="3"/>
      <c r="L149" s="3"/>
      <c r="M149" s="3"/>
      <c r="N149" s="3"/>
    </row>
    <row r="150" spans="9:14" ht="15.5" x14ac:dyDescent="0.35">
      <c r="I150" s="3"/>
      <c r="J150" s="3"/>
      <c r="K150" s="3"/>
      <c r="L150" s="3"/>
      <c r="M150" s="3"/>
      <c r="N150" s="3"/>
    </row>
    <row r="151" spans="9:14" ht="15.5" x14ac:dyDescent="0.35">
      <c r="I151" s="3"/>
      <c r="J151" s="3"/>
      <c r="K151" s="3"/>
      <c r="L151" s="3"/>
      <c r="M151" s="3"/>
      <c r="N151" s="3"/>
    </row>
    <row r="152" spans="9:14" ht="15.5" x14ac:dyDescent="0.35">
      <c r="I152" s="3"/>
      <c r="J152" s="3"/>
      <c r="K152" s="3"/>
      <c r="L152" s="3"/>
      <c r="M152" s="3"/>
      <c r="N152" s="3"/>
    </row>
    <row r="153" spans="9:14" ht="15.5" x14ac:dyDescent="0.35">
      <c r="I153" s="3"/>
      <c r="J153" s="3"/>
      <c r="K153" s="3"/>
      <c r="L153" s="3"/>
      <c r="M153" s="3"/>
      <c r="N153" s="3"/>
    </row>
    <row r="154" spans="9:14" ht="15.5" x14ac:dyDescent="0.35">
      <c r="I154" s="3"/>
      <c r="J154" s="3"/>
      <c r="K154" s="3"/>
      <c r="L154" s="3"/>
      <c r="M154" s="3"/>
      <c r="N154" s="3"/>
    </row>
    <row r="155" spans="9:14" ht="15.5" x14ac:dyDescent="0.35">
      <c r="I155" s="3"/>
      <c r="J155" s="3"/>
      <c r="K155" s="3"/>
      <c r="L155" s="3"/>
      <c r="M155" s="3"/>
      <c r="N155" s="3"/>
    </row>
    <row r="156" spans="9:14" ht="15.5" x14ac:dyDescent="0.35">
      <c r="I156" s="3"/>
      <c r="J156" s="3"/>
      <c r="K156" s="3"/>
      <c r="L156" s="3"/>
      <c r="M156" s="3"/>
      <c r="N156" s="3"/>
    </row>
    <row r="157" spans="9:14" ht="15.5" x14ac:dyDescent="0.35">
      <c r="I157" s="3"/>
      <c r="J157" s="3"/>
      <c r="K157" s="3"/>
      <c r="L157" s="3"/>
      <c r="M157" s="3"/>
      <c r="N157" s="3"/>
    </row>
    <row r="158" spans="9:14" ht="15.5" x14ac:dyDescent="0.35">
      <c r="I158" s="3"/>
      <c r="J158" s="3"/>
      <c r="K158" s="3"/>
      <c r="L158" s="3"/>
      <c r="M158" s="3"/>
      <c r="N158" s="3"/>
    </row>
    <row r="159" spans="9:14" ht="15.5" x14ac:dyDescent="0.35">
      <c r="I159" s="3"/>
      <c r="J159" s="3"/>
      <c r="K159" s="3"/>
      <c r="L159" s="3"/>
      <c r="M159" s="3"/>
      <c r="N159" s="3"/>
    </row>
    <row r="160" spans="9:14" ht="15.5" x14ac:dyDescent="0.35">
      <c r="I160" s="3"/>
      <c r="J160" s="3"/>
      <c r="K160" s="3"/>
      <c r="L160" s="3"/>
      <c r="M160" s="3"/>
      <c r="N160" s="3"/>
    </row>
    <row r="161" spans="9:14" ht="15.5" x14ac:dyDescent="0.35">
      <c r="I161" s="3"/>
      <c r="J161" s="3"/>
      <c r="K161" s="3"/>
      <c r="L161" s="3"/>
      <c r="M161" s="3"/>
      <c r="N161" s="3"/>
    </row>
    <row r="162" spans="9:14" ht="15.5" x14ac:dyDescent="0.35">
      <c r="I162" s="3"/>
      <c r="J162" s="3"/>
      <c r="K162" s="3"/>
      <c r="L162" s="3"/>
      <c r="M162" s="3"/>
      <c r="N162" s="3"/>
    </row>
    <row r="163" spans="9:14" ht="15.5" x14ac:dyDescent="0.35">
      <c r="I163" s="3"/>
      <c r="J163" s="3"/>
      <c r="K163" s="3"/>
      <c r="L163" s="3"/>
      <c r="M163" s="3"/>
      <c r="N163" s="3"/>
    </row>
    <row r="164" spans="9:14" ht="15.5" x14ac:dyDescent="0.35">
      <c r="I164" s="3"/>
      <c r="J164" s="3"/>
      <c r="K164" s="3"/>
      <c r="L164" s="3"/>
      <c r="M164" s="3"/>
      <c r="N164" s="3"/>
    </row>
    <row r="165" spans="9:14" ht="15.5" x14ac:dyDescent="0.35">
      <c r="I165" s="3"/>
      <c r="J165" s="3"/>
      <c r="K165" s="3"/>
      <c r="L165" s="3"/>
      <c r="M165" s="3"/>
      <c r="N165" s="3"/>
    </row>
    <row r="166" spans="9:14" ht="15.5" x14ac:dyDescent="0.35">
      <c r="I166" s="3"/>
      <c r="J166" s="3"/>
      <c r="K166" s="3"/>
      <c r="L166" s="3"/>
      <c r="M166" s="3"/>
      <c r="N166" s="3"/>
    </row>
    <row r="167" spans="9:14" ht="15.5" x14ac:dyDescent="0.35">
      <c r="I167" s="3"/>
      <c r="J167" s="3"/>
      <c r="K167" s="3"/>
      <c r="L167" s="3"/>
      <c r="M167" s="3"/>
      <c r="N167" s="3"/>
    </row>
    <row r="168" spans="9:14" ht="15.5" x14ac:dyDescent="0.35">
      <c r="I168" s="3"/>
      <c r="J168" s="3"/>
      <c r="K168" s="3"/>
      <c r="L168" s="3"/>
      <c r="M168" s="3"/>
      <c r="N168" s="3"/>
    </row>
    <row r="169" spans="9:14" ht="15.5" x14ac:dyDescent="0.35">
      <c r="I169" s="3"/>
      <c r="J169" s="3"/>
      <c r="K169" s="3"/>
      <c r="L169" s="3"/>
      <c r="M169" s="3"/>
      <c r="N169" s="3"/>
    </row>
    <row r="170" spans="9:14" ht="15.5" x14ac:dyDescent="0.35">
      <c r="I170" s="3"/>
      <c r="J170" s="3"/>
      <c r="K170" s="3"/>
      <c r="L170" s="3"/>
      <c r="M170" s="3"/>
      <c r="N170" s="3"/>
    </row>
    <row r="171" spans="9:14" ht="15.5" x14ac:dyDescent="0.35">
      <c r="I171" s="3"/>
      <c r="J171" s="3"/>
      <c r="K171" s="3"/>
      <c r="L171" s="3"/>
      <c r="M171" s="3"/>
      <c r="N171" s="3"/>
    </row>
    <row r="172" spans="9:14" ht="15.5" x14ac:dyDescent="0.35">
      <c r="I172" s="3"/>
      <c r="J172" s="3"/>
      <c r="K172" s="3"/>
      <c r="L172" s="3"/>
      <c r="M172" s="3"/>
      <c r="N172" s="3"/>
    </row>
  </sheetData>
  <sheetProtection algorithmName="SHA-512" hashValue="wATNf276RHOu539lVhwn2p/eo8/P9HIVnARDydRqaSNwNgTrHVEj+DXkKuZ3el7fVRknW5j5SO+9np+SRrEPtQ==" saltValue="v86+jmO4NpIhUSLCSKKFMg==" spinCount="100000" sheet="1" objects="1" scenarios="1"/>
  <mergeCells count="1">
    <mergeCell ref="B30:C30"/>
  </mergeCells>
  <pageMargins left="0.7" right="0.7" top="0.98479166666666662" bottom="0.75" header="0.3" footer="0.3"/>
  <pageSetup scale="60" fitToWidth="0" fitToHeight="0" orientation="landscape" r:id="rId1"/>
  <headerFooter>
    <oddFooter>&amp;L&amp;"Avenir LT Std 55 Roman,Regular"&amp;12&amp;K000000
May 13, 2021&amp;C&amp;"Avenir LT Std 55 Roman,Regular"&amp;12Page &amp;P of &amp;N&amp;R&amp;"Avenir LT Std 55 Roman,Regular"&amp;12&amp;K000000&amp;A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356"/>
  <sheetViews>
    <sheetView showGridLines="0" topLeftCell="B5" zoomScaleNormal="100" zoomScalePageLayoutView="64" workbookViewId="0">
      <selection activeCell="B15" sqref="B15"/>
    </sheetView>
  </sheetViews>
  <sheetFormatPr defaultColWidth="9.1796875" defaultRowHeight="14" x14ac:dyDescent="0.3"/>
  <cols>
    <col min="1" max="1" width="4.453125" style="1" customWidth="1"/>
    <col min="2" max="2" width="105.54296875" style="1" bestFit="1" customWidth="1"/>
    <col min="3" max="3" width="17.453125" style="1" customWidth="1"/>
    <col min="4" max="4" width="36.453125" style="1" customWidth="1"/>
    <col min="5" max="5" width="6.54296875" style="1" customWidth="1"/>
    <col min="6" max="6" width="9.1796875" style="1" customWidth="1"/>
    <col min="7" max="7" width="34.54296875" style="1" bestFit="1" customWidth="1"/>
    <col min="8" max="8" width="19.453125" style="1" customWidth="1"/>
    <col min="9" max="9" width="16.81640625" style="1" customWidth="1"/>
    <col min="10" max="10" width="14.1796875" style="1" customWidth="1"/>
    <col min="11" max="11" width="31.54296875" style="1" customWidth="1"/>
    <col min="12" max="16384" width="9.1796875" style="1"/>
  </cols>
  <sheetData>
    <row r="1" spans="1:4" ht="18.75" customHeight="1" x14ac:dyDescent="0.3">
      <c r="A1" s="158"/>
      <c r="B1" s="84"/>
      <c r="C1" s="84"/>
      <c r="D1" s="84"/>
    </row>
    <row r="2" spans="1:4" ht="15" customHeight="1" x14ac:dyDescent="0.3"/>
    <row r="3" spans="1:4" ht="18.75" customHeight="1" x14ac:dyDescent="0.3">
      <c r="A3" s="158"/>
      <c r="B3" s="84"/>
      <c r="C3" s="84"/>
      <c r="D3" s="84"/>
    </row>
    <row r="4" spans="1:4" ht="15" customHeight="1" x14ac:dyDescent="0.3"/>
    <row r="5" spans="1:4" ht="18.75" customHeight="1" x14ac:dyDescent="0.3">
      <c r="A5" s="158"/>
      <c r="B5" s="84"/>
      <c r="C5" s="84"/>
      <c r="D5" s="84"/>
    </row>
    <row r="6" spans="1:4" ht="15" customHeight="1" x14ac:dyDescent="0.3"/>
    <row r="7" spans="1:4" ht="15" customHeight="1" x14ac:dyDescent="0.3">
      <c r="A7" s="8"/>
      <c r="B7" s="8"/>
      <c r="C7" s="8"/>
      <c r="D7" s="8"/>
    </row>
    <row r="8" spans="1:4" ht="15" customHeight="1" thickBot="1" x14ac:dyDescent="0.35">
      <c r="A8" s="8"/>
      <c r="B8" s="8"/>
      <c r="C8" s="8"/>
      <c r="D8" s="8"/>
    </row>
    <row r="9" spans="1:4" ht="15" customHeight="1" thickBot="1" x14ac:dyDescent="0.35">
      <c r="B9" s="85" t="s">
        <v>379</v>
      </c>
      <c r="C9" s="86" t="s">
        <v>363</v>
      </c>
      <c r="D9" s="8"/>
    </row>
    <row r="10" spans="1:4" ht="18" customHeight="1" x14ac:dyDescent="0.35">
      <c r="B10" s="87" t="s">
        <v>183</v>
      </c>
      <c r="C10" s="404">
        <v>541200</v>
      </c>
    </row>
    <row r="11" spans="1:4" ht="18" customHeight="1" x14ac:dyDescent="0.35">
      <c r="B11" s="88" t="s">
        <v>189</v>
      </c>
      <c r="C11" s="405" t="s">
        <v>380</v>
      </c>
    </row>
    <row r="12" spans="1:4" ht="18" customHeight="1" x14ac:dyDescent="0.35">
      <c r="B12" s="88" t="s">
        <v>212</v>
      </c>
      <c r="C12" s="406" t="s">
        <v>381</v>
      </c>
    </row>
    <row r="13" spans="1:4" ht="18" customHeight="1" x14ac:dyDescent="0.35">
      <c r="B13" s="88" t="s">
        <v>234</v>
      </c>
      <c r="C13" s="405" t="s">
        <v>382</v>
      </c>
    </row>
    <row r="14" spans="1:4" ht="18" customHeight="1" x14ac:dyDescent="0.35">
      <c r="B14" s="88" t="s">
        <v>250</v>
      </c>
      <c r="C14" s="405" t="s">
        <v>383</v>
      </c>
    </row>
    <row r="15" spans="1:4" ht="18" customHeight="1" x14ac:dyDescent="0.35">
      <c r="B15" s="88" t="s">
        <v>263</v>
      </c>
      <c r="C15" s="405" t="s">
        <v>383</v>
      </c>
    </row>
    <row r="16" spans="1:4" ht="18" customHeight="1" x14ac:dyDescent="0.35">
      <c r="B16" s="88" t="s">
        <v>165</v>
      </c>
      <c r="C16" s="405">
        <v>541511</v>
      </c>
    </row>
    <row r="17" spans="2:26" ht="18" customHeight="1" x14ac:dyDescent="0.35">
      <c r="B17" s="388" t="s">
        <v>164</v>
      </c>
      <c r="C17" s="406">
        <v>541300</v>
      </c>
    </row>
    <row r="18" spans="2:26" ht="18" customHeight="1" x14ac:dyDescent="0.35">
      <c r="B18" s="388" t="s">
        <v>204</v>
      </c>
      <c r="C18" s="406" t="s">
        <v>384</v>
      </c>
    </row>
    <row r="19" spans="2:26" ht="18" customHeight="1" x14ac:dyDescent="0.35">
      <c r="B19" s="388" t="s">
        <v>227</v>
      </c>
      <c r="C19" s="406" t="s">
        <v>385</v>
      </c>
    </row>
    <row r="20" spans="2:26" ht="18" customHeight="1" x14ac:dyDescent="0.35">
      <c r="B20" s="388" t="s">
        <v>180</v>
      </c>
      <c r="C20" s="406">
        <v>541300</v>
      </c>
    </row>
    <row r="21" spans="2:26" ht="18" customHeight="1" x14ac:dyDescent="0.35">
      <c r="B21" s="407" t="s">
        <v>253</v>
      </c>
      <c r="C21" s="406" t="s">
        <v>386</v>
      </c>
    </row>
    <row r="22" spans="2:26" ht="18" customHeight="1" x14ac:dyDescent="0.35">
      <c r="B22" s="388" t="s">
        <v>168</v>
      </c>
      <c r="C22" s="406">
        <v>2332</v>
      </c>
    </row>
    <row r="23" spans="2:26" ht="18" customHeight="1" x14ac:dyDescent="0.35">
      <c r="B23" s="388" t="s">
        <v>178</v>
      </c>
      <c r="C23" s="406" t="s">
        <v>387</v>
      </c>
      <c r="E23" s="3"/>
      <c r="F23" s="3"/>
      <c r="G23" s="3"/>
      <c r="H23" s="3"/>
      <c r="I23" s="3"/>
      <c r="J23" s="3"/>
      <c r="K23" s="3"/>
      <c r="L23" s="3"/>
      <c r="M23" s="3"/>
      <c r="N23" s="3"/>
      <c r="O23" s="3"/>
      <c r="P23" s="3"/>
      <c r="Q23" s="3"/>
      <c r="R23" s="3"/>
      <c r="S23" s="3"/>
      <c r="T23" s="3"/>
      <c r="U23" s="3"/>
      <c r="V23" s="3"/>
      <c r="W23" s="3"/>
      <c r="X23" s="4"/>
      <c r="Y23" s="4"/>
      <c r="Z23" s="3"/>
    </row>
    <row r="24" spans="2:26" ht="18" customHeight="1" x14ac:dyDescent="0.35">
      <c r="B24" s="388" t="s">
        <v>210</v>
      </c>
      <c r="C24" s="406">
        <v>2332</v>
      </c>
      <c r="E24" s="3"/>
      <c r="F24" s="3"/>
      <c r="G24" s="3"/>
      <c r="H24" s="3"/>
      <c r="I24" s="3"/>
      <c r="J24" s="3"/>
      <c r="K24" s="3"/>
      <c r="L24" s="3"/>
      <c r="M24" s="3"/>
      <c r="N24" s="3"/>
      <c r="O24" s="3"/>
      <c r="P24" s="3"/>
      <c r="Q24" s="3"/>
      <c r="R24" s="3"/>
      <c r="S24" s="3"/>
      <c r="T24" s="3"/>
      <c r="U24" s="3"/>
      <c r="V24" s="3"/>
      <c r="W24" s="3"/>
      <c r="X24" s="4"/>
      <c r="Y24" s="4"/>
      <c r="Z24" s="3"/>
    </row>
    <row r="25" spans="2:26" ht="18" customHeight="1" x14ac:dyDescent="0.35">
      <c r="B25" s="89" t="s">
        <v>171</v>
      </c>
      <c r="C25" s="406">
        <v>2332</v>
      </c>
      <c r="E25" s="3"/>
      <c r="F25" s="3"/>
      <c r="G25" s="3"/>
      <c r="H25" s="3"/>
      <c r="I25" s="3"/>
      <c r="J25" s="3"/>
    </row>
    <row r="26" spans="2:26" ht="18" customHeight="1" x14ac:dyDescent="0.35">
      <c r="B26" s="90" t="s">
        <v>236</v>
      </c>
      <c r="C26" s="406" t="s">
        <v>387</v>
      </c>
      <c r="E26" s="3"/>
      <c r="F26" s="3"/>
      <c r="G26" s="3"/>
      <c r="H26" s="3"/>
      <c r="I26" s="3"/>
      <c r="J26" s="3"/>
    </row>
    <row r="27" spans="2:26" ht="18" customHeight="1" x14ac:dyDescent="0.35">
      <c r="B27" s="388" t="s">
        <v>215</v>
      </c>
      <c r="C27" s="406" t="s">
        <v>387</v>
      </c>
      <c r="E27" s="3"/>
      <c r="F27" s="3"/>
      <c r="G27" s="3"/>
      <c r="H27" s="3"/>
      <c r="I27" s="3"/>
      <c r="J27" s="3"/>
    </row>
    <row r="28" spans="2:26" ht="18" customHeight="1" x14ac:dyDescent="0.35">
      <c r="B28" s="388" t="s">
        <v>176</v>
      </c>
      <c r="C28" s="406" t="s">
        <v>387</v>
      </c>
      <c r="E28" s="3"/>
      <c r="F28" s="3"/>
      <c r="G28" s="3"/>
      <c r="H28" s="3"/>
      <c r="I28" s="3"/>
      <c r="J28" s="3"/>
    </row>
    <row r="29" spans="2:26" ht="18" customHeight="1" x14ac:dyDescent="0.35">
      <c r="B29" s="388" t="s">
        <v>177</v>
      </c>
      <c r="C29" s="406">
        <v>2332</v>
      </c>
      <c r="E29" s="3"/>
      <c r="F29" s="3"/>
      <c r="G29" s="3"/>
      <c r="H29" s="3"/>
      <c r="I29" s="3"/>
      <c r="J29" s="3"/>
    </row>
    <row r="30" spans="2:26" ht="18" customHeight="1" x14ac:dyDescent="0.35">
      <c r="B30" s="388" t="s">
        <v>173</v>
      </c>
      <c r="C30" s="406">
        <v>2332</v>
      </c>
      <c r="E30" s="3"/>
      <c r="F30" s="3"/>
      <c r="G30" s="3"/>
      <c r="H30" s="3"/>
      <c r="I30" s="3"/>
      <c r="J30" s="3"/>
    </row>
    <row r="31" spans="2:26" ht="18" customHeight="1" x14ac:dyDescent="0.35">
      <c r="B31" s="388" t="s">
        <v>229</v>
      </c>
      <c r="C31" s="406">
        <v>2332</v>
      </c>
      <c r="E31" s="3"/>
      <c r="F31" s="3"/>
      <c r="G31" s="3"/>
      <c r="H31" s="3"/>
      <c r="I31" s="3"/>
      <c r="J31" s="3"/>
    </row>
    <row r="32" spans="2:26" ht="18" customHeight="1" x14ac:dyDescent="0.35">
      <c r="B32" s="388" t="s">
        <v>237</v>
      </c>
      <c r="C32" s="406" t="s">
        <v>387</v>
      </c>
      <c r="E32" s="3"/>
      <c r="F32" s="3"/>
      <c r="G32" s="3"/>
      <c r="H32" s="3"/>
      <c r="I32" s="3"/>
      <c r="J32" s="3"/>
    </row>
    <row r="33" spans="2:10" ht="18" customHeight="1" x14ac:dyDescent="0.35">
      <c r="B33" s="90" t="s">
        <v>182</v>
      </c>
      <c r="C33" s="406" t="s">
        <v>387</v>
      </c>
      <c r="E33" s="3"/>
      <c r="F33" s="3"/>
      <c r="G33" s="3"/>
      <c r="H33" s="3"/>
      <c r="I33" s="3"/>
      <c r="J33" s="3"/>
    </row>
    <row r="34" spans="2:10" ht="18" customHeight="1" x14ac:dyDescent="0.35">
      <c r="B34" s="90" t="s">
        <v>288</v>
      </c>
      <c r="C34" s="406">
        <v>2332</v>
      </c>
      <c r="E34" s="3"/>
      <c r="F34" s="3"/>
      <c r="G34" s="3"/>
      <c r="H34" s="3"/>
      <c r="I34" s="3"/>
      <c r="J34" s="3"/>
    </row>
    <row r="35" spans="2:10" ht="18" customHeight="1" x14ac:dyDescent="0.35">
      <c r="B35" s="388" t="s">
        <v>265</v>
      </c>
      <c r="C35" s="406" t="s">
        <v>388</v>
      </c>
      <c r="E35" s="3"/>
      <c r="F35" s="3"/>
      <c r="G35" s="3"/>
      <c r="H35" s="3"/>
      <c r="I35" s="3"/>
      <c r="J35" s="3"/>
    </row>
    <row r="36" spans="2:10" ht="18" customHeight="1" x14ac:dyDescent="0.35">
      <c r="B36" s="89" t="s">
        <v>200</v>
      </c>
      <c r="C36" s="406">
        <v>2332</v>
      </c>
      <c r="E36" s="3"/>
      <c r="F36" s="3"/>
      <c r="G36" s="3"/>
      <c r="H36" s="3"/>
      <c r="I36" s="3"/>
      <c r="J36" s="3"/>
    </row>
    <row r="37" spans="2:10" ht="18" customHeight="1" x14ac:dyDescent="0.35">
      <c r="B37" s="89" t="s">
        <v>194</v>
      </c>
      <c r="C37" s="406">
        <v>541700</v>
      </c>
      <c r="E37" s="3"/>
      <c r="F37" s="3"/>
      <c r="G37" s="3"/>
      <c r="H37" s="3"/>
      <c r="I37" s="3"/>
      <c r="J37" s="3"/>
    </row>
    <row r="38" spans="2:10" ht="18" customHeight="1" x14ac:dyDescent="0.35">
      <c r="B38" s="388" t="s">
        <v>220</v>
      </c>
      <c r="C38" s="406">
        <v>541610</v>
      </c>
      <c r="E38" s="3"/>
      <c r="F38" s="3"/>
      <c r="G38" s="3"/>
      <c r="H38" s="3"/>
      <c r="I38" s="3"/>
      <c r="J38" s="3"/>
    </row>
    <row r="39" spans="2:10" ht="18" customHeight="1" x14ac:dyDescent="0.35">
      <c r="B39" s="388" t="s">
        <v>244</v>
      </c>
      <c r="C39" s="406">
        <v>562000</v>
      </c>
      <c r="E39" s="3"/>
      <c r="F39" s="3"/>
      <c r="G39" s="3"/>
      <c r="H39" s="3"/>
      <c r="I39" s="3"/>
      <c r="J39" s="3"/>
    </row>
    <row r="40" spans="2:10" ht="18" customHeight="1" x14ac:dyDescent="0.35">
      <c r="B40" s="388" t="s">
        <v>170</v>
      </c>
      <c r="C40" s="406">
        <v>115000</v>
      </c>
      <c r="E40" s="3"/>
      <c r="F40" s="3"/>
      <c r="G40" s="3"/>
      <c r="H40" s="3"/>
      <c r="I40" s="3"/>
      <c r="J40" s="3"/>
    </row>
    <row r="41" spans="2:10" ht="18" customHeight="1" x14ac:dyDescent="0.35">
      <c r="B41" s="90" t="s">
        <v>169</v>
      </c>
      <c r="C41" s="406">
        <v>541300</v>
      </c>
      <c r="E41" s="3"/>
      <c r="F41" s="3"/>
      <c r="G41" s="3"/>
      <c r="H41" s="3"/>
      <c r="I41" s="3"/>
      <c r="J41" s="3"/>
    </row>
    <row r="42" spans="2:10" ht="18" customHeight="1" x14ac:dyDescent="0.35">
      <c r="B42" s="90" t="s">
        <v>187</v>
      </c>
      <c r="C42" s="406" t="s">
        <v>382</v>
      </c>
      <c r="E42" s="3"/>
      <c r="F42" s="3"/>
      <c r="G42" s="3"/>
      <c r="H42" s="3"/>
      <c r="I42" s="3"/>
      <c r="J42" s="3"/>
    </row>
    <row r="43" spans="2:10" ht="18" customHeight="1" x14ac:dyDescent="0.35">
      <c r="B43" s="388" t="s">
        <v>185</v>
      </c>
      <c r="C43" s="406">
        <v>115000</v>
      </c>
      <c r="E43" s="3"/>
      <c r="F43" s="3"/>
      <c r="G43" s="3"/>
      <c r="H43" s="3"/>
      <c r="I43" s="3"/>
      <c r="J43" s="3"/>
    </row>
    <row r="44" spans="2:10" ht="18" customHeight="1" x14ac:dyDescent="0.35">
      <c r="B44" s="388" t="s">
        <v>175</v>
      </c>
      <c r="C44" s="406">
        <v>115000</v>
      </c>
      <c r="E44" s="3"/>
      <c r="F44" s="3"/>
      <c r="G44" s="3"/>
      <c r="H44" s="3"/>
      <c r="I44" s="3"/>
      <c r="J44" s="3"/>
    </row>
    <row r="45" spans="2:10" ht="18" customHeight="1" x14ac:dyDescent="0.35">
      <c r="B45" s="388" t="s">
        <v>389</v>
      </c>
      <c r="C45" s="406">
        <v>484000</v>
      </c>
      <c r="E45" s="3"/>
      <c r="F45" s="3"/>
      <c r="G45" s="3"/>
      <c r="H45" s="3"/>
      <c r="I45" s="3"/>
      <c r="J45" s="3"/>
    </row>
    <row r="46" spans="2:10" ht="18" customHeight="1" x14ac:dyDescent="0.35">
      <c r="B46" s="388" t="s">
        <v>224</v>
      </c>
      <c r="C46" s="406">
        <v>484000</v>
      </c>
      <c r="E46" s="3"/>
      <c r="F46" s="3"/>
      <c r="G46" s="3"/>
      <c r="H46" s="3"/>
      <c r="I46" s="3"/>
      <c r="J46" s="3"/>
    </row>
    <row r="47" spans="2:10" ht="18" customHeight="1" x14ac:dyDescent="0.35">
      <c r="B47" s="388" t="s">
        <v>162</v>
      </c>
      <c r="C47" s="406" t="s">
        <v>390</v>
      </c>
      <c r="E47" s="3"/>
      <c r="F47" s="3"/>
      <c r="G47" s="3"/>
      <c r="H47" s="3"/>
      <c r="I47" s="3"/>
      <c r="J47" s="3"/>
    </row>
    <row r="48" spans="2:10" ht="18" customHeight="1" x14ac:dyDescent="0.35">
      <c r="B48" s="388" t="s">
        <v>192</v>
      </c>
      <c r="C48" s="406">
        <v>2332</v>
      </c>
      <c r="E48" s="3"/>
      <c r="F48" s="3"/>
      <c r="G48" s="3"/>
      <c r="H48" s="3"/>
      <c r="I48" s="3"/>
      <c r="J48" s="3"/>
    </row>
    <row r="49" spans="2:10" ht="18" customHeight="1" x14ac:dyDescent="0.35">
      <c r="B49" s="388" t="s">
        <v>240</v>
      </c>
      <c r="C49" s="406" t="s">
        <v>390</v>
      </c>
      <c r="E49" s="3"/>
      <c r="F49" s="3"/>
      <c r="G49" s="3"/>
      <c r="H49" s="3"/>
      <c r="I49" s="3"/>
      <c r="J49" s="3"/>
    </row>
    <row r="50" spans="2:10" ht="18" customHeight="1" x14ac:dyDescent="0.35">
      <c r="B50" s="388" t="s">
        <v>166</v>
      </c>
      <c r="C50" s="406" t="s">
        <v>390</v>
      </c>
      <c r="E50" s="3"/>
      <c r="F50" s="3"/>
      <c r="G50" s="3"/>
      <c r="H50" s="3"/>
      <c r="I50" s="3"/>
      <c r="J50" s="3"/>
    </row>
    <row r="51" spans="2:10" ht="18" customHeight="1" x14ac:dyDescent="0.35">
      <c r="B51" s="388" t="s">
        <v>202</v>
      </c>
      <c r="C51" s="406" t="s">
        <v>390</v>
      </c>
      <c r="E51" s="3"/>
      <c r="F51" s="3"/>
      <c r="G51" s="3"/>
      <c r="H51" s="3"/>
      <c r="I51" s="3"/>
      <c r="J51" s="3"/>
    </row>
    <row r="52" spans="2:10" ht="18" customHeight="1" x14ac:dyDescent="0.35">
      <c r="B52" s="89" t="s">
        <v>242</v>
      </c>
      <c r="C52" s="406">
        <v>2332</v>
      </c>
      <c r="E52" s="3"/>
      <c r="F52" s="3"/>
      <c r="G52" s="3"/>
      <c r="H52" s="3"/>
      <c r="I52" s="3"/>
      <c r="J52" s="3"/>
    </row>
    <row r="53" spans="2:10" ht="18" customHeight="1" x14ac:dyDescent="0.35">
      <c r="B53" s="90" t="s">
        <v>198</v>
      </c>
      <c r="C53" s="406" t="s">
        <v>390</v>
      </c>
      <c r="E53" s="3"/>
      <c r="F53" s="3"/>
      <c r="G53" s="3"/>
      <c r="H53" s="3"/>
      <c r="I53" s="3"/>
      <c r="J53" s="3"/>
    </row>
    <row r="54" spans="2:10" ht="18" customHeight="1" x14ac:dyDescent="0.35">
      <c r="B54" s="90" t="s">
        <v>223</v>
      </c>
      <c r="C54" s="406">
        <v>2332</v>
      </c>
      <c r="E54" s="3"/>
      <c r="F54" s="3"/>
      <c r="G54" s="3"/>
      <c r="H54" s="3"/>
      <c r="I54" s="3"/>
      <c r="J54" s="3"/>
    </row>
    <row r="55" spans="2:10" ht="18" customHeight="1" x14ac:dyDescent="0.35">
      <c r="B55" s="388" t="s">
        <v>211</v>
      </c>
      <c r="C55" s="406">
        <v>2332</v>
      </c>
      <c r="E55" s="3"/>
      <c r="F55" s="3"/>
      <c r="G55" s="3"/>
      <c r="H55" s="3"/>
      <c r="I55" s="3"/>
      <c r="J55" s="3"/>
    </row>
    <row r="56" spans="2:10" ht="18" customHeight="1" x14ac:dyDescent="0.35">
      <c r="B56" s="388" t="s">
        <v>208</v>
      </c>
      <c r="C56" s="406" t="s">
        <v>390</v>
      </c>
      <c r="E56" s="3"/>
      <c r="F56" s="3"/>
      <c r="G56" s="3"/>
      <c r="H56" s="3"/>
      <c r="I56" s="3"/>
      <c r="J56" s="3"/>
    </row>
    <row r="57" spans="2:10" ht="18" customHeight="1" x14ac:dyDescent="0.35">
      <c r="B57" s="388" t="s">
        <v>230</v>
      </c>
      <c r="C57" s="406">
        <v>561700</v>
      </c>
      <c r="E57" s="3"/>
      <c r="F57" s="3"/>
      <c r="G57" s="3"/>
      <c r="H57" s="3"/>
      <c r="I57" s="3"/>
      <c r="J57" s="3"/>
    </row>
    <row r="58" spans="2:10" ht="18" customHeight="1" x14ac:dyDescent="0.35">
      <c r="B58" s="388" t="s">
        <v>312</v>
      </c>
      <c r="C58" s="406" t="s">
        <v>390</v>
      </c>
      <c r="E58" s="3"/>
      <c r="F58" s="3"/>
      <c r="G58" s="3"/>
      <c r="H58" s="3"/>
      <c r="I58" s="3"/>
      <c r="J58" s="3"/>
    </row>
    <row r="59" spans="2:10" ht="18" customHeight="1" x14ac:dyDescent="0.35">
      <c r="B59" s="89" t="s">
        <v>257</v>
      </c>
      <c r="C59" s="406">
        <v>112120</v>
      </c>
      <c r="E59" s="3"/>
      <c r="F59" s="3"/>
      <c r="G59" s="3"/>
      <c r="H59" s="3"/>
      <c r="I59" s="3"/>
      <c r="J59" s="3"/>
    </row>
    <row r="60" spans="2:10" ht="18" customHeight="1" x14ac:dyDescent="0.35">
      <c r="B60" s="388" t="s">
        <v>216</v>
      </c>
      <c r="C60" s="406">
        <v>541300</v>
      </c>
      <c r="E60" s="3"/>
      <c r="F60" s="3"/>
      <c r="G60" s="3"/>
      <c r="H60" s="3"/>
      <c r="I60" s="3"/>
      <c r="J60" s="3"/>
    </row>
    <row r="61" spans="2:10" ht="18" customHeight="1" x14ac:dyDescent="0.35">
      <c r="B61" s="408" t="s">
        <v>209</v>
      </c>
      <c r="C61" s="406">
        <v>541610</v>
      </c>
      <c r="E61" s="3"/>
      <c r="F61" s="3"/>
      <c r="G61" s="3"/>
      <c r="H61" s="3"/>
      <c r="I61" s="3"/>
      <c r="J61" s="3"/>
    </row>
    <row r="62" spans="2:10" ht="18" customHeight="1" x14ac:dyDescent="0.35">
      <c r="B62" s="408" t="s">
        <v>195</v>
      </c>
      <c r="C62" s="406" t="s">
        <v>383</v>
      </c>
      <c r="E62" s="3"/>
      <c r="F62" s="3"/>
      <c r="G62" s="3"/>
      <c r="H62" s="3"/>
      <c r="I62" s="3"/>
      <c r="J62" s="3"/>
    </row>
    <row r="63" spans="2:10" ht="18" customHeight="1" x14ac:dyDescent="0.35">
      <c r="B63" s="388" t="s">
        <v>172</v>
      </c>
      <c r="C63" s="406">
        <v>115000</v>
      </c>
      <c r="E63" s="3"/>
      <c r="F63" s="3"/>
      <c r="G63" s="3"/>
      <c r="H63" s="3"/>
      <c r="I63" s="3"/>
      <c r="J63" s="3"/>
    </row>
    <row r="64" spans="2:10" ht="18" customHeight="1" x14ac:dyDescent="0.35">
      <c r="B64" s="388" t="s">
        <v>206</v>
      </c>
      <c r="C64" s="406" t="s">
        <v>391</v>
      </c>
      <c r="E64" s="3"/>
      <c r="F64" s="3"/>
      <c r="G64" s="3"/>
      <c r="H64" s="3"/>
      <c r="I64" s="3"/>
      <c r="J64" s="3"/>
    </row>
    <row r="65" spans="2:10" ht="18" customHeight="1" x14ac:dyDescent="0.35">
      <c r="B65" s="388" t="s">
        <v>245</v>
      </c>
      <c r="C65" s="406">
        <v>532100</v>
      </c>
      <c r="E65" s="3"/>
      <c r="F65" s="3"/>
      <c r="G65" s="3"/>
      <c r="H65" s="3"/>
      <c r="I65" s="3"/>
      <c r="J65" s="3"/>
    </row>
    <row r="66" spans="2:10" ht="18" customHeight="1" x14ac:dyDescent="0.35">
      <c r="B66" s="388" t="s">
        <v>271</v>
      </c>
      <c r="C66" s="406">
        <v>562000</v>
      </c>
      <c r="E66" s="3"/>
      <c r="F66" s="3"/>
      <c r="G66" s="3"/>
      <c r="H66" s="3"/>
      <c r="I66" s="3"/>
      <c r="J66" s="3"/>
    </row>
    <row r="67" spans="2:10" ht="18" customHeight="1" x14ac:dyDescent="0.35">
      <c r="B67" s="388" t="s">
        <v>283</v>
      </c>
      <c r="C67" s="406" t="s">
        <v>386</v>
      </c>
      <c r="E67" s="3"/>
      <c r="F67" s="3"/>
      <c r="G67" s="3"/>
      <c r="H67" s="3"/>
      <c r="I67" s="3"/>
      <c r="J67" s="3"/>
    </row>
    <row r="68" spans="2:10" ht="18" customHeight="1" x14ac:dyDescent="0.35">
      <c r="B68" s="388" t="s">
        <v>260</v>
      </c>
      <c r="C68" s="406">
        <v>482000</v>
      </c>
      <c r="E68" s="3"/>
      <c r="F68" s="3"/>
      <c r="G68" s="3"/>
      <c r="H68" s="3"/>
      <c r="I68" s="3"/>
      <c r="J68" s="3"/>
    </row>
    <row r="69" spans="2:10" ht="18" customHeight="1" x14ac:dyDescent="0.35">
      <c r="B69" s="388" t="s">
        <v>272</v>
      </c>
      <c r="C69" s="406" t="s">
        <v>392</v>
      </c>
      <c r="E69" s="3"/>
      <c r="F69" s="3"/>
      <c r="G69" s="3"/>
      <c r="H69" s="3"/>
      <c r="I69" s="3"/>
      <c r="J69" s="3"/>
    </row>
    <row r="70" spans="2:10" ht="18" customHeight="1" x14ac:dyDescent="0.35">
      <c r="B70" s="388" t="s">
        <v>296</v>
      </c>
      <c r="C70" s="406">
        <v>314900</v>
      </c>
      <c r="E70" s="3"/>
      <c r="F70" s="3"/>
      <c r="G70" s="3"/>
      <c r="H70" s="3"/>
      <c r="I70" s="3"/>
      <c r="J70" s="3"/>
    </row>
    <row r="71" spans="2:10" ht="18" customHeight="1" x14ac:dyDescent="0.35">
      <c r="B71" s="388" t="s">
        <v>277</v>
      </c>
      <c r="C71" s="406" t="s">
        <v>392</v>
      </c>
      <c r="E71" s="3"/>
      <c r="F71" s="3"/>
      <c r="G71" s="3"/>
      <c r="H71" s="3"/>
      <c r="I71" s="3"/>
      <c r="J71" s="3"/>
    </row>
    <row r="72" spans="2:10" ht="18" customHeight="1" x14ac:dyDescent="0.35">
      <c r="B72" s="388" t="s">
        <v>309</v>
      </c>
      <c r="C72" s="406">
        <v>221300</v>
      </c>
      <c r="E72" s="3"/>
      <c r="F72" s="3"/>
      <c r="G72" s="3"/>
      <c r="H72" s="3"/>
      <c r="I72" s="3"/>
      <c r="J72" s="3"/>
    </row>
    <row r="73" spans="2:10" ht="18" customHeight="1" x14ac:dyDescent="0.35">
      <c r="B73" s="388" t="s">
        <v>188</v>
      </c>
      <c r="C73" s="406" t="s">
        <v>381</v>
      </c>
      <c r="E73" s="3"/>
      <c r="F73" s="3"/>
      <c r="G73" s="3"/>
      <c r="H73" s="3"/>
      <c r="I73" s="3"/>
      <c r="J73" s="3"/>
    </row>
    <row r="74" spans="2:10" ht="18" customHeight="1" x14ac:dyDescent="0.35">
      <c r="B74" s="388" t="s">
        <v>174</v>
      </c>
      <c r="C74" s="406" t="s">
        <v>381</v>
      </c>
      <c r="E74" s="3"/>
      <c r="F74" s="3"/>
      <c r="G74" s="3"/>
      <c r="H74" s="3"/>
      <c r="I74" s="3"/>
      <c r="J74" s="3"/>
    </row>
    <row r="75" spans="2:10" ht="18" customHeight="1" x14ac:dyDescent="0.35">
      <c r="B75" s="388" t="s">
        <v>203</v>
      </c>
      <c r="C75" s="406" t="s">
        <v>383</v>
      </c>
      <c r="E75" s="3"/>
      <c r="F75" s="3"/>
      <c r="G75" s="3"/>
      <c r="H75" s="3"/>
      <c r="I75" s="3"/>
      <c r="J75" s="3"/>
    </row>
    <row r="76" spans="2:10" ht="18" customHeight="1" x14ac:dyDescent="0.35">
      <c r="B76" s="388" t="s">
        <v>226</v>
      </c>
      <c r="C76" s="406" t="s">
        <v>383</v>
      </c>
      <c r="E76" s="3"/>
      <c r="F76" s="3"/>
      <c r="G76" s="3"/>
      <c r="H76" s="3"/>
      <c r="I76" s="3"/>
      <c r="J76" s="3"/>
    </row>
    <row r="77" spans="2:10" ht="18" customHeight="1" x14ac:dyDescent="0.35">
      <c r="B77" s="408" t="s">
        <v>241</v>
      </c>
      <c r="C77" s="406" t="s">
        <v>381</v>
      </c>
      <c r="E77" s="3"/>
      <c r="F77" s="3"/>
      <c r="G77" s="3"/>
      <c r="H77" s="3"/>
      <c r="I77" s="3"/>
      <c r="J77" s="3"/>
    </row>
    <row r="78" spans="2:10" ht="18" customHeight="1" x14ac:dyDescent="0.35">
      <c r="B78" s="90" t="s">
        <v>255</v>
      </c>
      <c r="C78" s="406">
        <v>541610</v>
      </c>
      <c r="E78" s="3"/>
      <c r="F78" s="3"/>
      <c r="G78" s="3"/>
      <c r="H78" s="3"/>
      <c r="I78" s="3"/>
      <c r="J78" s="3"/>
    </row>
    <row r="79" spans="2:10" ht="18" customHeight="1" x14ac:dyDescent="0.35">
      <c r="B79" s="388" t="s">
        <v>273</v>
      </c>
      <c r="C79" s="406" t="s">
        <v>383</v>
      </c>
      <c r="E79" s="3"/>
      <c r="F79" s="3"/>
      <c r="G79" s="3"/>
      <c r="H79" s="3"/>
      <c r="I79" s="3"/>
      <c r="J79" s="3"/>
    </row>
    <row r="80" spans="2:10" ht="18" customHeight="1" x14ac:dyDescent="0.35">
      <c r="B80" s="388" t="s">
        <v>225</v>
      </c>
      <c r="C80" s="406" t="s">
        <v>382</v>
      </c>
      <c r="E80" s="3"/>
      <c r="F80" s="3"/>
      <c r="G80" s="3"/>
      <c r="H80" s="3"/>
      <c r="I80" s="3"/>
      <c r="J80" s="3"/>
    </row>
    <row r="81" spans="2:10" ht="18" customHeight="1" x14ac:dyDescent="0.35">
      <c r="B81" s="388" t="s">
        <v>292</v>
      </c>
      <c r="C81" s="406" t="s">
        <v>381</v>
      </c>
      <c r="E81" s="3"/>
      <c r="F81" s="3"/>
      <c r="G81" s="3"/>
      <c r="H81" s="3"/>
      <c r="I81" s="3"/>
      <c r="J81" s="3"/>
    </row>
    <row r="82" spans="2:10" ht="18" customHeight="1" x14ac:dyDescent="0.35">
      <c r="B82" s="388" t="s">
        <v>301</v>
      </c>
      <c r="C82" s="406" t="s">
        <v>383</v>
      </c>
      <c r="E82" s="3"/>
      <c r="F82" s="3"/>
      <c r="G82" s="3"/>
      <c r="H82" s="3"/>
      <c r="I82" s="3"/>
      <c r="J82" s="3"/>
    </row>
    <row r="83" spans="2:10" ht="18" customHeight="1" x14ac:dyDescent="0.35">
      <c r="B83" s="388" t="s">
        <v>302</v>
      </c>
      <c r="C83" s="406" t="s">
        <v>383</v>
      </c>
      <c r="E83" s="3"/>
      <c r="F83" s="3"/>
      <c r="G83" s="3"/>
      <c r="H83" s="3"/>
      <c r="I83" s="3"/>
      <c r="J83" s="3"/>
    </row>
    <row r="84" spans="2:10" ht="18" customHeight="1" x14ac:dyDescent="0.35">
      <c r="B84" s="388" t="s">
        <v>291</v>
      </c>
      <c r="C84" s="406">
        <v>541300</v>
      </c>
      <c r="E84" s="3"/>
      <c r="F84" s="3"/>
      <c r="G84" s="3"/>
      <c r="H84" s="3"/>
      <c r="I84" s="3"/>
      <c r="J84" s="3"/>
    </row>
    <row r="85" spans="2:10" ht="18" customHeight="1" x14ac:dyDescent="0.35">
      <c r="B85" s="91" t="s">
        <v>167</v>
      </c>
      <c r="C85" s="406" t="s">
        <v>393</v>
      </c>
      <c r="E85" s="3"/>
      <c r="F85" s="3"/>
      <c r="G85" s="3"/>
      <c r="H85" s="3"/>
      <c r="I85" s="3"/>
      <c r="J85" s="3"/>
    </row>
    <row r="86" spans="2:10" ht="18" customHeight="1" x14ac:dyDescent="0.35">
      <c r="B86" s="91" t="s">
        <v>197</v>
      </c>
      <c r="C86" s="406" t="s">
        <v>381</v>
      </c>
      <c r="E86" s="3"/>
      <c r="F86" s="3"/>
      <c r="G86" s="3"/>
      <c r="H86" s="3"/>
      <c r="I86" s="3"/>
      <c r="J86" s="3"/>
    </row>
    <row r="87" spans="2:10" ht="18" customHeight="1" x14ac:dyDescent="0.35">
      <c r="B87" s="91" t="s">
        <v>222</v>
      </c>
      <c r="C87" s="406" t="s">
        <v>382</v>
      </c>
      <c r="E87" s="3"/>
      <c r="F87" s="3"/>
      <c r="G87" s="3"/>
      <c r="H87" s="3"/>
      <c r="I87" s="3"/>
      <c r="J87" s="3"/>
    </row>
    <row r="88" spans="2:10" ht="18" customHeight="1" x14ac:dyDescent="0.35">
      <c r="B88" s="388" t="s">
        <v>199</v>
      </c>
      <c r="C88" s="406" t="s">
        <v>383</v>
      </c>
      <c r="E88" s="3"/>
      <c r="F88" s="3"/>
      <c r="G88" s="3"/>
      <c r="H88" s="3"/>
      <c r="I88" s="3"/>
      <c r="J88" s="3"/>
    </row>
    <row r="89" spans="2:10" ht="18" customHeight="1" x14ac:dyDescent="0.35">
      <c r="B89" s="388" t="s">
        <v>186</v>
      </c>
      <c r="C89" s="406" t="s">
        <v>383</v>
      </c>
      <c r="E89" s="3"/>
      <c r="F89" s="3"/>
      <c r="G89" s="3"/>
      <c r="H89" s="3"/>
      <c r="I89" s="3"/>
      <c r="J89" s="3"/>
    </row>
    <row r="90" spans="2:10" ht="18" customHeight="1" x14ac:dyDescent="0.35">
      <c r="B90" s="388" t="s">
        <v>282</v>
      </c>
      <c r="C90" s="406">
        <v>561700</v>
      </c>
      <c r="E90" s="3"/>
      <c r="F90" s="3"/>
      <c r="G90" s="3"/>
      <c r="H90" s="3"/>
      <c r="I90" s="3"/>
      <c r="J90" s="3"/>
    </row>
    <row r="91" spans="2:10" ht="18" customHeight="1" x14ac:dyDescent="0.35">
      <c r="B91" s="90" t="s">
        <v>233</v>
      </c>
      <c r="C91" s="406">
        <v>541300</v>
      </c>
      <c r="E91" s="3"/>
      <c r="F91" s="3"/>
      <c r="G91" s="3"/>
      <c r="H91" s="3"/>
      <c r="I91" s="3"/>
      <c r="J91" s="3"/>
    </row>
    <row r="92" spans="2:10" ht="18" customHeight="1" x14ac:dyDescent="0.35">
      <c r="B92" s="388" t="s">
        <v>163</v>
      </c>
      <c r="C92" s="406">
        <v>336112</v>
      </c>
      <c r="E92" s="3"/>
      <c r="F92" s="3"/>
      <c r="G92" s="3"/>
      <c r="H92" s="3"/>
      <c r="I92" s="3"/>
      <c r="J92" s="3"/>
    </row>
    <row r="93" spans="2:10" ht="18" customHeight="1" x14ac:dyDescent="0.35">
      <c r="B93" s="388" t="s">
        <v>300</v>
      </c>
      <c r="C93" s="406">
        <v>333413</v>
      </c>
      <c r="E93" s="3"/>
      <c r="F93" s="3"/>
      <c r="G93" s="3"/>
      <c r="H93" s="3"/>
      <c r="I93" s="3"/>
      <c r="J93" s="3"/>
    </row>
    <row r="94" spans="2:10" ht="18" customHeight="1" x14ac:dyDescent="0.35">
      <c r="B94" s="388" t="s">
        <v>161</v>
      </c>
      <c r="C94" s="406" t="s">
        <v>394</v>
      </c>
      <c r="E94" s="3"/>
      <c r="F94" s="3"/>
      <c r="G94" s="3"/>
      <c r="H94" s="3"/>
      <c r="I94" s="3"/>
      <c r="J94" s="3"/>
    </row>
    <row r="95" spans="2:10" ht="18" customHeight="1" x14ac:dyDescent="0.35">
      <c r="B95" s="388" t="s">
        <v>284</v>
      </c>
      <c r="C95" s="406" t="s">
        <v>395</v>
      </c>
      <c r="E95" s="3"/>
      <c r="F95" s="3"/>
      <c r="G95" s="3"/>
      <c r="H95" s="3"/>
      <c r="I95" s="3"/>
      <c r="J95" s="3"/>
    </row>
    <row r="96" spans="2:10" ht="18" customHeight="1" x14ac:dyDescent="0.35">
      <c r="B96" s="388" t="s">
        <v>297</v>
      </c>
      <c r="C96" s="406">
        <v>332500</v>
      </c>
      <c r="E96" s="3"/>
      <c r="F96" s="3"/>
      <c r="G96" s="3"/>
      <c r="H96" s="3"/>
      <c r="I96" s="3"/>
      <c r="J96" s="3"/>
    </row>
    <row r="97" spans="2:10" ht="18" customHeight="1" x14ac:dyDescent="0.35">
      <c r="B97" s="388" t="s">
        <v>231</v>
      </c>
      <c r="C97" s="406">
        <v>335312</v>
      </c>
      <c r="E97" s="3"/>
      <c r="F97" s="3"/>
      <c r="G97" s="3"/>
      <c r="H97" s="3"/>
      <c r="I97" s="3"/>
      <c r="J97" s="3"/>
    </row>
    <row r="98" spans="2:10" ht="18" customHeight="1" x14ac:dyDescent="0.35">
      <c r="B98" s="388" t="s">
        <v>295</v>
      </c>
      <c r="C98" s="406">
        <v>332410</v>
      </c>
      <c r="E98" s="3"/>
      <c r="F98" s="3"/>
      <c r="G98" s="3"/>
      <c r="H98" s="3"/>
      <c r="I98" s="3"/>
      <c r="J98" s="3"/>
    </row>
    <row r="99" spans="2:10" ht="18" customHeight="1" x14ac:dyDescent="0.35">
      <c r="B99" s="90" t="s">
        <v>249</v>
      </c>
      <c r="C99" s="406">
        <v>336120</v>
      </c>
      <c r="E99" s="3"/>
      <c r="F99" s="3"/>
      <c r="G99" s="3"/>
      <c r="H99" s="3"/>
      <c r="I99" s="3"/>
      <c r="J99" s="3"/>
    </row>
    <row r="100" spans="2:10" ht="18" customHeight="1" x14ac:dyDescent="0.35">
      <c r="B100" s="388" t="s">
        <v>285</v>
      </c>
      <c r="C100" s="406">
        <v>333318</v>
      </c>
      <c r="E100" s="3"/>
      <c r="F100" s="3"/>
      <c r="G100" s="3"/>
      <c r="H100" s="3"/>
      <c r="I100" s="3"/>
      <c r="J100" s="3"/>
    </row>
    <row r="101" spans="2:10" ht="18" customHeight="1" x14ac:dyDescent="0.35">
      <c r="B101" s="388" t="s">
        <v>311</v>
      </c>
      <c r="C101" s="406">
        <v>333318</v>
      </c>
      <c r="E101" s="3"/>
      <c r="F101" s="3"/>
      <c r="G101" s="3"/>
      <c r="H101" s="3"/>
      <c r="I101" s="3"/>
      <c r="J101" s="3"/>
    </row>
    <row r="102" spans="2:10" ht="18" customHeight="1" x14ac:dyDescent="0.35">
      <c r="B102" s="388" t="s">
        <v>313</v>
      </c>
      <c r="C102" s="406">
        <v>333415</v>
      </c>
      <c r="E102" s="3"/>
      <c r="F102" s="3"/>
      <c r="G102" s="3"/>
      <c r="H102" s="3"/>
      <c r="I102" s="3"/>
      <c r="J102" s="3"/>
    </row>
    <row r="103" spans="2:10" ht="18" customHeight="1" x14ac:dyDescent="0.35">
      <c r="B103" s="90" t="s">
        <v>262</v>
      </c>
      <c r="C103" s="406">
        <v>334220</v>
      </c>
      <c r="E103" s="3"/>
      <c r="F103" s="3"/>
      <c r="G103" s="3"/>
      <c r="H103" s="3"/>
      <c r="I103" s="3"/>
      <c r="J103" s="3"/>
    </row>
    <row r="104" spans="2:10" ht="18" customHeight="1" x14ac:dyDescent="0.35">
      <c r="B104" s="90" t="s">
        <v>205</v>
      </c>
      <c r="C104" s="406">
        <v>333120</v>
      </c>
      <c r="E104" s="3"/>
      <c r="F104" s="3"/>
      <c r="G104" s="3"/>
      <c r="H104" s="3"/>
      <c r="I104" s="3"/>
      <c r="J104" s="3"/>
    </row>
    <row r="105" spans="2:10" ht="18" customHeight="1" x14ac:dyDescent="0.35">
      <c r="B105" s="388" t="s">
        <v>396</v>
      </c>
      <c r="C105" s="406">
        <v>511200</v>
      </c>
      <c r="E105" s="3"/>
      <c r="F105" s="3"/>
      <c r="G105" s="3"/>
      <c r="H105" s="3"/>
      <c r="I105" s="3"/>
      <c r="J105" s="3"/>
    </row>
    <row r="106" spans="2:10" ht="18" customHeight="1" x14ac:dyDescent="0.35">
      <c r="B106" s="89" t="s">
        <v>268</v>
      </c>
      <c r="C106" s="406">
        <v>335312</v>
      </c>
      <c r="E106" s="3"/>
      <c r="F106" s="3"/>
      <c r="G106" s="3"/>
      <c r="H106" s="3"/>
      <c r="I106" s="3"/>
      <c r="J106" s="3"/>
    </row>
    <row r="107" spans="2:10" ht="18" customHeight="1" x14ac:dyDescent="0.35">
      <c r="B107" s="90" t="s">
        <v>232</v>
      </c>
      <c r="C107" s="406">
        <v>335911</v>
      </c>
      <c r="E107" s="3"/>
      <c r="F107" s="3"/>
      <c r="G107" s="3"/>
      <c r="H107" s="3"/>
      <c r="I107" s="3"/>
      <c r="J107" s="3"/>
    </row>
    <row r="108" spans="2:10" ht="18" customHeight="1" x14ac:dyDescent="0.35">
      <c r="B108" s="90" t="s">
        <v>275</v>
      </c>
      <c r="C108" s="406">
        <v>335999</v>
      </c>
      <c r="E108" s="3"/>
      <c r="F108" s="3"/>
      <c r="G108" s="3"/>
      <c r="H108" s="3"/>
      <c r="I108" s="3"/>
      <c r="J108" s="3"/>
    </row>
    <row r="109" spans="2:10" ht="18" customHeight="1" x14ac:dyDescent="0.35">
      <c r="B109" s="388" t="s">
        <v>279</v>
      </c>
      <c r="C109" s="406">
        <v>335999</v>
      </c>
      <c r="E109" s="3"/>
      <c r="F109" s="3"/>
      <c r="G109" s="3"/>
      <c r="H109" s="3"/>
      <c r="I109" s="3"/>
      <c r="J109" s="3"/>
    </row>
    <row r="110" spans="2:10" ht="18" customHeight="1" x14ac:dyDescent="0.35">
      <c r="B110" s="90" t="s">
        <v>287</v>
      </c>
      <c r="C110" s="406">
        <v>334118</v>
      </c>
      <c r="E110" s="3"/>
      <c r="F110" s="3"/>
      <c r="G110" s="3"/>
      <c r="H110" s="3"/>
      <c r="I110" s="3"/>
      <c r="J110" s="3"/>
    </row>
    <row r="111" spans="2:10" ht="18" customHeight="1" x14ac:dyDescent="0.35">
      <c r="B111" s="90" t="s">
        <v>299</v>
      </c>
      <c r="C111" s="406">
        <v>336611</v>
      </c>
      <c r="E111" s="3"/>
      <c r="F111" s="3"/>
      <c r="G111" s="3"/>
      <c r="H111" s="3"/>
      <c r="I111" s="3"/>
      <c r="J111" s="3"/>
    </row>
    <row r="112" spans="2:10" ht="18" customHeight="1" x14ac:dyDescent="0.35">
      <c r="B112" s="388" t="s">
        <v>214</v>
      </c>
      <c r="C112" s="406">
        <v>336120</v>
      </c>
      <c r="E112" s="3"/>
      <c r="F112" s="3"/>
      <c r="G112" s="3"/>
      <c r="H112" s="3"/>
      <c r="I112" s="3"/>
      <c r="J112" s="3"/>
    </row>
    <row r="113" spans="2:10" ht="18" customHeight="1" x14ac:dyDescent="0.35">
      <c r="B113" s="388" t="s">
        <v>246</v>
      </c>
      <c r="C113" s="406" t="s">
        <v>397</v>
      </c>
      <c r="E113" s="3"/>
      <c r="F113" s="3"/>
      <c r="G113" s="3"/>
      <c r="H113" s="3"/>
      <c r="I113" s="3"/>
      <c r="J113" s="3"/>
    </row>
    <row r="114" spans="2:10" ht="18" customHeight="1" x14ac:dyDescent="0.35">
      <c r="B114" s="388" t="s">
        <v>316</v>
      </c>
      <c r="C114" s="406">
        <v>511200</v>
      </c>
      <c r="E114" s="3"/>
      <c r="F114" s="3"/>
      <c r="G114" s="3"/>
      <c r="H114" s="3"/>
      <c r="I114" s="3"/>
      <c r="J114" s="3"/>
    </row>
    <row r="115" spans="2:10" ht="18" customHeight="1" x14ac:dyDescent="0.35">
      <c r="B115" s="388" t="s">
        <v>243</v>
      </c>
      <c r="C115" s="406">
        <v>333111</v>
      </c>
      <c r="E115" s="3"/>
      <c r="F115" s="3"/>
      <c r="G115" s="3"/>
      <c r="H115" s="3"/>
      <c r="I115" s="3"/>
      <c r="J115" s="3"/>
    </row>
    <row r="116" spans="2:10" ht="18" customHeight="1" x14ac:dyDescent="0.35">
      <c r="B116" s="90" t="s">
        <v>201</v>
      </c>
      <c r="C116" s="406" t="s">
        <v>394</v>
      </c>
      <c r="E116" s="3"/>
      <c r="F116" s="3"/>
      <c r="G116" s="3"/>
      <c r="H116" s="3"/>
      <c r="I116" s="3"/>
      <c r="J116" s="3"/>
    </row>
    <row r="117" spans="2:10" ht="18" customHeight="1" x14ac:dyDescent="0.35">
      <c r="B117" s="90" t="s">
        <v>228</v>
      </c>
      <c r="C117" s="406">
        <v>332200</v>
      </c>
      <c r="E117" s="3"/>
      <c r="F117" s="3"/>
      <c r="G117" s="3"/>
      <c r="H117" s="3"/>
      <c r="I117" s="3"/>
      <c r="J117" s="3"/>
    </row>
    <row r="118" spans="2:10" ht="18" customHeight="1" x14ac:dyDescent="0.35">
      <c r="B118" s="90" t="s">
        <v>267</v>
      </c>
      <c r="C118" s="406">
        <v>333415</v>
      </c>
      <c r="E118" s="3"/>
      <c r="F118" s="3"/>
      <c r="G118" s="3"/>
      <c r="H118" s="3"/>
      <c r="I118" s="3"/>
      <c r="J118" s="3"/>
    </row>
    <row r="119" spans="2:10" ht="18" customHeight="1" x14ac:dyDescent="0.35">
      <c r="B119" s="388" t="s">
        <v>193</v>
      </c>
      <c r="C119" s="406">
        <v>336120</v>
      </c>
      <c r="E119" s="3"/>
      <c r="F119" s="3"/>
      <c r="G119" s="3"/>
      <c r="H119" s="3"/>
      <c r="I119" s="3"/>
      <c r="J119" s="3"/>
    </row>
    <row r="120" spans="2:10" ht="18" customHeight="1" x14ac:dyDescent="0.35">
      <c r="B120" s="388" t="s">
        <v>196</v>
      </c>
      <c r="C120" s="406">
        <v>333414</v>
      </c>
      <c r="E120" s="3"/>
      <c r="F120" s="3"/>
      <c r="G120" s="3"/>
      <c r="H120" s="3"/>
      <c r="I120" s="3"/>
      <c r="J120" s="3"/>
    </row>
    <row r="121" spans="2:10" ht="18" customHeight="1" x14ac:dyDescent="0.35">
      <c r="B121" s="388" t="s">
        <v>179</v>
      </c>
      <c r="C121" s="406">
        <v>333611</v>
      </c>
      <c r="E121" s="3"/>
      <c r="F121" s="3"/>
      <c r="G121" s="3"/>
      <c r="H121" s="3"/>
      <c r="I121" s="3"/>
      <c r="J121" s="3"/>
    </row>
    <row r="122" spans="2:10" ht="18" customHeight="1" x14ac:dyDescent="0.35">
      <c r="B122" s="90" t="s">
        <v>278</v>
      </c>
      <c r="C122" s="406" t="s">
        <v>398</v>
      </c>
      <c r="E122" s="3"/>
      <c r="F122" s="3"/>
      <c r="G122" s="3"/>
      <c r="H122" s="3"/>
      <c r="I122" s="3"/>
      <c r="J122" s="3"/>
    </row>
    <row r="123" spans="2:10" ht="18" customHeight="1" x14ac:dyDescent="0.35">
      <c r="B123" s="388" t="s">
        <v>315</v>
      </c>
      <c r="C123" s="406">
        <v>333112</v>
      </c>
      <c r="E123" s="3"/>
      <c r="F123" s="3"/>
      <c r="G123" s="3"/>
      <c r="H123" s="3"/>
      <c r="I123" s="3"/>
      <c r="J123" s="3"/>
    </row>
    <row r="124" spans="2:10" ht="18" customHeight="1" x14ac:dyDescent="0.35">
      <c r="B124" s="388" t="s">
        <v>319</v>
      </c>
      <c r="C124" s="406">
        <v>333112</v>
      </c>
      <c r="E124" s="3"/>
      <c r="F124" s="3"/>
      <c r="G124" s="3"/>
      <c r="H124" s="3"/>
      <c r="I124" s="3"/>
      <c r="J124" s="3"/>
    </row>
    <row r="125" spans="2:10" ht="18" customHeight="1" x14ac:dyDescent="0.35">
      <c r="B125" s="388" t="s">
        <v>259</v>
      </c>
      <c r="C125" s="406">
        <v>336112</v>
      </c>
      <c r="E125" s="3"/>
      <c r="F125" s="3"/>
      <c r="G125" s="3"/>
      <c r="H125" s="3"/>
      <c r="I125" s="3"/>
      <c r="J125" s="3"/>
    </row>
    <row r="126" spans="2:10" ht="18" customHeight="1" x14ac:dyDescent="0.35">
      <c r="B126" s="388" t="s">
        <v>303</v>
      </c>
      <c r="C126" s="406">
        <v>336111</v>
      </c>
      <c r="E126" s="3"/>
      <c r="F126" s="3"/>
      <c r="G126" s="3"/>
      <c r="H126" s="3"/>
      <c r="I126" s="3"/>
      <c r="J126" s="3"/>
    </row>
    <row r="127" spans="2:10" ht="18" customHeight="1" x14ac:dyDescent="0.35">
      <c r="B127" s="90" t="s">
        <v>308</v>
      </c>
      <c r="C127" s="406">
        <v>336500</v>
      </c>
      <c r="E127" s="3"/>
      <c r="F127" s="3"/>
      <c r="G127" s="3"/>
      <c r="H127" s="3"/>
      <c r="I127" s="3"/>
      <c r="J127" s="3"/>
    </row>
    <row r="128" spans="2:10" ht="18" customHeight="1" x14ac:dyDescent="0.35">
      <c r="B128" s="92" t="s">
        <v>261</v>
      </c>
      <c r="C128" s="406">
        <v>335999</v>
      </c>
      <c r="E128" s="3"/>
      <c r="F128" s="3"/>
      <c r="G128" s="3"/>
      <c r="H128" s="3"/>
      <c r="I128" s="3"/>
      <c r="J128" s="3"/>
    </row>
    <row r="129" spans="2:10" ht="18" customHeight="1" x14ac:dyDescent="0.35">
      <c r="B129" s="92" t="s">
        <v>320</v>
      </c>
      <c r="C129" s="406" t="s">
        <v>399</v>
      </c>
      <c r="E129" s="3"/>
      <c r="F129" s="3"/>
      <c r="G129" s="3"/>
      <c r="H129" s="3"/>
      <c r="I129" s="3"/>
      <c r="J129" s="3"/>
    </row>
    <row r="130" spans="2:10" ht="18" customHeight="1" x14ac:dyDescent="0.35">
      <c r="B130" s="92" t="s">
        <v>270</v>
      </c>
      <c r="C130" s="406">
        <v>333991</v>
      </c>
      <c r="E130" s="3"/>
      <c r="F130" s="3"/>
      <c r="G130" s="3"/>
      <c r="H130" s="3"/>
      <c r="I130" s="3"/>
      <c r="J130" s="3"/>
    </row>
    <row r="131" spans="2:10" ht="18" customHeight="1" x14ac:dyDescent="0.35">
      <c r="B131" s="388" t="s">
        <v>298</v>
      </c>
      <c r="C131" s="406">
        <v>332913</v>
      </c>
      <c r="E131" s="3"/>
      <c r="F131" s="3"/>
      <c r="G131" s="3"/>
      <c r="H131" s="3"/>
      <c r="I131" s="3"/>
      <c r="J131" s="3"/>
    </row>
    <row r="132" spans="2:10" ht="18" customHeight="1" x14ac:dyDescent="0.35">
      <c r="B132" s="388" t="s">
        <v>318</v>
      </c>
      <c r="C132" s="406" t="s">
        <v>395</v>
      </c>
      <c r="E132" s="3"/>
      <c r="F132" s="3"/>
      <c r="G132" s="3"/>
      <c r="H132" s="3"/>
      <c r="I132" s="3"/>
      <c r="J132" s="3"/>
    </row>
    <row r="133" spans="2:10" ht="18" customHeight="1" x14ac:dyDescent="0.35">
      <c r="B133" s="90" t="s">
        <v>325</v>
      </c>
      <c r="C133" s="406">
        <v>483000</v>
      </c>
      <c r="E133" s="3"/>
      <c r="F133" s="3"/>
      <c r="G133" s="3"/>
      <c r="H133" s="3"/>
      <c r="I133" s="3"/>
      <c r="J133" s="3"/>
    </row>
    <row r="134" spans="2:10" ht="18" customHeight="1" x14ac:dyDescent="0.35">
      <c r="B134" s="90" t="s">
        <v>293</v>
      </c>
      <c r="C134" s="406">
        <v>335220</v>
      </c>
      <c r="E134" s="3"/>
      <c r="F134" s="3"/>
      <c r="G134" s="3"/>
      <c r="H134" s="3"/>
      <c r="I134" s="3"/>
      <c r="J134" s="3"/>
    </row>
    <row r="135" spans="2:10" ht="18" customHeight="1" x14ac:dyDescent="0.35">
      <c r="B135" s="90" t="s">
        <v>294</v>
      </c>
      <c r="C135" s="406" t="s">
        <v>397</v>
      </c>
      <c r="E135" s="3"/>
      <c r="F135" s="3"/>
      <c r="G135" s="3"/>
      <c r="H135" s="3"/>
      <c r="I135" s="3"/>
      <c r="J135" s="3"/>
    </row>
    <row r="136" spans="2:10" ht="18" customHeight="1" x14ac:dyDescent="0.35">
      <c r="B136" s="388" t="s">
        <v>322</v>
      </c>
      <c r="C136" s="406">
        <v>339950</v>
      </c>
      <c r="E136" s="3"/>
      <c r="F136" s="3"/>
      <c r="G136" s="3"/>
      <c r="H136" s="3"/>
      <c r="I136" s="3"/>
      <c r="J136" s="3"/>
    </row>
    <row r="137" spans="2:10" ht="18" customHeight="1" x14ac:dyDescent="0.35">
      <c r="B137" s="388" t="s">
        <v>258</v>
      </c>
      <c r="C137" s="406" t="s">
        <v>394</v>
      </c>
      <c r="E137" s="3"/>
      <c r="F137" s="3"/>
      <c r="G137" s="3"/>
      <c r="H137" s="3"/>
      <c r="I137" s="3"/>
      <c r="J137" s="3"/>
    </row>
    <row r="138" spans="2:10" ht="18" customHeight="1" x14ac:dyDescent="0.35">
      <c r="B138" s="90" t="s">
        <v>248</v>
      </c>
      <c r="C138" s="406">
        <v>334413</v>
      </c>
      <c r="E138" s="3"/>
      <c r="F138" s="3"/>
      <c r="G138" s="3"/>
      <c r="H138" s="3"/>
      <c r="I138" s="3"/>
      <c r="J138" s="3"/>
    </row>
    <row r="139" spans="2:10" ht="18" customHeight="1" x14ac:dyDescent="0.35">
      <c r="B139" s="92" t="s">
        <v>274</v>
      </c>
      <c r="C139" s="406">
        <v>333414</v>
      </c>
      <c r="E139" s="3"/>
      <c r="F139" s="3"/>
      <c r="G139" s="3"/>
      <c r="H139" s="3"/>
      <c r="I139" s="3"/>
      <c r="J139" s="3"/>
    </row>
    <row r="140" spans="2:10" ht="18" customHeight="1" x14ac:dyDescent="0.35">
      <c r="B140" s="388" t="s">
        <v>247</v>
      </c>
      <c r="C140" s="406" t="s">
        <v>397</v>
      </c>
      <c r="E140" s="3"/>
      <c r="F140" s="3"/>
      <c r="G140" s="3"/>
      <c r="H140" s="3"/>
      <c r="I140" s="3"/>
      <c r="J140" s="3"/>
    </row>
    <row r="141" spans="2:10" ht="18" customHeight="1" x14ac:dyDescent="0.35">
      <c r="B141" s="388" t="s">
        <v>328</v>
      </c>
      <c r="C141" s="406">
        <v>335120</v>
      </c>
      <c r="E141" s="3"/>
      <c r="F141" s="3"/>
      <c r="G141" s="3"/>
      <c r="H141" s="3"/>
      <c r="I141" s="3"/>
      <c r="J141" s="3"/>
    </row>
    <row r="142" spans="2:10" ht="18" customHeight="1" x14ac:dyDescent="0.35">
      <c r="B142" s="388" t="s">
        <v>219</v>
      </c>
      <c r="C142" s="406">
        <v>333111</v>
      </c>
      <c r="E142" s="3"/>
      <c r="F142" s="3"/>
      <c r="G142" s="3"/>
      <c r="H142" s="3"/>
      <c r="I142" s="3"/>
      <c r="J142" s="3"/>
    </row>
    <row r="143" spans="2:10" ht="18" customHeight="1" x14ac:dyDescent="0.35">
      <c r="B143" s="90" t="s">
        <v>314</v>
      </c>
      <c r="C143" s="406">
        <v>334290</v>
      </c>
      <c r="E143" s="3"/>
      <c r="F143" s="3"/>
      <c r="G143" s="3"/>
      <c r="H143" s="3"/>
      <c r="I143" s="3"/>
      <c r="J143" s="3"/>
    </row>
    <row r="144" spans="2:10" ht="18" customHeight="1" x14ac:dyDescent="0.35">
      <c r="B144" s="90" t="s">
        <v>321</v>
      </c>
      <c r="C144" s="406">
        <v>325180</v>
      </c>
      <c r="E144" s="3"/>
      <c r="F144" s="3"/>
      <c r="G144" s="3"/>
      <c r="H144" s="3"/>
      <c r="I144" s="3"/>
      <c r="J144" s="3"/>
    </row>
    <row r="145" spans="2:10" ht="18" customHeight="1" x14ac:dyDescent="0.35">
      <c r="B145" s="90" t="s">
        <v>324</v>
      </c>
      <c r="C145" s="406" t="s">
        <v>397</v>
      </c>
      <c r="E145" s="3"/>
      <c r="F145" s="3"/>
      <c r="G145" s="3"/>
      <c r="H145" s="3"/>
      <c r="I145" s="3"/>
      <c r="J145" s="3"/>
    </row>
    <row r="146" spans="2:10" ht="18" customHeight="1" x14ac:dyDescent="0.35">
      <c r="B146" s="388" t="s">
        <v>286</v>
      </c>
      <c r="C146" s="406">
        <v>111400</v>
      </c>
      <c r="E146" s="3"/>
      <c r="F146" s="3"/>
      <c r="G146" s="3"/>
      <c r="H146" s="3"/>
      <c r="I146" s="3"/>
      <c r="J146" s="3"/>
    </row>
    <row r="147" spans="2:10" ht="18" customHeight="1" x14ac:dyDescent="0.35">
      <c r="B147" s="388" t="s">
        <v>281</v>
      </c>
      <c r="C147" s="406">
        <v>113000</v>
      </c>
      <c r="E147" s="3"/>
      <c r="F147" s="3"/>
      <c r="G147" s="3"/>
      <c r="H147" s="3"/>
      <c r="I147" s="3"/>
      <c r="J147" s="3"/>
    </row>
    <row r="148" spans="2:10" ht="18" customHeight="1" x14ac:dyDescent="0.35">
      <c r="B148" s="388" t="s">
        <v>269</v>
      </c>
      <c r="C148" s="406">
        <v>335999</v>
      </c>
      <c r="E148" s="3"/>
      <c r="F148" s="3"/>
      <c r="G148" s="3"/>
      <c r="H148" s="3"/>
      <c r="I148" s="3"/>
      <c r="J148" s="3"/>
    </row>
    <row r="149" spans="2:10" ht="18" customHeight="1" x14ac:dyDescent="0.35">
      <c r="B149" s="388" t="s">
        <v>280</v>
      </c>
      <c r="C149" s="406">
        <v>334514</v>
      </c>
      <c r="E149" s="3"/>
      <c r="F149" s="3"/>
      <c r="G149" s="3"/>
      <c r="H149" s="3"/>
      <c r="I149" s="3"/>
      <c r="J149" s="3"/>
    </row>
    <row r="150" spans="2:10" ht="18" customHeight="1" x14ac:dyDescent="0.35">
      <c r="B150" s="388" t="s">
        <v>323</v>
      </c>
      <c r="C150" s="406">
        <v>332913</v>
      </c>
      <c r="E150" s="3"/>
      <c r="F150" s="3"/>
      <c r="G150" s="3"/>
      <c r="H150" s="3"/>
      <c r="I150" s="3"/>
      <c r="J150" s="3"/>
    </row>
    <row r="151" spans="2:10" ht="18" customHeight="1" x14ac:dyDescent="0.35">
      <c r="B151" s="90" t="s">
        <v>305</v>
      </c>
      <c r="C151" s="406">
        <v>326190</v>
      </c>
      <c r="E151" s="3"/>
      <c r="F151" s="3"/>
      <c r="G151" s="3"/>
      <c r="H151" s="3"/>
      <c r="I151" s="3"/>
      <c r="J151" s="3"/>
    </row>
    <row r="152" spans="2:10" ht="18" customHeight="1" x14ac:dyDescent="0.35">
      <c r="B152" s="90" t="s">
        <v>307</v>
      </c>
      <c r="C152" s="406" t="s">
        <v>397</v>
      </c>
      <c r="E152" s="3"/>
      <c r="F152" s="3"/>
      <c r="G152" s="3"/>
      <c r="H152" s="3"/>
      <c r="I152" s="3"/>
      <c r="J152" s="3"/>
    </row>
    <row r="153" spans="2:10" ht="18" customHeight="1" x14ac:dyDescent="0.35">
      <c r="B153" s="388" t="s">
        <v>327</v>
      </c>
      <c r="C153" s="406">
        <v>333920</v>
      </c>
      <c r="E153" s="3"/>
      <c r="F153" s="3"/>
      <c r="G153" s="3"/>
      <c r="H153" s="3"/>
      <c r="I153" s="3"/>
      <c r="J153" s="3"/>
    </row>
    <row r="154" spans="2:10" ht="18" customHeight="1" x14ac:dyDescent="0.35">
      <c r="B154" s="388" t="s">
        <v>239</v>
      </c>
      <c r="C154" s="406" t="s">
        <v>395</v>
      </c>
      <c r="E154" s="3"/>
      <c r="F154" s="3"/>
      <c r="G154" s="3"/>
      <c r="H154" s="3"/>
      <c r="I154" s="3"/>
      <c r="J154" s="3"/>
    </row>
    <row r="155" spans="2:10" ht="18" customHeight="1" x14ac:dyDescent="0.35">
      <c r="B155" s="388" t="s">
        <v>329</v>
      </c>
      <c r="C155" s="406">
        <v>336120</v>
      </c>
      <c r="E155" s="3"/>
      <c r="F155" s="3"/>
      <c r="G155" s="3"/>
      <c r="H155" s="3"/>
      <c r="I155" s="3"/>
      <c r="J155" s="3"/>
    </row>
    <row r="156" spans="2:10" ht="18" customHeight="1" x14ac:dyDescent="0.35">
      <c r="B156" s="388" t="s">
        <v>331</v>
      </c>
      <c r="C156" s="406">
        <v>336500</v>
      </c>
      <c r="E156" s="3"/>
      <c r="F156" s="3"/>
      <c r="G156" s="3"/>
      <c r="H156" s="3"/>
      <c r="I156" s="3"/>
      <c r="J156" s="3"/>
    </row>
    <row r="157" spans="2:10" ht="18" customHeight="1" x14ac:dyDescent="0.35">
      <c r="B157" s="388" t="s">
        <v>332</v>
      </c>
      <c r="C157" s="406">
        <v>336611</v>
      </c>
      <c r="E157" s="3"/>
      <c r="F157" s="3"/>
      <c r="G157" s="3"/>
      <c r="H157" s="3"/>
      <c r="I157" s="3"/>
      <c r="J157" s="3"/>
    </row>
    <row r="158" spans="2:10" ht="18" customHeight="1" x14ac:dyDescent="0.35">
      <c r="B158" s="388" t="s">
        <v>334</v>
      </c>
      <c r="C158" s="406">
        <v>333111</v>
      </c>
      <c r="E158" s="3"/>
      <c r="F158" s="3"/>
      <c r="G158" s="3"/>
      <c r="H158" s="3"/>
      <c r="I158" s="3"/>
      <c r="J158" s="3"/>
    </row>
    <row r="159" spans="2:10" ht="18" customHeight="1" x14ac:dyDescent="0.35">
      <c r="B159" s="388" t="s">
        <v>191</v>
      </c>
      <c r="C159" s="406" t="s">
        <v>381</v>
      </c>
      <c r="E159" s="3"/>
      <c r="F159" s="3"/>
      <c r="G159" s="3"/>
      <c r="H159" s="3"/>
      <c r="I159" s="3"/>
      <c r="J159" s="3"/>
    </row>
    <row r="160" spans="2:10" ht="18" customHeight="1" x14ac:dyDescent="0.35">
      <c r="B160" s="388" t="s">
        <v>252</v>
      </c>
      <c r="C160" s="406" t="s">
        <v>381</v>
      </c>
      <c r="E160" s="3"/>
      <c r="F160" s="3"/>
      <c r="G160" s="3"/>
      <c r="H160" s="3"/>
      <c r="I160" s="3"/>
      <c r="J160" s="3"/>
    </row>
    <row r="161" spans="2:10" ht="18" customHeight="1" x14ac:dyDescent="0.35">
      <c r="B161" s="388" t="s">
        <v>221</v>
      </c>
      <c r="C161" s="406" t="s">
        <v>383</v>
      </c>
      <c r="E161" s="3"/>
      <c r="F161" s="3"/>
      <c r="G161" s="3"/>
      <c r="H161" s="3"/>
      <c r="I161" s="3"/>
      <c r="J161" s="3"/>
    </row>
    <row r="162" spans="2:10" ht="18" customHeight="1" x14ac:dyDescent="0.35">
      <c r="B162" s="90" t="s">
        <v>184</v>
      </c>
      <c r="C162" s="406" t="s">
        <v>383</v>
      </c>
      <c r="E162" s="3"/>
      <c r="F162" s="3"/>
      <c r="G162" s="3"/>
      <c r="H162" s="3"/>
      <c r="I162" s="3"/>
      <c r="J162" s="3"/>
    </row>
    <row r="163" spans="2:10" ht="18" customHeight="1" x14ac:dyDescent="0.35">
      <c r="B163" s="90" t="s">
        <v>317</v>
      </c>
      <c r="C163" s="406" t="s">
        <v>392</v>
      </c>
      <c r="E163" s="3"/>
      <c r="F163" s="3"/>
      <c r="G163" s="3"/>
      <c r="H163" s="3"/>
      <c r="I163" s="3"/>
      <c r="J163" s="3"/>
    </row>
    <row r="164" spans="2:10" ht="18" customHeight="1" x14ac:dyDescent="0.35">
      <c r="B164" s="388" t="s">
        <v>251</v>
      </c>
      <c r="C164" s="406" t="s">
        <v>380</v>
      </c>
      <c r="E164" s="3"/>
      <c r="F164" s="3"/>
      <c r="G164" s="3"/>
      <c r="H164" s="3"/>
      <c r="I164" s="3"/>
      <c r="J164" s="3"/>
    </row>
    <row r="165" spans="2:10" ht="18" customHeight="1" x14ac:dyDescent="0.35">
      <c r="B165" s="90" t="s">
        <v>264</v>
      </c>
      <c r="C165" s="406" t="s">
        <v>380</v>
      </c>
      <c r="E165" s="3"/>
      <c r="F165" s="3"/>
      <c r="G165" s="3"/>
      <c r="H165" s="3"/>
      <c r="I165" s="3"/>
      <c r="J165" s="3"/>
    </row>
    <row r="166" spans="2:10" ht="18" customHeight="1" x14ac:dyDescent="0.35">
      <c r="B166" s="90" t="s">
        <v>289</v>
      </c>
      <c r="C166" s="93" t="s">
        <v>400</v>
      </c>
      <c r="E166" s="3"/>
      <c r="F166" s="3"/>
      <c r="G166" s="3"/>
      <c r="H166" s="3"/>
      <c r="I166" s="3"/>
      <c r="J166" s="3"/>
    </row>
    <row r="167" spans="2:10" ht="18" customHeight="1" x14ac:dyDescent="0.35">
      <c r="B167" s="388" t="s">
        <v>207</v>
      </c>
      <c r="C167" s="406" t="s">
        <v>390</v>
      </c>
      <c r="E167" s="3"/>
      <c r="F167" s="3"/>
      <c r="G167" s="3"/>
      <c r="H167" s="3"/>
      <c r="I167" s="3"/>
      <c r="J167" s="3"/>
    </row>
    <row r="168" spans="2:10" ht="18" customHeight="1" x14ac:dyDescent="0.35">
      <c r="B168" s="388" t="s">
        <v>157</v>
      </c>
      <c r="C168" s="406">
        <v>541700</v>
      </c>
      <c r="E168" s="3"/>
      <c r="F168" s="3"/>
      <c r="G168" s="3"/>
      <c r="H168" s="3"/>
      <c r="I168" s="3"/>
      <c r="J168" s="3"/>
    </row>
    <row r="169" spans="2:10" ht="18" customHeight="1" x14ac:dyDescent="0.35">
      <c r="B169" s="388" t="s">
        <v>335</v>
      </c>
      <c r="C169" s="406">
        <v>541700</v>
      </c>
      <c r="E169" s="3"/>
      <c r="F169" s="3"/>
      <c r="G169" s="3"/>
      <c r="H169" s="3"/>
      <c r="I169" s="3"/>
      <c r="J169" s="3"/>
    </row>
    <row r="170" spans="2:10" ht="18" customHeight="1" x14ac:dyDescent="0.35">
      <c r="B170" s="388" t="s">
        <v>181</v>
      </c>
      <c r="C170" s="406" t="s">
        <v>393</v>
      </c>
      <c r="E170" s="3"/>
      <c r="F170" s="3"/>
      <c r="G170" s="3"/>
      <c r="H170" s="3"/>
      <c r="I170" s="3"/>
      <c r="J170" s="3"/>
    </row>
    <row r="171" spans="2:10" ht="18" customHeight="1" x14ac:dyDescent="0.35">
      <c r="B171" s="388" t="s">
        <v>213</v>
      </c>
      <c r="C171" s="406" t="s">
        <v>383</v>
      </c>
      <c r="E171" s="3"/>
      <c r="F171" s="3"/>
      <c r="G171" s="3"/>
      <c r="H171" s="3"/>
      <c r="I171" s="3"/>
      <c r="J171" s="3"/>
    </row>
    <row r="172" spans="2:10" ht="18" customHeight="1" x14ac:dyDescent="0.35">
      <c r="B172" s="388" t="s">
        <v>217</v>
      </c>
      <c r="C172" s="406" t="s">
        <v>382</v>
      </c>
      <c r="E172" s="3"/>
      <c r="F172" s="3"/>
      <c r="G172" s="3"/>
      <c r="H172" s="3"/>
      <c r="I172" s="3"/>
      <c r="J172" s="3"/>
    </row>
    <row r="173" spans="2:10" ht="18" customHeight="1" x14ac:dyDescent="0.35">
      <c r="B173" s="388" t="s">
        <v>306</v>
      </c>
      <c r="C173" s="406">
        <v>113000</v>
      </c>
      <c r="E173" s="3"/>
      <c r="F173" s="3"/>
      <c r="G173" s="3"/>
      <c r="H173" s="3"/>
      <c r="I173" s="3"/>
      <c r="J173" s="3"/>
    </row>
    <row r="174" spans="2:10" ht="18" customHeight="1" x14ac:dyDescent="0.35">
      <c r="B174" s="90" t="s">
        <v>235</v>
      </c>
      <c r="C174" s="406" t="s">
        <v>401</v>
      </c>
      <c r="E174" s="3"/>
      <c r="F174" s="3"/>
      <c r="G174" s="3"/>
      <c r="H174" s="3"/>
      <c r="I174" s="3"/>
      <c r="J174" s="3"/>
    </row>
    <row r="175" spans="2:10" ht="18" customHeight="1" x14ac:dyDescent="0.35">
      <c r="B175" s="388" t="s">
        <v>326</v>
      </c>
      <c r="C175" s="406" t="s">
        <v>392</v>
      </c>
      <c r="E175" s="3"/>
      <c r="F175" s="3"/>
      <c r="G175" s="3"/>
      <c r="H175" s="3"/>
      <c r="I175" s="3"/>
      <c r="J175" s="3"/>
    </row>
    <row r="176" spans="2:10" ht="18" customHeight="1" x14ac:dyDescent="0.35">
      <c r="B176" s="388" t="s">
        <v>330</v>
      </c>
      <c r="C176" s="406">
        <v>486000</v>
      </c>
      <c r="E176" s="3"/>
      <c r="F176" s="3"/>
      <c r="G176" s="3"/>
      <c r="H176" s="3"/>
      <c r="I176" s="3"/>
      <c r="J176" s="3"/>
    </row>
    <row r="177" spans="2:10" ht="18" customHeight="1" thickBot="1" x14ac:dyDescent="0.4">
      <c r="B177" s="94" t="s">
        <v>256</v>
      </c>
      <c r="C177" s="409">
        <v>115000</v>
      </c>
      <c r="E177" s="3"/>
      <c r="F177" s="3"/>
      <c r="G177" s="3"/>
      <c r="H177" s="3"/>
      <c r="I177" s="3"/>
      <c r="J177" s="3"/>
    </row>
    <row r="178" spans="2:10" ht="15.5" x14ac:dyDescent="0.35">
      <c r="C178" s="40"/>
      <c r="E178" s="3"/>
      <c r="F178" s="3"/>
      <c r="G178" s="3"/>
      <c r="H178" s="3"/>
      <c r="I178" s="3"/>
      <c r="J178" s="3"/>
    </row>
    <row r="179" spans="2:10" ht="15.5" x14ac:dyDescent="0.35">
      <c r="C179" s="40"/>
      <c r="E179" s="3"/>
      <c r="F179" s="3"/>
      <c r="G179" s="3"/>
      <c r="H179" s="3"/>
      <c r="I179" s="3"/>
      <c r="J179" s="3"/>
    </row>
    <row r="180" spans="2:10" ht="15.5" x14ac:dyDescent="0.35">
      <c r="C180" s="40"/>
      <c r="E180" s="3"/>
      <c r="F180" s="3"/>
      <c r="G180" s="3"/>
      <c r="H180" s="3"/>
      <c r="I180" s="3"/>
      <c r="J180" s="3"/>
    </row>
    <row r="181" spans="2:10" ht="15.5" x14ac:dyDescent="0.35">
      <c r="C181" s="40"/>
      <c r="E181" s="3"/>
      <c r="F181" s="3"/>
      <c r="G181" s="3"/>
      <c r="H181" s="3"/>
      <c r="I181" s="3"/>
      <c r="J181" s="3"/>
    </row>
    <row r="182" spans="2:10" ht="15.5" x14ac:dyDescent="0.35">
      <c r="C182" s="40"/>
      <c r="E182" s="3"/>
      <c r="F182" s="3"/>
      <c r="G182" s="3"/>
      <c r="H182" s="3"/>
      <c r="I182" s="3"/>
      <c r="J182" s="3"/>
    </row>
    <row r="183" spans="2:10" ht="15.5" x14ac:dyDescent="0.35">
      <c r="C183" s="40"/>
      <c r="E183" s="3"/>
      <c r="F183" s="3"/>
      <c r="G183" s="3"/>
      <c r="H183" s="3"/>
      <c r="I183" s="3"/>
      <c r="J183" s="3"/>
    </row>
    <row r="184" spans="2:10" ht="15.5" x14ac:dyDescent="0.35">
      <c r="C184" s="40"/>
      <c r="E184" s="3"/>
      <c r="F184" s="3"/>
      <c r="G184" s="3"/>
      <c r="H184" s="3"/>
      <c r="I184" s="3"/>
      <c r="J184" s="3"/>
    </row>
    <row r="185" spans="2:10" ht="15.5" x14ac:dyDescent="0.35">
      <c r="C185" s="40"/>
      <c r="E185" s="3"/>
      <c r="F185" s="3"/>
      <c r="G185" s="3"/>
      <c r="H185" s="3"/>
      <c r="I185" s="3"/>
      <c r="J185" s="3"/>
    </row>
    <row r="186" spans="2:10" ht="15.5" x14ac:dyDescent="0.35">
      <c r="C186" s="40"/>
      <c r="E186" s="3"/>
      <c r="F186" s="3"/>
      <c r="G186" s="3"/>
      <c r="H186" s="3"/>
      <c r="I186" s="3"/>
      <c r="J186" s="3"/>
    </row>
    <row r="187" spans="2:10" ht="15.5" x14ac:dyDescent="0.35">
      <c r="C187" s="40"/>
      <c r="E187" s="3"/>
      <c r="F187" s="3"/>
      <c r="G187" s="3"/>
      <c r="H187" s="3"/>
      <c r="I187" s="3"/>
      <c r="J187" s="3"/>
    </row>
    <row r="188" spans="2:10" ht="15.5" x14ac:dyDescent="0.35">
      <c r="C188" s="40"/>
      <c r="E188" s="3"/>
      <c r="F188" s="3"/>
      <c r="G188" s="3"/>
      <c r="H188" s="3"/>
      <c r="I188" s="3"/>
      <c r="J188" s="3"/>
    </row>
    <row r="189" spans="2:10" ht="15.5" x14ac:dyDescent="0.35">
      <c r="C189" s="40"/>
      <c r="E189" s="3"/>
      <c r="F189" s="3"/>
      <c r="G189" s="3"/>
      <c r="H189" s="3"/>
      <c r="I189" s="3"/>
      <c r="J189" s="3"/>
    </row>
    <row r="190" spans="2:10" ht="15.5" x14ac:dyDescent="0.35">
      <c r="C190" s="40"/>
      <c r="E190" s="3"/>
      <c r="F190" s="3"/>
      <c r="G190" s="3"/>
      <c r="H190" s="3"/>
      <c r="I190" s="3"/>
      <c r="J190" s="3"/>
    </row>
    <row r="191" spans="2:10" ht="15.5" x14ac:dyDescent="0.35">
      <c r="C191" s="40"/>
      <c r="E191" s="3"/>
      <c r="F191" s="3"/>
      <c r="G191" s="3"/>
      <c r="H191" s="3"/>
      <c r="I191" s="3"/>
      <c r="J191" s="3"/>
    </row>
    <row r="192" spans="2:10" ht="15.5" x14ac:dyDescent="0.35">
      <c r="C192" s="40"/>
      <c r="E192" s="3"/>
      <c r="F192" s="3"/>
      <c r="G192" s="3"/>
      <c r="H192" s="3"/>
      <c r="I192" s="3"/>
      <c r="J192" s="3"/>
    </row>
    <row r="193" spans="3:10" ht="15.5" x14ac:dyDescent="0.35">
      <c r="C193" s="40"/>
      <c r="E193" s="3"/>
      <c r="F193" s="3"/>
      <c r="G193" s="3"/>
      <c r="H193" s="3"/>
      <c r="I193" s="3"/>
      <c r="J193" s="3"/>
    </row>
    <row r="194" spans="3:10" ht="15.5" x14ac:dyDescent="0.35">
      <c r="C194" s="40"/>
      <c r="E194" s="3"/>
      <c r="F194" s="3"/>
      <c r="G194" s="3"/>
      <c r="H194" s="3"/>
      <c r="I194" s="3"/>
      <c r="J194" s="3"/>
    </row>
    <row r="195" spans="3:10" ht="15.5" x14ac:dyDescent="0.35">
      <c r="C195" s="40"/>
      <c r="E195" s="3"/>
      <c r="F195" s="3"/>
      <c r="G195" s="3"/>
      <c r="H195" s="3"/>
      <c r="I195" s="3"/>
      <c r="J195" s="3"/>
    </row>
    <row r="196" spans="3:10" ht="15.5" x14ac:dyDescent="0.35">
      <c r="C196" s="40"/>
      <c r="E196" s="3"/>
      <c r="F196" s="3"/>
      <c r="G196" s="3"/>
      <c r="H196" s="3"/>
      <c r="I196" s="3"/>
      <c r="J196" s="3"/>
    </row>
    <row r="197" spans="3:10" ht="15.5" x14ac:dyDescent="0.35">
      <c r="C197" s="40"/>
      <c r="E197" s="3"/>
      <c r="F197" s="3"/>
      <c r="G197" s="3"/>
      <c r="H197" s="3"/>
      <c r="I197" s="3"/>
      <c r="J197" s="3"/>
    </row>
    <row r="198" spans="3:10" ht="15.5" x14ac:dyDescent="0.35">
      <c r="C198" s="40"/>
    </row>
    <row r="199" spans="3:10" ht="15.5" x14ac:dyDescent="0.35">
      <c r="C199" s="40"/>
    </row>
    <row r="200" spans="3:10" ht="15.5" x14ac:dyDescent="0.35">
      <c r="C200" s="40"/>
    </row>
    <row r="201" spans="3:10" ht="15.5" x14ac:dyDescent="0.35">
      <c r="C201" s="40"/>
    </row>
    <row r="202" spans="3:10" ht="15.5" x14ac:dyDescent="0.35">
      <c r="C202" s="40"/>
    </row>
    <row r="203" spans="3:10" ht="15.5" x14ac:dyDescent="0.35">
      <c r="C203" s="40"/>
    </row>
    <row r="204" spans="3:10" ht="15.5" x14ac:dyDescent="0.35">
      <c r="C204" s="40"/>
    </row>
    <row r="205" spans="3:10" ht="15.5" x14ac:dyDescent="0.35">
      <c r="C205" s="40"/>
    </row>
    <row r="206" spans="3:10" ht="15.5" x14ac:dyDescent="0.35">
      <c r="C206" s="40"/>
    </row>
    <row r="207" spans="3:10" ht="15.5" x14ac:dyDescent="0.35">
      <c r="C207" s="40"/>
    </row>
    <row r="208" spans="3:10" ht="15.5" x14ac:dyDescent="0.35">
      <c r="C208" s="40"/>
    </row>
    <row r="209" spans="3:3" ht="15.5" x14ac:dyDescent="0.35">
      <c r="C209" s="40"/>
    </row>
    <row r="210" spans="3:3" ht="15.5" x14ac:dyDescent="0.35">
      <c r="C210" s="40"/>
    </row>
    <row r="211" spans="3:3" ht="15.5" x14ac:dyDescent="0.35">
      <c r="C211" s="40"/>
    </row>
    <row r="212" spans="3:3" ht="15.5" x14ac:dyDescent="0.35">
      <c r="C212" s="40"/>
    </row>
    <row r="213" spans="3:3" ht="15.5" x14ac:dyDescent="0.35">
      <c r="C213" s="40"/>
    </row>
    <row r="214" spans="3:3" ht="15.5" x14ac:dyDescent="0.35">
      <c r="C214" s="40"/>
    </row>
    <row r="215" spans="3:3" ht="15.5" x14ac:dyDescent="0.35">
      <c r="C215" s="40"/>
    </row>
    <row r="216" spans="3:3" ht="15.5" x14ac:dyDescent="0.35">
      <c r="C216" s="40"/>
    </row>
    <row r="217" spans="3:3" ht="15.5" x14ac:dyDescent="0.35">
      <c r="C217" s="40"/>
    </row>
    <row r="218" spans="3:3" ht="15.5" x14ac:dyDescent="0.35">
      <c r="C218" s="40"/>
    </row>
    <row r="219" spans="3:3" ht="15.5" x14ac:dyDescent="0.35">
      <c r="C219" s="40"/>
    </row>
    <row r="220" spans="3:3" ht="15.5" x14ac:dyDescent="0.35">
      <c r="C220" s="40"/>
    </row>
    <row r="221" spans="3:3" ht="15.5" x14ac:dyDescent="0.35">
      <c r="C221" s="40"/>
    </row>
    <row r="222" spans="3:3" ht="15.5" x14ac:dyDescent="0.35">
      <c r="C222" s="40"/>
    </row>
    <row r="223" spans="3:3" ht="15.5" x14ac:dyDescent="0.35">
      <c r="C223" s="40"/>
    </row>
    <row r="224" spans="3:3" ht="15.5" x14ac:dyDescent="0.35">
      <c r="C224" s="40"/>
    </row>
    <row r="225" spans="3:3" ht="15.5" x14ac:dyDescent="0.35">
      <c r="C225" s="40"/>
    </row>
    <row r="226" spans="3:3" ht="15.5" x14ac:dyDescent="0.35">
      <c r="C226" s="40"/>
    </row>
    <row r="227" spans="3:3" ht="15.5" x14ac:dyDescent="0.35">
      <c r="C227" s="40"/>
    </row>
    <row r="228" spans="3:3" ht="15.5" x14ac:dyDescent="0.35">
      <c r="C228" s="40"/>
    </row>
    <row r="229" spans="3:3" ht="15.5" x14ac:dyDescent="0.35">
      <c r="C229" s="40"/>
    </row>
    <row r="230" spans="3:3" ht="15.5" x14ac:dyDescent="0.35">
      <c r="C230" s="40"/>
    </row>
    <row r="231" spans="3:3" ht="15.5" x14ac:dyDescent="0.35">
      <c r="C231" s="40"/>
    </row>
    <row r="232" spans="3:3" ht="15.5" x14ac:dyDescent="0.35">
      <c r="C232" s="40"/>
    </row>
    <row r="233" spans="3:3" ht="15.5" x14ac:dyDescent="0.35">
      <c r="C233" s="40"/>
    </row>
    <row r="234" spans="3:3" ht="15.5" x14ac:dyDescent="0.35">
      <c r="C234" s="40"/>
    </row>
    <row r="235" spans="3:3" ht="15.5" x14ac:dyDescent="0.35">
      <c r="C235" s="40"/>
    </row>
    <row r="236" spans="3:3" ht="15.5" x14ac:dyDescent="0.35">
      <c r="C236" s="40"/>
    </row>
    <row r="237" spans="3:3" ht="15.5" x14ac:dyDescent="0.35">
      <c r="C237" s="40"/>
    </row>
    <row r="238" spans="3:3" ht="15.5" x14ac:dyDescent="0.35">
      <c r="C238" s="40"/>
    </row>
    <row r="239" spans="3:3" ht="15.5" x14ac:dyDescent="0.35">
      <c r="C239" s="40"/>
    </row>
    <row r="240" spans="3:3" ht="15.5" x14ac:dyDescent="0.35">
      <c r="C240" s="40"/>
    </row>
    <row r="241" spans="3:3" ht="15.5" x14ac:dyDescent="0.35">
      <c r="C241" s="40"/>
    </row>
    <row r="242" spans="3:3" ht="15.5" x14ac:dyDescent="0.35">
      <c r="C242" s="40"/>
    </row>
    <row r="243" spans="3:3" ht="15.5" x14ac:dyDescent="0.35">
      <c r="C243" s="40"/>
    </row>
    <row r="244" spans="3:3" ht="15.5" x14ac:dyDescent="0.35">
      <c r="C244" s="40"/>
    </row>
    <row r="245" spans="3:3" ht="15.5" x14ac:dyDescent="0.35">
      <c r="C245" s="40"/>
    </row>
    <row r="246" spans="3:3" ht="15.5" x14ac:dyDescent="0.35">
      <c r="C246" s="40"/>
    </row>
    <row r="247" spans="3:3" ht="15.5" x14ac:dyDescent="0.35">
      <c r="C247" s="40"/>
    </row>
    <row r="248" spans="3:3" ht="15.5" x14ac:dyDescent="0.35">
      <c r="C248" s="40"/>
    </row>
    <row r="249" spans="3:3" ht="15.5" x14ac:dyDescent="0.35">
      <c r="C249" s="40"/>
    </row>
    <row r="250" spans="3:3" ht="15.5" x14ac:dyDescent="0.35">
      <c r="C250" s="40"/>
    </row>
    <row r="251" spans="3:3" ht="15.5" x14ac:dyDescent="0.35">
      <c r="C251" s="40"/>
    </row>
    <row r="252" spans="3:3" ht="15.5" x14ac:dyDescent="0.35">
      <c r="C252" s="40"/>
    </row>
    <row r="253" spans="3:3" ht="15.5" x14ac:dyDescent="0.35">
      <c r="C253" s="40"/>
    </row>
    <row r="254" spans="3:3" ht="15.5" x14ac:dyDescent="0.35">
      <c r="C254" s="40"/>
    </row>
    <row r="255" spans="3:3" ht="15.5" x14ac:dyDescent="0.35">
      <c r="C255" s="40"/>
    </row>
    <row r="256" spans="3:3" ht="15.5" x14ac:dyDescent="0.35">
      <c r="C256" s="40"/>
    </row>
    <row r="257" spans="3:3" ht="15.5" x14ac:dyDescent="0.35">
      <c r="C257" s="40"/>
    </row>
    <row r="258" spans="3:3" ht="15.5" x14ac:dyDescent="0.35">
      <c r="C258" s="40"/>
    </row>
    <row r="259" spans="3:3" ht="15.5" x14ac:dyDescent="0.35">
      <c r="C259" s="40"/>
    </row>
    <row r="260" spans="3:3" ht="15.5" x14ac:dyDescent="0.35">
      <c r="C260" s="40"/>
    </row>
    <row r="261" spans="3:3" ht="15.5" x14ac:dyDescent="0.35">
      <c r="C261" s="40"/>
    </row>
    <row r="262" spans="3:3" ht="15.5" x14ac:dyDescent="0.35">
      <c r="C262" s="40"/>
    </row>
    <row r="263" spans="3:3" ht="15.5" x14ac:dyDescent="0.35">
      <c r="C263" s="40"/>
    </row>
    <row r="264" spans="3:3" ht="15.5" x14ac:dyDescent="0.35">
      <c r="C264" s="40"/>
    </row>
    <row r="265" spans="3:3" ht="15.5" x14ac:dyDescent="0.35">
      <c r="C265" s="40"/>
    </row>
    <row r="266" spans="3:3" ht="15.5" x14ac:dyDescent="0.35">
      <c r="C266" s="40"/>
    </row>
    <row r="267" spans="3:3" ht="15.5" x14ac:dyDescent="0.35">
      <c r="C267" s="40"/>
    </row>
    <row r="268" spans="3:3" ht="15.5" x14ac:dyDescent="0.35">
      <c r="C268" s="40"/>
    </row>
    <row r="269" spans="3:3" ht="15.5" x14ac:dyDescent="0.35">
      <c r="C269" s="40"/>
    </row>
    <row r="270" spans="3:3" ht="15.5" x14ac:dyDescent="0.35">
      <c r="C270" s="40"/>
    </row>
    <row r="271" spans="3:3" ht="15.5" x14ac:dyDescent="0.35">
      <c r="C271" s="40"/>
    </row>
    <row r="272" spans="3:3" ht="15.5" x14ac:dyDescent="0.35">
      <c r="C272" s="40"/>
    </row>
    <row r="273" spans="3:3" ht="15.5" x14ac:dyDescent="0.35">
      <c r="C273" s="40"/>
    </row>
    <row r="274" spans="3:3" ht="15.5" x14ac:dyDescent="0.35">
      <c r="C274" s="40"/>
    </row>
    <row r="275" spans="3:3" ht="15.5" x14ac:dyDescent="0.35">
      <c r="C275" s="40"/>
    </row>
    <row r="276" spans="3:3" ht="15.5" x14ac:dyDescent="0.35">
      <c r="C276" s="40"/>
    </row>
    <row r="277" spans="3:3" ht="15.5" x14ac:dyDescent="0.35">
      <c r="C277" s="40"/>
    </row>
    <row r="278" spans="3:3" ht="15.5" x14ac:dyDescent="0.35">
      <c r="C278" s="40"/>
    </row>
    <row r="279" spans="3:3" ht="15.5" x14ac:dyDescent="0.35">
      <c r="C279" s="40"/>
    </row>
    <row r="280" spans="3:3" ht="15.5" x14ac:dyDescent="0.35">
      <c r="C280" s="40"/>
    </row>
    <row r="281" spans="3:3" ht="15.5" x14ac:dyDescent="0.35">
      <c r="C281" s="40"/>
    </row>
    <row r="282" spans="3:3" ht="15.5" x14ac:dyDescent="0.35">
      <c r="C282" s="40"/>
    </row>
    <row r="283" spans="3:3" ht="15.5" x14ac:dyDescent="0.35">
      <c r="C283" s="40"/>
    </row>
    <row r="284" spans="3:3" ht="15.5" x14ac:dyDescent="0.35">
      <c r="C284" s="40"/>
    </row>
    <row r="285" spans="3:3" ht="15.5" x14ac:dyDescent="0.35">
      <c r="C285" s="40"/>
    </row>
    <row r="286" spans="3:3" ht="15.5" x14ac:dyDescent="0.35">
      <c r="C286" s="40"/>
    </row>
    <row r="287" spans="3:3" ht="15.5" x14ac:dyDescent="0.35">
      <c r="C287" s="40"/>
    </row>
    <row r="288" spans="3:3" ht="15.5" x14ac:dyDescent="0.35">
      <c r="C288" s="40"/>
    </row>
    <row r="289" spans="3:3" ht="15.5" x14ac:dyDescent="0.35">
      <c r="C289" s="40"/>
    </row>
    <row r="290" spans="3:3" ht="15.5" x14ac:dyDescent="0.35">
      <c r="C290" s="40"/>
    </row>
    <row r="291" spans="3:3" ht="15.5" x14ac:dyDescent="0.35">
      <c r="C291" s="40"/>
    </row>
    <row r="292" spans="3:3" ht="15.5" x14ac:dyDescent="0.35">
      <c r="C292" s="40"/>
    </row>
    <row r="293" spans="3:3" ht="15.5" x14ac:dyDescent="0.35">
      <c r="C293" s="40"/>
    </row>
    <row r="294" spans="3:3" ht="15.5" x14ac:dyDescent="0.35">
      <c r="C294" s="40"/>
    </row>
    <row r="295" spans="3:3" ht="15.5" x14ac:dyDescent="0.35">
      <c r="C295" s="40"/>
    </row>
    <row r="296" spans="3:3" ht="15.5" x14ac:dyDescent="0.35">
      <c r="C296" s="40"/>
    </row>
    <row r="297" spans="3:3" ht="15.5" x14ac:dyDescent="0.35">
      <c r="C297" s="40"/>
    </row>
    <row r="298" spans="3:3" ht="15.5" x14ac:dyDescent="0.35">
      <c r="C298" s="40"/>
    </row>
    <row r="299" spans="3:3" ht="15.5" x14ac:dyDescent="0.35">
      <c r="C299" s="40"/>
    </row>
    <row r="300" spans="3:3" ht="15.5" x14ac:dyDescent="0.35">
      <c r="C300" s="40"/>
    </row>
    <row r="301" spans="3:3" ht="15.5" x14ac:dyDescent="0.35">
      <c r="C301" s="40"/>
    </row>
    <row r="302" spans="3:3" ht="15.5" x14ac:dyDescent="0.35">
      <c r="C302" s="40"/>
    </row>
    <row r="303" spans="3:3" ht="15.5" x14ac:dyDescent="0.35">
      <c r="C303" s="40"/>
    </row>
    <row r="304" spans="3:3" ht="15.5" x14ac:dyDescent="0.35">
      <c r="C304" s="40"/>
    </row>
    <row r="305" spans="3:3" ht="15.5" x14ac:dyDescent="0.35">
      <c r="C305" s="40"/>
    </row>
    <row r="306" spans="3:3" ht="15.5" x14ac:dyDescent="0.35">
      <c r="C306" s="40"/>
    </row>
    <row r="307" spans="3:3" ht="15.5" x14ac:dyDescent="0.35">
      <c r="C307" s="40"/>
    </row>
    <row r="308" spans="3:3" ht="15.5" x14ac:dyDescent="0.35">
      <c r="C308" s="40"/>
    </row>
    <row r="309" spans="3:3" ht="15.5" x14ac:dyDescent="0.35">
      <c r="C309" s="40"/>
    </row>
    <row r="310" spans="3:3" ht="15.5" x14ac:dyDescent="0.35">
      <c r="C310" s="40"/>
    </row>
    <row r="311" spans="3:3" ht="15.5" x14ac:dyDescent="0.35">
      <c r="C311" s="40"/>
    </row>
    <row r="312" spans="3:3" ht="15.5" x14ac:dyDescent="0.35">
      <c r="C312" s="40"/>
    </row>
    <row r="313" spans="3:3" ht="15.5" x14ac:dyDescent="0.35">
      <c r="C313" s="40"/>
    </row>
    <row r="314" spans="3:3" ht="15.5" x14ac:dyDescent="0.35">
      <c r="C314" s="40"/>
    </row>
    <row r="315" spans="3:3" ht="15.5" x14ac:dyDescent="0.35">
      <c r="C315" s="40"/>
    </row>
    <row r="316" spans="3:3" ht="15.5" x14ac:dyDescent="0.35">
      <c r="C316" s="40"/>
    </row>
    <row r="317" spans="3:3" ht="15.5" x14ac:dyDescent="0.35">
      <c r="C317" s="40"/>
    </row>
    <row r="318" spans="3:3" ht="15.5" x14ac:dyDescent="0.35">
      <c r="C318" s="40"/>
    </row>
    <row r="319" spans="3:3" ht="15.5" x14ac:dyDescent="0.35">
      <c r="C319" s="40"/>
    </row>
    <row r="320" spans="3:3" ht="15.5" x14ac:dyDescent="0.35">
      <c r="C320" s="40"/>
    </row>
    <row r="321" spans="3:3" ht="15.5" x14ac:dyDescent="0.35">
      <c r="C321" s="40"/>
    </row>
    <row r="322" spans="3:3" ht="15.5" x14ac:dyDescent="0.35">
      <c r="C322" s="40"/>
    </row>
    <row r="323" spans="3:3" ht="15.5" x14ac:dyDescent="0.35">
      <c r="C323" s="40"/>
    </row>
    <row r="324" spans="3:3" ht="15.5" x14ac:dyDescent="0.35">
      <c r="C324" s="40"/>
    </row>
    <row r="325" spans="3:3" ht="15.5" x14ac:dyDescent="0.35">
      <c r="C325" s="40"/>
    </row>
    <row r="326" spans="3:3" ht="15.5" x14ac:dyDescent="0.35">
      <c r="C326" s="40"/>
    </row>
    <row r="327" spans="3:3" ht="15.5" x14ac:dyDescent="0.35">
      <c r="C327" s="40"/>
    </row>
    <row r="328" spans="3:3" ht="15.5" x14ac:dyDescent="0.35">
      <c r="C328" s="40"/>
    </row>
    <row r="329" spans="3:3" ht="15.5" x14ac:dyDescent="0.35">
      <c r="C329" s="40"/>
    </row>
    <row r="330" spans="3:3" ht="15.5" x14ac:dyDescent="0.35">
      <c r="C330" s="40"/>
    </row>
    <row r="331" spans="3:3" ht="15.5" x14ac:dyDescent="0.35">
      <c r="C331" s="40"/>
    </row>
    <row r="332" spans="3:3" ht="15.5" x14ac:dyDescent="0.35">
      <c r="C332" s="40"/>
    </row>
    <row r="333" spans="3:3" ht="15.5" x14ac:dyDescent="0.35">
      <c r="C333" s="40"/>
    </row>
    <row r="334" spans="3:3" ht="15.5" x14ac:dyDescent="0.35">
      <c r="C334" s="40"/>
    </row>
    <row r="335" spans="3:3" ht="15.5" x14ac:dyDescent="0.35">
      <c r="C335" s="40"/>
    </row>
    <row r="336" spans="3:3" ht="15.5" x14ac:dyDescent="0.35">
      <c r="C336" s="40"/>
    </row>
    <row r="337" spans="1:3" ht="15.5" x14ac:dyDescent="0.35">
      <c r="C337" s="40"/>
    </row>
    <row r="338" spans="1:3" ht="15.5" x14ac:dyDescent="0.35">
      <c r="C338" s="40"/>
    </row>
    <row r="339" spans="1:3" ht="15.5" x14ac:dyDescent="0.35">
      <c r="C339" s="40"/>
    </row>
    <row r="340" spans="1:3" ht="15.5" x14ac:dyDescent="0.35">
      <c r="C340" s="40"/>
    </row>
    <row r="341" spans="1:3" ht="15.5" x14ac:dyDescent="0.35">
      <c r="C341" s="40"/>
    </row>
    <row r="342" spans="1:3" ht="15.5" x14ac:dyDescent="0.35">
      <c r="C342" s="40"/>
    </row>
    <row r="343" spans="1:3" ht="15.5" x14ac:dyDescent="0.35">
      <c r="C343" s="40"/>
    </row>
    <row r="344" spans="1:3" ht="15.5" x14ac:dyDescent="0.35">
      <c r="C344" s="40"/>
    </row>
    <row r="345" spans="1:3" ht="15.5" x14ac:dyDescent="0.35">
      <c r="C345" s="40"/>
    </row>
    <row r="346" spans="1:3" ht="15.5" x14ac:dyDescent="0.35">
      <c r="C346" s="40"/>
    </row>
    <row r="347" spans="1:3" ht="15.5" x14ac:dyDescent="0.35">
      <c r="C347" s="40"/>
    </row>
    <row r="348" spans="1:3" ht="15.5" x14ac:dyDescent="0.35">
      <c r="C348" s="40"/>
    </row>
    <row r="349" spans="1:3" ht="15.5" x14ac:dyDescent="0.35">
      <c r="C349" s="40"/>
    </row>
    <row r="350" spans="1:3" ht="15.5" x14ac:dyDescent="0.35">
      <c r="C350" s="40"/>
    </row>
    <row r="351" spans="1:3" ht="15.5" x14ac:dyDescent="0.35">
      <c r="C351" s="40"/>
    </row>
    <row r="352" spans="1:3" ht="15.5" x14ac:dyDescent="0.35">
      <c r="A352" s="40"/>
      <c r="B352" s="40"/>
      <c r="C352" s="40"/>
    </row>
    <row r="353" spans="1:3" ht="15.5" x14ac:dyDescent="0.35">
      <c r="A353" s="40"/>
      <c r="B353" s="40"/>
      <c r="C353" s="40"/>
    </row>
    <row r="354" spans="1:3" ht="15.5" x14ac:dyDescent="0.35">
      <c r="A354" s="40"/>
      <c r="B354" s="40"/>
      <c r="C354" s="40"/>
    </row>
    <row r="355" spans="1:3" ht="15.5" x14ac:dyDescent="0.35">
      <c r="A355" s="40"/>
      <c r="B355" s="40"/>
      <c r="C355" s="40"/>
    </row>
    <row r="356" spans="1:3" ht="15.5" x14ac:dyDescent="0.35">
      <c r="A356" s="40"/>
      <c r="B356" s="40"/>
      <c r="C356" s="40"/>
    </row>
  </sheetData>
  <sheetProtection algorithmName="SHA-512" hashValue="Cp4EI6j0NWcAiTi6Ok5XDtjtdhPg39ZyPiICD1/fTw8UwEtLK4kLkxPTL86zwAo+CT4FZXO4tYS1mrBQCACotg==" saltValue="gyx5a2NfRdqsDoaEwJSD3g==" spinCount="100000" sheet="1" objects="1" scenarios="1"/>
  <sortState xmlns:xlrd2="http://schemas.microsoft.com/office/spreadsheetml/2017/richdata2" ref="B10:C141">
    <sortCondition ref="B10"/>
  </sortState>
  <pageMargins left="0.7" right="0.7" top="0.98479166666666662" bottom="0.75" header="0.3" footer="0.3"/>
  <pageSetup scale="60" fitToWidth="0" fitToHeight="0" orientation="landscape" r:id="rId1"/>
  <headerFooter>
    <oddFooter>&amp;L&amp;"Avenir LT Std 55 Roman,Regular"&amp;12&amp;K000000
May 13, 2021&amp;C&amp;"Avenir LT Std 55 Roman,Regular"&amp;12Page &amp;P of &amp;N&amp;R&amp;"Avenir LT Std 55 Roman,Regular"&amp;12&amp;K000000&amp;A</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A384"/>
  <sheetViews>
    <sheetView showGridLines="0" zoomScaleNormal="100" zoomScalePageLayoutView="64" workbookViewId="0"/>
  </sheetViews>
  <sheetFormatPr defaultColWidth="9.1796875" defaultRowHeight="14" x14ac:dyDescent="0.3"/>
  <cols>
    <col min="1" max="1" width="3.453125" style="1" customWidth="1"/>
    <col min="2" max="2" width="11.453125" style="1" customWidth="1"/>
    <col min="3" max="3" width="48.453125" style="1" customWidth="1"/>
    <col min="4" max="6" width="33.453125" style="1" customWidth="1"/>
    <col min="7" max="7" width="9.1796875" style="1" customWidth="1"/>
    <col min="8" max="8" width="34.54296875" style="1" bestFit="1" customWidth="1"/>
    <col min="9" max="9" width="19.453125" style="1" customWidth="1"/>
    <col min="10" max="10" width="16.81640625" style="1" customWidth="1"/>
    <col min="11" max="11" width="14.1796875" style="1" customWidth="1"/>
    <col min="12" max="12" width="31.54296875" style="1" customWidth="1"/>
    <col min="13" max="16384" width="9.1796875" style="1"/>
  </cols>
  <sheetData>
    <row r="1" spans="2:27" ht="18.75" customHeight="1" x14ac:dyDescent="0.3">
      <c r="B1" s="84"/>
      <c r="C1" s="84"/>
      <c r="D1" s="84"/>
      <c r="E1" s="84"/>
      <c r="F1" s="84"/>
    </row>
    <row r="2" spans="2:27" ht="15" customHeight="1" x14ac:dyDescent="0.3"/>
    <row r="3" spans="2:27" ht="18.75" customHeight="1" x14ac:dyDescent="0.3">
      <c r="B3" s="84"/>
      <c r="C3" s="84"/>
      <c r="D3" s="84"/>
      <c r="E3" s="84"/>
      <c r="F3" s="84"/>
    </row>
    <row r="4" spans="2:27" ht="15" customHeight="1" x14ac:dyDescent="0.3"/>
    <row r="5" spans="2:27" ht="18.75" customHeight="1" x14ac:dyDescent="0.3">
      <c r="B5" s="84"/>
      <c r="C5" s="84"/>
      <c r="D5" s="84"/>
      <c r="E5" s="84"/>
      <c r="F5" s="84"/>
    </row>
    <row r="6" spans="2:27" ht="15" customHeight="1" x14ac:dyDescent="0.3"/>
    <row r="7" spans="2:27" ht="15" customHeight="1" x14ac:dyDescent="0.3">
      <c r="B7" s="8"/>
      <c r="C7" s="8"/>
      <c r="D7" s="8"/>
      <c r="E7" s="8"/>
      <c r="F7" s="8"/>
    </row>
    <row r="8" spans="2:27" ht="15" customHeight="1" thickBot="1" x14ac:dyDescent="0.35">
      <c r="B8" s="8"/>
      <c r="C8" s="8"/>
      <c r="D8" s="8"/>
      <c r="E8" s="8"/>
      <c r="F8" s="8"/>
    </row>
    <row r="9" spans="2:27" ht="31.5" thickBot="1" x14ac:dyDescent="0.4">
      <c r="B9" s="80" t="s">
        <v>402</v>
      </c>
      <c r="C9" s="81" t="s">
        <v>403</v>
      </c>
      <c r="D9" s="82" t="s">
        <v>404</v>
      </c>
      <c r="E9" s="82" t="s">
        <v>405</v>
      </c>
      <c r="F9" s="83" t="s">
        <v>406</v>
      </c>
    </row>
    <row r="10" spans="2:27" ht="15.5" x14ac:dyDescent="0.35">
      <c r="B10" s="410" t="s">
        <v>407</v>
      </c>
      <c r="C10" s="411" t="s">
        <v>408</v>
      </c>
      <c r="D10" s="412">
        <f>VLOOKUP(B10,'Equation 5 Direct FTE'!$C$10:$H$379,6,FALSE)</f>
        <v>3.8430757299852716</v>
      </c>
      <c r="E10" s="412">
        <f>HLOOKUP(B10,'Equation 6 Indirect FTE'!$C$9:$NJ$11,3,FALSE)</f>
        <v>3.168385087100257</v>
      </c>
      <c r="F10" s="413">
        <f>HLOOKUP(B10,'Equation 7 Induced FTE '!$C$9:$NJ$33,25,FALSE)</f>
        <v>2.5438253119955476</v>
      </c>
    </row>
    <row r="11" spans="2:27" ht="15.5" x14ac:dyDescent="0.35">
      <c r="B11" s="414">
        <v>111200</v>
      </c>
      <c r="C11" s="415" t="s">
        <v>409</v>
      </c>
      <c r="D11" s="412">
        <f>VLOOKUP(B11,'Equation 5 Direct FTE'!$C$10:$H$379,6,FALSE)</f>
        <v>5.9869763641949554</v>
      </c>
      <c r="E11" s="412">
        <f>HLOOKUP(B11,'Equation 6 Indirect FTE'!$C$9:$NJ$11,3,FALSE)</f>
        <v>2.7465279302611094</v>
      </c>
      <c r="F11" s="413">
        <f>HLOOKUP(B11,'Equation 7 Induced FTE '!$C$9:$NJ$33,25,FALSE)</f>
        <v>3.0028888006255579</v>
      </c>
    </row>
    <row r="12" spans="2:27" ht="15.5" x14ac:dyDescent="0.35">
      <c r="B12" s="414">
        <v>111300</v>
      </c>
      <c r="C12" s="415" t="s">
        <v>410</v>
      </c>
      <c r="D12" s="412">
        <f>VLOOKUP(B12,'Equation 5 Direct FTE'!$C$10:$H$379,6,FALSE)</f>
        <v>8.6552090879968464</v>
      </c>
      <c r="E12" s="412">
        <f>HLOOKUP(B12,'Equation 6 Indirect FTE'!$C$9:$NJ$11,3,FALSE)</f>
        <v>2.2542790276186029</v>
      </c>
      <c r="F12" s="413">
        <f>HLOOKUP(B12,'Equation 7 Induced FTE '!$C$9:$NJ$33,25,FALSE)</f>
        <v>3.0677288201679973</v>
      </c>
    </row>
    <row r="13" spans="2:27" ht="31" x14ac:dyDescent="0.35">
      <c r="B13" s="414">
        <v>111400</v>
      </c>
      <c r="C13" s="415" t="s">
        <v>411</v>
      </c>
      <c r="D13" s="412">
        <f>VLOOKUP(B13,'Equation 5 Direct FTE'!$C$10:$H$379,6,FALSE)</f>
        <v>9.4274096821556341</v>
      </c>
      <c r="E13" s="412">
        <f>HLOOKUP(B13,'Equation 6 Indirect FTE'!$C$9:$NJ$11,3,FALSE)</f>
        <v>3.4305773696621795</v>
      </c>
      <c r="F13" s="413">
        <f>HLOOKUP(B13,'Equation 7 Induced FTE '!$C$9:$NJ$33,25,FALSE)</f>
        <v>4.1618031426153062</v>
      </c>
    </row>
    <row r="14" spans="2:27" ht="15.5" x14ac:dyDescent="0.35">
      <c r="B14" s="414">
        <v>111900</v>
      </c>
      <c r="C14" s="415" t="s">
        <v>412</v>
      </c>
      <c r="D14" s="412">
        <f>VLOOKUP(B14,'Equation 5 Direct FTE'!$C$10:$H$379,6,FALSE)</f>
        <v>5.4919765444456798</v>
      </c>
      <c r="E14" s="412">
        <f>HLOOKUP(B14,'Equation 6 Indirect FTE'!$C$9:$NJ$11,3,FALSE)</f>
        <v>2.6691499181025753</v>
      </c>
      <c r="F14" s="413">
        <f>HLOOKUP(B14,'Equation 7 Induced FTE '!$C$9:$NJ$33,25,FALSE)</f>
        <v>2.963590610117929</v>
      </c>
    </row>
    <row r="15" spans="2:27" ht="15.5" x14ac:dyDescent="0.35">
      <c r="B15" s="414">
        <v>112120</v>
      </c>
      <c r="C15" s="415" t="s">
        <v>413</v>
      </c>
      <c r="D15" s="412">
        <f>VLOOKUP(B15,'Equation 5 Direct FTE'!$C$10:$H$379,6,FALSE)</f>
        <v>3.579784148406187</v>
      </c>
      <c r="E15" s="412">
        <f>HLOOKUP(B15,'Equation 6 Indirect FTE'!$C$9:$NJ$11,3,FALSE)</f>
        <v>2.6782535535059306</v>
      </c>
      <c r="F15" s="413">
        <f>HLOOKUP(B15,'Equation 7 Induced FTE '!$C$9:$NJ$33,25,FALSE)</f>
        <v>2.4454604932136901</v>
      </c>
    </row>
    <row r="16" spans="2:27" ht="46.5" x14ac:dyDescent="0.35">
      <c r="B16" s="414" t="s">
        <v>414</v>
      </c>
      <c r="C16" s="415" t="s">
        <v>415</v>
      </c>
      <c r="D16" s="412">
        <f>VLOOKUP(B16,'Equation 5 Direct FTE'!$C$10:$H$379,6,FALSE)</f>
        <v>3.4599701815544206</v>
      </c>
      <c r="E16" s="412">
        <f>HLOOKUP(B16,'Equation 6 Indirect FTE'!$C$9:$NJ$11,3,FALSE)</f>
        <v>1.9234276776517332</v>
      </c>
      <c r="F16" s="413">
        <f>HLOOKUP(B16,'Equation 7 Induced FTE '!$C$9:$NJ$33,25,FALSE)</f>
        <v>2.0292255521423965</v>
      </c>
      <c r="G16" s="3"/>
      <c r="H16" s="3"/>
      <c r="I16" s="3"/>
      <c r="J16" s="3"/>
      <c r="K16" s="3"/>
      <c r="L16" s="3"/>
      <c r="M16" s="3"/>
      <c r="N16" s="3"/>
      <c r="O16" s="3"/>
      <c r="P16" s="3"/>
      <c r="Q16" s="3"/>
      <c r="R16" s="3"/>
      <c r="S16" s="3"/>
      <c r="T16" s="3"/>
      <c r="U16" s="3"/>
      <c r="V16" s="3"/>
      <c r="W16" s="3"/>
      <c r="X16" s="3"/>
      <c r="Y16" s="4"/>
      <c r="Z16" s="4"/>
      <c r="AA16" s="3"/>
    </row>
    <row r="17" spans="2:11" ht="15.5" x14ac:dyDescent="0.35">
      <c r="B17" s="414">
        <v>112300</v>
      </c>
      <c r="C17" s="415" t="s">
        <v>416</v>
      </c>
      <c r="D17" s="412">
        <f>VLOOKUP(B17,'Equation 5 Direct FTE'!$C$10:$H$379,6,FALSE)</f>
        <v>2.7223059032647146</v>
      </c>
      <c r="E17" s="412">
        <f>HLOOKUP(B17,'Equation 6 Indirect FTE'!$C$9:$NJ$11,3,FALSE)</f>
        <v>2.7531191063132314</v>
      </c>
      <c r="F17" s="413">
        <f>HLOOKUP(B17,'Equation 7 Induced FTE '!$C$9:$NJ$33,25,FALSE)</f>
        <v>2.411675368065644</v>
      </c>
      <c r="G17" s="3"/>
      <c r="H17" s="3"/>
      <c r="I17" s="3"/>
      <c r="J17" s="3"/>
      <c r="K17" s="3"/>
    </row>
    <row r="18" spans="2:11" ht="31" x14ac:dyDescent="0.35">
      <c r="B18" s="414" t="s">
        <v>417</v>
      </c>
      <c r="C18" s="415" t="s">
        <v>418</v>
      </c>
      <c r="D18" s="412">
        <f>VLOOKUP(B18,'Equation 5 Direct FTE'!$C$10:$H$379,6,FALSE)</f>
        <v>4.4805730535429884</v>
      </c>
      <c r="E18" s="412">
        <f>HLOOKUP(B18,'Equation 6 Indirect FTE'!$C$9:$NJ$11,3,FALSE)</f>
        <v>0.98957909231025187</v>
      </c>
      <c r="F18" s="413">
        <f>HLOOKUP(B18,'Equation 7 Induced FTE '!$C$9:$NJ$33,25,FALSE)</f>
        <v>2.0760048120477994</v>
      </c>
      <c r="G18" s="3"/>
      <c r="H18" s="3"/>
      <c r="I18" s="3"/>
      <c r="J18" s="3"/>
      <c r="K18" s="3"/>
    </row>
    <row r="19" spans="2:11" ht="15.5" x14ac:dyDescent="0.35">
      <c r="B19" s="414">
        <v>113000</v>
      </c>
      <c r="C19" s="415" t="s">
        <v>419</v>
      </c>
      <c r="D19" s="412">
        <f>VLOOKUP(B19,'Equation 5 Direct FTE'!$C$10:$H$379,6,FALSE)</f>
        <v>7.1924046151924506</v>
      </c>
      <c r="E19" s="412">
        <f>HLOOKUP(B19,'Equation 6 Indirect FTE'!$C$9:$NJ$11,3,FALSE)</f>
        <v>3.4441871492028513</v>
      </c>
      <c r="F19" s="413">
        <f>HLOOKUP(B19,'Equation 7 Induced FTE '!$C$9:$NJ$33,25,FALSE)</f>
        <v>4.2467744600683934</v>
      </c>
      <c r="G19" s="3"/>
      <c r="H19" s="3"/>
      <c r="I19" s="3"/>
      <c r="J19" s="3"/>
      <c r="K19" s="3"/>
    </row>
    <row r="20" spans="2:11" ht="15.5" x14ac:dyDescent="0.35">
      <c r="B20" s="414">
        <v>114000</v>
      </c>
      <c r="C20" s="415" t="s">
        <v>420</v>
      </c>
      <c r="D20" s="412">
        <f>VLOOKUP(B20,'Equation 5 Direct FTE'!$C$10:$H$379,6,FALSE)</f>
        <v>13.441243156065601</v>
      </c>
      <c r="E20" s="412">
        <f>HLOOKUP(B20,'Equation 6 Indirect FTE'!$C$9:$NJ$11,3,FALSE)</f>
        <v>1.0029715750751969</v>
      </c>
      <c r="F20" s="413">
        <f>HLOOKUP(B20,'Equation 7 Induced FTE '!$C$9:$NJ$33,25,FALSE)</f>
        <v>2.4851230680408074</v>
      </c>
      <c r="G20" s="3"/>
      <c r="H20" s="3"/>
      <c r="I20" s="3"/>
      <c r="J20" s="3"/>
      <c r="K20" s="3"/>
    </row>
    <row r="21" spans="2:11" ht="15.5" x14ac:dyDescent="0.35">
      <c r="B21" s="414">
        <v>115000</v>
      </c>
      <c r="C21" s="415" t="s">
        <v>421</v>
      </c>
      <c r="D21" s="412">
        <f>VLOOKUP(B21,'Equation 5 Direct FTE'!$C$10:$H$379,6,FALSE)</f>
        <v>16.15855538832076</v>
      </c>
      <c r="E21" s="412">
        <f>HLOOKUP(B21,'Equation 6 Indirect FTE'!$C$9:$NJ$11,3,FALSE)</f>
        <v>0.9345928872173026</v>
      </c>
      <c r="F21" s="413">
        <f>HLOOKUP(B21,'Equation 7 Induced FTE '!$C$9:$NJ$33,25,FALSE)</f>
        <v>4.9262452236207617</v>
      </c>
      <c r="G21" s="3"/>
      <c r="H21" s="3"/>
      <c r="I21" s="3"/>
      <c r="J21" s="3"/>
      <c r="K21" s="3"/>
    </row>
    <row r="22" spans="2:11" ht="15.5" x14ac:dyDescent="0.35">
      <c r="B22" s="414">
        <v>211000</v>
      </c>
      <c r="C22" s="415" t="s">
        <v>422</v>
      </c>
      <c r="D22" s="412">
        <f>VLOOKUP(B22,'Equation 5 Direct FTE'!$C$10:$H$379,6,FALSE)</f>
        <v>3.1280142125346204</v>
      </c>
      <c r="E22" s="412">
        <f>HLOOKUP(B22,'Equation 6 Indirect FTE'!$C$9:$NJ$11,3,FALSE)</f>
        <v>1.0240410572693026</v>
      </c>
      <c r="F22" s="413">
        <f>HLOOKUP(B22,'Equation 7 Induced FTE '!$C$9:$NJ$33,25,FALSE)</f>
        <v>2.5214292514313925</v>
      </c>
      <c r="G22" s="3"/>
      <c r="H22" s="3"/>
      <c r="I22" s="3"/>
      <c r="J22" s="3"/>
      <c r="K22" s="3"/>
    </row>
    <row r="23" spans="2:11" ht="15.5" x14ac:dyDescent="0.35">
      <c r="B23" s="414">
        <v>212100</v>
      </c>
      <c r="C23" s="415" t="s">
        <v>423</v>
      </c>
      <c r="D23" s="412">
        <f>VLOOKUP(B23,'Equation 5 Direct FTE'!$C$10:$H$379,6,FALSE)</f>
        <v>2.3882533434405122</v>
      </c>
      <c r="E23" s="412">
        <f>HLOOKUP(B23,'Equation 6 Indirect FTE'!$C$9:$NJ$11,3,FALSE)</f>
        <v>1.091985538280809</v>
      </c>
      <c r="F23" s="413">
        <f>HLOOKUP(B23,'Equation 7 Induced FTE '!$C$9:$NJ$33,25,FALSE)</f>
        <v>1.8490396461537688</v>
      </c>
      <c r="G23" s="3"/>
      <c r="H23" s="3"/>
      <c r="I23" s="3"/>
      <c r="J23" s="3"/>
      <c r="K23" s="3"/>
    </row>
    <row r="24" spans="2:11" ht="15.5" x14ac:dyDescent="0.35">
      <c r="B24" s="414">
        <v>212230</v>
      </c>
      <c r="C24" s="415" t="s">
        <v>424</v>
      </c>
      <c r="D24" s="412">
        <f>VLOOKUP(B24,'Equation 5 Direct FTE'!$C$10:$H$379,6,FALSE)</f>
        <v>0</v>
      </c>
      <c r="E24" s="412">
        <f>HLOOKUP(B24,'Equation 6 Indirect FTE'!$C$9:$NJ$11,3,FALSE)</f>
        <v>0</v>
      </c>
      <c r="F24" s="413">
        <f>HLOOKUP(B24,'Equation 7 Induced FTE '!$C$9:$NJ$33,25,FALSE)</f>
        <v>0</v>
      </c>
      <c r="G24" s="3"/>
      <c r="H24" s="3"/>
      <c r="I24" s="3"/>
      <c r="J24" s="3"/>
      <c r="K24" s="3"/>
    </row>
    <row r="25" spans="2:11" ht="15.5" x14ac:dyDescent="0.35">
      <c r="B25" s="414" t="s">
        <v>425</v>
      </c>
      <c r="C25" s="415" t="s">
        <v>426</v>
      </c>
      <c r="D25" s="412">
        <f>VLOOKUP(B25,'Equation 5 Direct FTE'!$C$10:$H$379,6,FALSE)</f>
        <v>1.7475422556627658</v>
      </c>
      <c r="E25" s="412">
        <f>HLOOKUP(B25,'Equation 6 Indirect FTE'!$C$9:$NJ$11,3,FALSE)</f>
        <v>1.3179933164001727</v>
      </c>
      <c r="F25" s="413">
        <f>HLOOKUP(B25,'Equation 7 Induced FTE '!$C$9:$NJ$33,25,FALSE)</f>
        <v>1.8443040295031823</v>
      </c>
      <c r="G25" s="3"/>
      <c r="H25" s="3"/>
      <c r="I25" s="3"/>
      <c r="J25" s="3"/>
      <c r="K25" s="3"/>
    </row>
    <row r="26" spans="2:11" ht="15.5" x14ac:dyDescent="0.35">
      <c r="B26" s="414">
        <v>212310</v>
      </c>
      <c r="C26" s="415" t="s">
        <v>427</v>
      </c>
      <c r="D26" s="412">
        <f>VLOOKUP(B26,'Equation 5 Direct FTE'!$C$10:$H$379,6,FALSE)</f>
        <v>2.2536280739880721</v>
      </c>
      <c r="E26" s="412">
        <f>HLOOKUP(B26,'Equation 6 Indirect FTE'!$C$9:$NJ$11,3,FALSE)</f>
        <v>1.9517881680243403</v>
      </c>
      <c r="F26" s="413">
        <f>HLOOKUP(B26,'Equation 7 Induced FTE '!$C$9:$NJ$33,25,FALSE)</f>
        <v>2.1637297744390973</v>
      </c>
      <c r="G26" s="3"/>
      <c r="H26" s="3"/>
      <c r="I26" s="3"/>
      <c r="J26" s="3"/>
      <c r="K26" s="3"/>
    </row>
    <row r="27" spans="2:11" ht="15.5" x14ac:dyDescent="0.35">
      <c r="B27" s="414" t="s">
        <v>428</v>
      </c>
      <c r="C27" s="415" t="s">
        <v>429</v>
      </c>
      <c r="D27" s="412">
        <f>VLOOKUP(B27,'Equation 5 Direct FTE'!$C$10:$H$379,6,FALSE)</f>
        <v>2.2775024244180631</v>
      </c>
      <c r="E27" s="412">
        <f>HLOOKUP(B27,'Equation 6 Indirect FTE'!$C$9:$NJ$11,3,FALSE)</f>
        <v>1.6225788262328451</v>
      </c>
      <c r="F27" s="413">
        <f>HLOOKUP(B27,'Equation 7 Induced FTE '!$C$9:$NJ$33,25,FALSE)</f>
        <v>2.2320345097549672</v>
      </c>
      <c r="G27" s="3"/>
      <c r="H27" s="3"/>
      <c r="I27" s="3"/>
      <c r="J27" s="3"/>
      <c r="K27" s="3"/>
    </row>
    <row r="28" spans="2:11" ht="15.5" x14ac:dyDescent="0.35">
      <c r="B28" s="414">
        <v>213111</v>
      </c>
      <c r="C28" s="415" t="s">
        <v>430</v>
      </c>
      <c r="D28" s="412">
        <f>VLOOKUP(B28,'Equation 5 Direct FTE'!$C$10:$H$379,6,FALSE)</f>
        <v>2.3474420266275895</v>
      </c>
      <c r="E28" s="412">
        <f>HLOOKUP(B28,'Equation 6 Indirect FTE'!$C$9:$NJ$11,3,FALSE)</f>
        <v>1.7130652756071272</v>
      </c>
      <c r="F28" s="413">
        <f>HLOOKUP(B28,'Equation 7 Induced FTE '!$C$9:$NJ$33,25,FALSE)</f>
        <v>2.7549316961058907</v>
      </c>
      <c r="G28" s="3"/>
      <c r="H28" s="3"/>
      <c r="I28" s="3"/>
      <c r="J28" s="3"/>
      <c r="K28" s="3"/>
    </row>
    <row r="29" spans="2:11" ht="15.5" x14ac:dyDescent="0.35">
      <c r="B29" s="414" t="s">
        <v>431</v>
      </c>
      <c r="C29" s="415" t="s">
        <v>432</v>
      </c>
      <c r="D29" s="412">
        <f>VLOOKUP(B29,'Equation 5 Direct FTE'!$C$10:$H$379,6,FALSE)</f>
        <v>3.3965771957099666</v>
      </c>
      <c r="E29" s="412">
        <f>HLOOKUP(B29,'Equation 6 Indirect FTE'!$C$9:$NJ$11,3,FALSE)</f>
        <v>2.177954933712098</v>
      </c>
      <c r="F29" s="413">
        <f>HLOOKUP(B29,'Equation 7 Induced FTE '!$C$9:$NJ$33,25,FALSE)</f>
        <v>3.1194834046197872</v>
      </c>
      <c r="G29" s="3"/>
      <c r="H29" s="3"/>
      <c r="I29" s="3"/>
      <c r="J29" s="3"/>
      <c r="K29" s="3"/>
    </row>
    <row r="30" spans="2:11" ht="31" x14ac:dyDescent="0.35">
      <c r="B30" s="414" t="s">
        <v>384</v>
      </c>
      <c r="C30" s="415" t="s">
        <v>433</v>
      </c>
      <c r="D30" s="412">
        <f>VLOOKUP(B30,'Equation 5 Direct FTE'!$C$10:$H$379,6,FALSE)</f>
        <v>1.0804852772065887</v>
      </c>
      <c r="E30" s="412">
        <f>HLOOKUP(B30,'Equation 6 Indirect FTE'!$C$9:$NJ$11,3,FALSE)</f>
        <v>1.4746034632717406</v>
      </c>
      <c r="F30" s="413">
        <f>HLOOKUP(B30,'Equation 7 Induced FTE '!$C$9:$NJ$33,25,FALSE)</f>
        <v>1.8328428146572437</v>
      </c>
      <c r="G30" s="3"/>
      <c r="H30" s="3"/>
      <c r="I30" s="3"/>
      <c r="J30" s="3"/>
      <c r="K30" s="3"/>
    </row>
    <row r="31" spans="2:11" ht="15.5" x14ac:dyDescent="0.35">
      <c r="B31" s="414">
        <v>221200</v>
      </c>
      <c r="C31" s="415" t="s">
        <v>434</v>
      </c>
      <c r="D31" s="412">
        <f>VLOOKUP(B31,'Equation 5 Direct FTE'!$C$10:$H$379,6,FALSE)</f>
        <v>1.0754894907836527</v>
      </c>
      <c r="E31" s="412">
        <f>HLOOKUP(B31,'Equation 6 Indirect FTE'!$C$9:$NJ$11,3,FALSE)</f>
        <v>1.424455850673312</v>
      </c>
      <c r="F31" s="413">
        <f>HLOOKUP(B31,'Equation 7 Induced FTE '!$C$9:$NJ$33,25,FALSE)</f>
        <v>1.8051169477723215</v>
      </c>
      <c r="G31" s="3"/>
      <c r="H31" s="3"/>
      <c r="I31" s="3"/>
      <c r="J31" s="3"/>
      <c r="K31" s="3"/>
    </row>
    <row r="32" spans="2:11" ht="15.5" x14ac:dyDescent="0.35">
      <c r="B32" s="414">
        <v>221300</v>
      </c>
      <c r="C32" s="415" t="s">
        <v>435</v>
      </c>
      <c r="D32" s="412">
        <f>VLOOKUP(B32,'Equation 5 Direct FTE'!$C$10:$H$379,6,FALSE)</f>
        <v>1.8859671042233217</v>
      </c>
      <c r="E32" s="412">
        <f>HLOOKUP(B32,'Equation 6 Indirect FTE'!$C$9:$NJ$11,3,FALSE)</f>
        <v>1.4168587820545755</v>
      </c>
      <c r="F32" s="413">
        <f>HLOOKUP(B32,'Equation 7 Induced FTE '!$C$9:$NJ$33,25,FALSE)</f>
        <v>1.9436906745838152</v>
      </c>
      <c r="G32" s="3"/>
      <c r="H32" s="3"/>
      <c r="I32" s="3"/>
      <c r="J32" s="3"/>
      <c r="K32" s="3"/>
    </row>
    <row r="33" spans="2:11" ht="15.5" x14ac:dyDescent="0.35">
      <c r="B33" s="414">
        <v>2332</v>
      </c>
      <c r="C33" s="415" t="s">
        <v>436</v>
      </c>
      <c r="D33" s="412">
        <f>VLOOKUP(B33,'Equation 5 Direct FTE'!$C$10:$H$379,6,FALSE)</f>
        <v>7.5711266788472615</v>
      </c>
      <c r="E33" s="412">
        <f>HLOOKUP(B33,'Equation 6 Indirect FTE'!$C$9:$NJ$11,3,FALSE)</f>
        <v>1.6516475294928616</v>
      </c>
      <c r="F33" s="413">
        <f>HLOOKUP(B33,'Equation 7 Induced FTE '!$C$9:$NJ$33,25,FALSE)</f>
        <v>4.6165053315159161</v>
      </c>
      <c r="G33" s="3"/>
      <c r="H33" s="3"/>
      <c r="I33" s="3"/>
      <c r="J33" s="3"/>
      <c r="K33" s="3"/>
    </row>
    <row r="34" spans="2:11" ht="15.5" x14ac:dyDescent="0.35">
      <c r="B34" s="414" t="s">
        <v>390</v>
      </c>
      <c r="C34" s="415" t="s">
        <v>437</v>
      </c>
      <c r="D34" s="412">
        <f>VLOOKUP(B34,'Equation 5 Direct FTE'!$C$10:$H$379,6,FALSE)</f>
        <v>4.3198295299333429</v>
      </c>
      <c r="E34" s="412">
        <f>HLOOKUP(B34,'Equation 6 Indirect FTE'!$C$9:$NJ$11,3,FALSE)</f>
        <v>2.2562491858175688</v>
      </c>
      <c r="F34" s="413">
        <f>HLOOKUP(B34,'Equation 7 Induced FTE '!$C$9:$NJ$33,25,FALSE)</f>
        <v>3.1005353432438869</v>
      </c>
      <c r="G34" s="3"/>
      <c r="H34" s="3"/>
      <c r="I34" s="3"/>
      <c r="J34" s="3"/>
      <c r="K34" s="3"/>
    </row>
    <row r="35" spans="2:11" ht="15.5" x14ac:dyDescent="0.35">
      <c r="B35" s="414" t="s">
        <v>388</v>
      </c>
      <c r="C35" s="415" t="s">
        <v>438</v>
      </c>
      <c r="D35" s="412">
        <f>VLOOKUP(B35,'Equation 5 Direct FTE'!$C$10:$H$379,6,FALSE)</f>
        <v>6.8992544261583966</v>
      </c>
      <c r="E35" s="412">
        <f>HLOOKUP(B35,'Equation 6 Indirect FTE'!$C$9:$NJ$11,3,FALSE)</f>
        <v>2.0267709390088804</v>
      </c>
      <c r="F35" s="413">
        <f>HLOOKUP(B35,'Equation 7 Induced FTE '!$C$9:$NJ$33,25,FALSE)</f>
        <v>4.3577995543177739</v>
      </c>
      <c r="G35" s="3"/>
      <c r="H35" s="3"/>
      <c r="I35" s="3"/>
      <c r="J35" s="3"/>
      <c r="K35" s="3"/>
    </row>
    <row r="36" spans="2:11" ht="31" x14ac:dyDescent="0.35">
      <c r="B36" s="414" t="s">
        <v>387</v>
      </c>
      <c r="C36" s="415" t="s">
        <v>439</v>
      </c>
      <c r="D36" s="412">
        <f>VLOOKUP(B36,'Equation 5 Direct FTE'!$C$10:$H$379,6,FALSE)</f>
        <v>4.1338164754741484</v>
      </c>
      <c r="E36" s="412">
        <f>HLOOKUP(B36,'Equation 6 Indirect FTE'!$C$9:$NJ$11,3,FALSE)</f>
        <v>1.6374483601302128</v>
      </c>
      <c r="F36" s="413">
        <f>HLOOKUP(B36,'Equation 7 Induced FTE '!$C$9:$NJ$33,25,FALSE)</f>
        <v>3.0168136075050991</v>
      </c>
      <c r="G36" s="3"/>
      <c r="H36" s="3"/>
      <c r="I36" s="3"/>
      <c r="J36" s="3"/>
      <c r="K36" s="3"/>
    </row>
    <row r="37" spans="2:11" ht="15.5" x14ac:dyDescent="0.35">
      <c r="B37" s="414">
        <v>321100</v>
      </c>
      <c r="C37" s="415" t="s">
        <v>440</v>
      </c>
      <c r="D37" s="412">
        <f>VLOOKUP(B37,'Equation 5 Direct FTE'!$C$10:$H$379,6,FALSE)</f>
        <v>2.9615991019930252</v>
      </c>
      <c r="E37" s="412">
        <f>HLOOKUP(B37,'Equation 6 Indirect FTE'!$C$9:$NJ$11,3,FALSE)</f>
        <v>2.3320353579193158</v>
      </c>
      <c r="F37" s="413">
        <f>HLOOKUP(B37,'Equation 7 Induced FTE '!$C$9:$NJ$33,25,FALSE)</f>
        <v>2.2361719701981126</v>
      </c>
      <c r="G37" s="3"/>
      <c r="H37" s="3"/>
      <c r="I37" s="3"/>
      <c r="J37" s="3"/>
      <c r="K37" s="3"/>
    </row>
    <row r="38" spans="2:11" ht="31" x14ac:dyDescent="0.35">
      <c r="B38" s="414">
        <v>321200</v>
      </c>
      <c r="C38" s="415" t="s">
        <v>441</v>
      </c>
      <c r="D38" s="412">
        <f>VLOOKUP(B38,'Equation 5 Direct FTE'!$C$10:$H$379,6,FALSE)</f>
        <v>3.7262063434909574</v>
      </c>
      <c r="E38" s="412">
        <f>HLOOKUP(B38,'Equation 6 Indirect FTE'!$C$9:$NJ$11,3,FALSE)</f>
        <v>1.9074474458233337</v>
      </c>
      <c r="F38" s="413">
        <f>HLOOKUP(B38,'Equation 7 Induced FTE '!$C$9:$NJ$33,25,FALSE)</f>
        <v>2.2090878973331343</v>
      </c>
      <c r="G38" s="3"/>
      <c r="H38" s="3"/>
      <c r="I38" s="3"/>
      <c r="J38" s="3"/>
      <c r="K38" s="3"/>
    </row>
    <row r="39" spans="2:11" ht="15.5" x14ac:dyDescent="0.35">
      <c r="B39" s="414">
        <v>321910</v>
      </c>
      <c r="C39" s="415" t="s">
        <v>442</v>
      </c>
      <c r="D39" s="412">
        <f>VLOOKUP(B39,'Equation 5 Direct FTE'!$C$10:$H$379,6,FALSE)</f>
        <v>4.4677346950227257</v>
      </c>
      <c r="E39" s="412">
        <f>HLOOKUP(B39,'Equation 6 Indirect FTE'!$C$9:$NJ$11,3,FALSE)</f>
        <v>2.0764376855743691</v>
      </c>
      <c r="F39" s="413">
        <f>HLOOKUP(B39,'Equation 7 Induced FTE '!$C$9:$NJ$33,25,FALSE)</f>
        <v>2.4655163319867044</v>
      </c>
      <c r="G39" s="3"/>
      <c r="H39" s="3"/>
      <c r="I39" s="3"/>
      <c r="J39" s="3"/>
      <c r="K39" s="3"/>
    </row>
    <row r="40" spans="2:11" ht="15.5" x14ac:dyDescent="0.35">
      <c r="B40" s="414" t="s">
        <v>385</v>
      </c>
      <c r="C40" s="415" t="s">
        <v>443</v>
      </c>
      <c r="D40" s="412">
        <f>VLOOKUP(B40,'Equation 5 Direct FTE'!$C$10:$H$379,6,FALSE)</f>
        <v>4.6508254456506624</v>
      </c>
      <c r="E40" s="412">
        <f>HLOOKUP(B40,'Equation 6 Indirect FTE'!$C$9:$NJ$11,3,FALSE)</f>
        <v>2.0633939901185094</v>
      </c>
      <c r="F40" s="413">
        <f>HLOOKUP(B40,'Equation 7 Induced FTE '!$C$9:$NJ$33,25,FALSE)</f>
        <v>2.393337275578709</v>
      </c>
      <c r="G40" s="3"/>
      <c r="H40" s="3"/>
      <c r="I40" s="3"/>
      <c r="J40" s="3"/>
      <c r="K40" s="3"/>
    </row>
    <row r="41" spans="2:11" ht="15.5" x14ac:dyDescent="0.35">
      <c r="B41" s="414">
        <v>327100</v>
      </c>
      <c r="C41" s="415" t="s">
        <v>444</v>
      </c>
      <c r="D41" s="412">
        <f>VLOOKUP(B41,'Equation 5 Direct FTE'!$C$10:$H$379,6,FALSE)</f>
        <v>4.9042145083819424</v>
      </c>
      <c r="E41" s="412">
        <f>HLOOKUP(B41,'Equation 6 Indirect FTE'!$C$9:$NJ$11,3,FALSE)</f>
        <v>1.9266904913417218</v>
      </c>
      <c r="F41" s="413">
        <f>HLOOKUP(B41,'Equation 7 Induced FTE '!$C$9:$NJ$33,25,FALSE)</f>
        <v>2.7615187561681593</v>
      </c>
      <c r="G41" s="3"/>
      <c r="H41" s="3"/>
      <c r="I41" s="3"/>
      <c r="J41" s="3"/>
      <c r="K41" s="3"/>
    </row>
    <row r="42" spans="2:11" ht="15.5" x14ac:dyDescent="0.35">
      <c r="B42" s="414">
        <v>327200</v>
      </c>
      <c r="C42" s="415" t="s">
        <v>445</v>
      </c>
      <c r="D42" s="412">
        <f>VLOOKUP(B42,'Equation 5 Direct FTE'!$C$10:$H$379,6,FALSE)</f>
        <v>3.2503361640425079</v>
      </c>
      <c r="E42" s="412">
        <f>HLOOKUP(B42,'Equation 6 Indirect FTE'!$C$9:$NJ$11,3,FALSE)</f>
        <v>1.8152836146346538</v>
      </c>
      <c r="F42" s="413">
        <f>HLOOKUP(B42,'Equation 7 Induced FTE '!$C$9:$NJ$33,25,FALSE)</f>
        <v>2.4158448786716917</v>
      </c>
      <c r="G42" s="3"/>
      <c r="H42" s="3"/>
      <c r="I42" s="3"/>
      <c r="J42" s="3"/>
      <c r="K42" s="3"/>
    </row>
    <row r="43" spans="2:11" ht="15.5" x14ac:dyDescent="0.35">
      <c r="B43" s="414">
        <v>327310</v>
      </c>
      <c r="C43" s="415" t="s">
        <v>446</v>
      </c>
      <c r="D43" s="412">
        <f>VLOOKUP(B43,'Equation 5 Direct FTE'!$C$10:$H$379,6,FALSE)</f>
        <v>1.858261462598148</v>
      </c>
      <c r="E43" s="412">
        <f>HLOOKUP(B43,'Equation 6 Indirect FTE'!$C$9:$NJ$11,3,FALSE)</f>
        <v>1.9271764055014065</v>
      </c>
      <c r="F43" s="413">
        <f>HLOOKUP(B43,'Equation 7 Induced FTE '!$C$9:$NJ$33,25,FALSE)</f>
        <v>2.0868745268839572</v>
      </c>
      <c r="G43" s="3"/>
      <c r="H43" s="3"/>
      <c r="I43" s="3"/>
      <c r="J43" s="3"/>
      <c r="K43" s="3"/>
    </row>
    <row r="44" spans="2:11" ht="15.5" x14ac:dyDescent="0.35">
      <c r="B44" s="414">
        <v>327320</v>
      </c>
      <c r="C44" s="415" t="s">
        <v>447</v>
      </c>
      <c r="D44" s="412">
        <f>VLOOKUP(B44,'Equation 5 Direct FTE'!$C$10:$H$379,6,FALSE)</f>
        <v>3.1660099273793896</v>
      </c>
      <c r="E44" s="412">
        <f>HLOOKUP(B44,'Equation 6 Indirect FTE'!$C$9:$NJ$11,3,FALSE)</f>
        <v>2.0985218774115864</v>
      </c>
      <c r="F44" s="413">
        <f>HLOOKUP(B44,'Equation 7 Induced FTE '!$C$9:$NJ$33,25,FALSE)</f>
        <v>2.6263077976906573</v>
      </c>
      <c r="G44" s="3"/>
      <c r="H44" s="3"/>
      <c r="I44" s="3"/>
      <c r="J44" s="3"/>
      <c r="K44" s="3"/>
    </row>
    <row r="45" spans="2:11" ht="15.5" x14ac:dyDescent="0.35">
      <c r="B45" s="414">
        <v>327330</v>
      </c>
      <c r="C45" s="415" t="s">
        <v>448</v>
      </c>
      <c r="D45" s="412">
        <f>VLOOKUP(B45,'Equation 5 Direct FTE'!$C$10:$H$379,6,FALSE)</f>
        <v>3.1170768030573188</v>
      </c>
      <c r="E45" s="412">
        <f>HLOOKUP(B45,'Equation 6 Indirect FTE'!$C$9:$NJ$11,3,FALSE)</f>
        <v>2.3779077832074722</v>
      </c>
      <c r="F45" s="413">
        <f>HLOOKUP(B45,'Equation 7 Induced FTE '!$C$9:$NJ$33,25,FALSE)</f>
        <v>2.6049935493255587</v>
      </c>
      <c r="G45" s="3"/>
      <c r="H45" s="3"/>
      <c r="I45" s="3"/>
      <c r="J45" s="3"/>
      <c r="K45" s="3"/>
    </row>
    <row r="46" spans="2:11" ht="15.5" x14ac:dyDescent="0.35">
      <c r="B46" s="414">
        <v>327390</v>
      </c>
      <c r="C46" s="415" t="s">
        <v>449</v>
      </c>
      <c r="D46" s="412">
        <f>VLOOKUP(B46,'Equation 5 Direct FTE'!$C$10:$H$379,6,FALSE)</f>
        <v>4.2400897278884209</v>
      </c>
      <c r="E46" s="412">
        <f>HLOOKUP(B46,'Equation 6 Indirect FTE'!$C$9:$NJ$11,3,FALSE)</f>
        <v>2.2619351613038088</v>
      </c>
      <c r="F46" s="413">
        <f>HLOOKUP(B46,'Equation 7 Induced FTE '!$C$9:$NJ$33,25,FALSE)</f>
        <v>2.8718236026382478</v>
      </c>
      <c r="G46" s="3"/>
      <c r="H46" s="3"/>
      <c r="I46" s="3"/>
      <c r="J46" s="3"/>
      <c r="K46" s="3"/>
    </row>
    <row r="47" spans="2:11" ht="15.5" x14ac:dyDescent="0.35">
      <c r="B47" s="414">
        <v>327400</v>
      </c>
      <c r="C47" s="415" t="s">
        <v>450</v>
      </c>
      <c r="D47" s="412">
        <f>VLOOKUP(B47,'Equation 5 Direct FTE'!$C$10:$H$379,6,FALSE)</f>
        <v>2.2324192868656234</v>
      </c>
      <c r="E47" s="412">
        <f>HLOOKUP(B47,'Equation 6 Indirect FTE'!$C$9:$NJ$11,3,FALSE)</f>
        <v>1.3960613822719252</v>
      </c>
      <c r="F47" s="413">
        <f>HLOOKUP(B47,'Equation 7 Induced FTE '!$C$9:$NJ$33,25,FALSE)</f>
        <v>1.8475721960285885</v>
      </c>
      <c r="G47" s="3"/>
      <c r="H47" s="3"/>
      <c r="I47" s="3"/>
      <c r="J47" s="3"/>
      <c r="K47" s="3"/>
    </row>
    <row r="48" spans="2:11" ht="15.5" x14ac:dyDescent="0.35">
      <c r="B48" s="414">
        <v>327910</v>
      </c>
      <c r="C48" s="415" t="s">
        <v>451</v>
      </c>
      <c r="D48" s="412">
        <f>VLOOKUP(B48,'Equation 5 Direct FTE'!$C$10:$H$379,6,FALSE)</f>
        <v>2.8879694137044689</v>
      </c>
      <c r="E48" s="412">
        <f>HLOOKUP(B48,'Equation 6 Indirect FTE'!$C$9:$NJ$11,3,FALSE)</f>
        <v>1.0239412367790552</v>
      </c>
      <c r="F48" s="413">
        <f>HLOOKUP(B48,'Equation 7 Induced FTE '!$C$9:$NJ$33,25,FALSE)</f>
        <v>1.6232926259363625</v>
      </c>
      <c r="G48" s="3"/>
      <c r="H48" s="3"/>
      <c r="I48" s="3"/>
      <c r="J48" s="3"/>
      <c r="K48" s="3"/>
    </row>
    <row r="49" spans="2:11" ht="15.5" x14ac:dyDescent="0.35">
      <c r="B49" s="414">
        <v>327991</v>
      </c>
      <c r="C49" s="415" t="s">
        <v>452</v>
      </c>
      <c r="D49" s="412">
        <f>VLOOKUP(B49,'Equation 5 Direct FTE'!$C$10:$H$379,6,FALSE)</f>
        <v>5.3048520204894709</v>
      </c>
      <c r="E49" s="412">
        <f>HLOOKUP(B49,'Equation 6 Indirect FTE'!$C$9:$NJ$11,3,FALSE)</f>
        <v>1.9363567131357629</v>
      </c>
      <c r="F49" s="413">
        <f>HLOOKUP(B49,'Equation 7 Induced FTE '!$C$9:$NJ$33,25,FALSE)</f>
        <v>2.8400261483756926</v>
      </c>
      <c r="G49" s="3"/>
      <c r="H49" s="3"/>
      <c r="I49" s="3"/>
      <c r="J49" s="3"/>
      <c r="K49" s="3"/>
    </row>
    <row r="50" spans="2:11" ht="31" x14ac:dyDescent="0.35">
      <c r="B50" s="414">
        <v>327992</v>
      </c>
      <c r="C50" s="415" t="s">
        <v>453</v>
      </c>
      <c r="D50" s="412">
        <f>VLOOKUP(B50,'Equation 5 Direct FTE'!$C$10:$H$379,6,FALSE)</f>
        <v>2.5719213974230883</v>
      </c>
      <c r="E50" s="412">
        <f>HLOOKUP(B50,'Equation 6 Indirect FTE'!$C$9:$NJ$11,3,FALSE)</f>
        <v>1.5113057484540353</v>
      </c>
      <c r="F50" s="413">
        <f>HLOOKUP(B50,'Equation 7 Induced FTE '!$C$9:$NJ$33,25,FALSE)</f>
        <v>2.0069329229267789</v>
      </c>
      <c r="G50" s="3"/>
      <c r="H50" s="3"/>
      <c r="I50" s="3"/>
      <c r="J50" s="3"/>
      <c r="K50" s="3"/>
    </row>
    <row r="51" spans="2:11" ht="15.5" x14ac:dyDescent="0.35">
      <c r="B51" s="414">
        <v>327993</v>
      </c>
      <c r="C51" s="415" t="s">
        <v>454</v>
      </c>
      <c r="D51" s="412">
        <f>VLOOKUP(B51,'Equation 5 Direct FTE'!$C$10:$H$379,6,FALSE)</f>
        <v>3.018465120568151</v>
      </c>
      <c r="E51" s="412">
        <f>HLOOKUP(B51,'Equation 6 Indirect FTE'!$C$9:$NJ$11,3,FALSE)</f>
        <v>1.5284107129456137</v>
      </c>
      <c r="F51" s="413">
        <f>HLOOKUP(B51,'Equation 7 Induced FTE '!$C$9:$NJ$33,25,FALSE)</f>
        <v>2.2406964959913642</v>
      </c>
      <c r="G51" s="3"/>
      <c r="H51" s="3"/>
      <c r="I51" s="3"/>
      <c r="J51" s="3"/>
      <c r="K51" s="3"/>
    </row>
    <row r="52" spans="2:11" ht="15.5" x14ac:dyDescent="0.35">
      <c r="B52" s="414">
        <v>327999</v>
      </c>
      <c r="C52" s="415" t="s">
        <v>455</v>
      </c>
      <c r="D52" s="412">
        <f>VLOOKUP(B52,'Equation 5 Direct FTE'!$C$10:$H$379,6,FALSE)</f>
        <v>2.3695200079224215</v>
      </c>
      <c r="E52" s="412">
        <f>HLOOKUP(B52,'Equation 6 Indirect FTE'!$C$9:$NJ$11,3,FALSE)</f>
        <v>1.7835909983401956</v>
      </c>
      <c r="F52" s="413">
        <f>HLOOKUP(B52,'Equation 7 Induced FTE '!$C$9:$NJ$33,25,FALSE)</f>
        <v>2.1055669904359209</v>
      </c>
      <c r="G52" s="3"/>
      <c r="H52" s="3"/>
      <c r="I52" s="3"/>
      <c r="J52" s="3"/>
      <c r="K52" s="3"/>
    </row>
    <row r="53" spans="2:11" ht="31" x14ac:dyDescent="0.35">
      <c r="B53" s="414">
        <v>331110</v>
      </c>
      <c r="C53" s="415" t="s">
        <v>456</v>
      </c>
      <c r="D53" s="412">
        <f>VLOOKUP(B53,'Equation 5 Direct FTE'!$C$10:$H$379,6,FALSE)</f>
        <v>1.9155527984212002</v>
      </c>
      <c r="E53" s="412">
        <f>HLOOKUP(B53,'Equation 6 Indirect FTE'!$C$9:$NJ$11,3,FALSE)</f>
        <v>1.7039586240047906</v>
      </c>
      <c r="F53" s="413">
        <f>HLOOKUP(B53,'Equation 7 Induced FTE '!$C$9:$NJ$33,25,FALSE)</f>
        <v>1.9771296023942238</v>
      </c>
      <c r="G53" s="3"/>
      <c r="H53" s="3"/>
      <c r="I53" s="3"/>
      <c r="J53" s="3"/>
      <c r="K53" s="3"/>
    </row>
    <row r="54" spans="2:11" ht="31" x14ac:dyDescent="0.35">
      <c r="B54" s="414">
        <v>331200</v>
      </c>
      <c r="C54" s="415" t="s">
        <v>457</v>
      </c>
      <c r="D54" s="412">
        <f>VLOOKUP(B54,'Equation 5 Direct FTE'!$C$10:$H$379,6,FALSE)</f>
        <v>2.0841007924885964</v>
      </c>
      <c r="E54" s="412">
        <f>HLOOKUP(B54,'Equation 6 Indirect FTE'!$C$9:$NJ$11,3,FALSE)</f>
        <v>1.4156753123848742</v>
      </c>
      <c r="F54" s="413">
        <f>HLOOKUP(B54,'Equation 7 Induced FTE '!$C$9:$NJ$33,25,FALSE)</f>
        <v>1.8108129817810965</v>
      </c>
      <c r="G54" s="3"/>
      <c r="H54" s="3"/>
      <c r="I54" s="3"/>
      <c r="J54" s="3"/>
      <c r="K54" s="3"/>
    </row>
    <row r="55" spans="2:11" ht="15.5" x14ac:dyDescent="0.35">
      <c r="B55" s="414">
        <v>331314</v>
      </c>
      <c r="C55" s="415" t="s">
        <v>458</v>
      </c>
      <c r="D55" s="412">
        <f>VLOOKUP(B55,'Equation 5 Direct FTE'!$C$10:$H$379,6,FALSE)</f>
        <v>2.322184117453562</v>
      </c>
      <c r="E55" s="412">
        <f>HLOOKUP(B55,'Equation 6 Indirect FTE'!$C$9:$NJ$11,3,FALSE)</f>
        <v>2.1409120396388404</v>
      </c>
      <c r="F55" s="413">
        <f>HLOOKUP(B55,'Equation 7 Induced FTE '!$C$9:$NJ$33,25,FALSE)</f>
        <v>2.2126125612427634</v>
      </c>
      <c r="G55" s="3"/>
      <c r="H55" s="3"/>
      <c r="I55" s="3"/>
      <c r="J55" s="3"/>
      <c r="K55" s="3"/>
    </row>
    <row r="56" spans="2:11" ht="31" x14ac:dyDescent="0.35">
      <c r="B56" s="414">
        <v>331313</v>
      </c>
      <c r="C56" s="415" t="s">
        <v>459</v>
      </c>
      <c r="D56" s="412">
        <f>VLOOKUP(B56,'Equation 5 Direct FTE'!$C$10:$H$379,6,FALSE)</f>
        <v>1.4936273262738931</v>
      </c>
      <c r="E56" s="412">
        <f>HLOOKUP(B56,'Equation 6 Indirect FTE'!$C$9:$NJ$11,3,FALSE)</f>
        <v>1.5212448281986297</v>
      </c>
      <c r="F56" s="413">
        <f>HLOOKUP(B56,'Equation 7 Induced FTE '!$C$9:$NJ$33,25,FALSE)</f>
        <v>1.9489389049247394</v>
      </c>
      <c r="G56" s="3"/>
      <c r="H56" s="3"/>
      <c r="I56" s="3"/>
      <c r="J56" s="3"/>
      <c r="K56" s="3"/>
    </row>
    <row r="57" spans="2:11" ht="31" x14ac:dyDescent="0.35">
      <c r="B57" s="414" t="s">
        <v>460</v>
      </c>
      <c r="C57" s="415" t="s">
        <v>461</v>
      </c>
      <c r="D57" s="412">
        <f>VLOOKUP(B57,'Equation 5 Direct FTE'!$C$10:$H$379,6,FALSE)</f>
        <v>2.2730608855432588</v>
      </c>
      <c r="E57" s="412">
        <f>HLOOKUP(B57,'Equation 6 Indirect FTE'!$C$9:$NJ$11,3,FALSE)</f>
        <v>1.6776490885429687</v>
      </c>
      <c r="F57" s="413">
        <f>HLOOKUP(B57,'Equation 7 Induced FTE '!$C$9:$NJ$33,25,FALSE)</f>
        <v>1.9606627505884127</v>
      </c>
      <c r="G57" s="3"/>
      <c r="H57" s="3"/>
      <c r="I57" s="3"/>
      <c r="J57" s="3"/>
      <c r="K57" s="3"/>
    </row>
    <row r="58" spans="2:11" ht="31" x14ac:dyDescent="0.35">
      <c r="B58" s="414">
        <v>331410</v>
      </c>
      <c r="C58" s="415" t="s">
        <v>462</v>
      </c>
      <c r="D58" s="412">
        <f>VLOOKUP(B58,'Equation 5 Direct FTE'!$C$10:$H$379,6,FALSE)</f>
        <v>1.997931641019614</v>
      </c>
      <c r="E58" s="412">
        <f>HLOOKUP(B58,'Equation 6 Indirect FTE'!$C$9:$NJ$11,3,FALSE)</f>
        <v>0.97795507933666737</v>
      </c>
      <c r="F58" s="413">
        <f>HLOOKUP(B58,'Equation 7 Induced FTE '!$C$9:$NJ$33,25,FALSE)</f>
        <v>1.5961848225435431</v>
      </c>
      <c r="G58" s="3"/>
      <c r="H58" s="3"/>
      <c r="I58" s="3"/>
      <c r="J58" s="3"/>
      <c r="K58" s="3"/>
    </row>
    <row r="59" spans="2:11" ht="31" x14ac:dyDescent="0.35">
      <c r="B59" s="414">
        <v>331420</v>
      </c>
      <c r="C59" s="415" t="s">
        <v>463</v>
      </c>
      <c r="D59" s="412">
        <f>VLOOKUP(B59,'Equation 5 Direct FTE'!$C$10:$H$379,6,FALSE)</f>
        <v>2.5843546184525361</v>
      </c>
      <c r="E59" s="412">
        <f>HLOOKUP(B59,'Equation 6 Indirect FTE'!$C$9:$NJ$11,3,FALSE)</f>
        <v>1.263608747714474</v>
      </c>
      <c r="F59" s="413">
        <f>HLOOKUP(B59,'Equation 7 Induced FTE '!$C$9:$NJ$33,25,FALSE)</f>
        <v>1.729696603626343</v>
      </c>
      <c r="G59" s="3"/>
      <c r="H59" s="3"/>
      <c r="I59" s="3"/>
      <c r="J59" s="3"/>
      <c r="K59" s="3"/>
    </row>
    <row r="60" spans="2:11" ht="46.5" x14ac:dyDescent="0.35">
      <c r="B60" s="414">
        <v>331490</v>
      </c>
      <c r="C60" s="415" t="s">
        <v>464</v>
      </c>
      <c r="D60" s="412">
        <f>VLOOKUP(B60,'Equation 5 Direct FTE'!$C$10:$H$379,6,FALSE)</f>
        <v>2.3278491863023163</v>
      </c>
      <c r="E60" s="412">
        <f>HLOOKUP(B60,'Equation 6 Indirect FTE'!$C$9:$NJ$11,3,FALSE)</f>
        <v>1.4319415461380087</v>
      </c>
      <c r="F60" s="413">
        <f>HLOOKUP(B60,'Equation 7 Induced FTE '!$C$9:$NJ$33,25,FALSE)</f>
        <v>1.8192210347175453</v>
      </c>
      <c r="G60" s="3"/>
      <c r="H60" s="3"/>
      <c r="I60" s="3"/>
      <c r="J60" s="3"/>
      <c r="K60" s="3"/>
    </row>
    <row r="61" spans="2:11" ht="15.5" x14ac:dyDescent="0.35">
      <c r="B61" s="414">
        <v>331510</v>
      </c>
      <c r="C61" s="415" t="s">
        <v>465</v>
      </c>
      <c r="D61" s="412">
        <f>VLOOKUP(B61,'Equation 5 Direct FTE'!$C$10:$H$379,6,FALSE)</f>
        <v>3.6757463531841195</v>
      </c>
      <c r="E61" s="412">
        <f>HLOOKUP(B61,'Equation 6 Indirect FTE'!$C$9:$NJ$11,3,FALSE)</f>
        <v>1.5683821325043414</v>
      </c>
      <c r="F61" s="413">
        <f>HLOOKUP(B61,'Equation 7 Induced FTE '!$C$9:$NJ$33,25,FALSE)</f>
        <v>2.3815895031600047</v>
      </c>
      <c r="G61" s="3"/>
      <c r="H61" s="3"/>
      <c r="I61" s="3"/>
      <c r="J61" s="3"/>
      <c r="K61" s="3"/>
    </row>
    <row r="62" spans="2:11" ht="15.5" x14ac:dyDescent="0.35">
      <c r="B62" s="414">
        <v>331520</v>
      </c>
      <c r="C62" s="415" t="s">
        <v>466</v>
      </c>
      <c r="D62" s="412">
        <f>VLOOKUP(B62,'Equation 5 Direct FTE'!$C$10:$H$379,6,FALSE)</f>
        <v>4.139307834338644</v>
      </c>
      <c r="E62" s="412">
        <f>HLOOKUP(B62,'Equation 6 Indirect FTE'!$C$9:$NJ$11,3,FALSE)</f>
        <v>2.0141934301293203</v>
      </c>
      <c r="F62" s="413">
        <f>HLOOKUP(B62,'Equation 7 Induced FTE '!$C$9:$NJ$33,25,FALSE)</f>
        <v>2.5600883522708466</v>
      </c>
      <c r="G62" s="3"/>
      <c r="H62" s="3"/>
      <c r="I62" s="3"/>
      <c r="J62" s="3"/>
      <c r="K62" s="3"/>
    </row>
    <row r="63" spans="2:11" ht="15.5" x14ac:dyDescent="0.35">
      <c r="B63" s="414">
        <v>332114</v>
      </c>
      <c r="C63" s="415" t="s">
        <v>467</v>
      </c>
      <c r="D63" s="412">
        <f>VLOOKUP(B63,'Equation 5 Direct FTE'!$C$10:$H$379,6,FALSE)</f>
        <v>2.2122003807760779</v>
      </c>
      <c r="E63" s="412">
        <f>HLOOKUP(B63,'Equation 6 Indirect FTE'!$C$9:$NJ$11,3,FALSE)</f>
        <v>1.4170578585966762</v>
      </c>
      <c r="F63" s="413">
        <f>HLOOKUP(B63,'Equation 7 Induced FTE '!$C$9:$NJ$33,25,FALSE)</f>
        <v>1.8248216788203957</v>
      </c>
      <c r="G63" s="3"/>
      <c r="H63" s="3"/>
      <c r="I63" s="3"/>
      <c r="J63" s="3"/>
      <c r="K63" s="3"/>
    </row>
    <row r="64" spans="2:11" ht="15.5" x14ac:dyDescent="0.35">
      <c r="B64" s="414" t="s">
        <v>468</v>
      </c>
      <c r="C64" s="415" t="s">
        <v>469</v>
      </c>
      <c r="D64" s="412">
        <f>VLOOKUP(B64,'Equation 5 Direct FTE'!$C$10:$H$379,6,FALSE)</f>
        <v>2.5798131882852315</v>
      </c>
      <c r="E64" s="412">
        <f>HLOOKUP(B64,'Equation 6 Indirect FTE'!$C$9:$NJ$11,3,FALSE)</f>
        <v>2.1217019632847522</v>
      </c>
      <c r="F64" s="413">
        <f>HLOOKUP(B64,'Equation 7 Induced FTE '!$C$9:$NJ$33,25,FALSE)</f>
        <v>2.3321863184665892</v>
      </c>
      <c r="G64" s="3"/>
      <c r="H64" s="3"/>
      <c r="I64" s="3"/>
      <c r="J64" s="3"/>
      <c r="K64" s="3"/>
    </row>
    <row r="65" spans="2:11" ht="31" x14ac:dyDescent="0.35">
      <c r="B65" s="414">
        <v>332119</v>
      </c>
      <c r="C65" s="415" t="s">
        <v>470</v>
      </c>
      <c r="D65" s="412">
        <f>VLOOKUP(B65,'Equation 5 Direct FTE'!$C$10:$H$379,6,FALSE)</f>
        <v>3.5743214183447307</v>
      </c>
      <c r="E65" s="412">
        <f>HLOOKUP(B65,'Equation 6 Indirect FTE'!$C$9:$NJ$11,3,FALSE)</f>
        <v>1.4271064910672964</v>
      </c>
      <c r="F65" s="413">
        <f>HLOOKUP(B65,'Equation 7 Induced FTE '!$C$9:$NJ$33,25,FALSE)</f>
        <v>2.2933333033671079</v>
      </c>
      <c r="G65" s="3"/>
      <c r="H65" s="3"/>
      <c r="I65" s="3"/>
      <c r="J65" s="3"/>
      <c r="K65" s="3"/>
    </row>
    <row r="66" spans="2:11" ht="15.5" x14ac:dyDescent="0.35">
      <c r="B66" s="414">
        <v>332200</v>
      </c>
      <c r="C66" s="415" t="s">
        <v>471</v>
      </c>
      <c r="D66" s="412">
        <f>VLOOKUP(B66,'Equation 5 Direct FTE'!$C$10:$H$379,6,FALSE)</f>
        <v>5.3248961257481335</v>
      </c>
      <c r="E66" s="412">
        <f>HLOOKUP(B66,'Equation 6 Indirect FTE'!$C$9:$NJ$11,3,FALSE)</f>
        <v>1.5876213544356315</v>
      </c>
      <c r="F66" s="413">
        <f>HLOOKUP(B66,'Equation 7 Induced FTE '!$C$9:$NJ$33,25,FALSE)</f>
        <v>2.8424719771281151</v>
      </c>
      <c r="G66" s="3"/>
      <c r="H66" s="3"/>
      <c r="I66" s="3"/>
      <c r="J66" s="3"/>
      <c r="K66" s="3"/>
    </row>
    <row r="67" spans="2:11" ht="31" x14ac:dyDescent="0.35">
      <c r="B67" s="414">
        <v>332310</v>
      </c>
      <c r="C67" s="415" t="s">
        <v>472</v>
      </c>
      <c r="D67" s="412">
        <f>VLOOKUP(B67,'Equation 5 Direct FTE'!$C$10:$H$379,6,FALSE)</f>
        <v>3.4180923956239333</v>
      </c>
      <c r="E67" s="412">
        <f>HLOOKUP(B67,'Equation 6 Indirect FTE'!$C$9:$NJ$11,3,FALSE)</f>
        <v>1.9282634927608697</v>
      </c>
      <c r="F67" s="413">
        <f>HLOOKUP(B67,'Equation 7 Induced FTE '!$C$9:$NJ$33,25,FALSE)</f>
        <v>2.4939767500113597</v>
      </c>
      <c r="G67" s="3"/>
      <c r="H67" s="3"/>
      <c r="I67" s="3"/>
      <c r="J67" s="3"/>
      <c r="K67" s="3"/>
    </row>
    <row r="68" spans="2:11" ht="31" x14ac:dyDescent="0.35">
      <c r="B68" s="414">
        <v>332320</v>
      </c>
      <c r="C68" s="415" t="s">
        <v>473</v>
      </c>
      <c r="D68" s="412">
        <f>VLOOKUP(B68,'Equation 5 Direct FTE'!$C$10:$H$379,6,FALSE)</f>
        <v>4.4877946504404633</v>
      </c>
      <c r="E68" s="412">
        <f>HLOOKUP(B68,'Equation 6 Indirect FTE'!$C$9:$NJ$11,3,FALSE)</f>
        <v>1.9750906172813503</v>
      </c>
      <c r="F68" s="413">
        <f>HLOOKUP(B68,'Equation 7 Induced FTE '!$C$9:$NJ$33,25,FALSE)</f>
        <v>2.8487866893311473</v>
      </c>
      <c r="G68" s="3"/>
      <c r="H68" s="3"/>
      <c r="I68" s="3"/>
      <c r="J68" s="3"/>
      <c r="K68" s="3"/>
    </row>
    <row r="69" spans="2:11" ht="17.25" customHeight="1" x14ac:dyDescent="0.35">
      <c r="B69" s="414">
        <v>332410</v>
      </c>
      <c r="C69" s="415" t="s">
        <v>474</v>
      </c>
      <c r="D69" s="412">
        <f>VLOOKUP(B69,'Equation 5 Direct FTE'!$C$10:$H$379,6,FALSE)</f>
        <v>3.3290645584802294</v>
      </c>
      <c r="E69" s="412">
        <f>HLOOKUP(B69,'Equation 6 Indirect FTE'!$C$9:$NJ$11,3,FALSE)</f>
        <v>1.534279975095671</v>
      </c>
      <c r="F69" s="413">
        <f>HLOOKUP(B69,'Equation 7 Induced FTE '!$C$9:$NJ$33,25,FALSE)</f>
        <v>2.5029930027173806</v>
      </c>
      <c r="G69" s="3"/>
      <c r="H69" s="3"/>
      <c r="I69" s="3"/>
      <c r="J69" s="3"/>
      <c r="K69" s="3"/>
    </row>
    <row r="70" spans="2:11" ht="15.5" x14ac:dyDescent="0.35">
      <c r="B70" s="414">
        <v>332420</v>
      </c>
      <c r="C70" s="415" t="s">
        <v>475</v>
      </c>
      <c r="D70" s="412">
        <f>VLOOKUP(B70,'Equation 5 Direct FTE'!$C$10:$H$379,6,FALSE)</f>
        <v>2.8164499319793994</v>
      </c>
      <c r="E70" s="412">
        <f>HLOOKUP(B70,'Equation 6 Indirect FTE'!$C$9:$NJ$11,3,FALSE)</f>
        <v>1.7340154818786382</v>
      </c>
      <c r="F70" s="413">
        <f>HLOOKUP(B70,'Equation 7 Induced FTE '!$C$9:$NJ$33,25,FALSE)</f>
        <v>2.232495799776153</v>
      </c>
      <c r="G70" s="3"/>
      <c r="H70" s="3"/>
      <c r="I70" s="3"/>
      <c r="J70" s="3"/>
      <c r="K70" s="3"/>
    </row>
    <row r="71" spans="2:11" ht="31" x14ac:dyDescent="0.35">
      <c r="B71" s="414">
        <v>332430</v>
      </c>
      <c r="C71" s="415" t="s">
        <v>476</v>
      </c>
      <c r="D71" s="412">
        <f>VLOOKUP(B71,'Equation 5 Direct FTE'!$C$10:$H$379,6,FALSE)</f>
        <v>2.1886709238574578</v>
      </c>
      <c r="E71" s="412">
        <f>HLOOKUP(B71,'Equation 6 Indirect FTE'!$C$9:$NJ$11,3,FALSE)</f>
        <v>1.5267079416584699</v>
      </c>
      <c r="F71" s="413">
        <f>HLOOKUP(B71,'Equation 7 Induced FTE '!$C$9:$NJ$33,25,FALSE)</f>
        <v>1.8912210896941681</v>
      </c>
      <c r="G71" s="3"/>
      <c r="H71" s="3"/>
      <c r="I71" s="3"/>
      <c r="J71" s="3"/>
      <c r="K71" s="3"/>
    </row>
    <row r="72" spans="2:11" ht="15.5" x14ac:dyDescent="0.35">
      <c r="B72" s="414">
        <v>332500</v>
      </c>
      <c r="C72" s="415" t="s">
        <v>477</v>
      </c>
      <c r="D72" s="412">
        <f>VLOOKUP(B72,'Equation 5 Direct FTE'!$C$10:$H$379,6,FALSE)</f>
        <v>2.6278956526472927</v>
      </c>
      <c r="E72" s="412">
        <f>HLOOKUP(B72,'Equation 6 Indirect FTE'!$C$9:$NJ$11,3,FALSE)</f>
        <v>1.9854799759116291</v>
      </c>
      <c r="F72" s="413">
        <f>HLOOKUP(B72,'Equation 7 Induced FTE '!$C$9:$NJ$33,25,FALSE)</f>
        <v>2.2607390817633739</v>
      </c>
      <c r="G72" s="3"/>
      <c r="H72" s="3"/>
      <c r="I72" s="3"/>
      <c r="J72" s="3"/>
      <c r="K72" s="3"/>
    </row>
    <row r="73" spans="2:11" ht="15.5" x14ac:dyDescent="0.35">
      <c r="B73" s="414">
        <v>332600</v>
      </c>
      <c r="C73" s="415" t="s">
        <v>478</v>
      </c>
      <c r="D73" s="412">
        <f>VLOOKUP(B73,'Equation 5 Direct FTE'!$C$10:$H$379,6,FALSE)</f>
        <v>3.8496520444225673</v>
      </c>
      <c r="E73" s="412">
        <f>HLOOKUP(B73,'Equation 6 Indirect FTE'!$C$9:$NJ$11,3,FALSE)</f>
        <v>1.7784015318974231</v>
      </c>
      <c r="F73" s="413">
        <f>HLOOKUP(B73,'Equation 7 Induced FTE '!$C$9:$NJ$33,25,FALSE)</f>
        <v>2.5376935228847999</v>
      </c>
      <c r="G73" s="3"/>
      <c r="H73" s="3"/>
      <c r="I73" s="3"/>
      <c r="J73" s="3"/>
      <c r="K73" s="3"/>
    </row>
    <row r="74" spans="2:11" ht="15.5" x14ac:dyDescent="0.35">
      <c r="B74" s="414">
        <v>332710</v>
      </c>
      <c r="C74" s="415" t="s">
        <v>479</v>
      </c>
      <c r="D74" s="412">
        <f>VLOOKUP(B74,'Equation 5 Direct FTE'!$C$10:$H$379,6,FALSE)</f>
        <v>6.1820858452980536</v>
      </c>
      <c r="E74" s="412">
        <f>HLOOKUP(B74,'Equation 6 Indirect FTE'!$C$9:$NJ$11,3,FALSE)</f>
        <v>1.9307982688723024</v>
      </c>
      <c r="F74" s="413">
        <f>HLOOKUP(B74,'Equation 7 Induced FTE '!$C$9:$NJ$33,25,FALSE)</f>
        <v>3.6278651840276641</v>
      </c>
      <c r="G74" s="3"/>
      <c r="H74" s="3"/>
      <c r="I74" s="3"/>
      <c r="J74" s="3"/>
      <c r="K74" s="3"/>
    </row>
    <row r="75" spans="2:11" ht="31" x14ac:dyDescent="0.35">
      <c r="B75" s="414">
        <v>332720</v>
      </c>
      <c r="C75" s="415" t="s">
        <v>480</v>
      </c>
      <c r="D75" s="412">
        <f>VLOOKUP(B75,'Equation 5 Direct FTE'!$C$10:$H$379,6,FALSE)</f>
        <v>2.4598419875963256</v>
      </c>
      <c r="E75" s="412">
        <f>HLOOKUP(B75,'Equation 6 Indirect FTE'!$C$9:$NJ$11,3,FALSE)</f>
        <v>1.8019170881458084</v>
      </c>
      <c r="F75" s="413">
        <f>HLOOKUP(B75,'Equation 7 Induced FTE '!$C$9:$NJ$33,25,FALSE)</f>
        <v>2.0051182520496913</v>
      </c>
      <c r="G75" s="3"/>
      <c r="H75" s="3"/>
      <c r="I75" s="3"/>
      <c r="J75" s="3"/>
      <c r="K75" s="3"/>
    </row>
    <row r="76" spans="2:11" ht="31" x14ac:dyDescent="0.35">
      <c r="B76" s="414">
        <v>332800</v>
      </c>
      <c r="C76" s="415" t="s">
        <v>481</v>
      </c>
      <c r="D76" s="412">
        <f>VLOOKUP(B76,'Equation 5 Direct FTE'!$C$10:$H$379,6,FALSE)</f>
        <v>4.3773970803082385</v>
      </c>
      <c r="E76" s="412">
        <f>HLOOKUP(B76,'Equation 6 Indirect FTE'!$C$9:$NJ$11,3,FALSE)</f>
        <v>1.5106867898296485</v>
      </c>
      <c r="F76" s="413">
        <f>HLOOKUP(B76,'Equation 7 Induced FTE '!$C$9:$NJ$33,25,FALSE)</f>
        <v>2.4636871555458661</v>
      </c>
      <c r="G76" s="3"/>
      <c r="H76" s="3"/>
      <c r="I76" s="3"/>
      <c r="J76" s="3"/>
      <c r="K76" s="3"/>
    </row>
    <row r="77" spans="2:11" ht="15.5" x14ac:dyDescent="0.35">
      <c r="B77" s="414">
        <v>332913</v>
      </c>
      <c r="C77" s="415" t="s">
        <v>482</v>
      </c>
      <c r="D77" s="412">
        <f>VLOOKUP(B77,'Equation 5 Direct FTE'!$C$10:$H$379,6,FALSE)</f>
        <v>2.173595123605967</v>
      </c>
      <c r="E77" s="412">
        <f>HLOOKUP(B77,'Equation 6 Indirect FTE'!$C$9:$NJ$11,3,FALSE)</f>
        <v>1.7211110113274208</v>
      </c>
      <c r="F77" s="413">
        <f>HLOOKUP(B77,'Equation 7 Induced FTE '!$C$9:$NJ$33,25,FALSE)</f>
        <v>1.9773769506210368</v>
      </c>
      <c r="G77" s="3"/>
      <c r="H77" s="3"/>
      <c r="I77" s="3"/>
      <c r="J77" s="3"/>
      <c r="K77" s="3"/>
    </row>
    <row r="78" spans="2:11" ht="15.5" x14ac:dyDescent="0.35">
      <c r="B78" s="414" t="s">
        <v>483</v>
      </c>
      <c r="C78" s="415" t="s">
        <v>484</v>
      </c>
      <c r="D78" s="412">
        <f>VLOOKUP(B78,'Equation 5 Direct FTE'!$C$10:$H$379,6,FALSE)</f>
        <v>2.4371575772126715</v>
      </c>
      <c r="E78" s="412">
        <f>HLOOKUP(B78,'Equation 6 Indirect FTE'!$C$9:$NJ$11,3,FALSE)</f>
        <v>1.8012732140020136</v>
      </c>
      <c r="F78" s="413">
        <f>HLOOKUP(B78,'Equation 7 Induced FTE '!$C$9:$NJ$33,25,FALSE)</f>
        <v>2.3244158074566115</v>
      </c>
      <c r="G78" s="3"/>
      <c r="H78" s="3"/>
      <c r="I78" s="3"/>
      <c r="J78" s="3"/>
      <c r="K78" s="3"/>
    </row>
    <row r="79" spans="2:11" ht="15.5" x14ac:dyDescent="0.35">
      <c r="B79" s="414">
        <v>332991</v>
      </c>
      <c r="C79" s="415" t="s">
        <v>485</v>
      </c>
      <c r="D79" s="412">
        <f>VLOOKUP(B79,'Equation 5 Direct FTE'!$C$10:$H$379,6,FALSE)</f>
        <v>3.3707623428701861</v>
      </c>
      <c r="E79" s="412">
        <f>HLOOKUP(B79,'Equation 6 Indirect FTE'!$C$9:$NJ$11,3,FALSE)</f>
        <v>1.6373307885934536</v>
      </c>
      <c r="F79" s="413">
        <f>HLOOKUP(B79,'Equation 7 Induced FTE '!$C$9:$NJ$33,25,FALSE)</f>
        <v>2.58223190806617</v>
      </c>
      <c r="G79" s="3"/>
      <c r="H79" s="3"/>
      <c r="I79" s="3"/>
      <c r="J79" s="3"/>
      <c r="K79" s="3"/>
    </row>
    <row r="80" spans="2:11" ht="15.5" x14ac:dyDescent="0.35">
      <c r="B80" s="414">
        <v>332996</v>
      </c>
      <c r="C80" s="415" t="s">
        <v>486</v>
      </c>
      <c r="D80" s="412">
        <f>VLOOKUP(B80,'Equation 5 Direct FTE'!$C$10:$H$379,6,FALSE)</f>
        <v>3.5616994229307624</v>
      </c>
      <c r="E80" s="412">
        <f>HLOOKUP(B80,'Equation 6 Indirect FTE'!$C$9:$NJ$11,3,FALSE)</f>
        <v>1.4351473210070393</v>
      </c>
      <c r="F80" s="413">
        <f>HLOOKUP(B80,'Equation 7 Induced FTE '!$C$9:$NJ$33,25,FALSE)</f>
        <v>2.2940773456583909</v>
      </c>
      <c r="G80" s="3"/>
      <c r="H80" s="3"/>
      <c r="I80" s="3"/>
      <c r="J80" s="3"/>
      <c r="K80" s="3"/>
    </row>
    <row r="81" spans="2:11" ht="31" x14ac:dyDescent="0.35">
      <c r="B81" s="414" t="s">
        <v>487</v>
      </c>
      <c r="C81" s="415" t="s">
        <v>488</v>
      </c>
      <c r="D81" s="412">
        <f>VLOOKUP(B81,'Equation 5 Direct FTE'!$C$10:$H$379,6,FALSE)</f>
        <v>3.0089186529514431</v>
      </c>
      <c r="E81" s="412">
        <f>HLOOKUP(B81,'Equation 6 Indirect FTE'!$C$9:$NJ$11,3,FALSE)</f>
        <v>1.4634651886939571</v>
      </c>
      <c r="F81" s="413">
        <f>HLOOKUP(B81,'Equation 7 Induced FTE '!$C$9:$NJ$33,25,FALSE)</f>
        <v>2.3304893584751407</v>
      </c>
      <c r="G81" s="3"/>
      <c r="H81" s="3"/>
      <c r="I81" s="3"/>
      <c r="J81" s="3"/>
      <c r="K81" s="3"/>
    </row>
    <row r="82" spans="2:11" ht="15.5" x14ac:dyDescent="0.35">
      <c r="B82" s="414">
        <v>332999</v>
      </c>
      <c r="C82" s="415" t="s">
        <v>489</v>
      </c>
      <c r="D82" s="412">
        <f>VLOOKUP(B82,'Equation 5 Direct FTE'!$C$10:$H$379,6,FALSE)</f>
        <v>3.9827038607566161</v>
      </c>
      <c r="E82" s="412">
        <f>HLOOKUP(B82,'Equation 6 Indirect FTE'!$C$9:$NJ$11,3,FALSE)</f>
        <v>1.7452940153972989</v>
      </c>
      <c r="F82" s="413">
        <f>HLOOKUP(B82,'Equation 7 Induced FTE '!$C$9:$NJ$33,25,FALSE)</f>
        <v>2.5993804592235228</v>
      </c>
      <c r="G82" s="3"/>
      <c r="H82" s="3"/>
      <c r="I82" s="3"/>
      <c r="J82" s="3"/>
      <c r="K82" s="3"/>
    </row>
    <row r="83" spans="2:11" ht="15.5" x14ac:dyDescent="0.35">
      <c r="B83" s="414">
        <v>333111</v>
      </c>
      <c r="C83" s="415" t="s">
        <v>490</v>
      </c>
      <c r="D83" s="412">
        <f>VLOOKUP(B83,'Equation 5 Direct FTE'!$C$10:$H$379,6,FALSE)</f>
        <v>2.4340375421573106</v>
      </c>
      <c r="E83" s="412">
        <f>HLOOKUP(B83,'Equation 6 Indirect FTE'!$C$9:$NJ$11,3,FALSE)</f>
        <v>1.6053143006715263</v>
      </c>
      <c r="F83" s="413">
        <f>HLOOKUP(B83,'Equation 7 Induced FTE '!$C$9:$NJ$33,25,FALSE)</f>
        <v>1.9272647583259199</v>
      </c>
      <c r="G83" s="3"/>
      <c r="H83" s="3"/>
      <c r="I83" s="3"/>
      <c r="J83" s="3"/>
      <c r="K83" s="3"/>
    </row>
    <row r="84" spans="2:11" ht="15.5" x14ac:dyDescent="0.35">
      <c r="B84" s="414">
        <v>333112</v>
      </c>
      <c r="C84" s="415" t="s">
        <v>491</v>
      </c>
      <c r="D84" s="412">
        <f>VLOOKUP(B84,'Equation 5 Direct FTE'!$C$10:$H$379,6,FALSE)</f>
        <v>3.760835541156776</v>
      </c>
      <c r="E84" s="412">
        <f>HLOOKUP(B84,'Equation 6 Indirect FTE'!$C$9:$NJ$11,3,FALSE)</f>
        <v>1.4472765126081382</v>
      </c>
      <c r="F84" s="413">
        <f>HLOOKUP(B84,'Equation 7 Induced FTE '!$C$9:$NJ$33,25,FALSE)</f>
        <v>1.8660989979965035</v>
      </c>
      <c r="G84" s="3"/>
      <c r="H84" s="3"/>
      <c r="I84" s="3"/>
      <c r="J84" s="3"/>
      <c r="K84" s="3"/>
    </row>
    <row r="85" spans="2:11" ht="15.5" x14ac:dyDescent="0.35">
      <c r="B85" s="414">
        <v>333120</v>
      </c>
      <c r="C85" s="415" t="s">
        <v>492</v>
      </c>
      <c r="D85" s="412">
        <f>VLOOKUP(B85,'Equation 5 Direct FTE'!$C$10:$H$379,6,FALSE)</f>
        <v>2.8645752934510558</v>
      </c>
      <c r="E85" s="412">
        <f>HLOOKUP(B85,'Equation 6 Indirect FTE'!$C$9:$NJ$11,3,FALSE)</f>
        <v>1.4271916501149944</v>
      </c>
      <c r="F85" s="413">
        <f>HLOOKUP(B85,'Equation 7 Induced FTE '!$C$9:$NJ$33,25,FALSE)</f>
        <v>1.8356602177645869</v>
      </c>
      <c r="G85" s="3"/>
      <c r="H85" s="3"/>
      <c r="I85" s="3"/>
      <c r="J85" s="3"/>
      <c r="K85" s="3"/>
    </row>
    <row r="86" spans="2:11" ht="31" x14ac:dyDescent="0.35">
      <c r="B86" s="414">
        <v>333130</v>
      </c>
      <c r="C86" s="415" t="s">
        <v>493</v>
      </c>
      <c r="D86" s="412">
        <f>VLOOKUP(B86,'Equation 5 Direct FTE'!$C$10:$H$379,6,FALSE)</f>
        <v>3.4197634264377288</v>
      </c>
      <c r="E86" s="412">
        <f>HLOOKUP(B86,'Equation 6 Indirect FTE'!$C$9:$NJ$11,3,FALSE)</f>
        <v>1.8496597572499298</v>
      </c>
      <c r="F86" s="413">
        <f>HLOOKUP(B86,'Equation 7 Induced FTE '!$C$9:$NJ$33,25,FALSE)</f>
        <v>2.6743694435166279</v>
      </c>
      <c r="G86" s="3"/>
      <c r="H86" s="3"/>
      <c r="I86" s="3"/>
      <c r="J86" s="3"/>
      <c r="K86" s="3"/>
    </row>
    <row r="87" spans="2:11" ht="15.5" x14ac:dyDescent="0.35">
      <c r="B87" s="414">
        <v>333242</v>
      </c>
      <c r="C87" s="415" t="s">
        <v>494</v>
      </c>
      <c r="D87" s="412">
        <f>VLOOKUP(B87,'Equation 5 Direct FTE'!$C$10:$H$379,6,FALSE)</f>
        <v>1.4573503102449101</v>
      </c>
      <c r="E87" s="412">
        <f>HLOOKUP(B87,'Equation 6 Indirect FTE'!$C$9:$NJ$11,3,FALSE)</f>
        <v>1.9478519814449839</v>
      </c>
      <c r="F87" s="413">
        <f>HLOOKUP(B87,'Equation 7 Induced FTE '!$C$9:$NJ$33,25,FALSE)</f>
        <v>2.5544694908350092</v>
      </c>
      <c r="G87" s="3"/>
      <c r="H87" s="3"/>
      <c r="I87" s="3"/>
      <c r="J87" s="3"/>
      <c r="K87" s="3"/>
    </row>
    <row r="88" spans="2:11" ht="15.5" x14ac:dyDescent="0.35">
      <c r="B88" s="414" t="s">
        <v>397</v>
      </c>
      <c r="C88" s="415" t="s">
        <v>495</v>
      </c>
      <c r="D88" s="412">
        <f>VLOOKUP(B88,'Equation 5 Direct FTE'!$C$10:$H$379,6,FALSE)</f>
        <v>2.709711178233372</v>
      </c>
      <c r="E88" s="412">
        <f>HLOOKUP(B88,'Equation 6 Indirect FTE'!$C$9:$NJ$11,3,FALSE)</f>
        <v>1.9462690036130561</v>
      </c>
      <c r="F88" s="413">
        <f>HLOOKUP(B88,'Equation 7 Induced FTE '!$C$9:$NJ$33,25,FALSE)</f>
        <v>2.4115997737012411</v>
      </c>
      <c r="G88" s="3"/>
      <c r="H88" s="3"/>
      <c r="I88" s="3"/>
      <c r="J88" s="3"/>
      <c r="K88" s="3"/>
    </row>
    <row r="89" spans="2:11" ht="15.5" x14ac:dyDescent="0.35">
      <c r="B89" s="414">
        <v>333314</v>
      </c>
      <c r="C89" s="415" t="s">
        <v>496</v>
      </c>
      <c r="D89" s="412">
        <f>VLOOKUP(B89,'Equation 5 Direct FTE'!$C$10:$H$379,6,FALSE)</f>
        <v>4.4817802062879109</v>
      </c>
      <c r="E89" s="412">
        <f>HLOOKUP(B89,'Equation 6 Indirect FTE'!$C$9:$NJ$11,3,FALSE)</f>
        <v>1.9658131611751299</v>
      </c>
      <c r="F89" s="413">
        <f>HLOOKUP(B89,'Equation 7 Induced FTE '!$C$9:$NJ$33,25,FALSE)</f>
        <v>3.9751817714662514</v>
      </c>
      <c r="G89" s="3"/>
      <c r="H89" s="3"/>
      <c r="I89" s="3"/>
      <c r="J89" s="3"/>
      <c r="K89" s="3"/>
    </row>
    <row r="90" spans="2:11" ht="31" x14ac:dyDescent="0.35">
      <c r="B90" s="414">
        <v>333316</v>
      </c>
      <c r="C90" s="415" t="s">
        <v>497</v>
      </c>
      <c r="D90" s="412">
        <f>VLOOKUP(B90,'Equation 5 Direct FTE'!$C$10:$H$379,6,FALSE)</f>
        <v>2.4059836264327981</v>
      </c>
      <c r="E90" s="412">
        <f>HLOOKUP(B90,'Equation 6 Indirect FTE'!$C$9:$NJ$11,3,FALSE)</f>
        <v>2.2492909613159409</v>
      </c>
      <c r="F90" s="413">
        <f>HLOOKUP(B90,'Equation 7 Induced FTE '!$C$9:$NJ$33,25,FALSE)</f>
        <v>2.9349577202093333</v>
      </c>
      <c r="G90" s="3"/>
      <c r="H90" s="3"/>
      <c r="I90" s="3"/>
      <c r="J90" s="3"/>
      <c r="K90" s="3"/>
    </row>
    <row r="91" spans="2:11" ht="31" x14ac:dyDescent="0.35">
      <c r="B91" s="414">
        <v>333318</v>
      </c>
      <c r="C91" s="415" t="s">
        <v>498</v>
      </c>
      <c r="D91" s="412">
        <f>VLOOKUP(B91,'Equation 5 Direct FTE'!$C$10:$H$379,6,FALSE)</f>
        <v>2.6394013870444151</v>
      </c>
      <c r="E91" s="412">
        <f>HLOOKUP(B91,'Equation 6 Indirect FTE'!$C$9:$NJ$11,3,FALSE)</f>
        <v>1.7569824833931427</v>
      </c>
      <c r="F91" s="413">
        <f>HLOOKUP(B91,'Equation 7 Induced FTE '!$C$9:$NJ$33,25,FALSE)</f>
        <v>2.4221671377869352</v>
      </c>
      <c r="G91" s="3"/>
      <c r="H91" s="3"/>
      <c r="I91" s="3"/>
      <c r="J91" s="3"/>
      <c r="K91" s="3"/>
    </row>
    <row r="92" spans="2:11" ht="31" x14ac:dyDescent="0.35">
      <c r="B92" s="414">
        <v>333414</v>
      </c>
      <c r="C92" s="415" t="s">
        <v>499</v>
      </c>
      <c r="D92" s="412">
        <f>VLOOKUP(B92,'Equation 5 Direct FTE'!$C$10:$H$379,6,FALSE)</f>
        <v>2.5466123759223818</v>
      </c>
      <c r="E92" s="412">
        <f>HLOOKUP(B92,'Equation 6 Indirect FTE'!$C$9:$NJ$11,3,FALSE)</f>
        <v>1.8118499382490096</v>
      </c>
      <c r="F92" s="413">
        <f>HLOOKUP(B92,'Equation 7 Induced FTE '!$C$9:$NJ$33,25,FALSE)</f>
        <v>2.2627313530110933</v>
      </c>
      <c r="G92" s="3"/>
      <c r="H92" s="3"/>
      <c r="I92" s="3"/>
      <c r="J92" s="3"/>
      <c r="K92" s="3"/>
    </row>
    <row r="93" spans="2:11" ht="31" x14ac:dyDescent="0.35">
      <c r="B93" s="414">
        <v>333415</v>
      </c>
      <c r="C93" s="415" t="s">
        <v>500</v>
      </c>
      <c r="D93" s="412">
        <f>VLOOKUP(B93,'Equation 5 Direct FTE'!$C$10:$H$379,6,FALSE)</f>
        <v>2.5827095735462269</v>
      </c>
      <c r="E93" s="412">
        <f>HLOOKUP(B93,'Equation 6 Indirect FTE'!$C$9:$NJ$11,3,FALSE)</f>
        <v>1.3879113467722841</v>
      </c>
      <c r="F93" s="413">
        <f>HLOOKUP(B93,'Equation 7 Induced FTE '!$C$9:$NJ$33,25,FALSE)</f>
        <v>1.8803540541397836</v>
      </c>
      <c r="G93" s="3"/>
      <c r="H93" s="3"/>
      <c r="I93" s="3"/>
      <c r="J93" s="3"/>
      <c r="K93" s="3"/>
    </row>
    <row r="94" spans="2:11" ht="31" x14ac:dyDescent="0.35">
      <c r="B94" s="414">
        <v>333413</v>
      </c>
      <c r="C94" s="415" t="s">
        <v>501</v>
      </c>
      <c r="D94" s="412">
        <f>VLOOKUP(B94,'Equation 5 Direct FTE'!$C$10:$H$379,6,FALSE)</f>
        <v>4.2754773184227144</v>
      </c>
      <c r="E94" s="412">
        <f>HLOOKUP(B94,'Equation 6 Indirect FTE'!$C$9:$NJ$11,3,FALSE)</f>
        <v>1.4572556360003048</v>
      </c>
      <c r="F94" s="413">
        <f>HLOOKUP(B94,'Equation 7 Induced FTE '!$C$9:$NJ$33,25,FALSE)</f>
        <v>2.3512410991727313</v>
      </c>
      <c r="G94" s="3"/>
      <c r="H94" s="3"/>
      <c r="I94" s="3"/>
      <c r="J94" s="3"/>
      <c r="K94" s="3"/>
    </row>
    <row r="95" spans="2:11" ht="15.5" x14ac:dyDescent="0.35">
      <c r="B95" s="414">
        <v>333511</v>
      </c>
      <c r="C95" s="415" t="s">
        <v>502</v>
      </c>
      <c r="D95" s="412">
        <f>VLOOKUP(B95,'Equation 5 Direct FTE'!$C$10:$H$379,6,FALSE)</f>
        <v>6.4352492168646327</v>
      </c>
      <c r="E95" s="412">
        <f>HLOOKUP(B95,'Equation 6 Indirect FTE'!$C$9:$NJ$11,3,FALSE)</f>
        <v>1.7218137084980425</v>
      </c>
      <c r="F95" s="413">
        <f>HLOOKUP(B95,'Equation 7 Induced FTE '!$C$9:$NJ$33,25,FALSE)</f>
        <v>3.4265962821534526</v>
      </c>
      <c r="G95" s="3"/>
      <c r="H95" s="3"/>
      <c r="I95" s="3"/>
      <c r="J95" s="3"/>
      <c r="K95" s="3"/>
    </row>
    <row r="96" spans="2:11" ht="15.5" x14ac:dyDescent="0.35">
      <c r="B96" s="414">
        <v>333514</v>
      </c>
      <c r="C96" s="415" t="s">
        <v>503</v>
      </c>
      <c r="D96" s="412">
        <f>VLOOKUP(B96,'Equation 5 Direct FTE'!$C$10:$H$379,6,FALSE)</f>
        <v>7.7438448351055928</v>
      </c>
      <c r="E96" s="412">
        <f>HLOOKUP(B96,'Equation 6 Indirect FTE'!$C$9:$NJ$11,3,FALSE)</f>
        <v>1.5157181280139511</v>
      </c>
      <c r="F96" s="413">
        <f>HLOOKUP(B96,'Equation 7 Induced FTE '!$C$9:$NJ$33,25,FALSE)</f>
        <v>4.0694882153361913</v>
      </c>
      <c r="G96" s="3"/>
      <c r="H96" s="3"/>
      <c r="I96" s="3"/>
      <c r="J96" s="3"/>
      <c r="K96" s="3"/>
    </row>
    <row r="97" spans="2:11" ht="15.5" x14ac:dyDescent="0.35">
      <c r="B97" s="414">
        <v>333517</v>
      </c>
      <c r="C97" s="415" t="s">
        <v>504</v>
      </c>
      <c r="D97" s="412">
        <f>VLOOKUP(B97,'Equation 5 Direct FTE'!$C$10:$H$379,6,FALSE)</f>
        <v>3.7596126180852694</v>
      </c>
      <c r="E97" s="412">
        <f>HLOOKUP(B97,'Equation 6 Indirect FTE'!$C$9:$NJ$11,3,FALSE)</f>
        <v>1.9238555486708342</v>
      </c>
      <c r="F97" s="413">
        <f>HLOOKUP(B97,'Equation 7 Induced FTE '!$C$9:$NJ$33,25,FALSE)</f>
        <v>2.7203258109510986</v>
      </c>
      <c r="G97" s="3"/>
      <c r="H97" s="3"/>
      <c r="I97" s="3"/>
      <c r="J97" s="3"/>
      <c r="K97" s="3"/>
    </row>
    <row r="98" spans="2:11" ht="46.5" x14ac:dyDescent="0.35">
      <c r="B98" s="414" t="s">
        <v>505</v>
      </c>
      <c r="C98" s="415" t="s">
        <v>506</v>
      </c>
      <c r="D98" s="412">
        <f>VLOOKUP(B98,'Equation 5 Direct FTE'!$C$10:$H$379,6,FALSE)</f>
        <v>4.5269335879622012</v>
      </c>
      <c r="E98" s="412">
        <f>HLOOKUP(B98,'Equation 6 Indirect FTE'!$C$9:$NJ$11,3,FALSE)</f>
        <v>1.7654778651170764</v>
      </c>
      <c r="F98" s="413">
        <f>HLOOKUP(B98,'Equation 7 Induced FTE '!$C$9:$NJ$33,25,FALSE)</f>
        <v>2.8454531604580713</v>
      </c>
      <c r="G98" s="3"/>
      <c r="H98" s="3"/>
      <c r="I98" s="3"/>
      <c r="J98" s="3"/>
      <c r="K98" s="3"/>
    </row>
    <row r="99" spans="2:11" ht="31" x14ac:dyDescent="0.35">
      <c r="B99" s="414">
        <v>333611</v>
      </c>
      <c r="C99" s="415" t="s">
        <v>507</v>
      </c>
      <c r="D99" s="412">
        <f>VLOOKUP(B99,'Equation 5 Direct FTE'!$C$10:$H$379,6,FALSE)</f>
        <v>1.517678755151195</v>
      </c>
      <c r="E99" s="412">
        <f>HLOOKUP(B99,'Equation 6 Indirect FTE'!$C$9:$NJ$11,3,FALSE)</f>
        <v>1.7995347755636453</v>
      </c>
      <c r="F99" s="413">
        <f>HLOOKUP(B99,'Equation 7 Induced FTE '!$C$9:$NJ$33,25,FALSE)</f>
        <v>2.0563951230291626</v>
      </c>
      <c r="G99" s="3"/>
      <c r="H99" s="3"/>
      <c r="I99" s="3"/>
      <c r="J99" s="3"/>
      <c r="K99" s="3"/>
    </row>
    <row r="100" spans="2:11" ht="31" x14ac:dyDescent="0.35">
      <c r="B100" s="414">
        <v>333612</v>
      </c>
      <c r="C100" s="415" t="s">
        <v>508</v>
      </c>
      <c r="D100" s="412">
        <f>VLOOKUP(B100,'Equation 5 Direct FTE'!$C$10:$H$379,6,FALSE)</f>
        <v>2.190304731664106</v>
      </c>
      <c r="E100" s="412">
        <f>HLOOKUP(B100,'Equation 6 Indirect FTE'!$C$9:$NJ$11,3,FALSE)</f>
        <v>1.8277394922549743</v>
      </c>
      <c r="F100" s="413">
        <f>HLOOKUP(B100,'Equation 7 Induced FTE '!$C$9:$NJ$33,25,FALSE)</f>
        <v>2.2392464489792445</v>
      </c>
      <c r="G100" s="3"/>
      <c r="H100" s="3"/>
      <c r="I100" s="3"/>
      <c r="J100" s="3"/>
      <c r="K100" s="3"/>
    </row>
    <row r="101" spans="2:11" ht="31" x14ac:dyDescent="0.35">
      <c r="B101" s="414">
        <v>333613</v>
      </c>
      <c r="C101" s="415" t="s">
        <v>509</v>
      </c>
      <c r="D101" s="412">
        <f>VLOOKUP(B101,'Equation 5 Direct FTE'!$C$10:$H$379,6,FALSE)</f>
        <v>3.6096920001577404</v>
      </c>
      <c r="E101" s="412">
        <f>HLOOKUP(B101,'Equation 6 Indirect FTE'!$C$9:$NJ$11,3,FALSE)</f>
        <v>1.5164852136752787</v>
      </c>
      <c r="F101" s="413">
        <f>HLOOKUP(B101,'Equation 7 Induced FTE '!$C$9:$NJ$33,25,FALSE)</f>
        <v>2.229495049653869</v>
      </c>
      <c r="G101" s="3"/>
      <c r="H101" s="3"/>
      <c r="I101" s="3"/>
      <c r="J101" s="3"/>
      <c r="K101" s="3"/>
    </row>
    <row r="102" spans="2:11" ht="15.5" x14ac:dyDescent="0.35">
      <c r="B102" s="414">
        <v>333618</v>
      </c>
      <c r="C102" s="415" t="s">
        <v>510</v>
      </c>
      <c r="D102" s="412">
        <f>VLOOKUP(B102,'Equation 5 Direct FTE'!$C$10:$H$379,6,FALSE)</f>
        <v>1.7227156642860382</v>
      </c>
      <c r="E102" s="412">
        <f>HLOOKUP(B102,'Equation 6 Indirect FTE'!$C$9:$NJ$11,3,FALSE)</f>
        <v>1.7527144004474207</v>
      </c>
      <c r="F102" s="413">
        <f>HLOOKUP(B102,'Equation 7 Induced FTE '!$C$9:$NJ$33,25,FALSE)</f>
        <v>1.9948242246195738</v>
      </c>
      <c r="G102" s="3"/>
      <c r="H102" s="3"/>
      <c r="I102" s="3"/>
      <c r="J102" s="3"/>
      <c r="K102" s="3"/>
    </row>
    <row r="103" spans="2:11" ht="15.5" x14ac:dyDescent="0.35">
      <c r="B103" s="414">
        <v>333912</v>
      </c>
      <c r="C103" s="415" t="s">
        <v>511</v>
      </c>
      <c r="D103" s="412">
        <f>VLOOKUP(B103,'Equation 5 Direct FTE'!$C$10:$H$379,6,FALSE)</f>
        <v>2.0602782621227886</v>
      </c>
      <c r="E103" s="412">
        <f>HLOOKUP(B103,'Equation 6 Indirect FTE'!$C$9:$NJ$11,3,FALSE)</f>
        <v>1.6444680448402766</v>
      </c>
      <c r="F103" s="413">
        <f>HLOOKUP(B103,'Equation 7 Induced FTE '!$C$9:$NJ$33,25,FALSE)</f>
        <v>1.9599189585466454</v>
      </c>
      <c r="G103" s="3"/>
      <c r="H103" s="3"/>
      <c r="I103" s="3"/>
      <c r="J103" s="3"/>
      <c r="K103" s="3"/>
    </row>
    <row r="104" spans="2:11" ht="15.5" x14ac:dyDescent="0.35">
      <c r="B104" s="414" t="s">
        <v>395</v>
      </c>
      <c r="C104" s="415" t="s">
        <v>512</v>
      </c>
      <c r="D104" s="412">
        <f>VLOOKUP(B104,'Equation 5 Direct FTE'!$C$10:$H$379,6,FALSE)</f>
        <v>1.9139935482171242</v>
      </c>
      <c r="E104" s="412">
        <f>HLOOKUP(B104,'Equation 6 Indirect FTE'!$C$9:$NJ$11,3,FALSE)</f>
        <v>1.6718300236513728</v>
      </c>
      <c r="F104" s="413">
        <f>HLOOKUP(B104,'Equation 7 Induced FTE '!$C$9:$NJ$33,25,FALSE)</f>
        <v>1.9776562604616867</v>
      </c>
      <c r="G104" s="3"/>
      <c r="H104" s="3"/>
      <c r="I104" s="3"/>
      <c r="J104" s="3"/>
      <c r="K104" s="3"/>
    </row>
    <row r="105" spans="2:11" ht="15.5" x14ac:dyDescent="0.35">
      <c r="B105" s="414">
        <v>333920</v>
      </c>
      <c r="C105" s="415" t="s">
        <v>513</v>
      </c>
      <c r="D105" s="412">
        <f>VLOOKUP(B105,'Equation 5 Direct FTE'!$C$10:$H$379,6,FALSE)</f>
        <v>2.3621415255970284</v>
      </c>
      <c r="E105" s="412">
        <f>HLOOKUP(B105,'Equation 6 Indirect FTE'!$C$9:$NJ$11,3,FALSE)</f>
        <v>1.5554815919979719</v>
      </c>
      <c r="F105" s="413">
        <f>HLOOKUP(B105,'Equation 7 Induced FTE '!$C$9:$NJ$33,25,FALSE)</f>
        <v>1.9216381299762848</v>
      </c>
      <c r="G105" s="3"/>
      <c r="H105" s="3"/>
      <c r="I105" s="3"/>
      <c r="J105" s="3"/>
      <c r="K105" s="3"/>
    </row>
    <row r="106" spans="2:11" ht="15.5" x14ac:dyDescent="0.35">
      <c r="B106" s="414">
        <v>333991</v>
      </c>
      <c r="C106" s="415" t="s">
        <v>514</v>
      </c>
      <c r="D106" s="412">
        <f>VLOOKUP(B106,'Equation 5 Direct FTE'!$C$10:$H$379,6,FALSE)</f>
        <v>2.7212677619703101</v>
      </c>
      <c r="E106" s="412">
        <f>HLOOKUP(B106,'Equation 6 Indirect FTE'!$C$9:$NJ$11,3,FALSE)</f>
        <v>1.3999090378123951</v>
      </c>
      <c r="F106" s="413">
        <f>HLOOKUP(B106,'Equation 7 Induced FTE '!$C$9:$NJ$33,25,FALSE)</f>
        <v>1.8268995665728764</v>
      </c>
      <c r="G106" s="3"/>
      <c r="H106" s="3"/>
      <c r="I106" s="3"/>
      <c r="J106" s="3"/>
      <c r="K106" s="3"/>
    </row>
    <row r="107" spans="2:11" ht="15.5" x14ac:dyDescent="0.35">
      <c r="B107" s="414">
        <v>333993</v>
      </c>
      <c r="C107" s="415" t="s">
        <v>515</v>
      </c>
      <c r="D107" s="412">
        <f>VLOOKUP(B107,'Equation 5 Direct FTE'!$C$10:$H$379,6,FALSE)</f>
        <v>3.3105016585819502</v>
      </c>
      <c r="E107" s="412">
        <f>HLOOKUP(B107,'Equation 6 Indirect FTE'!$C$9:$NJ$11,3,FALSE)</f>
        <v>1.8012380775100914</v>
      </c>
      <c r="F107" s="413">
        <f>HLOOKUP(B107,'Equation 7 Induced FTE '!$C$9:$NJ$33,25,FALSE)</f>
        <v>2.6845335953231957</v>
      </c>
      <c r="G107" s="3"/>
      <c r="H107" s="3"/>
      <c r="I107" s="3"/>
      <c r="J107" s="3"/>
      <c r="K107" s="3"/>
    </row>
    <row r="108" spans="2:11" ht="31" x14ac:dyDescent="0.35">
      <c r="B108" s="414">
        <v>333994</v>
      </c>
      <c r="C108" s="415" t="s">
        <v>516</v>
      </c>
      <c r="D108" s="412">
        <f>VLOOKUP(B108,'Equation 5 Direct FTE'!$C$10:$H$379,6,FALSE)</f>
        <v>3.8161707449574709</v>
      </c>
      <c r="E108" s="412">
        <f>HLOOKUP(B108,'Equation 6 Indirect FTE'!$C$9:$NJ$11,3,FALSE)</f>
        <v>1.634853363841684</v>
      </c>
      <c r="F108" s="413">
        <f>HLOOKUP(B108,'Equation 7 Induced FTE '!$C$9:$NJ$33,25,FALSE)</f>
        <v>2.7285495645860425</v>
      </c>
      <c r="G108" s="3"/>
      <c r="H108" s="3"/>
      <c r="I108" s="3"/>
      <c r="J108" s="3"/>
      <c r="K108" s="3"/>
    </row>
    <row r="109" spans="2:11" ht="31" x14ac:dyDescent="0.35">
      <c r="B109" s="414" t="s">
        <v>517</v>
      </c>
      <c r="C109" s="415" t="s">
        <v>518</v>
      </c>
      <c r="D109" s="412">
        <f>VLOOKUP(B109,'Equation 5 Direct FTE'!$C$10:$H$379,6,FALSE)</f>
        <v>2.3783411849595724</v>
      </c>
      <c r="E109" s="412">
        <f>HLOOKUP(B109,'Equation 6 Indirect FTE'!$C$9:$NJ$11,3,FALSE)</f>
        <v>1.6377146238355667</v>
      </c>
      <c r="F109" s="413">
        <f>HLOOKUP(B109,'Equation 7 Induced FTE '!$C$9:$NJ$33,25,FALSE)</f>
        <v>2.1398101089073527</v>
      </c>
      <c r="G109" s="3"/>
      <c r="H109" s="3"/>
      <c r="I109" s="3"/>
      <c r="J109" s="3"/>
      <c r="K109" s="3"/>
    </row>
    <row r="110" spans="2:11" ht="15.5" x14ac:dyDescent="0.35">
      <c r="B110" s="414" t="s">
        <v>519</v>
      </c>
      <c r="C110" s="415" t="s">
        <v>520</v>
      </c>
      <c r="D110" s="412">
        <f>VLOOKUP(B110,'Equation 5 Direct FTE'!$C$10:$H$379,6,FALSE)</f>
        <v>2.548373143705942</v>
      </c>
      <c r="E110" s="412">
        <f>HLOOKUP(B110,'Equation 6 Indirect FTE'!$C$9:$NJ$11,3,FALSE)</f>
        <v>1.5942159797326214</v>
      </c>
      <c r="F110" s="413">
        <f>HLOOKUP(B110,'Equation 7 Induced FTE '!$C$9:$NJ$33,25,FALSE)</f>
        <v>2.6430192554893877</v>
      </c>
      <c r="G110" s="3"/>
      <c r="H110" s="3"/>
      <c r="I110" s="3"/>
      <c r="J110" s="3"/>
      <c r="K110" s="3"/>
    </row>
    <row r="111" spans="2:11" ht="15.5" x14ac:dyDescent="0.35">
      <c r="B111" s="414">
        <v>334111</v>
      </c>
      <c r="C111" s="415" t="s">
        <v>521</v>
      </c>
      <c r="D111" s="412">
        <f>VLOOKUP(B111,'Equation 5 Direct FTE'!$C$10:$H$379,6,FALSE)</f>
        <v>3.5066819604037001</v>
      </c>
      <c r="E111" s="412">
        <f>HLOOKUP(B111,'Equation 6 Indirect FTE'!$C$9:$NJ$11,3,FALSE)</f>
        <v>0.98288154802308636</v>
      </c>
      <c r="F111" s="413">
        <f>HLOOKUP(B111,'Equation 7 Induced FTE '!$C$9:$NJ$33,25,FALSE)</f>
        <v>4.2644227708355853</v>
      </c>
      <c r="G111" s="3"/>
      <c r="H111" s="3"/>
      <c r="I111" s="3"/>
      <c r="J111" s="3"/>
      <c r="K111" s="3"/>
    </row>
    <row r="112" spans="2:11" ht="15.5" x14ac:dyDescent="0.35">
      <c r="B112" s="414">
        <v>334112</v>
      </c>
      <c r="C112" s="415" t="s">
        <v>522</v>
      </c>
      <c r="D112" s="412">
        <f>VLOOKUP(B112,'Equation 5 Direct FTE'!$C$10:$H$379,6,FALSE)</f>
        <v>2.4891308584266816</v>
      </c>
      <c r="E112" s="412">
        <f>HLOOKUP(B112,'Equation 6 Indirect FTE'!$C$9:$NJ$11,3,FALSE)</f>
        <v>1.9318799482344748</v>
      </c>
      <c r="F112" s="413">
        <f>HLOOKUP(B112,'Equation 7 Induced FTE '!$C$9:$NJ$33,25,FALSE)</f>
        <v>4.0083367577977382</v>
      </c>
      <c r="G112" s="3"/>
      <c r="H112" s="3"/>
      <c r="I112" s="3"/>
      <c r="J112" s="3"/>
      <c r="K112" s="3"/>
    </row>
    <row r="113" spans="2:11" ht="31" x14ac:dyDescent="0.35">
      <c r="B113" s="414">
        <v>334118</v>
      </c>
      <c r="C113" s="415" t="s">
        <v>523</v>
      </c>
      <c r="D113" s="412">
        <f>VLOOKUP(B113,'Equation 5 Direct FTE'!$C$10:$H$379,6,FALSE)</f>
        <v>2.3911765367906903</v>
      </c>
      <c r="E113" s="412">
        <f>HLOOKUP(B113,'Equation 6 Indirect FTE'!$C$9:$NJ$11,3,FALSE)</f>
        <v>1.174786619600364</v>
      </c>
      <c r="F113" s="413">
        <f>HLOOKUP(B113,'Equation 7 Induced FTE '!$C$9:$NJ$33,25,FALSE)</f>
        <v>2.5888191171629997</v>
      </c>
      <c r="G113" s="3"/>
      <c r="H113" s="3"/>
      <c r="I113" s="3"/>
      <c r="J113" s="3"/>
      <c r="K113" s="3"/>
    </row>
    <row r="114" spans="2:11" ht="15.5" x14ac:dyDescent="0.35">
      <c r="B114" s="414">
        <v>334210</v>
      </c>
      <c r="C114" s="415" t="s">
        <v>524</v>
      </c>
      <c r="D114" s="412">
        <f>VLOOKUP(B114,'Equation 5 Direct FTE'!$C$10:$H$379,6,FALSE)</f>
        <v>2.4622454234667828</v>
      </c>
      <c r="E114" s="412">
        <f>HLOOKUP(B114,'Equation 6 Indirect FTE'!$C$9:$NJ$11,3,FALSE)</f>
        <v>1.447993323897784</v>
      </c>
      <c r="F114" s="413">
        <f>HLOOKUP(B114,'Equation 7 Induced FTE '!$C$9:$NJ$33,25,FALSE)</f>
        <v>3.1871406160948785</v>
      </c>
      <c r="G114" s="3"/>
      <c r="H114" s="3"/>
      <c r="I114" s="3"/>
      <c r="J114" s="3"/>
      <c r="K114" s="3"/>
    </row>
    <row r="115" spans="2:11" ht="31" x14ac:dyDescent="0.35">
      <c r="B115" s="414">
        <v>334220</v>
      </c>
      <c r="C115" s="415" t="s">
        <v>525</v>
      </c>
      <c r="D115" s="412">
        <f>VLOOKUP(B115,'Equation 5 Direct FTE'!$C$10:$H$379,6,FALSE)</f>
        <v>2.1132602566784109</v>
      </c>
      <c r="E115" s="412">
        <f>HLOOKUP(B115,'Equation 6 Indirect FTE'!$C$9:$NJ$11,3,FALSE)</f>
        <v>1.2038334184262549</v>
      </c>
      <c r="F115" s="413">
        <f>HLOOKUP(B115,'Equation 7 Induced FTE '!$C$9:$NJ$33,25,FALSE)</f>
        <v>2.386298695389887</v>
      </c>
      <c r="G115" s="3"/>
      <c r="H115" s="3"/>
      <c r="I115" s="3"/>
      <c r="J115" s="3"/>
      <c r="K115" s="3"/>
    </row>
    <row r="116" spans="2:11" ht="31" x14ac:dyDescent="0.35">
      <c r="B116" s="414">
        <v>334290</v>
      </c>
      <c r="C116" s="415" t="s">
        <v>526</v>
      </c>
      <c r="D116" s="412">
        <f>VLOOKUP(B116,'Equation 5 Direct FTE'!$C$10:$H$379,6,FALSE)</f>
        <v>5.4896898195332362</v>
      </c>
      <c r="E116" s="412">
        <f>HLOOKUP(B116,'Equation 6 Indirect FTE'!$C$9:$NJ$11,3,FALSE)</f>
        <v>1.669641393802511</v>
      </c>
      <c r="F116" s="413">
        <f>HLOOKUP(B116,'Equation 7 Induced FTE '!$C$9:$NJ$33,25,FALSE)</f>
        <v>4.2342226075001408</v>
      </c>
      <c r="G116" s="3"/>
      <c r="H116" s="3"/>
      <c r="I116" s="3"/>
      <c r="J116" s="3"/>
      <c r="K116" s="3"/>
    </row>
    <row r="117" spans="2:11" ht="31" x14ac:dyDescent="0.35">
      <c r="B117" s="414">
        <v>334413</v>
      </c>
      <c r="C117" s="415" t="s">
        <v>527</v>
      </c>
      <c r="D117" s="412">
        <f>VLOOKUP(B117,'Equation 5 Direct FTE'!$C$10:$H$379,6,FALSE)</f>
        <v>2.3391378954800706</v>
      </c>
      <c r="E117" s="412">
        <f>HLOOKUP(B117,'Equation 6 Indirect FTE'!$C$9:$NJ$11,3,FALSE)</f>
        <v>1.0869527748859591</v>
      </c>
      <c r="F117" s="413">
        <f>HLOOKUP(B117,'Equation 7 Induced FTE '!$C$9:$NJ$33,25,FALSE)</f>
        <v>3.048571901650289</v>
      </c>
      <c r="G117" s="3"/>
      <c r="H117" s="3"/>
      <c r="I117" s="3"/>
      <c r="J117" s="3"/>
      <c r="K117" s="3"/>
    </row>
    <row r="118" spans="2:11" ht="31" x14ac:dyDescent="0.35">
      <c r="B118" s="414">
        <v>334418</v>
      </c>
      <c r="C118" s="415" t="s">
        <v>528</v>
      </c>
      <c r="D118" s="412">
        <f>VLOOKUP(B118,'Equation 5 Direct FTE'!$C$10:$H$379,6,FALSE)</f>
        <v>3.4477998880979888</v>
      </c>
      <c r="E118" s="412">
        <f>HLOOKUP(B118,'Equation 6 Indirect FTE'!$C$9:$NJ$11,3,FALSE)</f>
        <v>2.10532166342833</v>
      </c>
      <c r="F118" s="413">
        <f>HLOOKUP(B118,'Equation 7 Induced FTE '!$C$9:$NJ$33,25,FALSE)</f>
        <v>2.8701059371756434</v>
      </c>
      <c r="G118" s="3"/>
      <c r="H118" s="3"/>
      <c r="I118" s="3"/>
      <c r="J118" s="3"/>
      <c r="K118" s="3"/>
    </row>
    <row r="119" spans="2:11" ht="15.5" x14ac:dyDescent="0.35">
      <c r="B119" s="414" t="s">
        <v>529</v>
      </c>
      <c r="C119" s="415" t="s">
        <v>530</v>
      </c>
      <c r="D119" s="412">
        <f>VLOOKUP(B119,'Equation 5 Direct FTE'!$C$10:$H$379,6,FALSE)</f>
        <v>5.9890201658267888</v>
      </c>
      <c r="E119" s="412">
        <f>HLOOKUP(B119,'Equation 6 Indirect FTE'!$C$9:$NJ$11,3,FALSE)</f>
        <v>1.8331993852509214</v>
      </c>
      <c r="F119" s="413">
        <f>HLOOKUP(B119,'Equation 7 Induced FTE '!$C$9:$NJ$33,25,FALSE)</f>
        <v>4.058742842944266</v>
      </c>
      <c r="G119" s="3"/>
      <c r="H119" s="3"/>
      <c r="I119" s="3"/>
      <c r="J119" s="3"/>
      <c r="K119" s="3"/>
    </row>
    <row r="120" spans="2:11" ht="31" x14ac:dyDescent="0.35">
      <c r="B120" s="414">
        <v>334510</v>
      </c>
      <c r="C120" s="415" t="s">
        <v>531</v>
      </c>
      <c r="D120" s="412">
        <f>VLOOKUP(B120,'Equation 5 Direct FTE'!$C$10:$H$379,6,FALSE)</f>
        <v>1.8172198419213104</v>
      </c>
      <c r="E120" s="412">
        <f>HLOOKUP(B120,'Equation 6 Indirect FTE'!$C$9:$NJ$11,3,FALSE)</f>
        <v>0.80389324486179237</v>
      </c>
      <c r="F120" s="413">
        <f>HLOOKUP(B120,'Equation 7 Induced FTE '!$C$9:$NJ$33,25,FALSE)</f>
        <v>1.9615671654802083</v>
      </c>
      <c r="G120" s="3"/>
      <c r="H120" s="3"/>
      <c r="I120" s="3"/>
      <c r="J120" s="3"/>
      <c r="K120" s="3"/>
    </row>
    <row r="121" spans="2:11" ht="31" x14ac:dyDescent="0.35">
      <c r="B121" s="414">
        <v>334511</v>
      </c>
      <c r="C121" s="415" t="s">
        <v>532</v>
      </c>
      <c r="D121" s="412">
        <f>VLOOKUP(B121,'Equation 5 Direct FTE'!$C$10:$H$379,6,FALSE)</f>
        <v>2.6873584974454308</v>
      </c>
      <c r="E121" s="412">
        <f>HLOOKUP(B121,'Equation 6 Indirect FTE'!$C$9:$NJ$11,3,FALSE)</f>
        <v>0.97286574179970797</v>
      </c>
      <c r="F121" s="413">
        <f>HLOOKUP(B121,'Equation 7 Induced FTE '!$C$9:$NJ$33,25,FALSE)</f>
        <v>2.8205059288446415</v>
      </c>
      <c r="G121" s="3"/>
      <c r="H121" s="3"/>
      <c r="I121" s="3"/>
      <c r="J121" s="3"/>
      <c r="K121" s="3"/>
    </row>
    <row r="122" spans="2:11" ht="15.5" x14ac:dyDescent="0.35">
      <c r="B122" s="414">
        <v>334512</v>
      </c>
      <c r="C122" s="415" t="s">
        <v>533</v>
      </c>
      <c r="D122" s="412">
        <f>VLOOKUP(B122,'Equation 5 Direct FTE'!$C$10:$H$379,6,FALSE)</f>
        <v>5.9161774790751087</v>
      </c>
      <c r="E122" s="412">
        <f>HLOOKUP(B122,'Equation 6 Indirect FTE'!$C$9:$NJ$11,3,FALSE)</f>
        <v>1.4699385057804797</v>
      </c>
      <c r="F122" s="413">
        <f>HLOOKUP(B122,'Equation 7 Induced FTE '!$C$9:$NJ$33,25,FALSE)</f>
        <v>4.4455344367506093</v>
      </c>
      <c r="G122" s="3"/>
      <c r="H122" s="3"/>
      <c r="I122" s="3"/>
      <c r="J122" s="3"/>
      <c r="K122" s="3"/>
    </row>
    <row r="123" spans="2:11" ht="31" x14ac:dyDescent="0.35">
      <c r="B123" s="414">
        <v>334513</v>
      </c>
      <c r="C123" s="415" t="s">
        <v>534</v>
      </c>
      <c r="D123" s="412">
        <f>VLOOKUP(B123,'Equation 5 Direct FTE'!$C$10:$H$379,6,FALSE)</f>
        <v>6.3639935433030663</v>
      </c>
      <c r="E123" s="412">
        <f>HLOOKUP(B123,'Equation 6 Indirect FTE'!$C$9:$NJ$11,3,FALSE)</f>
        <v>1.4310731367941036</v>
      </c>
      <c r="F123" s="413">
        <f>HLOOKUP(B123,'Equation 7 Induced FTE '!$C$9:$NJ$33,25,FALSE)</f>
        <v>4.7217243461151455</v>
      </c>
      <c r="G123" s="3"/>
      <c r="H123" s="3"/>
      <c r="I123" s="3"/>
      <c r="J123" s="3"/>
      <c r="K123" s="3"/>
    </row>
    <row r="124" spans="2:11" ht="31" x14ac:dyDescent="0.35">
      <c r="B124" s="414">
        <v>334514</v>
      </c>
      <c r="C124" s="415" t="s">
        <v>535</v>
      </c>
      <c r="D124" s="412">
        <f>VLOOKUP(B124,'Equation 5 Direct FTE'!$C$10:$H$379,6,FALSE)</f>
        <v>1.844397660967166</v>
      </c>
      <c r="E124" s="412">
        <f>HLOOKUP(B124,'Equation 6 Indirect FTE'!$C$9:$NJ$11,3,FALSE)</f>
        <v>0.68223549863831257</v>
      </c>
      <c r="F124" s="413">
        <f>HLOOKUP(B124,'Equation 7 Induced FTE '!$C$9:$NJ$33,25,FALSE)</f>
        <v>1.4987424824825668</v>
      </c>
      <c r="G124" s="3"/>
      <c r="H124" s="3"/>
      <c r="I124" s="3"/>
      <c r="J124" s="3"/>
      <c r="K124" s="3"/>
    </row>
    <row r="125" spans="2:11" ht="31" x14ac:dyDescent="0.35">
      <c r="B125" s="414">
        <v>334515</v>
      </c>
      <c r="C125" s="415" t="s">
        <v>536</v>
      </c>
      <c r="D125" s="412">
        <f>VLOOKUP(B125,'Equation 5 Direct FTE'!$C$10:$H$379,6,FALSE)</f>
        <v>2.6694646939622717</v>
      </c>
      <c r="E125" s="412">
        <f>HLOOKUP(B125,'Equation 6 Indirect FTE'!$C$9:$NJ$11,3,FALSE)</f>
        <v>2.2497637180321406</v>
      </c>
      <c r="F125" s="413">
        <f>HLOOKUP(B125,'Equation 7 Induced FTE '!$C$9:$NJ$33,25,FALSE)</f>
        <v>3.4231860321484633</v>
      </c>
      <c r="G125" s="3"/>
      <c r="H125" s="3"/>
      <c r="I125" s="3"/>
      <c r="J125" s="3"/>
      <c r="K125" s="3"/>
    </row>
    <row r="126" spans="2:11" ht="15.5" x14ac:dyDescent="0.35">
      <c r="B126" s="414">
        <v>334516</v>
      </c>
      <c r="C126" s="415" t="s">
        <v>537</v>
      </c>
      <c r="D126" s="412">
        <f>VLOOKUP(B126,'Equation 5 Direct FTE'!$C$10:$H$379,6,FALSE)</f>
        <v>2.2161650322709963</v>
      </c>
      <c r="E126" s="412">
        <f>HLOOKUP(B126,'Equation 6 Indirect FTE'!$C$9:$NJ$11,3,FALSE)</f>
        <v>1.0659551523665334</v>
      </c>
      <c r="F126" s="413">
        <f>HLOOKUP(B126,'Equation 7 Induced FTE '!$C$9:$NJ$33,25,FALSE)</f>
        <v>2.2828883786205099</v>
      </c>
      <c r="G126" s="3"/>
      <c r="H126" s="3"/>
      <c r="I126" s="3"/>
      <c r="J126" s="3"/>
      <c r="K126" s="3"/>
    </row>
    <row r="127" spans="2:11" ht="15.5" x14ac:dyDescent="0.35">
      <c r="B127" s="414">
        <v>334517</v>
      </c>
      <c r="C127" s="415" t="s">
        <v>538</v>
      </c>
      <c r="D127" s="412">
        <f>VLOOKUP(B127,'Equation 5 Direct FTE'!$C$10:$H$379,6,FALSE)</f>
        <v>2.6600476888327336</v>
      </c>
      <c r="E127" s="412">
        <f>HLOOKUP(B127,'Equation 6 Indirect FTE'!$C$9:$NJ$11,3,FALSE)</f>
        <v>1.3327889974944269</v>
      </c>
      <c r="F127" s="413">
        <f>HLOOKUP(B127,'Equation 7 Induced FTE '!$C$9:$NJ$33,25,FALSE)</f>
        <v>2.6905338697513796</v>
      </c>
      <c r="G127" s="3"/>
      <c r="H127" s="3"/>
      <c r="I127" s="3"/>
      <c r="J127" s="3"/>
      <c r="K127" s="3"/>
    </row>
    <row r="128" spans="2:11" ht="31" x14ac:dyDescent="0.35">
      <c r="B128" s="414" t="s">
        <v>394</v>
      </c>
      <c r="C128" s="415" t="s">
        <v>539</v>
      </c>
      <c r="D128" s="412">
        <f>VLOOKUP(B128,'Equation 5 Direct FTE'!$C$10:$H$379,6,FALSE)</f>
        <v>2.9130662771957505</v>
      </c>
      <c r="E128" s="412">
        <f>HLOOKUP(B128,'Equation 6 Indirect FTE'!$C$9:$NJ$11,3,FALSE)</f>
        <v>0.95289731207496686</v>
      </c>
      <c r="F128" s="413">
        <f>HLOOKUP(B128,'Equation 7 Induced FTE '!$C$9:$NJ$33,25,FALSE)</f>
        <v>2.4105009979984184</v>
      </c>
      <c r="G128" s="3"/>
      <c r="H128" s="3"/>
      <c r="I128" s="3"/>
      <c r="J128" s="3"/>
      <c r="K128" s="3"/>
    </row>
    <row r="129" spans="2:11" ht="15.5" x14ac:dyDescent="0.35">
      <c r="B129" s="414">
        <v>334300</v>
      </c>
      <c r="C129" s="415" t="s">
        <v>540</v>
      </c>
      <c r="D129" s="412">
        <f>VLOOKUP(B129,'Equation 5 Direct FTE'!$C$10:$H$379,6,FALSE)</f>
        <v>3.6345552332191389</v>
      </c>
      <c r="E129" s="412">
        <f>HLOOKUP(B129,'Equation 6 Indirect FTE'!$C$9:$NJ$11,3,FALSE)</f>
        <v>1.6803404045216759</v>
      </c>
      <c r="F129" s="413">
        <f>HLOOKUP(B129,'Equation 7 Induced FTE '!$C$9:$NJ$33,25,FALSE)</f>
        <v>3.6807833515993518</v>
      </c>
      <c r="G129" s="3"/>
      <c r="H129" s="3"/>
      <c r="I129" s="3"/>
      <c r="J129" s="3"/>
      <c r="K129" s="3"/>
    </row>
    <row r="130" spans="2:11" ht="31" x14ac:dyDescent="0.35">
      <c r="B130" s="414">
        <v>334610</v>
      </c>
      <c r="C130" s="415" t="s">
        <v>541</v>
      </c>
      <c r="D130" s="412">
        <f>VLOOKUP(B130,'Equation 5 Direct FTE'!$C$10:$H$379,6,FALSE)</f>
        <v>2.0890557894869417</v>
      </c>
      <c r="E130" s="412">
        <f>HLOOKUP(B130,'Equation 6 Indirect FTE'!$C$9:$NJ$11,3,FALSE)</f>
        <v>1.2280873099717304</v>
      </c>
      <c r="F130" s="413">
        <f>HLOOKUP(B130,'Equation 7 Induced FTE '!$C$9:$NJ$33,25,FALSE)</f>
        <v>2.6103223691461199</v>
      </c>
      <c r="G130" s="3"/>
      <c r="H130" s="3"/>
      <c r="I130" s="3"/>
      <c r="J130" s="3"/>
      <c r="K130" s="3"/>
    </row>
    <row r="131" spans="2:11" ht="15.5" x14ac:dyDescent="0.35">
      <c r="B131" s="414">
        <v>335110</v>
      </c>
      <c r="C131" s="415" t="s">
        <v>542</v>
      </c>
      <c r="D131" s="412">
        <f>VLOOKUP(B131,'Equation 5 Direct FTE'!$C$10:$H$379,6,FALSE)</f>
        <v>4.0902176897734259</v>
      </c>
      <c r="E131" s="412">
        <f>HLOOKUP(B131,'Equation 6 Indirect FTE'!$C$9:$NJ$11,3,FALSE)</f>
        <v>1.756229373738635</v>
      </c>
      <c r="F131" s="413">
        <f>HLOOKUP(B131,'Equation 7 Induced FTE '!$C$9:$NJ$33,25,FALSE)</f>
        <v>2.9739736791269253</v>
      </c>
      <c r="G131" s="3"/>
      <c r="H131" s="3"/>
      <c r="I131" s="3"/>
      <c r="J131" s="3"/>
      <c r="K131" s="3"/>
    </row>
    <row r="132" spans="2:11" ht="15.5" x14ac:dyDescent="0.35">
      <c r="B132" s="414">
        <v>335120</v>
      </c>
      <c r="C132" s="415" t="s">
        <v>543</v>
      </c>
      <c r="D132" s="412">
        <f>VLOOKUP(B132,'Equation 5 Direct FTE'!$C$10:$H$379,6,FALSE)</f>
        <v>3.2308374231559842</v>
      </c>
      <c r="E132" s="412">
        <f>HLOOKUP(B132,'Equation 6 Indirect FTE'!$C$9:$NJ$11,3,FALSE)</f>
        <v>1.7922551944563754</v>
      </c>
      <c r="F132" s="413">
        <f>HLOOKUP(B132,'Equation 7 Induced FTE '!$C$9:$NJ$33,25,FALSE)</f>
        <v>2.3964205276507102</v>
      </c>
      <c r="G132" s="3"/>
      <c r="H132" s="3"/>
      <c r="I132" s="3"/>
      <c r="J132" s="3"/>
      <c r="K132" s="3"/>
    </row>
    <row r="133" spans="2:11" ht="15.5" x14ac:dyDescent="0.35">
      <c r="B133" s="414">
        <v>335210</v>
      </c>
      <c r="C133" s="415" t="s">
        <v>544</v>
      </c>
      <c r="D133" s="412">
        <f>VLOOKUP(B133,'Equation 5 Direct FTE'!$C$10:$H$379,6,FALSE)</f>
        <v>2.3998517223108307</v>
      </c>
      <c r="E133" s="412">
        <f>HLOOKUP(B133,'Equation 6 Indirect FTE'!$C$9:$NJ$11,3,FALSE)</f>
        <v>1.4777801820738796</v>
      </c>
      <c r="F133" s="413">
        <f>HLOOKUP(B133,'Equation 7 Induced FTE '!$C$9:$NJ$33,25,FALSE)</f>
        <v>2.2567597001060631</v>
      </c>
      <c r="G133" s="3"/>
      <c r="H133" s="3"/>
      <c r="I133" s="3"/>
      <c r="J133" s="3"/>
      <c r="K133" s="3"/>
    </row>
    <row r="134" spans="2:11" ht="15.5" x14ac:dyDescent="0.35">
      <c r="B134" s="414">
        <v>335220</v>
      </c>
      <c r="C134" s="415" t="s">
        <v>545</v>
      </c>
      <c r="D134" s="412">
        <f>VLOOKUP(B134,'Equation 5 Direct FTE'!$C$10:$H$379,6,FALSE)</f>
        <v>2.5476280859156137</v>
      </c>
      <c r="E134" s="412">
        <f>HLOOKUP(B134,'Equation 6 Indirect FTE'!$C$9:$NJ$11,3,FALSE)</f>
        <v>1.312266319848022</v>
      </c>
      <c r="F134" s="413">
        <f>HLOOKUP(B134,'Equation 7 Induced FTE '!$C$9:$NJ$33,25,FALSE)</f>
        <v>1.8010619585980907</v>
      </c>
      <c r="G134" s="3"/>
      <c r="H134" s="3"/>
      <c r="I134" s="3"/>
      <c r="J134" s="3"/>
      <c r="K134" s="3"/>
    </row>
    <row r="135" spans="2:11" ht="31" x14ac:dyDescent="0.35">
      <c r="B135" s="414">
        <v>335311</v>
      </c>
      <c r="C135" s="415" t="s">
        <v>546</v>
      </c>
      <c r="D135" s="412">
        <f>VLOOKUP(B135,'Equation 5 Direct FTE'!$C$10:$H$379,6,FALSE)</f>
        <v>2.8754676045512699</v>
      </c>
      <c r="E135" s="412">
        <f>HLOOKUP(B135,'Equation 6 Indirect FTE'!$C$9:$NJ$11,3,FALSE)</f>
        <v>1.3250299816627287</v>
      </c>
      <c r="F135" s="413">
        <f>HLOOKUP(B135,'Equation 7 Induced FTE '!$C$9:$NJ$33,25,FALSE)</f>
        <v>2.4280186229578455</v>
      </c>
      <c r="G135" s="3"/>
      <c r="H135" s="3"/>
      <c r="I135" s="3"/>
      <c r="J135" s="3"/>
      <c r="K135" s="3"/>
    </row>
    <row r="136" spans="2:11" ht="15.5" x14ac:dyDescent="0.35">
      <c r="B136" s="414">
        <v>335312</v>
      </c>
      <c r="C136" s="415" t="s">
        <v>547</v>
      </c>
      <c r="D136" s="412">
        <f>VLOOKUP(B136,'Equation 5 Direct FTE'!$C$10:$H$379,6,FALSE)</f>
        <v>2.9480738199591929</v>
      </c>
      <c r="E136" s="412">
        <f>HLOOKUP(B136,'Equation 6 Indirect FTE'!$C$9:$NJ$11,3,FALSE)</f>
        <v>1.2248613698080355</v>
      </c>
      <c r="F136" s="413">
        <f>HLOOKUP(B136,'Equation 7 Induced FTE '!$C$9:$NJ$33,25,FALSE)</f>
        <v>2.1143087572425405</v>
      </c>
      <c r="G136" s="3"/>
      <c r="H136" s="3"/>
      <c r="I136" s="3"/>
      <c r="J136" s="3"/>
      <c r="K136" s="3"/>
    </row>
    <row r="137" spans="2:11" ht="31" x14ac:dyDescent="0.35">
      <c r="B137" s="414">
        <v>335313</v>
      </c>
      <c r="C137" s="415" t="s">
        <v>548</v>
      </c>
      <c r="D137" s="412">
        <f>VLOOKUP(B137,'Equation 5 Direct FTE'!$C$10:$H$379,6,FALSE)</f>
        <v>2.6838635889411808</v>
      </c>
      <c r="E137" s="412">
        <f>HLOOKUP(B137,'Equation 6 Indirect FTE'!$C$9:$NJ$11,3,FALSE)</f>
        <v>1.6495062012606612</v>
      </c>
      <c r="F137" s="413">
        <f>HLOOKUP(B137,'Equation 7 Induced FTE '!$C$9:$NJ$33,25,FALSE)</f>
        <v>2.3372536418083962</v>
      </c>
      <c r="G137" s="3"/>
      <c r="H137" s="3"/>
      <c r="I137" s="3"/>
      <c r="J137" s="3"/>
      <c r="K137" s="3"/>
    </row>
    <row r="138" spans="2:11" ht="15.5" x14ac:dyDescent="0.35">
      <c r="B138" s="414">
        <v>335314</v>
      </c>
      <c r="C138" s="415" t="s">
        <v>549</v>
      </c>
      <c r="D138" s="412">
        <f>VLOOKUP(B138,'Equation 5 Direct FTE'!$C$10:$H$379,6,FALSE)</f>
        <v>4.0584862920659326</v>
      </c>
      <c r="E138" s="412">
        <f>HLOOKUP(B138,'Equation 6 Indirect FTE'!$C$9:$NJ$11,3,FALSE)</f>
        <v>1.5172198662212759</v>
      </c>
      <c r="F138" s="413">
        <f>HLOOKUP(B138,'Equation 7 Induced FTE '!$C$9:$NJ$33,25,FALSE)</f>
        <v>3.1034053001800483</v>
      </c>
      <c r="G138" s="3"/>
      <c r="H138" s="3"/>
      <c r="I138" s="3"/>
      <c r="J138" s="3"/>
      <c r="K138" s="3"/>
    </row>
    <row r="139" spans="2:11" ht="15.5" x14ac:dyDescent="0.35">
      <c r="B139" s="414">
        <v>335911</v>
      </c>
      <c r="C139" s="415" t="s">
        <v>550</v>
      </c>
      <c r="D139" s="412">
        <f>VLOOKUP(B139,'Equation 5 Direct FTE'!$C$10:$H$379,6,FALSE)</f>
        <v>2.3310425148570788</v>
      </c>
      <c r="E139" s="412">
        <f>HLOOKUP(B139,'Equation 6 Indirect FTE'!$C$9:$NJ$11,3,FALSE)</f>
        <v>1.0366274002884648</v>
      </c>
      <c r="F139" s="413">
        <f>HLOOKUP(B139,'Equation 7 Induced FTE '!$C$9:$NJ$33,25,FALSE)</f>
        <v>1.6692835738835212</v>
      </c>
      <c r="G139" s="3"/>
      <c r="H139" s="3"/>
      <c r="I139" s="3"/>
      <c r="J139" s="3"/>
      <c r="K139" s="3"/>
    </row>
    <row r="140" spans="2:11" ht="15.5" x14ac:dyDescent="0.35">
      <c r="B140" s="414">
        <v>335912</v>
      </c>
      <c r="C140" s="415" t="s">
        <v>551</v>
      </c>
      <c r="D140" s="412">
        <f>VLOOKUP(B140,'Equation 5 Direct FTE'!$C$10:$H$379,6,FALSE)</f>
        <v>2.3877639718415669</v>
      </c>
      <c r="E140" s="412">
        <f>HLOOKUP(B140,'Equation 6 Indirect FTE'!$C$9:$NJ$11,3,FALSE)</f>
        <v>1.1102048775903048</v>
      </c>
      <c r="F140" s="413">
        <f>HLOOKUP(B140,'Equation 7 Induced FTE '!$C$9:$NJ$33,25,FALSE)</f>
        <v>2.1722230678171512</v>
      </c>
      <c r="G140" s="3"/>
      <c r="H140" s="3"/>
      <c r="I140" s="3"/>
      <c r="J140" s="3"/>
      <c r="K140" s="3"/>
    </row>
    <row r="141" spans="2:11" ht="31" x14ac:dyDescent="0.35">
      <c r="B141" s="414">
        <v>335920</v>
      </c>
      <c r="C141" s="415" t="s">
        <v>552</v>
      </c>
      <c r="D141" s="412">
        <f>VLOOKUP(B141,'Equation 5 Direct FTE'!$C$10:$H$379,6,FALSE)</f>
        <v>1.9225359671147322</v>
      </c>
      <c r="E141" s="412">
        <f>HLOOKUP(B141,'Equation 6 Indirect FTE'!$C$9:$NJ$11,3,FALSE)</f>
        <v>1.3780854661908428</v>
      </c>
      <c r="F141" s="413">
        <f>HLOOKUP(B141,'Equation 7 Induced FTE '!$C$9:$NJ$33,25,FALSE)</f>
        <v>1.8046663903824682</v>
      </c>
      <c r="G141" s="3"/>
      <c r="H141" s="3"/>
      <c r="I141" s="3"/>
      <c r="J141" s="3"/>
      <c r="K141" s="3"/>
    </row>
    <row r="142" spans="2:11" ht="15.5" x14ac:dyDescent="0.35">
      <c r="B142" s="414">
        <v>335930</v>
      </c>
      <c r="C142" s="415" t="s">
        <v>553</v>
      </c>
      <c r="D142" s="412">
        <f>VLOOKUP(B142,'Equation 5 Direct FTE'!$C$10:$H$379,6,FALSE)</f>
        <v>2.9583302901419821</v>
      </c>
      <c r="E142" s="412">
        <f>HLOOKUP(B142,'Equation 6 Indirect FTE'!$C$9:$NJ$11,3,FALSE)</f>
        <v>1.2933159239367025</v>
      </c>
      <c r="F142" s="413">
        <f>HLOOKUP(B142,'Equation 7 Induced FTE '!$C$9:$NJ$33,25,FALSE)</f>
        <v>2.0945363715598351</v>
      </c>
      <c r="G142" s="3"/>
      <c r="H142" s="3"/>
      <c r="I142" s="3"/>
      <c r="J142" s="3"/>
      <c r="K142" s="3"/>
    </row>
    <row r="143" spans="2:11" ht="15.5" x14ac:dyDescent="0.35">
      <c r="B143" s="414">
        <v>335991</v>
      </c>
      <c r="C143" s="415" t="s">
        <v>554</v>
      </c>
      <c r="D143" s="412">
        <f>VLOOKUP(B143,'Equation 5 Direct FTE'!$C$10:$H$379,6,FALSE)</f>
        <v>2.600218790884699</v>
      </c>
      <c r="E143" s="412">
        <f>HLOOKUP(B143,'Equation 6 Indirect FTE'!$C$9:$NJ$11,3,FALSE)</f>
        <v>1.4191554795403238</v>
      </c>
      <c r="F143" s="413">
        <f>HLOOKUP(B143,'Equation 7 Induced FTE '!$C$9:$NJ$33,25,FALSE)</f>
        <v>1.8913810099186859</v>
      </c>
      <c r="G143" s="3"/>
      <c r="H143" s="3"/>
      <c r="I143" s="3"/>
      <c r="J143" s="3"/>
      <c r="K143" s="3"/>
    </row>
    <row r="144" spans="2:11" ht="31" x14ac:dyDescent="0.35">
      <c r="B144" s="414">
        <v>335999</v>
      </c>
      <c r="C144" s="415" t="s">
        <v>555</v>
      </c>
      <c r="D144" s="412">
        <f>VLOOKUP(B144,'Equation 5 Direct FTE'!$C$10:$H$379,6,FALSE)</f>
        <v>2.4049822720890175</v>
      </c>
      <c r="E144" s="412">
        <f>HLOOKUP(B144,'Equation 6 Indirect FTE'!$C$9:$NJ$11,3,FALSE)</f>
        <v>2.2270198065451812</v>
      </c>
      <c r="F144" s="413">
        <f>HLOOKUP(B144,'Equation 7 Induced FTE '!$C$9:$NJ$33,25,FALSE)</f>
        <v>2.6616910252451813</v>
      </c>
      <c r="G144" s="3"/>
      <c r="H144" s="3"/>
      <c r="I144" s="3"/>
      <c r="J144" s="3"/>
      <c r="K144" s="3"/>
    </row>
    <row r="145" spans="2:11" ht="15.5" x14ac:dyDescent="0.35">
      <c r="B145" s="414">
        <v>336111</v>
      </c>
      <c r="C145" s="415" t="s">
        <v>556</v>
      </c>
      <c r="D145" s="412">
        <f>VLOOKUP(B145,'Equation 5 Direct FTE'!$C$10:$H$379,6,FALSE)</f>
        <v>1.654814325428569</v>
      </c>
      <c r="E145" s="412">
        <f>HLOOKUP(B145,'Equation 6 Indirect FTE'!$C$9:$NJ$11,3,FALSE)</f>
        <v>1.0152269020596951</v>
      </c>
      <c r="F145" s="413">
        <f>HLOOKUP(B145,'Equation 7 Induced FTE '!$C$9:$NJ$33,25,FALSE)</f>
        <v>1.6295094814869731</v>
      </c>
      <c r="G145" s="3"/>
      <c r="H145" s="3"/>
      <c r="I145" s="3"/>
      <c r="J145" s="3"/>
      <c r="K145" s="3"/>
    </row>
    <row r="146" spans="2:11" ht="15.5" x14ac:dyDescent="0.35">
      <c r="B146" s="414">
        <v>336112</v>
      </c>
      <c r="C146" s="415" t="s">
        <v>557</v>
      </c>
      <c r="D146" s="412">
        <f>VLOOKUP(B146,'Equation 5 Direct FTE'!$C$10:$H$379,6,FALSE)</f>
        <v>3.2366197984841012</v>
      </c>
      <c r="E146" s="412">
        <f>HLOOKUP(B146,'Equation 6 Indirect FTE'!$C$9:$NJ$11,3,FALSE)</f>
        <v>1.0609506876365042</v>
      </c>
      <c r="F146" s="413">
        <f>HLOOKUP(B146,'Equation 7 Induced FTE '!$C$9:$NJ$33,25,FALSE)</f>
        <v>1.6647462276374627</v>
      </c>
      <c r="G146" s="3"/>
      <c r="H146" s="3"/>
      <c r="I146" s="3"/>
      <c r="J146" s="3"/>
      <c r="K146" s="3"/>
    </row>
    <row r="147" spans="2:11" ht="15.5" x14ac:dyDescent="0.35">
      <c r="B147" s="414">
        <v>336120</v>
      </c>
      <c r="C147" s="415" t="s">
        <v>558</v>
      </c>
      <c r="D147" s="412">
        <f>VLOOKUP(B147,'Equation 5 Direct FTE'!$C$10:$H$379,6,FALSE)</f>
        <v>2.2871095682733413</v>
      </c>
      <c r="E147" s="412">
        <f>HLOOKUP(B147,'Equation 6 Indirect FTE'!$C$9:$NJ$11,3,FALSE)</f>
        <v>1.2388491577266758</v>
      </c>
      <c r="F147" s="413">
        <f>HLOOKUP(B147,'Equation 7 Induced FTE '!$C$9:$NJ$33,25,FALSE)</f>
        <v>1.7281535797791465</v>
      </c>
      <c r="G147" s="3"/>
      <c r="H147" s="3"/>
      <c r="I147" s="3"/>
      <c r="J147" s="3"/>
      <c r="K147" s="3"/>
    </row>
    <row r="148" spans="2:11" ht="15.5" x14ac:dyDescent="0.35">
      <c r="B148" s="414">
        <v>336211</v>
      </c>
      <c r="C148" s="415" t="s">
        <v>559</v>
      </c>
      <c r="D148" s="412">
        <f>VLOOKUP(B148,'Equation 5 Direct FTE'!$C$10:$H$379,6,FALSE)</f>
        <v>4.0914599784924537</v>
      </c>
      <c r="E148" s="412">
        <f>HLOOKUP(B148,'Equation 6 Indirect FTE'!$C$9:$NJ$11,3,FALSE)</f>
        <v>1.8194609377075013</v>
      </c>
      <c r="F148" s="413">
        <f>HLOOKUP(B148,'Equation 7 Induced FTE '!$C$9:$NJ$33,25,FALSE)</f>
        <v>2.5463513024496347</v>
      </c>
      <c r="G148" s="3"/>
      <c r="H148" s="3"/>
      <c r="I148" s="3"/>
      <c r="J148" s="3"/>
      <c r="K148" s="3"/>
    </row>
    <row r="149" spans="2:11" ht="15.5" x14ac:dyDescent="0.35">
      <c r="B149" s="414">
        <v>336212</v>
      </c>
      <c r="C149" s="415" t="s">
        <v>560</v>
      </c>
      <c r="D149" s="412">
        <f>VLOOKUP(B149,'Equation 5 Direct FTE'!$C$10:$H$379,6,FALSE)</f>
        <v>3.2057216946619755</v>
      </c>
      <c r="E149" s="412">
        <f>HLOOKUP(B149,'Equation 6 Indirect FTE'!$C$9:$NJ$11,3,FALSE)</f>
        <v>1.6776598458199068</v>
      </c>
      <c r="F149" s="413">
        <f>HLOOKUP(B149,'Equation 7 Induced FTE '!$C$9:$NJ$33,25,FALSE)</f>
        <v>2.1439445493875282</v>
      </c>
      <c r="G149" s="3"/>
      <c r="H149" s="3"/>
      <c r="I149" s="3"/>
      <c r="J149" s="3"/>
      <c r="K149" s="3"/>
    </row>
    <row r="150" spans="2:11" ht="15.5" x14ac:dyDescent="0.35">
      <c r="B150" s="414">
        <v>336213</v>
      </c>
      <c r="C150" s="415" t="s">
        <v>561</v>
      </c>
      <c r="D150" s="412">
        <f>VLOOKUP(B150,'Equation 5 Direct FTE'!$C$10:$H$379,6,FALSE)</f>
        <v>4.1346467966039935</v>
      </c>
      <c r="E150" s="412">
        <f>HLOOKUP(B150,'Equation 6 Indirect FTE'!$C$9:$NJ$11,3,FALSE)</f>
        <v>1.2260403895003673</v>
      </c>
      <c r="F150" s="413">
        <f>HLOOKUP(B150,'Equation 7 Induced FTE '!$C$9:$NJ$33,25,FALSE)</f>
        <v>2.0858756102400222</v>
      </c>
      <c r="G150" s="3"/>
      <c r="H150" s="3"/>
      <c r="I150" s="3"/>
      <c r="J150" s="3"/>
      <c r="K150" s="3"/>
    </row>
    <row r="151" spans="2:11" ht="15.5" x14ac:dyDescent="0.35">
      <c r="B151" s="414">
        <v>336214</v>
      </c>
      <c r="C151" s="415" t="s">
        <v>562</v>
      </c>
      <c r="D151" s="412">
        <f>VLOOKUP(B151,'Equation 5 Direct FTE'!$C$10:$H$379,6,FALSE)</f>
        <v>3.7979791683226098</v>
      </c>
      <c r="E151" s="412">
        <f>HLOOKUP(B151,'Equation 6 Indirect FTE'!$C$9:$NJ$11,3,FALSE)</f>
        <v>1.7065472762377309</v>
      </c>
      <c r="F151" s="413">
        <f>HLOOKUP(B151,'Equation 7 Induced FTE '!$C$9:$NJ$33,25,FALSE)</f>
        <v>1.9507465399836765</v>
      </c>
      <c r="G151" s="3"/>
      <c r="H151" s="3"/>
      <c r="I151" s="3"/>
      <c r="J151" s="3"/>
      <c r="K151" s="3"/>
    </row>
    <row r="152" spans="2:11" ht="31" x14ac:dyDescent="0.35">
      <c r="B152" s="414">
        <v>336310</v>
      </c>
      <c r="C152" s="415" t="s">
        <v>563</v>
      </c>
      <c r="D152" s="412">
        <f>VLOOKUP(B152,'Equation 5 Direct FTE'!$C$10:$H$379,6,FALSE)</f>
        <v>2.4030767895452305</v>
      </c>
      <c r="E152" s="412">
        <f>HLOOKUP(B152,'Equation 6 Indirect FTE'!$C$9:$NJ$11,3,FALSE)</f>
        <v>2.1250850363223837</v>
      </c>
      <c r="F152" s="413">
        <f>HLOOKUP(B152,'Equation 7 Induced FTE '!$C$9:$NJ$33,25,FALSE)</f>
        <v>2.1525490018891</v>
      </c>
      <c r="G152" s="3"/>
      <c r="H152" s="3"/>
      <c r="I152" s="3"/>
      <c r="J152" s="3"/>
      <c r="K152" s="3"/>
    </row>
    <row r="153" spans="2:11" ht="31" x14ac:dyDescent="0.35">
      <c r="B153" s="414">
        <v>336320</v>
      </c>
      <c r="C153" s="415" t="s">
        <v>564</v>
      </c>
      <c r="D153" s="412">
        <f>VLOOKUP(B153,'Equation 5 Direct FTE'!$C$10:$H$379,6,FALSE)</f>
        <v>2.0900549552761718</v>
      </c>
      <c r="E153" s="412">
        <f>HLOOKUP(B153,'Equation 6 Indirect FTE'!$C$9:$NJ$11,3,FALSE)</f>
        <v>2.1371809355503379</v>
      </c>
      <c r="F153" s="413">
        <f>HLOOKUP(B153,'Equation 7 Induced FTE '!$C$9:$NJ$33,25,FALSE)</f>
        <v>2.2404124401760401</v>
      </c>
      <c r="G153" s="3"/>
      <c r="H153" s="3"/>
      <c r="I153" s="3"/>
      <c r="J153" s="3"/>
      <c r="K153" s="3"/>
    </row>
    <row r="154" spans="2:11" ht="31" x14ac:dyDescent="0.35">
      <c r="B154" s="414">
        <v>336350</v>
      </c>
      <c r="C154" s="415" t="s">
        <v>565</v>
      </c>
      <c r="D154" s="412">
        <f>VLOOKUP(B154,'Equation 5 Direct FTE'!$C$10:$H$379,6,FALSE)</f>
        <v>2.3368104414250657</v>
      </c>
      <c r="E154" s="412">
        <f>HLOOKUP(B154,'Equation 6 Indirect FTE'!$C$9:$NJ$11,3,FALSE)</f>
        <v>2.1403937457871849</v>
      </c>
      <c r="F154" s="413">
        <f>HLOOKUP(B154,'Equation 7 Induced FTE '!$C$9:$NJ$33,25,FALSE)</f>
        <v>2.1688852563018557</v>
      </c>
      <c r="G154" s="3"/>
      <c r="H154" s="3"/>
      <c r="I154" s="3"/>
      <c r="J154" s="3"/>
      <c r="K154" s="3"/>
    </row>
    <row r="155" spans="2:11" ht="31" x14ac:dyDescent="0.35">
      <c r="B155" s="414">
        <v>336360</v>
      </c>
      <c r="C155" s="415" t="s">
        <v>566</v>
      </c>
      <c r="D155" s="412">
        <f>VLOOKUP(B155,'Equation 5 Direct FTE'!$C$10:$H$379,6,FALSE)</f>
        <v>3.0695055276728587</v>
      </c>
      <c r="E155" s="412">
        <f>HLOOKUP(B155,'Equation 6 Indirect FTE'!$C$9:$NJ$11,3,FALSE)</f>
        <v>2.0481545723940702</v>
      </c>
      <c r="F155" s="413">
        <f>HLOOKUP(B155,'Equation 7 Induced FTE '!$C$9:$NJ$33,25,FALSE)</f>
        <v>2.0882995669178506</v>
      </c>
      <c r="G155" s="3"/>
      <c r="H155" s="3"/>
      <c r="I155" s="3"/>
      <c r="J155" s="3"/>
      <c r="K155" s="3"/>
    </row>
    <row r="156" spans="2:11" ht="15.5" x14ac:dyDescent="0.35">
      <c r="B156" s="414">
        <v>336370</v>
      </c>
      <c r="C156" s="415" t="s">
        <v>567</v>
      </c>
      <c r="D156" s="412">
        <f>VLOOKUP(B156,'Equation 5 Direct FTE'!$C$10:$H$379,6,FALSE)</f>
        <v>3.1522820207915796</v>
      </c>
      <c r="E156" s="412">
        <f>HLOOKUP(B156,'Equation 6 Indirect FTE'!$C$9:$NJ$11,3,FALSE)</f>
        <v>1.5988702722014727</v>
      </c>
      <c r="F156" s="413">
        <f>HLOOKUP(B156,'Equation 7 Induced FTE '!$C$9:$NJ$33,25,FALSE)</f>
        <v>1.9317676312091729</v>
      </c>
      <c r="G156" s="3"/>
      <c r="H156" s="3"/>
      <c r="I156" s="3"/>
      <c r="J156" s="3"/>
      <c r="K156" s="3"/>
    </row>
    <row r="157" spans="2:11" ht="15.5" x14ac:dyDescent="0.35">
      <c r="B157" s="414">
        <v>336390</v>
      </c>
      <c r="C157" s="415" t="s">
        <v>568</v>
      </c>
      <c r="D157" s="412">
        <f>VLOOKUP(B157,'Equation 5 Direct FTE'!$C$10:$H$379,6,FALSE)</f>
        <v>3.0485507205236768</v>
      </c>
      <c r="E157" s="412">
        <f>HLOOKUP(B157,'Equation 6 Indirect FTE'!$C$9:$NJ$11,3,FALSE)</f>
        <v>2.0176185337526267</v>
      </c>
      <c r="F157" s="413">
        <f>HLOOKUP(B157,'Equation 7 Induced FTE '!$C$9:$NJ$33,25,FALSE)</f>
        <v>2.0849707487304903</v>
      </c>
      <c r="G157" s="3"/>
      <c r="H157" s="3"/>
      <c r="I157" s="3"/>
      <c r="J157" s="3"/>
      <c r="K157" s="3"/>
    </row>
    <row r="158" spans="2:11" ht="46.5" x14ac:dyDescent="0.35">
      <c r="B158" s="414" t="s">
        <v>569</v>
      </c>
      <c r="C158" s="415" t="s">
        <v>570</v>
      </c>
      <c r="D158" s="412">
        <f>VLOOKUP(B158,'Equation 5 Direct FTE'!$C$10:$H$379,6,FALSE)</f>
        <v>3.2565301321107558</v>
      </c>
      <c r="E158" s="412">
        <f>HLOOKUP(B158,'Equation 6 Indirect FTE'!$C$9:$NJ$11,3,FALSE)</f>
        <v>2.0816756257414424</v>
      </c>
      <c r="F158" s="413">
        <f>HLOOKUP(B158,'Equation 7 Induced FTE '!$C$9:$NJ$33,25,FALSE)</f>
        <v>2.1805324521968821</v>
      </c>
      <c r="G158" s="3"/>
      <c r="H158" s="3"/>
      <c r="I158" s="3"/>
      <c r="J158" s="3"/>
      <c r="K158" s="3"/>
    </row>
    <row r="159" spans="2:11" ht="15.5" x14ac:dyDescent="0.35">
      <c r="B159" s="414">
        <v>336411</v>
      </c>
      <c r="C159" s="415" t="s">
        <v>571</v>
      </c>
      <c r="D159" s="412">
        <f>VLOOKUP(B159,'Equation 5 Direct FTE'!$C$10:$H$379,6,FALSE)</f>
        <v>1.4648986551251022</v>
      </c>
      <c r="E159" s="412">
        <f>HLOOKUP(B159,'Equation 6 Indirect FTE'!$C$9:$NJ$11,3,FALSE)</f>
        <v>1.5106269301785142</v>
      </c>
      <c r="F159" s="413">
        <f>HLOOKUP(B159,'Equation 7 Induced FTE '!$C$9:$NJ$33,25,FALSE)</f>
        <v>2.03682438323631</v>
      </c>
      <c r="G159" s="3"/>
      <c r="H159" s="3"/>
      <c r="I159" s="3"/>
      <c r="J159" s="3"/>
      <c r="K159" s="3"/>
    </row>
    <row r="160" spans="2:11" ht="15.5" x14ac:dyDescent="0.35">
      <c r="B160" s="414">
        <v>336412</v>
      </c>
      <c r="C160" s="415" t="s">
        <v>572</v>
      </c>
      <c r="D160" s="412">
        <f>VLOOKUP(B160,'Equation 5 Direct FTE'!$C$10:$H$379,6,FALSE)</f>
        <v>2.1202507044990768</v>
      </c>
      <c r="E160" s="412">
        <f>HLOOKUP(B160,'Equation 6 Indirect FTE'!$C$9:$NJ$11,3,FALSE)</f>
        <v>0.87345648100764794</v>
      </c>
      <c r="F160" s="413">
        <f>HLOOKUP(B160,'Equation 7 Induced FTE '!$C$9:$NJ$33,25,FALSE)</f>
        <v>1.8039596656441976</v>
      </c>
      <c r="G160" s="3"/>
      <c r="H160" s="3"/>
      <c r="I160" s="3"/>
      <c r="J160" s="3"/>
      <c r="K160" s="3"/>
    </row>
    <row r="161" spans="2:11" ht="31" x14ac:dyDescent="0.35">
      <c r="B161" s="414">
        <v>336413</v>
      </c>
      <c r="C161" s="415" t="s">
        <v>573</v>
      </c>
      <c r="D161" s="412">
        <f>VLOOKUP(B161,'Equation 5 Direct FTE'!$C$10:$H$379,6,FALSE)</f>
        <v>2.9485080625678104</v>
      </c>
      <c r="E161" s="412">
        <f>HLOOKUP(B161,'Equation 6 Indirect FTE'!$C$9:$NJ$11,3,FALSE)</f>
        <v>1.5464277020221346</v>
      </c>
      <c r="F161" s="413">
        <f>HLOOKUP(B161,'Equation 7 Induced FTE '!$C$9:$NJ$33,25,FALSE)</f>
        <v>2.4827794426356387</v>
      </c>
      <c r="G161" s="3"/>
      <c r="H161" s="3"/>
      <c r="I161" s="3"/>
      <c r="J161" s="3"/>
      <c r="K161" s="3"/>
    </row>
    <row r="162" spans="2:11" ht="31" x14ac:dyDescent="0.35">
      <c r="B162" s="414">
        <v>336414</v>
      </c>
      <c r="C162" s="415" t="s">
        <v>574</v>
      </c>
      <c r="D162" s="412">
        <f>VLOOKUP(B162,'Equation 5 Direct FTE'!$C$10:$H$379,6,FALSE)</f>
        <v>2.6435962637830963</v>
      </c>
      <c r="E162" s="412">
        <f>HLOOKUP(B162,'Equation 6 Indirect FTE'!$C$9:$NJ$11,3,FALSE)</f>
        <v>2.11266586587044</v>
      </c>
      <c r="F162" s="413">
        <f>HLOOKUP(B162,'Equation 7 Induced FTE '!$C$9:$NJ$33,25,FALSE)</f>
        <v>4.2600842532109073</v>
      </c>
      <c r="G162" s="3"/>
      <c r="H162" s="3"/>
      <c r="I162" s="3"/>
      <c r="J162" s="3"/>
      <c r="K162" s="3"/>
    </row>
    <row r="163" spans="2:11" ht="31" x14ac:dyDescent="0.35">
      <c r="B163" s="414" t="s">
        <v>575</v>
      </c>
      <c r="C163" s="415" t="s">
        <v>576</v>
      </c>
      <c r="D163" s="412">
        <f>VLOOKUP(B163,'Equation 5 Direct FTE'!$C$10:$H$379,6,FALSE)</f>
        <v>2.0309473999073813</v>
      </c>
      <c r="E163" s="412">
        <f>HLOOKUP(B163,'Equation 6 Indirect FTE'!$C$9:$NJ$11,3,FALSE)</f>
        <v>2.3781139527144237</v>
      </c>
      <c r="F163" s="413">
        <f>HLOOKUP(B163,'Equation 7 Induced FTE '!$C$9:$NJ$33,25,FALSE)</f>
        <v>3.2656421923492003</v>
      </c>
      <c r="G163" s="3"/>
      <c r="H163" s="3"/>
      <c r="I163" s="3"/>
      <c r="J163" s="3"/>
      <c r="K163" s="3"/>
    </row>
    <row r="164" spans="2:11" ht="15.5" x14ac:dyDescent="0.35">
      <c r="B164" s="414">
        <v>336500</v>
      </c>
      <c r="C164" s="415" t="s">
        <v>577</v>
      </c>
      <c r="D164" s="412">
        <f>VLOOKUP(B164,'Equation 5 Direct FTE'!$C$10:$H$379,6,FALSE)</f>
        <v>2.0119554204871668</v>
      </c>
      <c r="E164" s="412">
        <f>HLOOKUP(B164,'Equation 6 Indirect FTE'!$C$9:$NJ$11,3,FALSE)</f>
        <v>1.7876880039626468</v>
      </c>
      <c r="F164" s="413">
        <f>HLOOKUP(B164,'Equation 7 Induced FTE '!$C$9:$NJ$33,25,FALSE)</f>
        <v>2.0258937767407668</v>
      </c>
      <c r="G164" s="3"/>
      <c r="H164" s="3"/>
      <c r="I164" s="3"/>
      <c r="J164" s="3"/>
      <c r="K164" s="3"/>
    </row>
    <row r="165" spans="2:11" ht="15.5" x14ac:dyDescent="0.35">
      <c r="B165" s="414">
        <v>336611</v>
      </c>
      <c r="C165" s="415" t="s">
        <v>578</v>
      </c>
      <c r="D165" s="412">
        <f>VLOOKUP(B165,'Equation 5 Direct FTE'!$C$10:$H$379,6,FALSE)</f>
        <v>4.6217417000890526</v>
      </c>
      <c r="E165" s="412">
        <f>HLOOKUP(B165,'Equation 6 Indirect FTE'!$C$9:$NJ$11,3,FALSE)</f>
        <v>2.1959945228852238</v>
      </c>
      <c r="F165" s="413">
        <f>HLOOKUP(B165,'Equation 7 Induced FTE '!$C$9:$NJ$33,25,FALSE)</f>
        <v>3.4758487692421007</v>
      </c>
      <c r="G165" s="3"/>
      <c r="H165" s="3"/>
      <c r="I165" s="3"/>
      <c r="J165" s="3"/>
      <c r="K165" s="3"/>
    </row>
    <row r="166" spans="2:11" ht="15.5" x14ac:dyDescent="0.35">
      <c r="B166" s="414">
        <v>336612</v>
      </c>
      <c r="C166" s="415" t="s">
        <v>579</v>
      </c>
      <c r="D166" s="412">
        <f>VLOOKUP(B166,'Equation 5 Direct FTE'!$C$10:$H$379,6,FALSE)</f>
        <v>3.8630007056615243</v>
      </c>
      <c r="E166" s="412">
        <f>HLOOKUP(B166,'Equation 6 Indirect FTE'!$C$9:$NJ$11,3,FALSE)</f>
        <v>1.92451970237971</v>
      </c>
      <c r="F166" s="413">
        <f>HLOOKUP(B166,'Equation 7 Induced FTE '!$C$9:$NJ$33,25,FALSE)</f>
        <v>2.5044605062643974</v>
      </c>
      <c r="G166" s="3"/>
      <c r="H166" s="3"/>
      <c r="I166" s="3"/>
      <c r="J166" s="3"/>
      <c r="K166" s="3"/>
    </row>
    <row r="167" spans="2:11" ht="15.5" x14ac:dyDescent="0.35">
      <c r="B167" s="414">
        <v>336991</v>
      </c>
      <c r="C167" s="415" t="s">
        <v>580</v>
      </c>
      <c r="D167" s="412">
        <f>VLOOKUP(B167,'Equation 5 Direct FTE'!$C$10:$H$379,6,FALSE)</f>
        <v>3.4186617814456461</v>
      </c>
      <c r="E167" s="412">
        <f>HLOOKUP(B167,'Equation 6 Indirect FTE'!$C$9:$NJ$11,3,FALSE)</f>
        <v>1.327994461173363</v>
      </c>
      <c r="F167" s="413">
        <f>HLOOKUP(B167,'Equation 7 Induced FTE '!$C$9:$NJ$33,25,FALSE)</f>
        <v>1.9530003557879063</v>
      </c>
    </row>
    <row r="168" spans="2:11" ht="31" x14ac:dyDescent="0.35">
      <c r="B168" s="414">
        <v>336992</v>
      </c>
      <c r="C168" s="415" t="s">
        <v>581</v>
      </c>
      <c r="D168" s="412">
        <f>VLOOKUP(B168,'Equation 5 Direct FTE'!$C$10:$H$379,6,FALSE)</f>
        <v>1.5727211780802981</v>
      </c>
      <c r="E168" s="412">
        <f>HLOOKUP(B168,'Equation 6 Indirect FTE'!$C$9:$NJ$11,3,FALSE)</f>
        <v>1.249535929338411</v>
      </c>
      <c r="F168" s="413">
        <f>HLOOKUP(B168,'Equation 7 Induced FTE '!$C$9:$NJ$33,25,FALSE)</f>
        <v>1.8739626337266568</v>
      </c>
    </row>
    <row r="169" spans="2:11" ht="31" x14ac:dyDescent="0.35">
      <c r="B169" s="414">
        <v>336999</v>
      </c>
      <c r="C169" s="415" t="s">
        <v>582</v>
      </c>
      <c r="D169" s="412">
        <f>VLOOKUP(B169,'Equation 5 Direct FTE'!$C$10:$H$379,6,FALSE)</f>
        <v>3.0807112723956291</v>
      </c>
      <c r="E169" s="412">
        <f>HLOOKUP(B169,'Equation 6 Indirect FTE'!$C$9:$NJ$11,3,FALSE)</f>
        <v>1.3465325064098201</v>
      </c>
      <c r="F169" s="413">
        <f>HLOOKUP(B169,'Equation 7 Induced FTE '!$C$9:$NJ$33,25,FALSE)</f>
        <v>1.7915651141995685</v>
      </c>
    </row>
    <row r="170" spans="2:11" ht="31" x14ac:dyDescent="0.35">
      <c r="B170" s="414">
        <v>337110</v>
      </c>
      <c r="C170" s="415" t="s">
        <v>583</v>
      </c>
      <c r="D170" s="412">
        <f>VLOOKUP(B170,'Equation 5 Direct FTE'!$C$10:$H$379,6,FALSE)</f>
        <v>7.4967389982662391</v>
      </c>
      <c r="E170" s="412">
        <f>HLOOKUP(B170,'Equation 6 Indirect FTE'!$C$9:$NJ$11,3,FALSE)</f>
        <v>1.8327165412971231</v>
      </c>
      <c r="F170" s="413">
        <f>HLOOKUP(B170,'Equation 7 Induced FTE '!$C$9:$NJ$33,25,FALSE)</f>
        <v>3.4415159599810452</v>
      </c>
    </row>
    <row r="171" spans="2:11" ht="15.5" x14ac:dyDescent="0.35">
      <c r="B171" s="414">
        <v>337121</v>
      </c>
      <c r="C171" s="415" t="s">
        <v>584</v>
      </c>
      <c r="D171" s="412">
        <f>VLOOKUP(B171,'Equation 5 Direct FTE'!$C$10:$H$379,6,FALSE)</f>
        <v>4.2774276093552084</v>
      </c>
      <c r="E171" s="412">
        <f>HLOOKUP(B171,'Equation 6 Indirect FTE'!$C$9:$NJ$11,3,FALSE)</f>
        <v>1.6872053339902191</v>
      </c>
      <c r="F171" s="413">
        <f>HLOOKUP(B171,'Equation 7 Induced FTE '!$C$9:$NJ$33,25,FALSE)</f>
        <v>2.1907265009931183</v>
      </c>
    </row>
    <row r="172" spans="2:11" ht="31" x14ac:dyDescent="0.35">
      <c r="B172" s="414">
        <v>337122</v>
      </c>
      <c r="C172" s="415" t="s">
        <v>585</v>
      </c>
      <c r="D172" s="412">
        <f>VLOOKUP(B172,'Equation 5 Direct FTE'!$C$10:$H$379,6,FALSE)</f>
        <v>6.2638194754003571</v>
      </c>
      <c r="E172" s="412">
        <f>HLOOKUP(B172,'Equation 6 Indirect FTE'!$C$9:$NJ$11,3,FALSE)</f>
        <v>1.9116511551696185</v>
      </c>
      <c r="F172" s="413">
        <f>HLOOKUP(B172,'Equation 7 Induced FTE '!$C$9:$NJ$33,25,FALSE)</f>
        <v>2.8756817615246466</v>
      </c>
    </row>
    <row r="173" spans="2:11" ht="15.5" x14ac:dyDescent="0.35">
      <c r="B173" s="414">
        <v>337127</v>
      </c>
      <c r="C173" s="415" t="s">
        <v>586</v>
      </c>
      <c r="D173" s="412">
        <f>VLOOKUP(B173,'Equation 5 Direct FTE'!$C$10:$H$379,6,FALSE)</f>
        <v>3.8155349975332027</v>
      </c>
      <c r="E173" s="412">
        <f>HLOOKUP(B173,'Equation 6 Indirect FTE'!$C$9:$NJ$11,3,FALSE)</f>
        <v>2.223984972165495</v>
      </c>
      <c r="F173" s="413">
        <f>HLOOKUP(B173,'Equation 7 Induced FTE '!$C$9:$NJ$33,25,FALSE)</f>
        <v>2.5902688610931501</v>
      </c>
    </row>
    <row r="174" spans="2:11" ht="15.5" x14ac:dyDescent="0.35">
      <c r="B174" s="414" t="s">
        <v>587</v>
      </c>
      <c r="C174" s="415" t="s">
        <v>588</v>
      </c>
      <c r="D174" s="412">
        <f>VLOOKUP(B174,'Equation 5 Direct FTE'!$C$10:$H$379,6,FALSE)</f>
        <v>3.1168281254645858</v>
      </c>
      <c r="E174" s="412">
        <f>HLOOKUP(B174,'Equation 6 Indirect FTE'!$C$9:$NJ$11,3,FALSE)</f>
        <v>2.3482293028662151</v>
      </c>
      <c r="F174" s="413">
        <f>HLOOKUP(B174,'Equation 7 Induced FTE '!$C$9:$NJ$33,25,FALSE)</f>
        <v>2.2356272179582168</v>
      </c>
    </row>
    <row r="175" spans="2:11" ht="31" x14ac:dyDescent="0.35">
      <c r="B175" s="414">
        <v>337215</v>
      </c>
      <c r="C175" s="415" t="s">
        <v>589</v>
      </c>
      <c r="D175" s="412">
        <f>VLOOKUP(B175,'Equation 5 Direct FTE'!$C$10:$H$379,6,FALSE)</f>
        <v>5.0773775645716457</v>
      </c>
      <c r="E175" s="412">
        <f>HLOOKUP(B175,'Equation 6 Indirect FTE'!$C$9:$NJ$11,3,FALSE)</f>
        <v>1.6567477959718078</v>
      </c>
      <c r="F175" s="413">
        <f>HLOOKUP(B175,'Equation 7 Induced FTE '!$C$9:$NJ$33,25,FALSE)</f>
        <v>2.8457158715321014</v>
      </c>
    </row>
    <row r="176" spans="2:11" ht="31" x14ac:dyDescent="0.35">
      <c r="B176" s="414" t="s">
        <v>399</v>
      </c>
      <c r="C176" s="415" t="s">
        <v>590</v>
      </c>
      <c r="D176" s="412">
        <f>VLOOKUP(B176,'Equation 5 Direct FTE'!$C$10:$H$379,6,FALSE)</f>
        <v>3.2768264252466612</v>
      </c>
      <c r="E176" s="412">
        <f>HLOOKUP(B176,'Equation 6 Indirect FTE'!$C$9:$NJ$11,3,FALSE)</f>
        <v>2.0796920808262525</v>
      </c>
      <c r="F176" s="413">
        <f>HLOOKUP(B176,'Equation 7 Induced FTE '!$C$9:$NJ$33,25,FALSE)</f>
        <v>2.3725811141366049</v>
      </c>
    </row>
    <row r="177" spans="2:6" ht="15.5" x14ac:dyDescent="0.35">
      <c r="B177" s="414">
        <v>337900</v>
      </c>
      <c r="C177" s="415" t="s">
        <v>591</v>
      </c>
      <c r="D177" s="412">
        <f>VLOOKUP(B177,'Equation 5 Direct FTE'!$C$10:$H$379,6,FALSE)</f>
        <v>3.1874266431770941</v>
      </c>
      <c r="E177" s="412">
        <f>HLOOKUP(B177,'Equation 6 Indirect FTE'!$C$9:$NJ$11,3,FALSE)</f>
        <v>2.7637291327478026</v>
      </c>
      <c r="F177" s="413">
        <f>HLOOKUP(B177,'Equation 7 Induced FTE '!$C$9:$NJ$33,25,FALSE)</f>
        <v>2.4572059362450869</v>
      </c>
    </row>
    <row r="178" spans="2:6" ht="15.5" x14ac:dyDescent="0.35">
      <c r="B178" s="414">
        <v>339112</v>
      </c>
      <c r="C178" s="415" t="s">
        <v>592</v>
      </c>
      <c r="D178" s="412">
        <f>VLOOKUP(B178,'Equation 5 Direct FTE'!$C$10:$H$379,6,FALSE)</f>
        <v>2.7604316350509275</v>
      </c>
      <c r="E178" s="412">
        <f>HLOOKUP(B178,'Equation 6 Indirect FTE'!$C$9:$NJ$11,3,FALSE)</f>
        <v>1.4176181075716676</v>
      </c>
      <c r="F178" s="413">
        <f>HLOOKUP(B178,'Equation 7 Induced FTE '!$C$9:$NJ$33,25,FALSE)</f>
        <v>2.6709966305375743</v>
      </c>
    </row>
    <row r="179" spans="2:6" ht="15.5" x14ac:dyDescent="0.35">
      <c r="B179" s="414">
        <v>339113</v>
      </c>
      <c r="C179" s="415" t="s">
        <v>593</v>
      </c>
      <c r="D179" s="412">
        <f>VLOOKUP(B179,'Equation 5 Direct FTE'!$C$10:$H$379,6,FALSE)</f>
        <v>2.5212891931093591</v>
      </c>
      <c r="E179" s="412">
        <f>HLOOKUP(B179,'Equation 6 Indirect FTE'!$C$9:$NJ$11,3,FALSE)</f>
        <v>1.6805926763122363</v>
      </c>
      <c r="F179" s="413">
        <f>HLOOKUP(B179,'Equation 7 Induced FTE '!$C$9:$NJ$33,25,FALSE)</f>
        <v>2.3170109577131273</v>
      </c>
    </row>
    <row r="180" spans="2:6" ht="15.5" x14ac:dyDescent="0.35">
      <c r="B180" s="414">
        <v>339114</v>
      </c>
      <c r="C180" s="415" t="s">
        <v>594</v>
      </c>
      <c r="D180" s="412">
        <f>VLOOKUP(B180,'Equation 5 Direct FTE'!$C$10:$H$379,6,FALSE)</f>
        <v>3.0846458243317967</v>
      </c>
      <c r="E180" s="412">
        <f>HLOOKUP(B180,'Equation 6 Indirect FTE'!$C$9:$NJ$11,3,FALSE)</f>
        <v>1.2923852278604961</v>
      </c>
      <c r="F180" s="413">
        <f>HLOOKUP(B180,'Equation 7 Induced FTE '!$C$9:$NJ$33,25,FALSE)</f>
        <v>2.3366915929432186</v>
      </c>
    </row>
    <row r="181" spans="2:6" ht="15.5" x14ac:dyDescent="0.35">
      <c r="B181" s="414">
        <v>339115</v>
      </c>
      <c r="C181" s="415" t="s">
        <v>595</v>
      </c>
      <c r="D181" s="412">
        <f>VLOOKUP(B181,'Equation 5 Direct FTE'!$C$10:$H$379,6,FALSE)</f>
        <v>3.3717327649257456</v>
      </c>
      <c r="E181" s="412">
        <f>HLOOKUP(B181,'Equation 6 Indirect FTE'!$C$9:$NJ$11,3,FALSE)</f>
        <v>1.729868352140751</v>
      </c>
      <c r="F181" s="413">
        <f>HLOOKUP(B181,'Equation 7 Induced FTE '!$C$9:$NJ$33,25,FALSE)</f>
        <v>2.372378428791468</v>
      </c>
    </row>
    <row r="182" spans="2:6" ht="15.5" x14ac:dyDescent="0.35">
      <c r="B182" s="414">
        <v>339116</v>
      </c>
      <c r="C182" s="415" t="s">
        <v>596</v>
      </c>
      <c r="D182" s="412">
        <f>VLOOKUP(B182,'Equation 5 Direct FTE'!$C$10:$H$379,6,FALSE)</f>
        <v>9.9399541128624804</v>
      </c>
      <c r="E182" s="412">
        <f>HLOOKUP(B182,'Equation 6 Indirect FTE'!$C$9:$NJ$11,3,FALSE)</f>
        <v>1.9252568377638877</v>
      </c>
      <c r="F182" s="413">
        <f>HLOOKUP(B182,'Equation 7 Induced FTE '!$C$9:$NJ$33,25,FALSE)</f>
        <v>4.1248590385038639</v>
      </c>
    </row>
    <row r="183" spans="2:6" ht="15.5" x14ac:dyDescent="0.35">
      <c r="B183" s="414">
        <v>339910</v>
      </c>
      <c r="C183" s="415" t="s">
        <v>597</v>
      </c>
      <c r="D183" s="412">
        <f>VLOOKUP(B183,'Equation 5 Direct FTE'!$C$10:$H$379,6,FALSE)</f>
        <v>3.6115916646612658</v>
      </c>
      <c r="E183" s="412">
        <f>HLOOKUP(B183,'Equation 6 Indirect FTE'!$C$9:$NJ$11,3,FALSE)</f>
        <v>1.7989262454198376</v>
      </c>
      <c r="F183" s="413">
        <f>HLOOKUP(B183,'Equation 7 Induced FTE '!$C$9:$NJ$33,25,FALSE)</f>
        <v>1.9574307065337857</v>
      </c>
    </row>
    <row r="184" spans="2:6" ht="15.5" x14ac:dyDescent="0.35">
      <c r="B184" s="414">
        <v>339920</v>
      </c>
      <c r="C184" s="415" t="s">
        <v>598</v>
      </c>
      <c r="D184" s="412">
        <f>VLOOKUP(B184,'Equation 5 Direct FTE'!$C$10:$H$379,6,FALSE)</f>
        <v>3.2808337761452067</v>
      </c>
      <c r="E184" s="412">
        <f>HLOOKUP(B184,'Equation 6 Indirect FTE'!$C$9:$NJ$11,3,FALSE)</f>
        <v>2.4100445129225503</v>
      </c>
      <c r="F184" s="413">
        <f>HLOOKUP(B184,'Equation 7 Induced FTE '!$C$9:$NJ$33,25,FALSE)</f>
        <v>2.5172711339446354</v>
      </c>
    </row>
    <row r="185" spans="2:6" ht="15.5" x14ac:dyDescent="0.35">
      <c r="B185" s="414">
        <v>339930</v>
      </c>
      <c r="C185" s="415" t="s">
        <v>599</v>
      </c>
      <c r="D185" s="412">
        <f>VLOOKUP(B185,'Equation 5 Direct FTE'!$C$10:$H$379,6,FALSE)</f>
        <v>4.1865014678752788</v>
      </c>
      <c r="E185" s="412">
        <f>HLOOKUP(B185,'Equation 6 Indirect FTE'!$C$9:$NJ$11,3,FALSE)</f>
        <v>2.0767452651957852</v>
      </c>
      <c r="F185" s="413">
        <f>HLOOKUP(B185,'Equation 7 Induced FTE '!$C$9:$NJ$33,25,FALSE)</f>
        <v>3.0578875179456135</v>
      </c>
    </row>
    <row r="186" spans="2:6" ht="15.5" x14ac:dyDescent="0.35">
      <c r="B186" s="414">
        <v>339940</v>
      </c>
      <c r="C186" s="415" t="s">
        <v>600</v>
      </c>
      <c r="D186" s="412">
        <f>VLOOKUP(B186,'Equation 5 Direct FTE'!$C$10:$H$379,6,FALSE)</f>
        <v>3.1335212627425975</v>
      </c>
      <c r="E186" s="412">
        <f>HLOOKUP(B186,'Equation 6 Indirect FTE'!$C$9:$NJ$11,3,FALSE)</f>
        <v>1.8253811605733086</v>
      </c>
      <c r="F186" s="413">
        <f>HLOOKUP(B186,'Equation 7 Induced FTE '!$C$9:$NJ$33,25,FALSE)</f>
        <v>2.1857665733863594</v>
      </c>
    </row>
    <row r="187" spans="2:6" ht="15.5" x14ac:dyDescent="0.35">
      <c r="B187" s="414">
        <v>339950</v>
      </c>
      <c r="C187" s="415" t="s">
        <v>601</v>
      </c>
      <c r="D187" s="412">
        <f>VLOOKUP(B187,'Equation 5 Direct FTE'!$C$10:$H$379,6,FALSE)</f>
        <v>6.1831000660759665</v>
      </c>
      <c r="E187" s="412">
        <f>HLOOKUP(B187,'Equation 6 Indirect FTE'!$C$9:$NJ$11,3,FALSE)</f>
        <v>1.8353117556807961</v>
      </c>
      <c r="F187" s="413">
        <f>HLOOKUP(B187,'Equation 7 Induced FTE '!$C$9:$NJ$33,25,FALSE)</f>
        <v>3.0970077376791036</v>
      </c>
    </row>
    <row r="188" spans="2:6" ht="15.5" x14ac:dyDescent="0.35">
      <c r="B188" s="414">
        <v>339990</v>
      </c>
      <c r="C188" s="415" t="s">
        <v>602</v>
      </c>
      <c r="D188" s="412">
        <f>VLOOKUP(B188,'Equation 5 Direct FTE'!$C$10:$H$379,6,FALSE)</f>
        <v>4.0367949388720268</v>
      </c>
      <c r="E188" s="412">
        <f>HLOOKUP(B188,'Equation 6 Indirect FTE'!$C$9:$NJ$11,3,FALSE)</f>
        <v>2.0674801284115523</v>
      </c>
      <c r="F188" s="413">
        <f>HLOOKUP(B188,'Equation 7 Induced FTE '!$C$9:$NJ$33,25,FALSE)</f>
        <v>2.6052664835176618</v>
      </c>
    </row>
    <row r="189" spans="2:6" ht="15.5" x14ac:dyDescent="0.35">
      <c r="B189" s="414">
        <v>311111</v>
      </c>
      <c r="C189" s="415" t="s">
        <v>603</v>
      </c>
      <c r="D189" s="412">
        <f>VLOOKUP(B189,'Equation 5 Direct FTE'!$C$10:$H$379,6,FALSE)</f>
        <v>2.590704001582198</v>
      </c>
      <c r="E189" s="412">
        <f>HLOOKUP(B189,'Equation 6 Indirect FTE'!$C$9:$NJ$11,3,FALSE)</f>
        <v>1.5418143617378739</v>
      </c>
      <c r="F189" s="413">
        <f>HLOOKUP(B189,'Equation 7 Induced FTE '!$C$9:$NJ$33,25,FALSE)</f>
        <v>1.8675627301845632</v>
      </c>
    </row>
    <row r="190" spans="2:6" ht="15.5" x14ac:dyDescent="0.35">
      <c r="B190" s="414">
        <v>311119</v>
      </c>
      <c r="C190" s="415" t="s">
        <v>604</v>
      </c>
      <c r="D190" s="412">
        <f>VLOOKUP(B190,'Equation 5 Direct FTE'!$C$10:$H$379,6,FALSE)</f>
        <v>2.5526984757849598</v>
      </c>
      <c r="E190" s="412">
        <f>HLOOKUP(B190,'Equation 6 Indirect FTE'!$C$9:$NJ$11,3,FALSE)</f>
        <v>1.5901653834411316</v>
      </c>
      <c r="F190" s="413">
        <f>HLOOKUP(B190,'Equation 7 Induced FTE '!$C$9:$NJ$33,25,FALSE)</f>
        <v>1.8783777561587691</v>
      </c>
    </row>
    <row r="191" spans="2:6" ht="15.5" x14ac:dyDescent="0.35">
      <c r="B191" s="414">
        <v>311210</v>
      </c>
      <c r="C191" s="415" t="s">
        <v>605</v>
      </c>
      <c r="D191" s="412">
        <f>VLOOKUP(B191,'Equation 5 Direct FTE'!$C$10:$H$379,6,FALSE)</f>
        <v>2.5974109694533558</v>
      </c>
      <c r="E191" s="412">
        <f>HLOOKUP(B191,'Equation 6 Indirect FTE'!$C$9:$NJ$11,3,FALSE)</f>
        <v>1.1553264847581399</v>
      </c>
      <c r="F191" s="413">
        <f>HLOOKUP(B191,'Equation 7 Induced FTE '!$C$9:$NJ$33,25,FALSE)</f>
        <v>1.6621294947904797</v>
      </c>
    </row>
    <row r="192" spans="2:6" ht="15.5" x14ac:dyDescent="0.35">
      <c r="B192" s="414">
        <v>311221</v>
      </c>
      <c r="C192" s="415" t="s">
        <v>606</v>
      </c>
      <c r="D192" s="412">
        <f>VLOOKUP(B192,'Equation 5 Direct FTE'!$C$10:$H$379,6,FALSE)</f>
        <v>2.1226863340471986</v>
      </c>
      <c r="E192" s="412">
        <f>HLOOKUP(B192,'Equation 6 Indirect FTE'!$C$9:$NJ$11,3,FALSE)</f>
        <v>1.1894491042811448</v>
      </c>
      <c r="F192" s="413">
        <f>HLOOKUP(B192,'Equation 7 Induced FTE '!$C$9:$NJ$33,25,FALSE)</f>
        <v>1.6708971286508476</v>
      </c>
    </row>
    <row r="193" spans="2:6" ht="15.5" x14ac:dyDescent="0.35">
      <c r="B193" s="414">
        <v>311225</v>
      </c>
      <c r="C193" s="415" t="s">
        <v>607</v>
      </c>
      <c r="D193" s="412">
        <f>VLOOKUP(B193,'Equation 5 Direct FTE'!$C$10:$H$379,6,FALSE)</f>
        <v>2.217885881580361</v>
      </c>
      <c r="E193" s="412">
        <f>HLOOKUP(B193,'Equation 6 Indirect FTE'!$C$9:$NJ$11,3,FALSE)</f>
        <v>1.9942338818140573</v>
      </c>
      <c r="F193" s="413">
        <f>HLOOKUP(B193,'Equation 7 Induced FTE '!$C$9:$NJ$33,25,FALSE)</f>
        <v>2.0762871785576045</v>
      </c>
    </row>
    <row r="194" spans="2:6" ht="15.5" x14ac:dyDescent="0.35">
      <c r="B194" s="414">
        <v>311224</v>
      </c>
      <c r="C194" s="415" t="s">
        <v>608</v>
      </c>
      <c r="D194" s="412">
        <f>VLOOKUP(B194,'Equation 5 Direct FTE'!$C$10:$H$379,6,FALSE)</f>
        <v>2.8537150001313214</v>
      </c>
      <c r="E194" s="412">
        <f>HLOOKUP(B194,'Equation 6 Indirect FTE'!$C$9:$NJ$11,3,FALSE)</f>
        <v>1.158455534941075</v>
      </c>
      <c r="F194" s="413">
        <f>HLOOKUP(B194,'Equation 7 Induced FTE '!$C$9:$NJ$33,25,FALSE)</f>
        <v>1.6393607088152637</v>
      </c>
    </row>
    <row r="195" spans="2:6" ht="15.5" x14ac:dyDescent="0.35">
      <c r="B195" s="414">
        <v>311230</v>
      </c>
      <c r="C195" s="415" t="s">
        <v>609</v>
      </c>
      <c r="D195" s="412">
        <f>VLOOKUP(B195,'Equation 5 Direct FTE'!$C$10:$H$379,6,FALSE)</f>
        <v>3.1553309101816636</v>
      </c>
      <c r="E195" s="412">
        <f>HLOOKUP(B195,'Equation 6 Indirect FTE'!$C$9:$NJ$11,3,FALSE)</f>
        <v>1.8701403212483632</v>
      </c>
      <c r="F195" s="413">
        <f>HLOOKUP(B195,'Equation 7 Induced FTE '!$C$9:$NJ$33,25,FALSE)</f>
        <v>2.0218164502662921</v>
      </c>
    </row>
    <row r="196" spans="2:6" ht="15.5" x14ac:dyDescent="0.35">
      <c r="B196" s="414">
        <v>311300</v>
      </c>
      <c r="C196" s="415" t="s">
        <v>610</v>
      </c>
      <c r="D196" s="412">
        <f>VLOOKUP(B196,'Equation 5 Direct FTE'!$C$10:$H$379,6,FALSE)</f>
        <v>2.7891584629715065</v>
      </c>
      <c r="E196" s="412">
        <f>HLOOKUP(B196,'Equation 6 Indirect FTE'!$C$9:$NJ$11,3,FALSE)</f>
        <v>2.5473898818405618</v>
      </c>
      <c r="F196" s="413">
        <f>HLOOKUP(B196,'Equation 7 Induced FTE '!$C$9:$NJ$33,25,FALSE)</f>
        <v>2.3493366808838796</v>
      </c>
    </row>
    <row r="197" spans="2:6" ht="15.5" x14ac:dyDescent="0.35">
      <c r="B197" s="414">
        <v>311410</v>
      </c>
      <c r="C197" s="415" t="s">
        <v>611</v>
      </c>
      <c r="D197" s="412">
        <f>VLOOKUP(B197,'Equation 5 Direct FTE'!$C$10:$H$379,6,FALSE)</f>
        <v>2.8067177512892627</v>
      </c>
      <c r="E197" s="412">
        <f>HLOOKUP(B197,'Equation 6 Indirect FTE'!$C$9:$NJ$11,3,FALSE)</f>
        <v>2.5248863538117003</v>
      </c>
      <c r="F197" s="413">
        <f>HLOOKUP(B197,'Equation 7 Induced FTE '!$C$9:$NJ$33,25,FALSE)</f>
        <v>2.2248873786808154</v>
      </c>
    </row>
    <row r="198" spans="2:6" ht="31" x14ac:dyDescent="0.35">
      <c r="B198" s="414">
        <v>311420</v>
      </c>
      <c r="C198" s="415" t="s">
        <v>612</v>
      </c>
      <c r="D198" s="412">
        <f>VLOOKUP(B198,'Equation 5 Direct FTE'!$C$10:$H$379,6,FALSE)</f>
        <v>3.0117224463308605</v>
      </c>
      <c r="E198" s="412">
        <f>HLOOKUP(B198,'Equation 6 Indirect FTE'!$C$9:$NJ$11,3,FALSE)</f>
        <v>3.0280013757977025</v>
      </c>
      <c r="F198" s="413">
        <f>HLOOKUP(B198,'Equation 7 Induced FTE '!$C$9:$NJ$33,25,FALSE)</f>
        <v>2.4480836533189212</v>
      </c>
    </row>
    <row r="199" spans="2:6" ht="15.5" x14ac:dyDescent="0.35">
      <c r="B199" s="414">
        <v>311513</v>
      </c>
      <c r="C199" s="415" t="s">
        <v>613</v>
      </c>
      <c r="D199" s="412">
        <f>VLOOKUP(B199,'Equation 5 Direct FTE'!$C$10:$H$379,6,FALSE)</f>
        <v>2.5444019717110713</v>
      </c>
      <c r="E199" s="412">
        <f>HLOOKUP(B199,'Equation 6 Indirect FTE'!$C$9:$NJ$11,3,FALSE)</f>
        <v>5.2268810361949294</v>
      </c>
      <c r="F199" s="413">
        <f>HLOOKUP(B199,'Equation 7 Induced FTE '!$C$9:$NJ$33,25,FALSE)</f>
        <v>3.3726800932245049</v>
      </c>
    </row>
    <row r="200" spans="2:6" ht="31" x14ac:dyDescent="0.35">
      <c r="B200" s="414">
        <v>311514</v>
      </c>
      <c r="C200" s="415" t="s">
        <v>614</v>
      </c>
      <c r="D200" s="412">
        <f>VLOOKUP(B200,'Equation 5 Direct FTE'!$C$10:$H$379,6,FALSE)</f>
        <v>1.9299951305462282</v>
      </c>
      <c r="E200" s="412">
        <f>HLOOKUP(B200,'Equation 6 Indirect FTE'!$C$9:$NJ$11,3,FALSE)</f>
        <v>3.564016670614838</v>
      </c>
      <c r="F200" s="413">
        <f>HLOOKUP(B200,'Equation 7 Induced FTE '!$C$9:$NJ$33,25,FALSE)</f>
        <v>2.7120261037269042</v>
      </c>
    </row>
    <row r="201" spans="2:6" ht="15.5" x14ac:dyDescent="0.35">
      <c r="B201" s="414" t="s">
        <v>615</v>
      </c>
      <c r="C201" s="415" t="s">
        <v>616</v>
      </c>
      <c r="D201" s="412">
        <f>VLOOKUP(B201,'Equation 5 Direct FTE'!$C$10:$H$379,6,FALSE)</f>
        <v>2.2781813234171655</v>
      </c>
      <c r="E201" s="412">
        <f>HLOOKUP(B201,'Equation 6 Indirect FTE'!$C$9:$NJ$11,3,FALSE)</f>
        <v>4.2967040078429992</v>
      </c>
      <c r="F201" s="413">
        <f>HLOOKUP(B201,'Equation 7 Induced FTE '!$C$9:$NJ$33,25,FALSE)</f>
        <v>2.9811195982872025</v>
      </c>
    </row>
    <row r="202" spans="2:6" ht="15.5" x14ac:dyDescent="0.35">
      <c r="B202" s="414">
        <v>311520</v>
      </c>
      <c r="C202" s="415" t="s">
        <v>617</v>
      </c>
      <c r="D202" s="412">
        <f>VLOOKUP(B202,'Equation 5 Direct FTE'!$C$10:$H$379,6,FALSE)</f>
        <v>2.9556384862152862</v>
      </c>
      <c r="E202" s="412">
        <f>HLOOKUP(B202,'Equation 6 Indirect FTE'!$C$9:$NJ$11,3,FALSE)</f>
        <v>3.2685289614636908</v>
      </c>
      <c r="F202" s="413">
        <f>HLOOKUP(B202,'Equation 7 Induced FTE '!$C$9:$NJ$33,25,FALSE)</f>
        <v>2.6463578719367074</v>
      </c>
    </row>
    <row r="203" spans="2:6" ht="15.5" x14ac:dyDescent="0.35">
      <c r="B203" s="414">
        <v>311615</v>
      </c>
      <c r="C203" s="415" t="s">
        <v>618</v>
      </c>
      <c r="D203" s="412">
        <f>VLOOKUP(B203,'Equation 5 Direct FTE'!$C$10:$H$379,6,FALSE)</f>
        <v>4.3708315834864173</v>
      </c>
      <c r="E203" s="412">
        <f>HLOOKUP(B203,'Equation 6 Indirect FTE'!$C$9:$NJ$11,3,FALSE)</f>
        <v>1.7405622187120571</v>
      </c>
      <c r="F203" s="413">
        <f>HLOOKUP(B203,'Equation 7 Induced FTE '!$C$9:$NJ$33,25,FALSE)</f>
        <v>1.9305021691916882</v>
      </c>
    </row>
    <row r="204" spans="2:6" ht="31" x14ac:dyDescent="0.35">
      <c r="B204" s="414" t="s">
        <v>619</v>
      </c>
      <c r="C204" s="415" t="s">
        <v>620</v>
      </c>
      <c r="D204" s="412">
        <f>VLOOKUP(B204,'Equation 5 Direct FTE'!$C$10:$H$379,6,FALSE)</f>
        <v>3.0712903271712988</v>
      </c>
      <c r="E204" s="412">
        <f>HLOOKUP(B204,'Equation 6 Indirect FTE'!$C$9:$NJ$11,3,FALSE)</f>
        <v>1.6463294792600247</v>
      </c>
      <c r="F204" s="413">
        <f>HLOOKUP(B204,'Equation 7 Induced FTE '!$C$9:$NJ$33,25,FALSE)</f>
        <v>1.8312317485863949</v>
      </c>
    </row>
    <row r="205" spans="2:6" ht="15.5" x14ac:dyDescent="0.35">
      <c r="B205" s="414">
        <v>311700</v>
      </c>
      <c r="C205" s="415" t="s">
        <v>621</v>
      </c>
      <c r="D205" s="412">
        <f>VLOOKUP(B205,'Equation 5 Direct FTE'!$C$10:$H$379,6,FALSE)</f>
        <v>2.9352694412167444</v>
      </c>
      <c r="E205" s="412">
        <f>HLOOKUP(B205,'Equation 6 Indirect FTE'!$C$9:$NJ$11,3,FALSE)</f>
        <v>1.4115690967690964</v>
      </c>
      <c r="F205" s="413">
        <f>HLOOKUP(B205,'Equation 7 Induced FTE '!$C$9:$NJ$33,25,FALSE)</f>
        <v>1.8161442622825266</v>
      </c>
    </row>
    <row r="206" spans="2:6" ht="15.5" x14ac:dyDescent="0.35">
      <c r="B206" s="414">
        <v>311810</v>
      </c>
      <c r="C206" s="415" t="s">
        <v>622</v>
      </c>
      <c r="D206" s="412">
        <f>VLOOKUP(B206,'Equation 5 Direct FTE'!$C$10:$H$379,6,FALSE)</f>
        <v>7.019596245693756</v>
      </c>
      <c r="E206" s="412">
        <f>HLOOKUP(B206,'Equation 6 Indirect FTE'!$C$9:$NJ$11,3,FALSE)</f>
        <v>2.1590210091125082</v>
      </c>
      <c r="F206" s="413">
        <f>HLOOKUP(B206,'Equation 7 Induced FTE '!$C$9:$NJ$33,25,FALSE)</f>
        <v>2.8991953269962578</v>
      </c>
    </row>
    <row r="207" spans="2:6" ht="31" x14ac:dyDescent="0.35">
      <c r="B207" s="414" t="s">
        <v>623</v>
      </c>
      <c r="C207" s="415" t="s">
        <v>624</v>
      </c>
      <c r="D207" s="412">
        <f>VLOOKUP(B207,'Equation 5 Direct FTE'!$C$10:$H$379,6,FALSE)</f>
        <v>3.3471187106507778</v>
      </c>
      <c r="E207" s="412">
        <f>HLOOKUP(B207,'Equation 6 Indirect FTE'!$C$9:$NJ$11,3,FALSE)</f>
        <v>2.3907710656108425</v>
      </c>
      <c r="F207" s="413">
        <f>HLOOKUP(B207,'Equation 7 Induced FTE '!$C$9:$NJ$33,25,FALSE)</f>
        <v>2.2725638432284567</v>
      </c>
    </row>
    <row r="208" spans="2:6" ht="15.5" x14ac:dyDescent="0.35">
      <c r="B208" s="414">
        <v>311910</v>
      </c>
      <c r="C208" s="415" t="s">
        <v>625</v>
      </c>
      <c r="D208" s="412">
        <f>VLOOKUP(B208,'Equation 5 Direct FTE'!$C$10:$H$379,6,FALSE)</f>
        <v>2.7156951191745531</v>
      </c>
      <c r="E208" s="412">
        <f>HLOOKUP(B208,'Equation 6 Indirect FTE'!$C$9:$NJ$11,3,FALSE)</f>
        <v>2.6696631718977155</v>
      </c>
      <c r="F208" s="413">
        <f>HLOOKUP(B208,'Equation 7 Induced FTE '!$C$9:$NJ$33,25,FALSE)</f>
        <v>2.2883812433977755</v>
      </c>
    </row>
    <row r="209" spans="2:6" ht="15.5" x14ac:dyDescent="0.35">
      <c r="B209" s="414">
        <v>311920</v>
      </c>
      <c r="C209" s="415" t="s">
        <v>626</v>
      </c>
      <c r="D209" s="412">
        <f>VLOOKUP(B209,'Equation 5 Direct FTE'!$C$10:$H$379,6,FALSE)</f>
        <v>2.9182202377363109</v>
      </c>
      <c r="E209" s="412">
        <f>HLOOKUP(B209,'Equation 6 Indirect FTE'!$C$9:$NJ$11,3,FALSE)</f>
        <v>1.6843875379014936</v>
      </c>
      <c r="F209" s="413">
        <f>HLOOKUP(B209,'Equation 7 Induced FTE '!$C$9:$NJ$33,25,FALSE)</f>
        <v>1.952897486848336</v>
      </c>
    </row>
    <row r="210" spans="2:6" ht="15.5" x14ac:dyDescent="0.35">
      <c r="B210" s="414">
        <v>311930</v>
      </c>
      <c r="C210" s="415" t="s">
        <v>627</v>
      </c>
      <c r="D210" s="412">
        <f>VLOOKUP(B210,'Equation 5 Direct FTE'!$C$10:$H$379,6,FALSE)</f>
        <v>2.6011799420282542</v>
      </c>
      <c r="E210" s="412">
        <f>HLOOKUP(B210,'Equation 6 Indirect FTE'!$C$9:$NJ$11,3,FALSE)</f>
        <v>1.4044601662970604</v>
      </c>
      <c r="F210" s="413">
        <f>HLOOKUP(B210,'Equation 7 Induced FTE '!$C$9:$NJ$33,25,FALSE)</f>
        <v>2.1303020933753181</v>
      </c>
    </row>
    <row r="211" spans="2:6" ht="15.5" x14ac:dyDescent="0.35">
      <c r="B211" s="414">
        <v>311940</v>
      </c>
      <c r="C211" s="415" t="s">
        <v>628</v>
      </c>
      <c r="D211" s="412">
        <f>VLOOKUP(B211,'Equation 5 Direct FTE'!$C$10:$H$379,6,FALSE)</f>
        <v>2.2894004535661518</v>
      </c>
      <c r="E211" s="412">
        <f>HLOOKUP(B211,'Equation 6 Indirect FTE'!$C$9:$NJ$11,3,FALSE)</f>
        <v>2.7729914775551046</v>
      </c>
      <c r="F211" s="413">
        <f>HLOOKUP(B211,'Equation 7 Induced FTE '!$C$9:$NJ$33,25,FALSE)</f>
        <v>2.3830630328627755</v>
      </c>
    </row>
    <row r="212" spans="2:6" ht="15.5" x14ac:dyDescent="0.35">
      <c r="B212" s="414">
        <v>311990</v>
      </c>
      <c r="C212" s="415" t="s">
        <v>629</v>
      </c>
      <c r="D212" s="412">
        <f>VLOOKUP(B212,'Equation 5 Direct FTE'!$C$10:$H$379,6,FALSE)</f>
        <v>2.9616949004764015</v>
      </c>
      <c r="E212" s="412">
        <f>HLOOKUP(B212,'Equation 6 Indirect FTE'!$C$9:$NJ$11,3,FALSE)</f>
        <v>2.6159583233857902</v>
      </c>
      <c r="F212" s="413">
        <f>HLOOKUP(B212,'Equation 7 Induced FTE '!$C$9:$NJ$33,25,FALSE)</f>
        <v>2.2789089345055786</v>
      </c>
    </row>
    <row r="213" spans="2:6" ht="15.5" x14ac:dyDescent="0.35">
      <c r="B213" s="414">
        <v>312110</v>
      </c>
      <c r="C213" s="415" t="s">
        <v>630</v>
      </c>
      <c r="D213" s="412">
        <f>VLOOKUP(B213,'Equation 5 Direct FTE'!$C$10:$H$379,6,FALSE)</f>
        <v>2.4869690401384026</v>
      </c>
      <c r="E213" s="412">
        <f>HLOOKUP(B213,'Equation 6 Indirect FTE'!$C$9:$NJ$11,3,FALSE)</f>
        <v>2.1294355532327685</v>
      </c>
      <c r="F213" s="413">
        <f>HLOOKUP(B213,'Equation 7 Induced FTE '!$C$9:$NJ$33,25,FALSE)</f>
        <v>2.1767357874286111</v>
      </c>
    </row>
    <row r="214" spans="2:6" ht="15.5" x14ac:dyDescent="0.35">
      <c r="B214" s="414">
        <v>312120</v>
      </c>
      <c r="C214" s="415" t="s">
        <v>631</v>
      </c>
      <c r="D214" s="412">
        <f>VLOOKUP(B214,'Equation 5 Direct FTE'!$C$10:$H$379,6,FALSE)</f>
        <v>3.2561979962714709</v>
      </c>
      <c r="E214" s="412">
        <f>HLOOKUP(B214,'Equation 6 Indirect FTE'!$C$9:$NJ$11,3,FALSE)</f>
        <v>1.5132992693025065</v>
      </c>
      <c r="F214" s="413">
        <f>HLOOKUP(B214,'Equation 7 Induced FTE '!$C$9:$NJ$33,25,FALSE)</f>
        <v>1.8811885100213825</v>
      </c>
    </row>
    <row r="215" spans="2:6" ht="15.5" x14ac:dyDescent="0.35">
      <c r="B215" s="414">
        <v>312130</v>
      </c>
      <c r="C215" s="415" t="s">
        <v>632</v>
      </c>
      <c r="D215" s="412">
        <f>VLOOKUP(B215,'Equation 5 Direct FTE'!$C$10:$H$379,6,FALSE)</f>
        <v>4.5069654276968398</v>
      </c>
      <c r="E215" s="412">
        <f>HLOOKUP(B215,'Equation 6 Indirect FTE'!$C$9:$NJ$11,3,FALSE)</f>
        <v>3.2703391275755918</v>
      </c>
      <c r="F215" s="413">
        <f>HLOOKUP(B215,'Equation 7 Induced FTE '!$C$9:$NJ$33,25,FALSE)</f>
        <v>2.4410501693048978</v>
      </c>
    </row>
    <row r="216" spans="2:6" ht="15.5" x14ac:dyDescent="0.35">
      <c r="B216" s="414">
        <v>312140</v>
      </c>
      <c r="C216" s="415" t="s">
        <v>633</v>
      </c>
      <c r="D216" s="412">
        <f>VLOOKUP(B216,'Equation 5 Direct FTE'!$C$10:$H$379,6,FALSE)</f>
        <v>2.7416018648482643</v>
      </c>
      <c r="E216" s="412">
        <f>HLOOKUP(B216,'Equation 6 Indirect FTE'!$C$9:$NJ$11,3,FALSE)</f>
        <v>1.4737896550843459</v>
      </c>
      <c r="F216" s="413">
        <f>HLOOKUP(B216,'Equation 7 Induced FTE '!$C$9:$NJ$33,25,FALSE)</f>
        <v>1.8090296282695035</v>
      </c>
    </row>
    <row r="217" spans="2:6" ht="15.5" x14ac:dyDescent="0.35">
      <c r="B217" s="414">
        <v>312200</v>
      </c>
      <c r="C217" s="415" t="s">
        <v>634</v>
      </c>
      <c r="D217" s="412">
        <f>VLOOKUP(B217,'Equation 5 Direct FTE'!$C$10:$H$379,6,FALSE)</f>
        <v>2.2993843447429163</v>
      </c>
      <c r="E217" s="412">
        <f>HLOOKUP(B217,'Equation 6 Indirect FTE'!$C$9:$NJ$11,3,FALSE)</f>
        <v>0.85281687241619775</v>
      </c>
      <c r="F217" s="413">
        <f>HLOOKUP(B217,'Equation 7 Induced FTE '!$C$9:$NJ$33,25,FALSE)</f>
        <v>1.5136271774705925</v>
      </c>
    </row>
    <row r="218" spans="2:6" ht="15.5" x14ac:dyDescent="0.35">
      <c r="B218" s="414">
        <v>313100</v>
      </c>
      <c r="C218" s="415" t="s">
        <v>635</v>
      </c>
      <c r="D218" s="412">
        <f>VLOOKUP(B218,'Equation 5 Direct FTE'!$C$10:$H$379,6,FALSE)</f>
        <v>4.1242284667949853</v>
      </c>
      <c r="E218" s="412">
        <f>HLOOKUP(B218,'Equation 6 Indirect FTE'!$C$9:$NJ$11,3,FALSE)</f>
        <v>1.4515536957714321</v>
      </c>
      <c r="F218" s="413">
        <f>HLOOKUP(B218,'Equation 7 Induced FTE '!$C$9:$NJ$33,25,FALSE)</f>
        <v>1.7806426697621669</v>
      </c>
    </row>
    <row r="219" spans="2:6" ht="15.5" x14ac:dyDescent="0.35">
      <c r="B219" s="414">
        <v>313200</v>
      </c>
      <c r="C219" s="415" t="s">
        <v>636</v>
      </c>
      <c r="D219" s="412">
        <f>VLOOKUP(B219,'Equation 5 Direct FTE'!$C$10:$H$379,6,FALSE)</f>
        <v>3.8233742498713932</v>
      </c>
      <c r="E219" s="412">
        <f>HLOOKUP(B219,'Equation 6 Indirect FTE'!$C$9:$NJ$11,3,FALSE)</f>
        <v>1.5340370990714387</v>
      </c>
      <c r="F219" s="413">
        <f>HLOOKUP(B219,'Equation 7 Induced FTE '!$C$9:$NJ$33,25,FALSE)</f>
        <v>2.0043266710454515</v>
      </c>
    </row>
    <row r="220" spans="2:6" ht="31" x14ac:dyDescent="0.35">
      <c r="B220" s="414">
        <v>313300</v>
      </c>
      <c r="C220" s="415" t="s">
        <v>637</v>
      </c>
      <c r="D220" s="412">
        <f>VLOOKUP(B220,'Equation 5 Direct FTE'!$C$10:$H$379,6,FALSE)</f>
        <v>4.6817552232793931</v>
      </c>
      <c r="E220" s="412">
        <f>HLOOKUP(B220,'Equation 6 Indirect FTE'!$C$9:$NJ$11,3,FALSE)</f>
        <v>1.9594117547949397</v>
      </c>
      <c r="F220" s="413">
        <f>HLOOKUP(B220,'Equation 7 Induced FTE '!$C$9:$NJ$33,25,FALSE)</f>
        <v>2.5773575137676832</v>
      </c>
    </row>
    <row r="221" spans="2:6" ht="15.5" x14ac:dyDescent="0.35">
      <c r="B221" s="414">
        <v>314110</v>
      </c>
      <c r="C221" s="415" t="s">
        <v>638</v>
      </c>
      <c r="D221" s="412">
        <f>VLOOKUP(B221,'Equation 5 Direct FTE'!$C$10:$H$379,6,FALSE)</f>
        <v>3.6188010889036435</v>
      </c>
      <c r="E221" s="412">
        <f>HLOOKUP(B221,'Equation 6 Indirect FTE'!$C$9:$NJ$11,3,FALSE)</f>
        <v>1.1218614096998487</v>
      </c>
      <c r="F221" s="413">
        <f>HLOOKUP(B221,'Equation 7 Induced FTE '!$C$9:$NJ$33,25,FALSE)</f>
        <v>1.825354131507005</v>
      </c>
    </row>
    <row r="222" spans="2:6" ht="15.5" x14ac:dyDescent="0.35">
      <c r="B222" s="414">
        <v>314120</v>
      </c>
      <c r="C222" s="415" t="s">
        <v>639</v>
      </c>
      <c r="D222" s="412">
        <f>VLOOKUP(B222,'Equation 5 Direct FTE'!$C$10:$H$379,6,FALSE)</f>
        <v>5.0877589745755403</v>
      </c>
      <c r="E222" s="412">
        <f>HLOOKUP(B222,'Equation 6 Indirect FTE'!$C$9:$NJ$11,3,FALSE)</f>
        <v>1.9103423162160649</v>
      </c>
      <c r="F222" s="413">
        <f>HLOOKUP(B222,'Equation 7 Induced FTE '!$C$9:$NJ$33,25,FALSE)</f>
        <v>2.4107975606283065</v>
      </c>
    </row>
    <row r="223" spans="2:6" ht="15.5" x14ac:dyDescent="0.35">
      <c r="B223" s="414">
        <v>314900</v>
      </c>
      <c r="C223" s="415" t="s">
        <v>640</v>
      </c>
      <c r="D223" s="412">
        <f>VLOOKUP(B223,'Equation 5 Direct FTE'!$C$10:$H$379,6,FALSE)</f>
        <v>6.0637659339751941</v>
      </c>
      <c r="E223" s="412">
        <f>HLOOKUP(B223,'Equation 6 Indirect FTE'!$C$9:$NJ$11,3,FALSE)</f>
        <v>2.8031268323090419</v>
      </c>
      <c r="F223" s="413">
        <f>HLOOKUP(B223,'Equation 7 Induced FTE '!$C$9:$NJ$33,25,FALSE)</f>
        <v>2.9549984036262367</v>
      </c>
    </row>
    <row r="224" spans="2:6" ht="15.5" x14ac:dyDescent="0.35">
      <c r="B224" s="414">
        <v>315000</v>
      </c>
      <c r="C224" s="415" t="s">
        <v>641</v>
      </c>
      <c r="D224" s="412">
        <f>VLOOKUP(B224,'Equation 5 Direct FTE'!$C$10:$H$379,6,FALSE)</f>
        <v>13.241770055210123</v>
      </c>
      <c r="E224" s="412">
        <f>HLOOKUP(B224,'Equation 6 Indirect FTE'!$C$9:$NJ$11,3,FALSE)</f>
        <v>1.9435313559311087</v>
      </c>
      <c r="F224" s="413">
        <f>HLOOKUP(B224,'Equation 7 Induced FTE '!$C$9:$NJ$33,25,FALSE)</f>
        <v>4.2680071715566372</v>
      </c>
    </row>
    <row r="225" spans="2:6" ht="15.5" x14ac:dyDescent="0.35">
      <c r="B225" s="414">
        <v>316000</v>
      </c>
      <c r="C225" s="415" t="s">
        <v>642</v>
      </c>
      <c r="D225" s="412">
        <f>VLOOKUP(B225,'Equation 5 Direct FTE'!$C$10:$H$379,6,FALSE)</f>
        <v>6.1637620132752771</v>
      </c>
      <c r="E225" s="412">
        <f>HLOOKUP(B225,'Equation 6 Indirect FTE'!$C$9:$NJ$11,3,FALSE)</f>
        <v>1.9895188541496536</v>
      </c>
      <c r="F225" s="413">
        <f>HLOOKUP(B225,'Equation 7 Induced FTE '!$C$9:$NJ$33,25,FALSE)</f>
        <v>2.6108484805391203</v>
      </c>
    </row>
    <row r="226" spans="2:6" ht="15.5" x14ac:dyDescent="0.35">
      <c r="B226" s="414">
        <v>322110</v>
      </c>
      <c r="C226" s="415" t="s">
        <v>643</v>
      </c>
      <c r="D226" s="412">
        <f>VLOOKUP(B226,'Equation 5 Direct FTE'!$C$10:$H$379,6,FALSE)</f>
        <v>0</v>
      </c>
      <c r="E226" s="412">
        <f>HLOOKUP(B226,'Equation 6 Indirect FTE'!$C$9:$NJ$11,3,FALSE)</f>
        <v>0</v>
      </c>
      <c r="F226" s="413">
        <f>HLOOKUP(B226,'Equation 7 Induced FTE '!$C$9:$NJ$33,25,FALSE)</f>
        <v>0</v>
      </c>
    </row>
    <row r="227" spans="2:6" ht="15.5" x14ac:dyDescent="0.35">
      <c r="B227" s="414">
        <v>322120</v>
      </c>
      <c r="C227" s="415" t="s">
        <v>644</v>
      </c>
      <c r="D227" s="412">
        <f>VLOOKUP(B227,'Equation 5 Direct FTE'!$C$10:$H$379,6,FALSE)</f>
        <v>1.8279824067117043</v>
      </c>
      <c r="E227" s="412">
        <f>HLOOKUP(B227,'Equation 6 Indirect FTE'!$C$9:$NJ$11,3,FALSE)</f>
        <v>1.6168523759020061</v>
      </c>
      <c r="F227" s="413">
        <f>HLOOKUP(B227,'Equation 7 Induced FTE '!$C$9:$NJ$33,25,FALSE)</f>
        <v>1.9383527126265259</v>
      </c>
    </row>
    <row r="228" spans="2:6" ht="15.5" x14ac:dyDescent="0.35">
      <c r="B228" s="414">
        <v>322130</v>
      </c>
      <c r="C228" s="415" t="s">
        <v>645</v>
      </c>
      <c r="D228" s="412">
        <f>VLOOKUP(B228,'Equation 5 Direct FTE'!$C$10:$H$379,6,FALSE)</f>
        <v>1.8175519566262641</v>
      </c>
      <c r="E228" s="412">
        <f>HLOOKUP(B228,'Equation 6 Indirect FTE'!$C$9:$NJ$11,3,FALSE)</f>
        <v>1.9421452814690079</v>
      </c>
      <c r="F228" s="413">
        <f>HLOOKUP(B228,'Equation 7 Induced FTE '!$C$9:$NJ$33,25,FALSE)</f>
        <v>2.0918369204373159</v>
      </c>
    </row>
    <row r="229" spans="2:6" ht="15.5" x14ac:dyDescent="0.35">
      <c r="B229" s="414">
        <v>322210</v>
      </c>
      <c r="C229" s="415" t="s">
        <v>646</v>
      </c>
      <c r="D229" s="412">
        <f>VLOOKUP(B229,'Equation 5 Direct FTE'!$C$10:$H$379,6,FALSE)</f>
        <v>2.3429342661634101</v>
      </c>
      <c r="E229" s="412">
        <f>HLOOKUP(B229,'Equation 6 Indirect FTE'!$C$9:$NJ$11,3,FALSE)</f>
        <v>1.3823383904721704</v>
      </c>
      <c r="F229" s="413">
        <f>HLOOKUP(B229,'Equation 7 Induced FTE '!$C$9:$NJ$33,25,FALSE)</f>
        <v>1.9009638052792894</v>
      </c>
    </row>
    <row r="230" spans="2:6" ht="31" x14ac:dyDescent="0.35">
      <c r="B230" s="414">
        <v>322220</v>
      </c>
      <c r="C230" s="415" t="s">
        <v>647</v>
      </c>
      <c r="D230" s="412">
        <f>VLOOKUP(B230,'Equation 5 Direct FTE'!$C$10:$H$379,6,FALSE)</f>
        <v>2.5263914572136428</v>
      </c>
      <c r="E230" s="412">
        <f>HLOOKUP(B230,'Equation 6 Indirect FTE'!$C$9:$NJ$11,3,FALSE)</f>
        <v>1.5016270408229473</v>
      </c>
      <c r="F230" s="413">
        <f>HLOOKUP(B230,'Equation 7 Induced FTE '!$C$9:$NJ$33,25,FALSE)</f>
        <v>1.9687875559775434</v>
      </c>
    </row>
    <row r="231" spans="2:6" ht="15.5" x14ac:dyDescent="0.35">
      <c r="B231" s="414">
        <v>322230</v>
      </c>
      <c r="C231" s="415" t="s">
        <v>648</v>
      </c>
      <c r="D231" s="412">
        <f>VLOOKUP(B231,'Equation 5 Direct FTE'!$C$10:$H$379,6,FALSE)</f>
        <v>2.5924003048909414</v>
      </c>
      <c r="E231" s="412">
        <f>HLOOKUP(B231,'Equation 6 Indirect FTE'!$C$9:$NJ$11,3,FALSE)</f>
        <v>1.7322980247570348</v>
      </c>
      <c r="F231" s="413">
        <f>HLOOKUP(B231,'Equation 7 Induced FTE '!$C$9:$NJ$33,25,FALSE)</f>
        <v>2.0221023583908488</v>
      </c>
    </row>
    <row r="232" spans="2:6" ht="15.5" x14ac:dyDescent="0.35">
      <c r="B232" s="414">
        <v>322291</v>
      </c>
      <c r="C232" s="415" t="s">
        <v>649</v>
      </c>
      <c r="D232" s="412">
        <f>VLOOKUP(B232,'Equation 5 Direct FTE'!$C$10:$H$379,6,FALSE)</f>
        <v>1.9396913284051112</v>
      </c>
      <c r="E232" s="412">
        <f>HLOOKUP(B232,'Equation 6 Indirect FTE'!$C$9:$NJ$11,3,FALSE)</f>
        <v>1.3998983301132719</v>
      </c>
      <c r="F232" s="413">
        <f>HLOOKUP(B232,'Equation 7 Induced FTE '!$C$9:$NJ$33,25,FALSE)</f>
        <v>1.8993426720648399</v>
      </c>
    </row>
    <row r="233" spans="2:6" ht="31" x14ac:dyDescent="0.35">
      <c r="B233" s="414">
        <v>322299</v>
      </c>
      <c r="C233" s="415" t="s">
        <v>650</v>
      </c>
      <c r="D233" s="412">
        <f>VLOOKUP(B233,'Equation 5 Direct FTE'!$C$10:$H$379,6,FALSE)</f>
        <v>2.7395305196148478</v>
      </c>
      <c r="E233" s="412">
        <f>HLOOKUP(B233,'Equation 6 Indirect FTE'!$C$9:$NJ$11,3,FALSE)</f>
        <v>1.8383869656622855</v>
      </c>
      <c r="F233" s="413">
        <f>HLOOKUP(B233,'Equation 7 Induced FTE '!$C$9:$NJ$33,25,FALSE)</f>
        <v>2.1260649309606623</v>
      </c>
    </row>
    <row r="234" spans="2:6" ht="15.5" x14ac:dyDescent="0.35">
      <c r="B234" s="414">
        <v>323110</v>
      </c>
      <c r="C234" s="415" t="s">
        <v>651</v>
      </c>
      <c r="D234" s="412">
        <f>VLOOKUP(B234,'Equation 5 Direct FTE'!$C$10:$H$379,6,FALSE)</f>
        <v>5.2634540809001038</v>
      </c>
      <c r="E234" s="412">
        <f>HLOOKUP(B234,'Equation 6 Indirect FTE'!$C$9:$NJ$11,3,FALSE)</f>
        <v>2.2048172380783866</v>
      </c>
      <c r="F234" s="413">
        <f>HLOOKUP(B234,'Equation 7 Induced FTE '!$C$9:$NJ$33,25,FALSE)</f>
        <v>2.8629578509935572</v>
      </c>
    </row>
    <row r="235" spans="2:6" ht="15.5" x14ac:dyDescent="0.35">
      <c r="B235" s="414">
        <v>323120</v>
      </c>
      <c r="C235" s="415" t="s">
        <v>652</v>
      </c>
      <c r="D235" s="412">
        <f>VLOOKUP(B235,'Equation 5 Direct FTE'!$C$10:$H$379,6,FALSE)</f>
        <v>7.569908244114405</v>
      </c>
      <c r="E235" s="412">
        <f>HLOOKUP(B235,'Equation 6 Indirect FTE'!$C$9:$NJ$11,3,FALSE)</f>
        <v>2.0642340432133963</v>
      </c>
      <c r="F235" s="413">
        <f>HLOOKUP(B235,'Equation 7 Induced FTE '!$C$9:$NJ$33,25,FALSE)</f>
        <v>3.5345603900016962</v>
      </c>
    </row>
    <row r="236" spans="2:6" ht="15.5" x14ac:dyDescent="0.35">
      <c r="B236" s="414">
        <v>324110</v>
      </c>
      <c r="C236" s="415" t="s">
        <v>653</v>
      </c>
      <c r="D236" s="412">
        <f>VLOOKUP(B236,'Equation 5 Direct FTE'!$C$10:$H$379,6,FALSE)</f>
        <v>0.98377903632048902</v>
      </c>
      <c r="E236" s="412">
        <f>HLOOKUP(B236,'Equation 6 Indirect FTE'!$C$9:$NJ$11,3,FALSE)</f>
        <v>0.7578572711840792</v>
      </c>
      <c r="F236" s="413">
        <f>HLOOKUP(B236,'Equation 7 Induced FTE '!$C$9:$NJ$33,25,FALSE)</f>
        <v>1.5503176648432344</v>
      </c>
    </row>
    <row r="237" spans="2:6" ht="31" x14ac:dyDescent="0.35">
      <c r="B237" s="414">
        <v>324121</v>
      </c>
      <c r="C237" s="415" t="s">
        <v>654</v>
      </c>
      <c r="D237" s="412">
        <f>VLOOKUP(B237,'Equation 5 Direct FTE'!$C$10:$H$379,6,FALSE)</f>
        <v>1.4981858752367185</v>
      </c>
      <c r="E237" s="412">
        <f>HLOOKUP(B237,'Equation 6 Indirect FTE'!$C$9:$NJ$11,3,FALSE)</f>
        <v>1.7350230804903228</v>
      </c>
      <c r="F237" s="413">
        <f>HLOOKUP(B237,'Equation 7 Induced FTE '!$C$9:$NJ$33,25,FALSE)</f>
        <v>2.2694165533056552</v>
      </c>
    </row>
    <row r="238" spans="2:6" ht="31" x14ac:dyDescent="0.35">
      <c r="B238" s="414">
        <v>324122</v>
      </c>
      <c r="C238" s="415" t="s">
        <v>655</v>
      </c>
      <c r="D238" s="412">
        <f>VLOOKUP(B238,'Equation 5 Direct FTE'!$C$10:$H$379,6,FALSE)</f>
        <v>1.9101940183380224</v>
      </c>
      <c r="E238" s="412">
        <f>HLOOKUP(B238,'Equation 6 Indirect FTE'!$C$9:$NJ$11,3,FALSE)</f>
        <v>1.6138428942276897</v>
      </c>
      <c r="F238" s="413">
        <f>HLOOKUP(B238,'Equation 7 Induced FTE '!$C$9:$NJ$33,25,FALSE)</f>
        <v>2.260391025188651</v>
      </c>
    </row>
    <row r="239" spans="2:6" ht="31" x14ac:dyDescent="0.35">
      <c r="B239" s="414">
        <v>324190</v>
      </c>
      <c r="C239" s="415" t="s">
        <v>656</v>
      </c>
      <c r="D239" s="412">
        <f>VLOOKUP(B239,'Equation 5 Direct FTE'!$C$10:$H$379,6,FALSE)</f>
        <v>1.8138151892713861</v>
      </c>
      <c r="E239" s="412">
        <f>HLOOKUP(B239,'Equation 6 Indirect FTE'!$C$9:$NJ$11,3,FALSE)</f>
        <v>1.2470505977497863</v>
      </c>
      <c r="F239" s="413">
        <f>HLOOKUP(B239,'Equation 7 Induced FTE '!$C$9:$NJ$33,25,FALSE)</f>
        <v>1.8613261481842145</v>
      </c>
    </row>
    <row r="240" spans="2:6" ht="15.5" x14ac:dyDescent="0.35">
      <c r="B240" s="414">
        <v>325110</v>
      </c>
      <c r="C240" s="415" t="s">
        <v>657</v>
      </c>
      <c r="D240" s="412">
        <f>VLOOKUP(B240,'Equation 5 Direct FTE'!$C$10:$H$379,6,FALSE)</f>
        <v>1.1600687740804179</v>
      </c>
      <c r="E240" s="412">
        <f>HLOOKUP(B240,'Equation 6 Indirect FTE'!$C$9:$NJ$11,3,FALSE)</f>
        <v>0.8207999541260238</v>
      </c>
      <c r="F240" s="413">
        <f>HLOOKUP(B240,'Equation 7 Induced FTE '!$C$9:$NJ$33,25,FALSE)</f>
        <v>1.6297151735493751</v>
      </c>
    </row>
    <row r="241" spans="2:6" ht="15.5" x14ac:dyDescent="0.35">
      <c r="B241" s="414">
        <v>325120</v>
      </c>
      <c r="C241" s="415" t="s">
        <v>658</v>
      </c>
      <c r="D241" s="412">
        <f>VLOOKUP(B241,'Equation 5 Direct FTE'!$C$10:$H$379,6,FALSE)</f>
        <v>3.107311255650254</v>
      </c>
      <c r="E241" s="412">
        <f>HLOOKUP(B241,'Equation 6 Indirect FTE'!$C$9:$NJ$11,3,FALSE)</f>
        <v>1.3855752286820868</v>
      </c>
      <c r="F241" s="413">
        <f>HLOOKUP(B241,'Equation 7 Induced FTE '!$C$9:$NJ$33,25,FALSE)</f>
        <v>2.9787729414516764</v>
      </c>
    </row>
    <row r="242" spans="2:6" ht="15.5" x14ac:dyDescent="0.35">
      <c r="B242" s="414">
        <v>325130</v>
      </c>
      <c r="C242" s="415" t="s">
        <v>659</v>
      </c>
      <c r="D242" s="412">
        <f>VLOOKUP(B242,'Equation 5 Direct FTE'!$C$10:$H$379,6,FALSE)</f>
        <v>2.7181424315321157</v>
      </c>
      <c r="E242" s="412">
        <f>HLOOKUP(B242,'Equation 6 Indirect FTE'!$C$9:$NJ$11,3,FALSE)</f>
        <v>1.2349700769769933</v>
      </c>
      <c r="F242" s="413">
        <f>HLOOKUP(B242,'Equation 7 Induced FTE '!$C$9:$NJ$33,25,FALSE)</f>
        <v>1.9086430477259533</v>
      </c>
    </row>
    <row r="243" spans="2:6" ht="15.5" x14ac:dyDescent="0.35">
      <c r="B243" s="414">
        <v>325180</v>
      </c>
      <c r="C243" s="415" t="s">
        <v>660</v>
      </c>
      <c r="D243" s="412">
        <f>VLOOKUP(B243,'Equation 5 Direct FTE'!$C$10:$H$379,6,FALSE)</f>
        <v>1.5111713212313607</v>
      </c>
      <c r="E243" s="412">
        <f>HLOOKUP(B243,'Equation 6 Indirect FTE'!$C$9:$NJ$11,3,FALSE)</f>
        <v>1.4829199057099181</v>
      </c>
      <c r="F243" s="413">
        <f>HLOOKUP(B243,'Equation 7 Induced FTE '!$C$9:$NJ$33,25,FALSE)</f>
        <v>1.9223645379069292</v>
      </c>
    </row>
    <row r="244" spans="2:6" ht="15.5" x14ac:dyDescent="0.35">
      <c r="B244" s="414">
        <v>325190</v>
      </c>
      <c r="C244" s="415" t="s">
        <v>661</v>
      </c>
      <c r="D244" s="412">
        <f>VLOOKUP(B244,'Equation 5 Direct FTE'!$C$10:$H$379,6,FALSE)</f>
        <v>1.8181775574427224</v>
      </c>
      <c r="E244" s="412">
        <f>HLOOKUP(B244,'Equation 6 Indirect FTE'!$C$9:$NJ$11,3,FALSE)</f>
        <v>1.3790271122431685</v>
      </c>
      <c r="F244" s="413">
        <f>HLOOKUP(B244,'Equation 7 Induced FTE '!$C$9:$NJ$33,25,FALSE)</f>
        <v>1.8645884650391533</v>
      </c>
    </row>
    <row r="245" spans="2:6" ht="15.5" x14ac:dyDescent="0.35">
      <c r="B245" s="414">
        <v>325211</v>
      </c>
      <c r="C245" s="415" t="s">
        <v>662</v>
      </c>
      <c r="D245" s="412">
        <f>VLOOKUP(B245,'Equation 5 Direct FTE'!$C$10:$H$379,6,FALSE)</f>
        <v>2.1830093842445639</v>
      </c>
      <c r="E245" s="412">
        <f>HLOOKUP(B245,'Equation 6 Indirect FTE'!$C$9:$NJ$11,3,FALSE)</f>
        <v>1.2165996532978691</v>
      </c>
      <c r="F245" s="413">
        <f>HLOOKUP(B245,'Equation 7 Induced FTE '!$C$9:$NJ$33,25,FALSE)</f>
        <v>1.824192468357142</v>
      </c>
    </row>
    <row r="246" spans="2:6" ht="31" x14ac:dyDescent="0.35">
      <c r="B246" s="414" t="s">
        <v>398</v>
      </c>
      <c r="C246" s="415" t="s">
        <v>663</v>
      </c>
      <c r="D246" s="412">
        <f>VLOOKUP(B246,'Equation 5 Direct FTE'!$C$10:$H$379,6,FALSE)</f>
        <v>2.4810517198609006</v>
      </c>
      <c r="E246" s="412">
        <f>HLOOKUP(B246,'Equation 6 Indirect FTE'!$C$9:$NJ$11,3,FALSE)</f>
        <v>1.3442501414023114</v>
      </c>
      <c r="F246" s="413">
        <f>HLOOKUP(B246,'Equation 7 Induced FTE '!$C$9:$NJ$33,25,FALSE)</f>
        <v>1.8770191978051081</v>
      </c>
    </row>
    <row r="247" spans="2:6" ht="15.5" x14ac:dyDescent="0.35">
      <c r="B247" s="414">
        <v>325411</v>
      </c>
      <c r="C247" s="415" t="s">
        <v>664</v>
      </c>
      <c r="D247" s="412">
        <f>VLOOKUP(B247,'Equation 5 Direct FTE'!$C$10:$H$379,6,FALSE)</f>
        <v>1.4793275399530681</v>
      </c>
      <c r="E247" s="412">
        <f>HLOOKUP(B247,'Equation 6 Indirect FTE'!$C$9:$NJ$11,3,FALSE)</f>
        <v>1.6367206022156804</v>
      </c>
      <c r="F247" s="413">
        <f>HLOOKUP(B247,'Equation 7 Induced FTE '!$C$9:$NJ$33,25,FALSE)</f>
        <v>2.2555098218738383</v>
      </c>
    </row>
    <row r="248" spans="2:6" ht="15.5" x14ac:dyDescent="0.35">
      <c r="B248" s="414">
        <v>325412</v>
      </c>
      <c r="C248" s="415" t="s">
        <v>665</v>
      </c>
      <c r="D248" s="412">
        <f>VLOOKUP(B248,'Equation 5 Direct FTE'!$C$10:$H$379,6,FALSE)</f>
        <v>1.3720847946665382</v>
      </c>
      <c r="E248" s="412">
        <f>HLOOKUP(B248,'Equation 6 Indirect FTE'!$C$9:$NJ$11,3,FALSE)</f>
        <v>1.4434522031705248</v>
      </c>
      <c r="F248" s="413">
        <f>HLOOKUP(B248,'Equation 7 Induced FTE '!$C$9:$NJ$33,25,FALSE)</f>
        <v>2.1635567222065903</v>
      </c>
    </row>
    <row r="249" spans="2:6" ht="15.5" x14ac:dyDescent="0.35">
      <c r="B249" s="414">
        <v>325413</v>
      </c>
      <c r="C249" s="415" t="s">
        <v>666</v>
      </c>
      <c r="D249" s="412">
        <f>VLOOKUP(B249,'Equation 5 Direct FTE'!$C$10:$H$379,6,FALSE)</f>
        <v>1.6528209050691762</v>
      </c>
      <c r="E249" s="412">
        <f>HLOOKUP(B249,'Equation 6 Indirect FTE'!$C$9:$NJ$11,3,FALSE)</f>
        <v>1.4588155911257785</v>
      </c>
      <c r="F249" s="413">
        <f>HLOOKUP(B249,'Equation 7 Induced FTE '!$C$9:$NJ$33,25,FALSE)</f>
        <v>2.1509293920503443</v>
      </c>
    </row>
    <row r="250" spans="2:6" ht="31" x14ac:dyDescent="0.35">
      <c r="B250" s="414">
        <v>325414</v>
      </c>
      <c r="C250" s="415" t="s">
        <v>667</v>
      </c>
      <c r="D250" s="412">
        <f>VLOOKUP(B250,'Equation 5 Direct FTE'!$C$10:$H$379,6,FALSE)</f>
        <v>1.1978751651923483</v>
      </c>
      <c r="E250" s="412">
        <f>HLOOKUP(B250,'Equation 6 Indirect FTE'!$C$9:$NJ$11,3,FALSE)</f>
        <v>0.87911133431888389</v>
      </c>
      <c r="F250" s="413">
        <f>HLOOKUP(B250,'Equation 7 Induced FTE '!$C$9:$NJ$33,25,FALSE)</f>
        <v>1.5905103221597934</v>
      </c>
    </row>
    <row r="251" spans="2:6" ht="15.5" x14ac:dyDescent="0.35">
      <c r="B251" s="414">
        <v>325310</v>
      </c>
      <c r="C251" s="415" t="s">
        <v>668</v>
      </c>
      <c r="D251" s="412">
        <f>VLOOKUP(B251,'Equation 5 Direct FTE'!$C$10:$H$379,6,FALSE)</f>
        <v>2.2238268000657002</v>
      </c>
      <c r="E251" s="412">
        <f>HLOOKUP(B251,'Equation 6 Indirect FTE'!$C$9:$NJ$11,3,FALSE)</f>
        <v>1.6396897574258413</v>
      </c>
      <c r="F251" s="413">
        <f>HLOOKUP(B251,'Equation 7 Induced FTE '!$C$9:$NJ$33,25,FALSE)</f>
        <v>1.9983415606170649</v>
      </c>
    </row>
    <row r="252" spans="2:6" ht="31" x14ac:dyDescent="0.35">
      <c r="B252" s="414">
        <v>325320</v>
      </c>
      <c r="C252" s="415" t="s">
        <v>669</v>
      </c>
      <c r="D252" s="412">
        <f>VLOOKUP(B252,'Equation 5 Direct FTE'!$C$10:$H$379,6,FALSE)</f>
        <v>1.7007123563132369</v>
      </c>
      <c r="E252" s="412">
        <f>HLOOKUP(B252,'Equation 6 Indirect FTE'!$C$9:$NJ$11,3,FALSE)</f>
        <v>1.174870332645495</v>
      </c>
      <c r="F252" s="413">
        <f>HLOOKUP(B252,'Equation 7 Induced FTE '!$C$9:$NJ$33,25,FALSE)</f>
        <v>1.7646641727636356</v>
      </c>
    </row>
    <row r="253" spans="2:6" ht="15.5" x14ac:dyDescent="0.35">
      <c r="B253" s="414">
        <v>325510</v>
      </c>
      <c r="C253" s="415" t="s">
        <v>670</v>
      </c>
      <c r="D253" s="412">
        <f>VLOOKUP(B253,'Equation 5 Direct FTE'!$C$10:$H$379,6,FALSE)</f>
        <v>2.2296899240877224</v>
      </c>
      <c r="E253" s="412">
        <f>HLOOKUP(B253,'Equation 6 Indirect FTE'!$C$9:$NJ$11,3,FALSE)</f>
        <v>1.1553498146761574</v>
      </c>
      <c r="F253" s="413">
        <f>HLOOKUP(B253,'Equation 7 Induced FTE '!$C$9:$NJ$33,25,FALSE)</f>
        <v>1.7477615012480301</v>
      </c>
    </row>
    <row r="254" spans="2:6" ht="15.5" x14ac:dyDescent="0.35">
      <c r="B254" s="414">
        <v>325520</v>
      </c>
      <c r="C254" s="415" t="s">
        <v>671</v>
      </c>
      <c r="D254" s="412">
        <f>VLOOKUP(B254,'Equation 5 Direct FTE'!$C$10:$H$379,6,FALSE)</f>
        <v>1.8649962523037185</v>
      </c>
      <c r="E254" s="412">
        <f>HLOOKUP(B254,'Equation 6 Indirect FTE'!$C$9:$NJ$11,3,FALSE)</f>
        <v>1.4718318487887552</v>
      </c>
      <c r="F254" s="413">
        <f>HLOOKUP(B254,'Equation 7 Induced FTE '!$C$9:$NJ$33,25,FALSE)</f>
        <v>1.8992474553560856</v>
      </c>
    </row>
    <row r="255" spans="2:6" ht="15.5" x14ac:dyDescent="0.35">
      <c r="B255" s="414">
        <v>325610</v>
      </c>
      <c r="C255" s="415" t="s">
        <v>672</v>
      </c>
      <c r="D255" s="412">
        <f>VLOOKUP(B255,'Equation 5 Direct FTE'!$C$10:$H$379,6,FALSE)</f>
        <v>1.650284223962303</v>
      </c>
      <c r="E255" s="412">
        <f>HLOOKUP(B255,'Equation 6 Indirect FTE'!$C$9:$NJ$11,3,FALSE)</f>
        <v>1.4434671928989782</v>
      </c>
      <c r="F255" s="413">
        <f>HLOOKUP(B255,'Equation 7 Induced FTE '!$C$9:$NJ$33,25,FALSE)</f>
        <v>1.8570551872825012</v>
      </c>
    </row>
    <row r="256" spans="2:6" ht="15.5" x14ac:dyDescent="0.35">
      <c r="B256" s="414">
        <v>325620</v>
      </c>
      <c r="C256" s="415" t="s">
        <v>673</v>
      </c>
      <c r="D256" s="412">
        <f>VLOOKUP(B256,'Equation 5 Direct FTE'!$C$10:$H$379,6,FALSE)</f>
        <v>2.5682918636991245</v>
      </c>
      <c r="E256" s="412">
        <f>HLOOKUP(B256,'Equation 6 Indirect FTE'!$C$9:$NJ$11,3,FALSE)</f>
        <v>1.5373656698435094</v>
      </c>
      <c r="F256" s="413">
        <f>HLOOKUP(B256,'Equation 7 Induced FTE '!$C$9:$NJ$33,25,FALSE)</f>
        <v>1.9134400748193219</v>
      </c>
    </row>
    <row r="257" spans="2:6" ht="15.5" x14ac:dyDescent="0.35">
      <c r="B257" s="414">
        <v>325910</v>
      </c>
      <c r="C257" s="415" t="s">
        <v>674</v>
      </c>
      <c r="D257" s="412">
        <f>VLOOKUP(B257,'Equation 5 Direct FTE'!$C$10:$H$379,6,FALSE)</f>
        <v>2.2427001654280132</v>
      </c>
      <c r="E257" s="412">
        <f>HLOOKUP(B257,'Equation 6 Indirect FTE'!$C$9:$NJ$11,3,FALSE)</f>
        <v>1.5011741162967271</v>
      </c>
      <c r="F257" s="413">
        <f>HLOOKUP(B257,'Equation 7 Induced FTE '!$C$9:$NJ$33,25,FALSE)</f>
        <v>1.9747666383383273</v>
      </c>
    </row>
    <row r="258" spans="2:6" ht="31" x14ac:dyDescent="0.35">
      <c r="B258" s="414" t="s">
        <v>675</v>
      </c>
      <c r="C258" s="415" t="s">
        <v>676</v>
      </c>
      <c r="D258" s="412">
        <f>VLOOKUP(B258,'Equation 5 Direct FTE'!$C$10:$H$379,6,FALSE)</f>
        <v>2.2794000477470013</v>
      </c>
      <c r="E258" s="412">
        <f>HLOOKUP(B258,'Equation 6 Indirect FTE'!$C$9:$NJ$11,3,FALSE)</f>
        <v>1.4336227103395842</v>
      </c>
      <c r="F258" s="413">
        <f>HLOOKUP(B258,'Equation 7 Induced FTE '!$C$9:$NJ$33,25,FALSE)</f>
        <v>1.9010541002895731</v>
      </c>
    </row>
    <row r="259" spans="2:6" ht="31" x14ac:dyDescent="0.35">
      <c r="B259" s="414">
        <v>326110</v>
      </c>
      <c r="C259" s="415" t="s">
        <v>677</v>
      </c>
      <c r="D259" s="412">
        <f>VLOOKUP(B259,'Equation 5 Direct FTE'!$C$10:$H$379,6,FALSE)</f>
        <v>2.4550754722331183</v>
      </c>
      <c r="E259" s="412">
        <f>HLOOKUP(B259,'Equation 6 Indirect FTE'!$C$9:$NJ$11,3,FALSE)</f>
        <v>1.4327015940858425</v>
      </c>
      <c r="F259" s="413">
        <f>HLOOKUP(B259,'Equation 7 Induced FTE '!$C$9:$NJ$33,25,FALSE)</f>
        <v>1.8371775869611446</v>
      </c>
    </row>
    <row r="260" spans="2:6" ht="31" x14ac:dyDescent="0.35">
      <c r="B260" s="414">
        <v>326120</v>
      </c>
      <c r="C260" s="415" t="s">
        <v>678</v>
      </c>
      <c r="D260" s="412">
        <f>VLOOKUP(B260,'Equation 5 Direct FTE'!$C$10:$H$379,6,FALSE)</f>
        <v>2.8013261058029477</v>
      </c>
      <c r="E260" s="412">
        <f>HLOOKUP(B260,'Equation 6 Indirect FTE'!$C$9:$NJ$11,3,FALSE)</f>
        <v>1.1336178321163026</v>
      </c>
      <c r="F260" s="413">
        <f>HLOOKUP(B260,'Equation 7 Induced FTE '!$C$9:$NJ$33,25,FALSE)</f>
        <v>1.8876044120322073</v>
      </c>
    </row>
    <row r="261" spans="2:6" ht="31" x14ac:dyDescent="0.35">
      <c r="B261" s="414">
        <v>326130</v>
      </c>
      <c r="C261" s="415" t="s">
        <v>679</v>
      </c>
      <c r="D261" s="412">
        <f>VLOOKUP(B261,'Equation 5 Direct FTE'!$C$10:$H$379,6,FALSE)</f>
        <v>3.2923765110590977</v>
      </c>
      <c r="E261" s="412">
        <f>HLOOKUP(B261,'Equation 6 Indirect FTE'!$C$9:$NJ$11,3,FALSE)</f>
        <v>1.2397875087021792</v>
      </c>
      <c r="F261" s="413">
        <f>HLOOKUP(B261,'Equation 7 Induced FTE '!$C$9:$NJ$33,25,FALSE)</f>
        <v>2.2145750780281794</v>
      </c>
    </row>
    <row r="262" spans="2:6" ht="15.5" x14ac:dyDescent="0.35">
      <c r="B262" s="414">
        <v>326140</v>
      </c>
      <c r="C262" s="415" t="s">
        <v>680</v>
      </c>
      <c r="D262" s="412">
        <f>VLOOKUP(B262,'Equation 5 Direct FTE'!$C$10:$H$379,6,FALSE)</f>
        <v>2.7792993059295812</v>
      </c>
      <c r="E262" s="412">
        <f>HLOOKUP(B262,'Equation 6 Indirect FTE'!$C$9:$NJ$11,3,FALSE)</f>
        <v>1.7872386536220946</v>
      </c>
      <c r="F262" s="413">
        <f>HLOOKUP(B262,'Equation 7 Induced FTE '!$C$9:$NJ$33,25,FALSE)</f>
        <v>1.9423222953628796</v>
      </c>
    </row>
    <row r="263" spans="2:6" ht="31" x14ac:dyDescent="0.35">
      <c r="B263" s="414">
        <v>326150</v>
      </c>
      <c r="C263" s="415" t="s">
        <v>681</v>
      </c>
      <c r="D263" s="412">
        <f>VLOOKUP(B263,'Equation 5 Direct FTE'!$C$10:$H$379,6,FALSE)</f>
        <v>2.4918367723273267</v>
      </c>
      <c r="E263" s="412">
        <f>HLOOKUP(B263,'Equation 6 Indirect FTE'!$C$9:$NJ$11,3,FALSE)</f>
        <v>1.6124091006747125</v>
      </c>
      <c r="F263" s="413">
        <f>HLOOKUP(B263,'Equation 7 Induced FTE '!$C$9:$NJ$33,25,FALSE)</f>
        <v>1.9568761127679914</v>
      </c>
    </row>
    <row r="264" spans="2:6" ht="15.5" x14ac:dyDescent="0.35">
      <c r="B264" s="414">
        <v>326160</v>
      </c>
      <c r="C264" s="415" t="s">
        <v>682</v>
      </c>
      <c r="D264" s="412">
        <f>VLOOKUP(B264,'Equation 5 Direct FTE'!$C$10:$H$379,6,FALSE)</f>
        <v>2.2466451819244533</v>
      </c>
      <c r="E264" s="412">
        <f>HLOOKUP(B264,'Equation 6 Indirect FTE'!$C$9:$NJ$11,3,FALSE)</f>
        <v>1.2849107939701168</v>
      </c>
      <c r="F264" s="413">
        <f>HLOOKUP(B264,'Equation 7 Induced FTE '!$C$9:$NJ$33,25,FALSE)</f>
        <v>1.7643033855174863</v>
      </c>
    </row>
    <row r="265" spans="2:6" ht="15.5" x14ac:dyDescent="0.35">
      <c r="B265" s="414">
        <v>326190</v>
      </c>
      <c r="C265" s="415" t="s">
        <v>683</v>
      </c>
      <c r="D265" s="412">
        <f>VLOOKUP(B265,'Equation 5 Direct FTE'!$C$10:$H$379,6,FALSE)</f>
        <v>2.749875141255965</v>
      </c>
      <c r="E265" s="412">
        <f>HLOOKUP(B265,'Equation 6 Indirect FTE'!$C$9:$NJ$11,3,FALSE)</f>
        <v>1.6812567423924185</v>
      </c>
      <c r="F265" s="413">
        <f>HLOOKUP(B265,'Equation 7 Induced FTE '!$C$9:$NJ$33,25,FALSE)</f>
        <v>1.9921972227461104</v>
      </c>
    </row>
    <row r="266" spans="2:6" ht="15.5" x14ac:dyDescent="0.35">
      <c r="B266" s="414">
        <v>326210</v>
      </c>
      <c r="C266" s="415" t="s">
        <v>684</v>
      </c>
      <c r="D266" s="412">
        <f>VLOOKUP(B266,'Equation 5 Direct FTE'!$C$10:$H$379,6,FALSE)</f>
        <v>2.364471063463164</v>
      </c>
      <c r="E266" s="412">
        <f>HLOOKUP(B266,'Equation 6 Indirect FTE'!$C$9:$NJ$11,3,FALSE)</f>
        <v>1.5077473779562696</v>
      </c>
      <c r="F266" s="413">
        <f>HLOOKUP(B266,'Equation 7 Induced FTE '!$C$9:$NJ$33,25,FALSE)</f>
        <v>1.8702345132783353</v>
      </c>
    </row>
    <row r="267" spans="2:6" ht="31" x14ac:dyDescent="0.35">
      <c r="B267" s="414">
        <v>326220</v>
      </c>
      <c r="C267" s="415" t="s">
        <v>685</v>
      </c>
      <c r="D267" s="412">
        <f>VLOOKUP(B267,'Equation 5 Direct FTE'!$C$10:$H$379,6,FALSE)</f>
        <v>4.2724855104958257</v>
      </c>
      <c r="E267" s="412">
        <f>HLOOKUP(B267,'Equation 6 Indirect FTE'!$C$9:$NJ$11,3,FALSE)</f>
        <v>1.3558580276875141</v>
      </c>
      <c r="F267" s="413">
        <f>HLOOKUP(B267,'Equation 7 Induced FTE '!$C$9:$NJ$33,25,FALSE)</f>
        <v>2.4293121408491571</v>
      </c>
    </row>
    <row r="268" spans="2:6" ht="15.5" x14ac:dyDescent="0.35">
      <c r="B268" s="414">
        <v>326290</v>
      </c>
      <c r="C268" s="415" t="s">
        <v>686</v>
      </c>
      <c r="D268" s="412">
        <f>VLOOKUP(B268,'Equation 5 Direct FTE'!$C$10:$H$379,6,FALSE)</f>
        <v>2.6425471114067216</v>
      </c>
      <c r="E268" s="412">
        <f>HLOOKUP(B268,'Equation 6 Indirect FTE'!$C$9:$NJ$11,3,FALSE)</f>
        <v>1.6986185213436613</v>
      </c>
      <c r="F268" s="413">
        <f>HLOOKUP(B268,'Equation 7 Induced FTE '!$C$9:$NJ$33,25,FALSE)</f>
        <v>1.9526319063512041</v>
      </c>
    </row>
    <row r="269" spans="2:6" ht="15.5" x14ac:dyDescent="0.35">
      <c r="B269" s="414">
        <v>420000</v>
      </c>
      <c r="C269" s="415" t="s">
        <v>687</v>
      </c>
      <c r="D269" s="412">
        <f>VLOOKUP(B269,'Equation 5 Direct FTE'!$C$10:$H$379,6,FALSE)</f>
        <v>3.1164714234894908</v>
      </c>
      <c r="E269" s="412">
        <f>HLOOKUP(B269,'Equation 6 Indirect FTE'!$C$9:$NJ$11,3,FALSE)</f>
        <v>2.3958132379739703</v>
      </c>
      <c r="F269" s="413">
        <f>HLOOKUP(B269,'Equation 7 Induced FTE '!$C$9:$NJ$33,25,FALSE)</f>
        <v>2.9764933128990561</v>
      </c>
    </row>
    <row r="270" spans="2:6" ht="15.5" x14ac:dyDescent="0.35">
      <c r="B270" s="414">
        <v>441000</v>
      </c>
      <c r="C270" s="415" t="s">
        <v>688</v>
      </c>
      <c r="D270" s="412">
        <f>VLOOKUP(B270,'Equation 5 Direct FTE'!$C$10:$H$379,6,FALSE)</f>
        <v>6.4191129338106778</v>
      </c>
      <c r="E270" s="412">
        <f>HLOOKUP(B270,'Equation 6 Indirect FTE'!$C$9:$NJ$11,3,FALSE)</f>
        <v>1.5712559978898026</v>
      </c>
      <c r="F270" s="413">
        <f>HLOOKUP(B270,'Equation 7 Induced FTE '!$C$9:$NJ$33,25,FALSE)</f>
        <v>3.6089983830041557</v>
      </c>
    </row>
    <row r="271" spans="2:6" ht="15.5" x14ac:dyDescent="0.35">
      <c r="B271" s="414">
        <v>445000</v>
      </c>
      <c r="C271" s="415" t="s">
        <v>689</v>
      </c>
      <c r="D271" s="412">
        <f>VLOOKUP(B271,'Equation 5 Direct FTE'!$C$10:$H$379,6,FALSE)</f>
        <v>10.451516832890896</v>
      </c>
      <c r="E271" s="412">
        <f>HLOOKUP(B271,'Equation 6 Indirect FTE'!$C$9:$NJ$11,3,FALSE)</f>
        <v>2.0221084269435963</v>
      </c>
      <c r="F271" s="413">
        <f>HLOOKUP(B271,'Equation 7 Induced FTE '!$C$9:$NJ$33,25,FALSE)</f>
        <v>3.575938873083385</v>
      </c>
    </row>
    <row r="272" spans="2:6" ht="15.5" x14ac:dyDescent="0.35">
      <c r="B272" s="414">
        <v>452000</v>
      </c>
      <c r="C272" s="415" t="s">
        <v>690</v>
      </c>
      <c r="D272" s="412">
        <f>VLOOKUP(B272,'Equation 5 Direct FTE'!$C$10:$H$379,6,FALSE)</f>
        <v>10.607101800926168</v>
      </c>
      <c r="E272" s="412">
        <f>HLOOKUP(B272,'Equation 6 Indirect FTE'!$C$9:$NJ$11,3,FALSE)</f>
        <v>2.0523913767837652</v>
      </c>
      <c r="F272" s="413">
        <f>HLOOKUP(B272,'Equation 7 Induced FTE '!$C$9:$NJ$33,25,FALSE)</f>
        <v>3.3689102400895896</v>
      </c>
    </row>
    <row r="273" spans="2:6" ht="31" x14ac:dyDescent="0.35">
      <c r="B273" s="414">
        <v>444000</v>
      </c>
      <c r="C273" s="415" t="s">
        <v>691</v>
      </c>
      <c r="D273" s="412">
        <f>VLOOKUP(B273,'Equation 5 Direct FTE'!$C$10:$H$379,6,FALSE)</f>
        <v>7.871360944116998</v>
      </c>
      <c r="E273" s="412">
        <f>HLOOKUP(B273,'Equation 6 Indirect FTE'!$C$9:$NJ$11,3,FALSE)</f>
        <v>1.5701589785304337</v>
      </c>
      <c r="F273" s="413">
        <f>HLOOKUP(B273,'Equation 7 Induced FTE '!$C$9:$NJ$33,25,FALSE)</f>
        <v>3.3210211596387924</v>
      </c>
    </row>
    <row r="274" spans="2:6" ht="15.5" x14ac:dyDescent="0.35">
      <c r="B274" s="414">
        <v>446000</v>
      </c>
      <c r="C274" s="415" t="s">
        <v>692</v>
      </c>
      <c r="D274" s="412">
        <f>VLOOKUP(B274,'Equation 5 Direct FTE'!$C$10:$H$379,6,FALSE)</f>
        <v>9.9778910775458378</v>
      </c>
      <c r="E274" s="412">
        <f>HLOOKUP(B274,'Equation 6 Indirect FTE'!$C$9:$NJ$11,3,FALSE)</f>
        <v>2.0632563143000215</v>
      </c>
      <c r="F274" s="413">
        <f>HLOOKUP(B274,'Equation 7 Induced FTE '!$C$9:$NJ$33,25,FALSE)</f>
        <v>4.1545634271579646</v>
      </c>
    </row>
    <row r="275" spans="2:6" ht="15.5" x14ac:dyDescent="0.35">
      <c r="B275" s="414">
        <v>447000</v>
      </c>
      <c r="C275" s="415" t="s">
        <v>693</v>
      </c>
      <c r="D275" s="412">
        <f>VLOOKUP(B275,'Equation 5 Direct FTE'!$C$10:$H$379,6,FALSE)</f>
        <v>9.0120019962219011</v>
      </c>
      <c r="E275" s="412">
        <f>HLOOKUP(B275,'Equation 6 Indirect FTE'!$C$9:$NJ$11,3,FALSE)</f>
        <v>2.5340210906931215</v>
      </c>
      <c r="F275" s="413">
        <f>HLOOKUP(B275,'Equation 7 Induced FTE '!$C$9:$NJ$33,25,FALSE)</f>
        <v>3.512518092012316</v>
      </c>
    </row>
    <row r="276" spans="2:6" ht="15.5" x14ac:dyDescent="0.35">
      <c r="B276" s="414">
        <v>448000</v>
      </c>
      <c r="C276" s="415" t="s">
        <v>694</v>
      </c>
      <c r="D276" s="412">
        <f>VLOOKUP(B276,'Equation 5 Direct FTE'!$C$10:$H$379,6,FALSE)</f>
        <v>8.5231949402052365</v>
      </c>
      <c r="E276" s="412">
        <f>HLOOKUP(B276,'Equation 6 Indirect FTE'!$C$9:$NJ$11,3,FALSE)</f>
        <v>2.6891203927983618</v>
      </c>
      <c r="F276" s="413">
        <f>HLOOKUP(B276,'Equation 7 Induced FTE '!$C$9:$NJ$33,25,FALSE)</f>
        <v>3.1643822320929056</v>
      </c>
    </row>
    <row r="277" spans="2:6" ht="15.5" x14ac:dyDescent="0.35">
      <c r="B277" s="414">
        <v>454000</v>
      </c>
      <c r="C277" s="415" t="s">
        <v>695</v>
      </c>
      <c r="D277" s="412">
        <f>VLOOKUP(B277,'Equation 5 Direct FTE'!$C$10:$H$379,6,FALSE)</f>
        <v>6.9325925405674811</v>
      </c>
      <c r="E277" s="412">
        <f>HLOOKUP(B277,'Equation 6 Indirect FTE'!$C$9:$NJ$11,3,FALSE)</f>
        <v>2.0055813595267145</v>
      </c>
      <c r="F277" s="413">
        <f>HLOOKUP(B277,'Equation 7 Induced FTE '!$C$9:$NJ$33,25,FALSE)</f>
        <v>2.554848649747405</v>
      </c>
    </row>
    <row r="278" spans="2:6" ht="15.5" x14ac:dyDescent="0.35">
      <c r="B278" s="414" t="s">
        <v>696</v>
      </c>
      <c r="C278" s="415" t="s">
        <v>697</v>
      </c>
      <c r="D278" s="412">
        <f>VLOOKUP(B278,'Equation 5 Direct FTE'!$C$10:$H$379,6,FALSE)</f>
        <v>11.009678010711614</v>
      </c>
      <c r="E278" s="412">
        <f>HLOOKUP(B278,'Equation 6 Indirect FTE'!$C$9:$NJ$11,3,FALSE)</f>
        <v>2.2220099092539343</v>
      </c>
      <c r="F278" s="413">
        <f>HLOOKUP(B278,'Equation 7 Induced FTE '!$C$9:$NJ$33,25,FALSE)</f>
        <v>3.9848532450029897</v>
      </c>
    </row>
    <row r="279" spans="2:6" ht="15.5" x14ac:dyDescent="0.35">
      <c r="B279" s="414">
        <v>481000</v>
      </c>
      <c r="C279" s="415" t="s">
        <v>698</v>
      </c>
      <c r="D279" s="412">
        <f>VLOOKUP(B279,'Equation 5 Direct FTE'!$C$10:$H$379,6,FALSE)</f>
        <v>1.685968835561662</v>
      </c>
      <c r="E279" s="412">
        <f>HLOOKUP(B279,'Equation 6 Indirect FTE'!$C$9:$NJ$11,3,FALSE)</f>
        <v>2.3243412929389149</v>
      </c>
      <c r="F279" s="413">
        <f>HLOOKUP(B279,'Equation 7 Induced FTE '!$C$9:$NJ$33,25,FALSE)</f>
        <v>2.4368751585604516</v>
      </c>
    </row>
    <row r="280" spans="2:6" ht="15.5" x14ac:dyDescent="0.35">
      <c r="B280" s="414">
        <v>482000</v>
      </c>
      <c r="C280" s="415" t="s">
        <v>699</v>
      </c>
      <c r="D280" s="412">
        <f>VLOOKUP(B280,'Equation 5 Direct FTE'!$C$10:$H$379,6,FALSE)</f>
        <v>1.9950396231571006</v>
      </c>
      <c r="E280" s="412">
        <f>HLOOKUP(B280,'Equation 6 Indirect FTE'!$C$9:$NJ$11,3,FALSE)</f>
        <v>2.1752827484226298</v>
      </c>
      <c r="F280" s="413">
        <f>HLOOKUP(B280,'Equation 7 Induced FTE '!$C$9:$NJ$33,25,FALSE)</f>
        <v>2.6954772207968363</v>
      </c>
    </row>
    <row r="281" spans="2:6" ht="15.5" x14ac:dyDescent="0.35">
      <c r="B281" s="414">
        <v>483000</v>
      </c>
      <c r="C281" s="415" t="s">
        <v>700</v>
      </c>
      <c r="D281" s="412">
        <f>VLOOKUP(B281,'Equation 5 Direct FTE'!$C$10:$H$379,6,FALSE)</f>
        <v>1.4814293160363698</v>
      </c>
      <c r="E281" s="412">
        <f>HLOOKUP(B281,'Equation 6 Indirect FTE'!$C$9:$NJ$11,3,FALSE)</f>
        <v>3.4633988786782659</v>
      </c>
      <c r="F281" s="413">
        <f>HLOOKUP(B281,'Equation 7 Induced FTE '!$C$9:$NJ$33,25,FALSE)</f>
        <v>2.7760694133162231</v>
      </c>
    </row>
    <row r="282" spans="2:6" ht="15.5" x14ac:dyDescent="0.35">
      <c r="B282" s="414">
        <v>484000</v>
      </c>
      <c r="C282" s="415" t="s">
        <v>701</v>
      </c>
      <c r="D282" s="412">
        <f>VLOOKUP(B282,'Equation 5 Direct FTE'!$C$10:$H$379,6,FALSE)</f>
        <v>4.8655898977714802</v>
      </c>
      <c r="E282" s="412">
        <f>HLOOKUP(B282,'Equation 6 Indirect FTE'!$C$9:$NJ$11,3,FALSE)</f>
        <v>2.9654375342904808</v>
      </c>
      <c r="F282" s="413">
        <f>HLOOKUP(B282,'Equation 7 Induced FTE '!$C$9:$NJ$33,25,FALSE)</f>
        <v>3.7349897810158739</v>
      </c>
    </row>
    <row r="283" spans="2:6" ht="15.5" x14ac:dyDescent="0.35">
      <c r="B283" s="414" t="s">
        <v>392</v>
      </c>
      <c r="C283" s="415" t="s">
        <v>702</v>
      </c>
      <c r="D283" s="412">
        <f>VLOOKUP(B283,'Equation 5 Direct FTE'!$C$10:$H$379,6,FALSE)</f>
        <v>17.44184359398259</v>
      </c>
      <c r="E283" s="412">
        <f>HLOOKUP(B283,'Equation 6 Indirect FTE'!$C$9:$NJ$11,3,FALSE)</f>
        <v>2.1436669632189442</v>
      </c>
      <c r="F283" s="413">
        <f>HLOOKUP(B283,'Equation 7 Induced FTE '!$C$9:$NJ$33,25,FALSE)</f>
        <v>3.8003903002985711</v>
      </c>
    </row>
    <row r="284" spans="2:6" ht="15.5" x14ac:dyDescent="0.35">
      <c r="B284" s="414">
        <v>486000</v>
      </c>
      <c r="C284" s="415" t="s">
        <v>703</v>
      </c>
      <c r="D284" s="412">
        <f>VLOOKUP(B284,'Equation 5 Direct FTE'!$C$10:$H$379,6,FALSE)</f>
        <v>4.0898925380244</v>
      </c>
      <c r="E284" s="412">
        <f>HLOOKUP(B284,'Equation 6 Indirect FTE'!$C$9:$NJ$11,3,FALSE)</f>
        <v>1.895623429785509</v>
      </c>
      <c r="F284" s="413">
        <f>HLOOKUP(B284,'Equation 7 Induced FTE '!$C$9:$NJ$33,25,FALSE)</f>
        <v>4.8206511542778321</v>
      </c>
    </row>
    <row r="285" spans="2:6" ht="31" x14ac:dyDescent="0.35">
      <c r="B285" s="414" t="s">
        <v>704</v>
      </c>
      <c r="C285" s="415" t="s">
        <v>705</v>
      </c>
      <c r="D285" s="412">
        <f>VLOOKUP(B285,'Equation 5 Direct FTE'!$C$10:$H$379,6,FALSE)</f>
        <v>4.9912605380887447</v>
      </c>
      <c r="E285" s="412">
        <f>HLOOKUP(B285,'Equation 6 Indirect FTE'!$C$9:$NJ$11,3,FALSE)</f>
        <v>3.0568210376286027</v>
      </c>
      <c r="F285" s="413">
        <f>HLOOKUP(B285,'Equation 7 Induced FTE '!$C$9:$NJ$33,25,FALSE)</f>
        <v>4.2532098767170377</v>
      </c>
    </row>
    <row r="286" spans="2:6" ht="15.5" x14ac:dyDescent="0.35">
      <c r="B286" s="414">
        <v>492000</v>
      </c>
      <c r="C286" s="415" t="s">
        <v>706</v>
      </c>
      <c r="D286" s="412">
        <f>VLOOKUP(B286,'Equation 5 Direct FTE'!$C$10:$H$379,6,FALSE)</f>
        <v>12.157739589806239</v>
      </c>
      <c r="E286" s="412">
        <f>HLOOKUP(B286,'Equation 6 Indirect FTE'!$C$9:$NJ$11,3,FALSE)</f>
        <v>2.238535881844042</v>
      </c>
      <c r="F286" s="413">
        <f>HLOOKUP(B286,'Equation 7 Induced FTE '!$C$9:$NJ$33,25,FALSE)</f>
        <v>3.2481287536322729</v>
      </c>
    </row>
    <row r="287" spans="2:6" ht="15.5" x14ac:dyDescent="0.35">
      <c r="B287" s="414">
        <v>493000</v>
      </c>
      <c r="C287" s="415" t="s">
        <v>707</v>
      </c>
      <c r="D287" s="412">
        <f>VLOOKUP(B287,'Equation 5 Direct FTE'!$C$10:$H$379,6,FALSE)</f>
        <v>6.0053174888089496</v>
      </c>
      <c r="E287" s="412">
        <f>HLOOKUP(B287,'Equation 6 Indirect FTE'!$C$9:$NJ$11,3,FALSE)</f>
        <v>3.1069529886771265</v>
      </c>
      <c r="F287" s="413">
        <f>HLOOKUP(B287,'Equation 7 Induced FTE '!$C$9:$NJ$33,25,FALSE)</f>
        <v>3.2131855714629252</v>
      </c>
    </row>
    <row r="288" spans="2:6" ht="15.5" x14ac:dyDescent="0.35">
      <c r="B288" s="414">
        <v>511110</v>
      </c>
      <c r="C288" s="415" t="s">
        <v>708</v>
      </c>
      <c r="D288" s="412">
        <f>VLOOKUP(B288,'Equation 5 Direct FTE'!$C$10:$H$379,6,FALSE)</f>
        <v>5.2595557897152529</v>
      </c>
      <c r="E288" s="412">
        <f>HLOOKUP(B288,'Equation 6 Indirect FTE'!$C$9:$NJ$11,3,FALSE)</f>
        <v>1.5838520930148698</v>
      </c>
      <c r="F288" s="413">
        <f>HLOOKUP(B288,'Equation 7 Induced FTE '!$C$9:$NJ$33,25,FALSE)</f>
        <v>2.9820143721153669</v>
      </c>
    </row>
    <row r="289" spans="2:6" ht="15.5" x14ac:dyDescent="0.35">
      <c r="B289" s="414">
        <v>511120</v>
      </c>
      <c r="C289" s="415" t="s">
        <v>709</v>
      </c>
      <c r="D289" s="412">
        <f>VLOOKUP(B289,'Equation 5 Direct FTE'!$C$10:$H$379,6,FALSE)</f>
        <v>2.545992816284893</v>
      </c>
      <c r="E289" s="412">
        <f>HLOOKUP(B289,'Equation 6 Indirect FTE'!$C$9:$NJ$11,3,FALSE)</f>
        <v>2.208170533552587</v>
      </c>
      <c r="F289" s="413">
        <f>HLOOKUP(B289,'Equation 7 Induced FTE '!$C$9:$NJ$33,25,FALSE)</f>
        <v>2.5920660841951708</v>
      </c>
    </row>
    <row r="290" spans="2:6" ht="15.5" x14ac:dyDescent="0.35">
      <c r="B290" s="414">
        <v>511130</v>
      </c>
      <c r="C290" s="415" t="s">
        <v>710</v>
      </c>
      <c r="D290" s="412">
        <f>VLOOKUP(B290,'Equation 5 Direct FTE'!$C$10:$H$379,6,FALSE)</f>
        <v>1.832390381206537</v>
      </c>
      <c r="E290" s="412">
        <f>HLOOKUP(B290,'Equation 6 Indirect FTE'!$C$9:$NJ$11,3,FALSE)</f>
        <v>2.8088260842224848</v>
      </c>
      <c r="F290" s="413">
        <f>HLOOKUP(B290,'Equation 7 Induced FTE '!$C$9:$NJ$33,25,FALSE)</f>
        <v>2.4020050983900134</v>
      </c>
    </row>
    <row r="291" spans="2:6" ht="15.5" x14ac:dyDescent="0.35">
      <c r="B291" s="414" t="s">
        <v>711</v>
      </c>
      <c r="C291" s="415" t="s">
        <v>712</v>
      </c>
      <c r="D291" s="412">
        <f>VLOOKUP(B291,'Equation 5 Direct FTE'!$C$10:$H$379,6,FALSE)</f>
        <v>2.0293488856030173</v>
      </c>
      <c r="E291" s="412">
        <f>HLOOKUP(B291,'Equation 6 Indirect FTE'!$C$9:$NJ$11,3,FALSE)</f>
        <v>2.2912885042135827</v>
      </c>
      <c r="F291" s="413">
        <f>HLOOKUP(B291,'Equation 7 Induced FTE '!$C$9:$NJ$33,25,FALSE)</f>
        <v>2.1482887781610147</v>
      </c>
    </row>
    <row r="292" spans="2:6" ht="15.5" x14ac:dyDescent="0.35">
      <c r="B292" s="414">
        <v>511200</v>
      </c>
      <c r="C292" s="415" t="s">
        <v>713</v>
      </c>
      <c r="D292" s="412">
        <f>VLOOKUP(B292,'Equation 5 Direct FTE'!$C$10:$H$379,6,FALSE)</f>
        <v>2.3086149988375699</v>
      </c>
      <c r="E292" s="412">
        <f>HLOOKUP(B292,'Equation 6 Indirect FTE'!$C$9:$NJ$11,3,FALSE)</f>
        <v>1.8211142746088202</v>
      </c>
      <c r="F292" s="413">
        <f>HLOOKUP(B292,'Equation 7 Induced FTE '!$C$9:$NJ$33,25,FALSE)</f>
        <v>3.216585382864364</v>
      </c>
    </row>
    <row r="293" spans="2:6" ht="15.5" x14ac:dyDescent="0.35">
      <c r="B293" s="414">
        <v>512100</v>
      </c>
      <c r="C293" s="415" t="s">
        <v>714</v>
      </c>
      <c r="D293" s="412">
        <f>VLOOKUP(B293,'Equation 5 Direct FTE'!$C$10:$H$379,6,FALSE)</f>
        <v>4.3021129665452884</v>
      </c>
      <c r="E293" s="412">
        <f>HLOOKUP(B293,'Equation 6 Indirect FTE'!$C$9:$NJ$11,3,FALSE)</f>
        <v>2.6283087293458456</v>
      </c>
      <c r="F293" s="413">
        <f>HLOOKUP(B293,'Equation 7 Induced FTE '!$C$9:$NJ$33,25,FALSE)</f>
        <v>2.8325248766355551</v>
      </c>
    </row>
    <row r="294" spans="2:6" ht="15.5" x14ac:dyDescent="0.35">
      <c r="B294" s="414">
        <v>512200</v>
      </c>
      <c r="C294" s="415" t="s">
        <v>715</v>
      </c>
      <c r="D294" s="412">
        <f>VLOOKUP(B294,'Equation 5 Direct FTE'!$C$10:$H$379,6,FALSE)</f>
        <v>1.7838066439626232</v>
      </c>
      <c r="E294" s="412">
        <f>HLOOKUP(B294,'Equation 6 Indirect FTE'!$C$9:$NJ$11,3,FALSE)</f>
        <v>0.79083870098722397</v>
      </c>
      <c r="F294" s="413">
        <f>HLOOKUP(B294,'Equation 7 Induced FTE '!$C$9:$NJ$33,25,FALSE)</f>
        <v>1.5016261956640296</v>
      </c>
    </row>
    <row r="295" spans="2:6" ht="15.5" x14ac:dyDescent="0.35">
      <c r="B295" s="414">
        <v>515100</v>
      </c>
      <c r="C295" s="415" t="s">
        <v>716</v>
      </c>
      <c r="D295" s="412">
        <f>VLOOKUP(B295,'Equation 5 Direct FTE'!$C$10:$H$379,6,FALSE)</f>
        <v>3.7546257700097669</v>
      </c>
      <c r="E295" s="412">
        <f>HLOOKUP(B295,'Equation 6 Indirect FTE'!$C$9:$NJ$11,3,FALSE)</f>
        <v>3.149606724417727</v>
      </c>
      <c r="F295" s="413">
        <f>HLOOKUP(B295,'Equation 7 Induced FTE '!$C$9:$NJ$33,25,FALSE)</f>
        <v>5.065799402084707</v>
      </c>
    </row>
    <row r="296" spans="2:6" ht="15.5" x14ac:dyDescent="0.35">
      <c r="B296" s="414">
        <v>515200</v>
      </c>
      <c r="C296" s="415" t="s">
        <v>717</v>
      </c>
      <c r="D296" s="412">
        <f>VLOOKUP(B296,'Equation 5 Direct FTE'!$C$10:$H$379,6,FALSE)</f>
        <v>2.5487086907527079</v>
      </c>
      <c r="E296" s="412">
        <f>HLOOKUP(B296,'Equation 6 Indirect FTE'!$C$9:$NJ$11,3,FALSE)</f>
        <v>2.4180855892086921</v>
      </c>
      <c r="F296" s="413">
        <f>HLOOKUP(B296,'Equation 7 Induced FTE '!$C$9:$NJ$33,25,FALSE)</f>
        <v>3.6956206283790256</v>
      </c>
    </row>
    <row r="297" spans="2:6" ht="15.5" x14ac:dyDescent="0.35">
      <c r="B297" s="414">
        <v>517110</v>
      </c>
      <c r="C297" s="415" t="s">
        <v>718</v>
      </c>
      <c r="D297" s="412">
        <f>VLOOKUP(B297,'Equation 5 Direct FTE'!$C$10:$H$379,6,FALSE)</f>
        <v>1.9591054040943692</v>
      </c>
      <c r="E297" s="412">
        <f>HLOOKUP(B297,'Equation 6 Indirect FTE'!$C$9:$NJ$11,3,FALSE)</f>
        <v>2.5433799668048471</v>
      </c>
      <c r="F297" s="413">
        <f>HLOOKUP(B297,'Equation 7 Induced FTE '!$C$9:$NJ$33,25,FALSE)</f>
        <v>2.320647929457563</v>
      </c>
    </row>
    <row r="298" spans="2:6" ht="31" x14ac:dyDescent="0.35">
      <c r="B298" s="414">
        <v>517210</v>
      </c>
      <c r="C298" s="415" t="s">
        <v>719</v>
      </c>
      <c r="D298" s="412">
        <f>VLOOKUP(B298,'Equation 5 Direct FTE'!$C$10:$H$379,6,FALSE)</f>
        <v>1.9116831687741314</v>
      </c>
      <c r="E298" s="412">
        <f>HLOOKUP(B298,'Equation 6 Indirect FTE'!$C$9:$NJ$11,3,FALSE)</f>
        <v>3.3208355391806865</v>
      </c>
      <c r="F298" s="413">
        <f>HLOOKUP(B298,'Equation 7 Induced FTE '!$C$9:$NJ$33,25,FALSE)</f>
        <v>2.5903511264221066</v>
      </c>
    </row>
    <row r="299" spans="2:6" ht="31" x14ac:dyDescent="0.35">
      <c r="B299" s="414" t="s">
        <v>720</v>
      </c>
      <c r="C299" s="415" t="s">
        <v>721</v>
      </c>
      <c r="D299" s="412">
        <f>VLOOKUP(B299,'Equation 5 Direct FTE'!$C$10:$H$379,6,FALSE)</f>
        <v>1.8059291332436438</v>
      </c>
      <c r="E299" s="412">
        <f>HLOOKUP(B299,'Equation 6 Indirect FTE'!$C$9:$NJ$11,3,FALSE)</f>
        <v>2.8813375339068514</v>
      </c>
      <c r="F299" s="413">
        <f>HLOOKUP(B299,'Equation 7 Induced FTE '!$C$9:$NJ$33,25,FALSE)</f>
        <v>2.7477845619988432</v>
      </c>
    </row>
    <row r="300" spans="2:6" ht="15.5" x14ac:dyDescent="0.35">
      <c r="B300" s="414">
        <v>518200</v>
      </c>
      <c r="C300" s="415" t="s">
        <v>722</v>
      </c>
      <c r="D300" s="412">
        <f>VLOOKUP(B300,'Equation 5 Direct FTE'!$C$10:$H$379,6,FALSE)</f>
        <v>1.5735805997055961</v>
      </c>
      <c r="E300" s="412">
        <f>HLOOKUP(B300,'Equation 6 Indirect FTE'!$C$9:$NJ$11,3,FALSE)</f>
        <v>3.5762717848403822</v>
      </c>
      <c r="F300" s="413">
        <f>HLOOKUP(B300,'Equation 7 Induced FTE '!$C$9:$NJ$33,25,FALSE)</f>
        <v>2.8567309150002598</v>
      </c>
    </row>
    <row r="301" spans="2:6" ht="31" x14ac:dyDescent="0.35">
      <c r="B301" s="414">
        <v>519130</v>
      </c>
      <c r="C301" s="415" t="s">
        <v>723</v>
      </c>
      <c r="D301" s="412">
        <f>VLOOKUP(B301,'Equation 5 Direct FTE'!$C$10:$H$379,6,FALSE)</f>
        <v>0.81920340099095712</v>
      </c>
      <c r="E301" s="412">
        <f>HLOOKUP(B301,'Equation 6 Indirect FTE'!$C$9:$NJ$11,3,FALSE)</f>
        <v>3.1462228519997293</v>
      </c>
      <c r="F301" s="413">
        <f>HLOOKUP(B301,'Equation 7 Induced FTE '!$C$9:$NJ$33,25,FALSE)</f>
        <v>2.6053400789577768</v>
      </c>
    </row>
    <row r="302" spans="2:6" ht="31" x14ac:dyDescent="0.35">
      <c r="B302" s="414" t="s">
        <v>724</v>
      </c>
      <c r="C302" s="415" t="s">
        <v>725</v>
      </c>
      <c r="D302" s="412">
        <f>VLOOKUP(B302,'Equation 5 Direct FTE'!$C$10:$H$379,6,FALSE)</f>
        <v>3.0630393668690097</v>
      </c>
      <c r="E302" s="412">
        <f>HLOOKUP(B302,'Equation 6 Indirect FTE'!$C$9:$NJ$11,3,FALSE)</f>
        <v>3.7240945475636558</v>
      </c>
      <c r="F302" s="413">
        <f>HLOOKUP(B302,'Equation 7 Induced FTE '!$C$9:$NJ$33,25,FALSE)</f>
        <v>3.1390929697140204</v>
      </c>
    </row>
    <row r="303" spans="2:6" ht="31" x14ac:dyDescent="0.35">
      <c r="B303" s="414" t="s">
        <v>726</v>
      </c>
      <c r="C303" s="415" t="s">
        <v>727</v>
      </c>
      <c r="D303" s="412">
        <f>VLOOKUP(B303,'Equation 5 Direct FTE'!$C$10:$H$379,6,FALSE)</f>
        <v>2.9326968445802302</v>
      </c>
      <c r="E303" s="412">
        <f>HLOOKUP(B303,'Equation 6 Indirect FTE'!$C$9:$NJ$11,3,FALSE)</f>
        <v>2.356274381986124</v>
      </c>
      <c r="F303" s="413">
        <f>HLOOKUP(B303,'Equation 7 Induced FTE '!$C$9:$NJ$33,25,FALSE)</f>
        <v>3.5153157654196732</v>
      </c>
    </row>
    <row r="304" spans="2:6" ht="31" x14ac:dyDescent="0.35">
      <c r="B304" s="414" t="s">
        <v>728</v>
      </c>
      <c r="C304" s="415" t="s">
        <v>729</v>
      </c>
      <c r="D304" s="412">
        <f>VLOOKUP(B304,'Equation 5 Direct FTE'!$C$10:$H$379,6,FALSE)</f>
        <v>2.552719979086687</v>
      </c>
      <c r="E304" s="412">
        <f>HLOOKUP(B304,'Equation 6 Indirect FTE'!$C$9:$NJ$11,3,FALSE)</f>
        <v>1.8412673152080661</v>
      </c>
      <c r="F304" s="413">
        <f>HLOOKUP(B304,'Equation 7 Induced FTE '!$C$9:$NJ$33,25,FALSE)</f>
        <v>2.4748264804450284</v>
      </c>
    </row>
    <row r="305" spans="2:6" ht="15.5" x14ac:dyDescent="0.35">
      <c r="B305" s="414">
        <v>523900</v>
      </c>
      <c r="C305" s="415" t="s">
        <v>730</v>
      </c>
      <c r="D305" s="412">
        <f>VLOOKUP(B305,'Equation 5 Direct FTE'!$C$10:$H$379,6,FALSE)</f>
        <v>5.916182500324048</v>
      </c>
      <c r="E305" s="412">
        <f>HLOOKUP(B305,'Equation 6 Indirect FTE'!$C$9:$NJ$11,3,FALSE)</f>
        <v>3.2473714764856769</v>
      </c>
      <c r="F305" s="413">
        <f>HLOOKUP(B305,'Equation 7 Induced FTE '!$C$9:$NJ$33,25,FALSE)</f>
        <v>4.4283523983761928</v>
      </c>
    </row>
    <row r="306" spans="2:6" ht="31" x14ac:dyDescent="0.35">
      <c r="B306" s="414" t="s">
        <v>731</v>
      </c>
      <c r="C306" s="415" t="s">
        <v>732</v>
      </c>
      <c r="D306" s="412">
        <f>VLOOKUP(B306,'Equation 5 Direct FTE'!$C$10:$H$379,6,FALSE)</f>
        <v>6.3702914932957002</v>
      </c>
      <c r="E306" s="412">
        <f>HLOOKUP(B306,'Equation 6 Indirect FTE'!$C$9:$NJ$11,3,FALSE)</f>
        <v>2.5615041679904254</v>
      </c>
      <c r="F306" s="413">
        <f>HLOOKUP(B306,'Equation 7 Induced FTE '!$C$9:$NJ$33,25,FALSE)</f>
        <v>4.3679253771315123</v>
      </c>
    </row>
    <row r="307" spans="2:6" ht="15.5" x14ac:dyDescent="0.35">
      <c r="B307" s="414">
        <v>524113</v>
      </c>
      <c r="C307" s="415" t="s">
        <v>733</v>
      </c>
      <c r="D307" s="412">
        <f>VLOOKUP(B307,'Equation 5 Direct FTE'!$C$10:$H$379,6,FALSE)</f>
        <v>4.070124968647896</v>
      </c>
      <c r="E307" s="412">
        <f>HLOOKUP(B307,'Equation 6 Indirect FTE'!$C$9:$NJ$11,3,FALSE)</f>
        <v>1.3558934648277541</v>
      </c>
      <c r="F307" s="413">
        <f>HLOOKUP(B307,'Equation 7 Induced FTE '!$C$9:$NJ$33,25,FALSE)</f>
        <v>2.8871842746946124</v>
      </c>
    </row>
    <row r="308" spans="2:6" ht="15.5" x14ac:dyDescent="0.35">
      <c r="B308" s="414" t="s">
        <v>734</v>
      </c>
      <c r="C308" s="415" t="s">
        <v>735</v>
      </c>
      <c r="D308" s="412">
        <f>VLOOKUP(B308,'Equation 5 Direct FTE'!$C$10:$H$379,6,FALSE)</f>
        <v>2.9931947158583614</v>
      </c>
      <c r="E308" s="412">
        <f>HLOOKUP(B308,'Equation 6 Indirect FTE'!$C$9:$NJ$11,3,FALSE)</f>
        <v>2.1822565418857445</v>
      </c>
      <c r="F308" s="413">
        <f>HLOOKUP(B308,'Equation 7 Induced FTE '!$C$9:$NJ$33,25,FALSE)</f>
        <v>2.6512330513793883</v>
      </c>
    </row>
    <row r="309" spans="2:6" ht="31" x14ac:dyDescent="0.35">
      <c r="B309" s="414">
        <v>524200</v>
      </c>
      <c r="C309" s="415" t="s">
        <v>736</v>
      </c>
      <c r="D309" s="412">
        <f>VLOOKUP(B309,'Equation 5 Direct FTE'!$C$10:$H$379,6,FALSE)</f>
        <v>3.527612794667673</v>
      </c>
      <c r="E309" s="412">
        <f>HLOOKUP(B309,'Equation 6 Indirect FTE'!$C$9:$NJ$11,3,FALSE)</f>
        <v>3.2683978727853797</v>
      </c>
      <c r="F309" s="413">
        <f>HLOOKUP(B309,'Equation 7 Induced FTE '!$C$9:$NJ$33,25,FALSE)</f>
        <v>3.101349628460786</v>
      </c>
    </row>
    <row r="310" spans="2:6" ht="15.5" x14ac:dyDescent="0.35">
      <c r="B310" s="414">
        <v>525000</v>
      </c>
      <c r="C310" s="415" t="s">
        <v>737</v>
      </c>
      <c r="D310" s="412">
        <f>VLOOKUP(B310,'Equation 5 Direct FTE'!$C$10:$H$379,6,FALSE)</f>
        <v>12.16048988306142</v>
      </c>
      <c r="E310" s="412">
        <f>HLOOKUP(B310,'Equation 6 Indirect FTE'!$C$9:$NJ$11,3,FALSE)</f>
        <v>6.506613421728634</v>
      </c>
      <c r="F310" s="413">
        <f>HLOOKUP(B310,'Equation 7 Induced FTE '!$C$9:$NJ$33,25,FALSE)</f>
        <v>4.0456352388539587</v>
      </c>
    </row>
    <row r="311" spans="2:6" ht="15.5" x14ac:dyDescent="0.35">
      <c r="B311" s="414">
        <v>531000</v>
      </c>
      <c r="C311" s="415" t="s">
        <v>738</v>
      </c>
      <c r="D311" s="412">
        <f>VLOOKUP(B311,'Equation 5 Direct FTE'!$C$10:$H$379,6,FALSE)</f>
        <v>4.6422687936607243</v>
      </c>
      <c r="E311" s="412">
        <f>HLOOKUP(B311,'Equation 6 Indirect FTE'!$C$9:$NJ$11,3,FALSE)</f>
        <v>1.5236401338607442</v>
      </c>
      <c r="F311" s="413">
        <f>HLOOKUP(B311,'Equation 7 Induced FTE '!$C$9:$NJ$33,25,FALSE)</f>
        <v>1.7728679877358986</v>
      </c>
    </row>
    <row r="312" spans="2:6" ht="15.5" x14ac:dyDescent="0.35">
      <c r="B312" s="414">
        <v>532100</v>
      </c>
      <c r="C312" s="415" t="s">
        <v>739</v>
      </c>
      <c r="D312" s="412">
        <f>VLOOKUP(B312,'Equation 5 Direct FTE'!$C$10:$H$379,6,FALSE)</f>
        <v>3.1409315694129685</v>
      </c>
      <c r="E312" s="412">
        <f>HLOOKUP(B312,'Equation 6 Indirect FTE'!$C$9:$NJ$11,3,FALSE)</f>
        <v>2.3396288535429077</v>
      </c>
      <c r="F312" s="413">
        <f>HLOOKUP(B312,'Equation 7 Induced FTE '!$C$9:$NJ$33,25,FALSE)</f>
        <v>2.8543886197051265</v>
      </c>
    </row>
    <row r="313" spans="2:6" ht="31" x14ac:dyDescent="0.35">
      <c r="B313" s="414">
        <v>532400</v>
      </c>
      <c r="C313" s="415" t="s">
        <v>740</v>
      </c>
      <c r="D313" s="412">
        <f>VLOOKUP(B313,'Equation 5 Direct FTE'!$C$10:$H$379,6,FALSE)</f>
        <v>2.1535079614426977</v>
      </c>
      <c r="E313" s="412">
        <f>HLOOKUP(B313,'Equation 6 Indirect FTE'!$C$9:$NJ$11,3,FALSE)</f>
        <v>2.5356355441325751</v>
      </c>
      <c r="F313" s="413">
        <f>HLOOKUP(B313,'Equation 7 Induced FTE '!$C$9:$NJ$33,25,FALSE)</f>
        <v>2.9749640083058964</v>
      </c>
    </row>
    <row r="314" spans="2:6" ht="15.5" x14ac:dyDescent="0.35">
      <c r="B314" s="414" t="s">
        <v>391</v>
      </c>
      <c r="C314" s="415" t="s">
        <v>741</v>
      </c>
      <c r="D314" s="412">
        <f>VLOOKUP(B314,'Equation 5 Direct FTE'!$C$10:$H$379,6,FALSE)</f>
        <v>5.0722336001831527</v>
      </c>
      <c r="E314" s="412">
        <f>HLOOKUP(B314,'Equation 6 Indirect FTE'!$C$9:$NJ$11,3,FALSE)</f>
        <v>2.2796253416176269</v>
      </c>
      <c r="F314" s="413">
        <f>HLOOKUP(B314,'Equation 7 Induced FTE '!$C$9:$NJ$33,25,FALSE)</f>
        <v>3.7787150346574139</v>
      </c>
    </row>
    <row r="315" spans="2:6" ht="15.5" x14ac:dyDescent="0.35">
      <c r="B315" s="414">
        <v>533000</v>
      </c>
      <c r="C315" s="415" t="s">
        <v>742</v>
      </c>
      <c r="D315" s="412">
        <f>VLOOKUP(B315,'Equation 5 Direct FTE'!$C$10:$H$379,6,FALSE)</f>
        <v>1.3545774953576508</v>
      </c>
      <c r="E315" s="412">
        <f>HLOOKUP(B315,'Equation 6 Indirect FTE'!$C$9:$NJ$11,3,FALSE)</f>
        <v>2.0694502717037628</v>
      </c>
      <c r="F315" s="413">
        <f>HLOOKUP(B315,'Equation 7 Induced FTE '!$C$9:$NJ$33,25,FALSE)</f>
        <v>2.0817371184784648</v>
      </c>
    </row>
    <row r="316" spans="2:6" ht="15.5" x14ac:dyDescent="0.35">
      <c r="B316" s="414">
        <v>541100</v>
      </c>
      <c r="C316" s="415" t="s">
        <v>743</v>
      </c>
      <c r="D316" s="412">
        <f>VLOOKUP(B316,'Equation 5 Direct FTE'!$C$10:$H$379,6,FALSE)</f>
        <v>4.389343923236428</v>
      </c>
      <c r="E316" s="412">
        <f>HLOOKUP(B316,'Equation 6 Indirect FTE'!$C$9:$NJ$11,3,FALSE)</f>
        <v>1.8561906689047714</v>
      </c>
      <c r="F316" s="413">
        <f>HLOOKUP(B316,'Equation 7 Induced FTE '!$C$9:$NJ$33,25,FALSE)</f>
        <v>4.8520941775919368</v>
      </c>
    </row>
    <row r="317" spans="2:6" ht="15.5" x14ac:dyDescent="0.35">
      <c r="B317" s="414">
        <v>541511</v>
      </c>
      <c r="C317" s="415" t="s">
        <v>744</v>
      </c>
      <c r="D317" s="412">
        <f>VLOOKUP(B317,'Equation 5 Direct FTE'!$C$10:$H$379,6,FALSE)</f>
        <v>4.7462054602877943</v>
      </c>
      <c r="E317" s="412">
        <f>HLOOKUP(B317,'Equation 6 Indirect FTE'!$C$9:$NJ$11,3,FALSE)</f>
        <v>2.6979671166257271</v>
      </c>
      <c r="F317" s="413">
        <f>HLOOKUP(B317,'Equation 7 Induced FTE '!$C$9:$NJ$33,25,FALSE)</f>
        <v>4.8335595664335544</v>
      </c>
    </row>
    <row r="318" spans="2:6" ht="15.5" x14ac:dyDescent="0.35">
      <c r="B318" s="414">
        <v>541512</v>
      </c>
      <c r="C318" s="415" t="s">
        <v>745</v>
      </c>
      <c r="D318" s="412">
        <f>VLOOKUP(B318,'Equation 5 Direct FTE'!$C$10:$H$379,6,FALSE)</f>
        <v>5.0567010866066946</v>
      </c>
      <c r="E318" s="412">
        <f>HLOOKUP(B318,'Equation 6 Indirect FTE'!$C$9:$NJ$11,3,FALSE)</f>
        <v>1.6634166683380585</v>
      </c>
      <c r="F318" s="413">
        <f>HLOOKUP(B318,'Equation 7 Induced FTE '!$C$9:$NJ$33,25,FALSE)</f>
        <v>4.5020529854268849</v>
      </c>
    </row>
    <row r="319" spans="2:6" ht="31" x14ac:dyDescent="0.35">
      <c r="B319" s="414" t="s">
        <v>746</v>
      </c>
      <c r="C319" s="415" t="s">
        <v>747</v>
      </c>
      <c r="D319" s="412">
        <f>VLOOKUP(B319,'Equation 5 Direct FTE'!$C$10:$H$379,6,FALSE)</f>
        <v>4.1293603866566881</v>
      </c>
      <c r="E319" s="412">
        <f>HLOOKUP(B319,'Equation 6 Indirect FTE'!$C$9:$NJ$11,3,FALSE)</f>
        <v>2.8212436372161438</v>
      </c>
      <c r="F319" s="413">
        <f>HLOOKUP(B319,'Equation 7 Induced FTE '!$C$9:$NJ$33,25,FALSE)</f>
        <v>4.192773353342071</v>
      </c>
    </row>
    <row r="320" spans="2:6" ht="31" x14ac:dyDescent="0.35">
      <c r="B320" s="414">
        <v>541200</v>
      </c>
      <c r="C320" s="415" t="s">
        <v>748</v>
      </c>
      <c r="D320" s="412">
        <f>VLOOKUP(B320,'Equation 5 Direct FTE'!$C$10:$H$379,6,FALSE)</f>
        <v>8.0578612027360599</v>
      </c>
      <c r="E320" s="412">
        <f>HLOOKUP(B320,'Equation 6 Indirect FTE'!$C$9:$NJ$11,3,FALSE)</f>
        <v>1.5579197559046474</v>
      </c>
      <c r="F320" s="413">
        <f>HLOOKUP(B320,'Equation 7 Induced FTE '!$C$9:$NJ$33,25,FALSE)</f>
        <v>4.6886833407395674</v>
      </c>
    </row>
    <row r="321" spans="2:6" ht="15.5" x14ac:dyDescent="0.35">
      <c r="B321" s="414">
        <v>541300</v>
      </c>
      <c r="C321" s="415" t="s">
        <v>749</v>
      </c>
      <c r="D321" s="412">
        <f>VLOOKUP(B321,'Equation 5 Direct FTE'!$C$10:$H$379,6,FALSE)</f>
        <v>4.9283422363767668</v>
      </c>
      <c r="E321" s="412">
        <f>HLOOKUP(B321,'Equation 6 Indirect FTE'!$C$9:$NJ$11,3,FALSE)</f>
        <v>2.6535023801255573</v>
      </c>
      <c r="F321" s="413">
        <f>HLOOKUP(B321,'Equation 7 Induced FTE '!$C$9:$NJ$33,25,FALSE)</f>
        <v>4.3696260499438866</v>
      </c>
    </row>
    <row r="322" spans="2:6" ht="15.5" x14ac:dyDescent="0.35">
      <c r="B322" s="414">
        <v>541610</v>
      </c>
      <c r="C322" s="415" t="s">
        <v>750</v>
      </c>
      <c r="D322" s="412">
        <f>VLOOKUP(B322,'Equation 5 Direct FTE'!$C$10:$H$379,6,FALSE)</f>
        <v>7.2447094761581639</v>
      </c>
      <c r="E322" s="412">
        <f>HLOOKUP(B322,'Equation 6 Indirect FTE'!$C$9:$NJ$11,3,FALSE)</f>
        <v>2.5614725940347363</v>
      </c>
      <c r="F322" s="413">
        <f>HLOOKUP(B322,'Equation 7 Induced FTE '!$C$9:$NJ$33,25,FALSE)</f>
        <v>4.6373901815921359</v>
      </c>
    </row>
    <row r="323" spans="2:6" ht="31" x14ac:dyDescent="0.35">
      <c r="B323" s="414" t="s">
        <v>382</v>
      </c>
      <c r="C323" s="415" t="s">
        <v>751</v>
      </c>
      <c r="D323" s="412">
        <f>VLOOKUP(B323,'Equation 5 Direct FTE'!$C$10:$H$379,6,FALSE)</f>
        <v>9.2038034112061755</v>
      </c>
      <c r="E323" s="412">
        <f>HLOOKUP(B323,'Equation 6 Indirect FTE'!$C$9:$NJ$11,3,FALSE)</f>
        <v>2.3455501618631214</v>
      </c>
      <c r="F323" s="413">
        <f>HLOOKUP(B323,'Equation 7 Induced FTE '!$C$9:$NJ$33,25,FALSE)</f>
        <v>5.2848459533619234</v>
      </c>
    </row>
    <row r="324" spans="2:6" ht="15.5" x14ac:dyDescent="0.35">
      <c r="B324" s="414">
        <v>541700</v>
      </c>
      <c r="C324" s="415" t="s">
        <v>752</v>
      </c>
      <c r="D324" s="412">
        <f>VLOOKUP(B324,'Equation 5 Direct FTE'!$C$10:$H$379,6,FALSE)</f>
        <v>2.9543786596172854</v>
      </c>
      <c r="E324" s="412">
        <f>HLOOKUP(B324,'Equation 6 Indirect FTE'!$C$9:$NJ$11,3,FALSE)</f>
        <v>2.7356862575632181</v>
      </c>
      <c r="F324" s="413">
        <f>HLOOKUP(B324,'Equation 7 Induced FTE '!$C$9:$NJ$33,25,FALSE)</f>
        <v>3.9390313921493774</v>
      </c>
    </row>
    <row r="325" spans="2:6" ht="31" x14ac:dyDescent="0.35">
      <c r="B325" s="414">
        <v>541800</v>
      </c>
      <c r="C325" s="415" t="s">
        <v>753</v>
      </c>
      <c r="D325" s="412">
        <f>VLOOKUP(B325,'Equation 5 Direct FTE'!$C$10:$H$379,6,FALSE)</f>
        <v>3.5970395727059636</v>
      </c>
      <c r="E325" s="412">
        <f>HLOOKUP(B325,'Equation 6 Indirect FTE'!$C$9:$NJ$11,3,FALSE)</f>
        <v>2.4136135494496211</v>
      </c>
      <c r="F325" s="413">
        <f>HLOOKUP(B325,'Equation 7 Induced FTE '!$C$9:$NJ$33,25,FALSE)</f>
        <v>3.0038863588553872</v>
      </c>
    </row>
    <row r="326" spans="2:6" ht="15.5" x14ac:dyDescent="0.35">
      <c r="B326" s="414">
        <v>541400</v>
      </c>
      <c r="C326" s="415" t="s">
        <v>754</v>
      </c>
      <c r="D326" s="412">
        <f>VLOOKUP(B326,'Equation 5 Direct FTE'!$C$10:$H$379,6,FALSE)</f>
        <v>12.124464399357935</v>
      </c>
      <c r="E326" s="412">
        <f>HLOOKUP(B326,'Equation 6 Indirect FTE'!$C$9:$NJ$11,3,FALSE)</f>
        <v>1.3450701437824915</v>
      </c>
      <c r="F326" s="413">
        <f>HLOOKUP(B326,'Equation 7 Induced FTE '!$C$9:$NJ$33,25,FALSE)</f>
        <v>4.73692316337248</v>
      </c>
    </row>
    <row r="327" spans="2:6" ht="15.5" x14ac:dyDescent="0.35">
      <c r="B327" s="414">
        <v>541920</v>
      </c>
      <c r="C327" s="415" t="s">
        <v>755</v>
      </c>
      <c r="D327" s="412">
        <f>VLOOKUP(B327,'Equation 5 Direct FTE'!$C$10:$H$379,6,FALSE)</f>
        <v>15.686823671947572</v>
      </c>
      <c r="E327" s="412">
        <f>HLOOKUP(B327,'Equation 6 Indirect FTE'!$C$9:$NJ$11,3,FALSE)</f>
        <v>2.2325367691800544</v>
      </c>
      <c r="F327" s="413">
        <f>HLOOKUP(B327,'Equation 7 Induced FTE '!$C$9:$NJ$33,25,FALSE)</f>
        <v>4.6922076902081464</v>
      </c>
    </row>
    <row r="328" spans="2:6" ht="15.5" x14ac:dyDescent="0.35">
      <c r="B328" s="414">
        <v>541940</v>
      </c>
      <c r="C328" s="415" t="s">
        <v>756</v>
      </c>
      <c r="D328" s="412">
        <f>VLOOKUP(B328,'Equation 5 Direct FTE'!$C$10:$H$379,6,FALSE)</f>
        <v>14.383555815798942</v>
      </c>
      <c r="E328" s="412">
        <f>HLOOKUP(B328,'Equation 6 Indirect FTE'!$C$9:$NJ$11,3,FALSE)</f>
        <v>0.94988204398718601</v>
      </c>
      <c r="F328" s="413">
        <f>HLOOKUP(B328,'Equation 7 Induced FTE '!$C$9:$NJ$33,25,FALSE)</f>
        <v>5.0086081812002741</v>
      </c>
    </row>
    <row r="329" spans="2:6" ht="31" x14ac:dyDescent="0.35">
      <c r="B329" s="414" t="s">
        <v>757</v>
      </c>
      <c r="C329" s="415" t="s">
        <v>758</v>
      </c>
      <c r="D329" s="412">
        <f>VLOOKUP(B329,'Equation 5 Direct FTE'!$C$10:$H$379,6,FALSE)</f>
        <v>4.3410160827882933</v>
      </c>
      <c r="E329" s="412">
        <f>HLOOKUP(B329,'Equation 6 Indirect FTE'!$C$9:$NJ$11,3,FALSE)</f>
        <v>2.1062818030444879</v>
      </c>
      <c r="F329" s="413">
        <f>HLOOKUP(B329,'Equation 7 Induced FTE '!$C$9:$NJ$33,25,FALSE)</f>
        <v>3.4267807674258099</v>
      </c>
    </row>
    <row r="330" spans="2:6" ht="15.5" x14ac:dyDescent="0.35">
      <c r="B330" s="414">
        <v>550000</v>
      </c>
      <c r="C330" s="415" t="s">
        <v>759</v>
      </c>
      <c r="D330" s="412">
        <f>VLOOKUP(B330,'Equation 5 Direct FTE'!$C$10:$H$379,6,FALSE)</f>
        <v>3.5642308356638148</v>
      </c>
      <c r="E330" s="412">
        <f>HLOOKUP(B330,'Equation 6 Indirect FTE'!$C$9:$NJ$11,3,FALSE)</f>
        <v>2.0276534181641059</v>
      </c>
      <c r="F330" s="413">
        <f>HLOOKUP(B330,'Equation 7 Induced FTE '!$C$9:$NJ$33,25,FALSE)</f>
        <v>4.2922208864317604</v>
      </c>
    </row>
    <row r="331" spans="2:6" ht="15.5" x14ac:dyDescent="0.35">
      <c r="B331" s="414">
        <v>561300</v>
      </c>
      <c r="C331" s="415" t="s">
        <v>760</v>
      </c>
      <c r="D331" s="412">
        <f>VLOOKUP(B331,'Equation 5 Direct FTE'!$C$10:$H$379,6,FALSE)</f>
        <v>15.449943260651713</v>
      </c>
      <c r="E331" s="412">
        <f>HLOOKUP(B331,'Equation 6 Indirect FTE'!$C$9:$NJ$11,3,FALSE)</f>
        <v>1.8678198086514879</v>
      </c>
      <c r="F331" s="413">
        <f>HLOOKUP(B331,'Equation 7 Induced FTE '!$C$9:$NJ$33,25,FALSE)</f>
        <v>5.4423772010710891</v>
      </c>
    </row>
    <row r="332" spans="2:6" ht="15.5" x14ac:dyDescent="0.35">
      <c r="B332" s="414">
        <v>561700</v>
      </c>
      <c r="C332" s="415" t="s">
        <v>761</v>
      </c>
      <c r="D332" s="412">
        <f>VLOOKUP(B332,'Equation 5 Direct FTE'!$C$10:$H$379,6,FALSE)</f>
        <v>11.573423493382672</v>
      </c>
      <c r="E332" s="412">
        <f>HLOOKUP(B332,'Equation 6 Indirect FTE'!$C$9:$NJ$11,3,FALSE)</f>
        <v>2.0409823802279714</v>
      </c>
      <c r="F332" s="413">
        <f>HLOOKUP(B332,'Equation 7 Induced FTE '!$C$9:$NJ$33,25,FALSE)</f>
        <v>3.6124973761213832</v>
      </c>
    </row>
    <row r="333" spans="2:6" ht="15.5" x14ac:dyDescent="0.35">
      <c r="B333" s="414">
        <v>561100</v>
      </c>
      <c r="C333" s="415" t="s">
        <v>762</v>
      </c>
      <c r="D333" s="412">
        <f>VLOOKUP(B333,'Equation 5 Direct FTE'!$C$10:$H$379,6,FALSE)</f>
        <v>5.5179491737788995</v>
      </c>
      <c r="E333" s="412">
        <f>HLOOKUP(B333,'Equation 6 Indirect FTE'!$C$9:$NJ$11,3,FALSE)</f>
        <v>2.8257920006579687</v>
      </c>
      <c r="F333" s="413">
        <f>HLOOKUP(B333,'Equation 7 Induced FTE '!$C$9:$NJ$33,25,FALSE)</f>
        <v>4.8879370563441711</v>
      </c>
    </row>
    <row r="334" spans="2:6" ht="15.5" x14ac:dyDescent="0.35">
      <c r="B334" s="414">
        <v>561200</v>
      </c>
      <c r="C334" s="415" t="s">
        <v>763</v>
      </c>
      <c r="D334" s="412">
        <f>VLOOKUP(B334,'Equation 5 Direct FTE'!$C$10:$H$379,6,FALSE)</f>
        <v>4.4420251036748102</v>
      </c>
      <c r="E334" s="412">
        <f>HLOOKUP(B334,'Equation 6 Indirect FTE'!$C$9:$NJ$11,3,FALSE)</f>
        <v>3.2765583737949688</v>
      </c>
      <c r="F334" s="413">
        <f>HLOOKUP(B334,'Equation 7 Induced FTE '!$C$9:$NJ$33,25,FALSE)</f>
        <v>3.0580768557829128</v>
      </c>
    </row>
    <row r="335" spans="2:6" ht="15.5" x14ac:dyDescent="0.35">
      <c r="B335" s="414">
        <v>561400</v>
      </c>
      <c r="C335" s="415" t="s">
        <v>764</v>
      </c>
      <c r="D335" s="412">
        <f>VLOOKUP(B335,'Equation 5 Direct FTE'!$C$10:$H$379,6,FALSE)</f>
        <v>8.9684249084473926</v>
      </c>
      <c r="E335" s="412">
        <f>HLOOKUP(B335,'Equation 6 Indirect FTE'!$C$9:$NJ$11,3,FALSE)</f>
        <v>2.8962492858580546</v>
      </c>
      <c r="F335" s="413">
        <f>HLOOKUP(B335,'Equation 7 Induced FTE '!$C$9:$NJ$33,25,FALSE)</f>
        <v>4.6314124565215851</v>
      </c>
    </row>
    <row r="336" spans="2:6" ht="15.5" x14ac:dyDescent="0.35">
      <c r="B336" s="414">
        <v>561500</v>
      </c>
      <c r="C336" s="415" t="s">
        <v>765</v>
      </c>
      <c r="D336" s="412">
        <f>VLOOKUP(B336,'Equation 5 Direct FTE'!$C$10:$H$379,6,FALSE)</f>
        <v>3.8089301064192931</v>
      </c>
      <c r="E336" s="412">
        <f>HLOOKUP(B336,'Equation 6 Indirect FTE'!$C$9:$NJ$11,3,FALSE)</f>
        <v>3.1961766896112183</v>
      </c>
      <c r="F336" s="413">
        <f>HLOOKUP(B336,'Equation 7 Induced FTE '!$C$9:$NJ$33,25,FALSE)</f>
        <v>3.317305338296801</v>
      </c>
    </row>
    <row r="337" spans="2:6" ht="15.5" x14ac:dyDescent="0.35">
      <c r="B337" s="414">
        <v>561600</v>
      </c>
      <c r="C337" s="415" t="s">
        <v>766</v>
      </c>
      <c r="D337" s="412">
        <f>VLOOKUP(B337,'Equation 5 Direct FTE'!$C$10:$H$379,6,FALSE)</f>
        <v>14.244979919001809</v>
      </c>
      <c r="E337" s="412">
        <f>HLOOKUP(B337,'Equation 6 Indirect FTE'!$C$9:$NJ$11,3,FALSE)</f>
        <v>2.0085604271436015</v>
      </c>
      <c r="F337" s="413">
        <f>HLOOKUP(B337,'Equation 7 Induced FTE '!$C$9:$NJ$33,25,FALSE)</f>
        <v>4.8025924841642924</v>
      </c>
    </row>
    <row r="338" spans="2:6" ht="15.5" x14ac:dyDescent="0.35">
      <c r="B338" s="414">
        <v>561900</v>
      </c>
      <c r="C338" s="415" t="s">
        <v>767</v>
      </c>
      <c r="D338" s="412">
        <f>VLOOKUP(B338,'Equation 5 Direct FTE'!$C$10:$H$379,6,FALSE)</f>
        <v>6.482819674555075</v>
      </c>
      <c r="E338" s="412">
        <f>HLOOKUP(B338,'Equation 6 Indirect FTE'!$C$9:$NJ$11,3,FALSE)</f>
        <v>3.0700036094289205</v>
      </c>
      <c r="F338" s="413">
        <f>HLOOKUP(B338,'Equation 7 Induced FTE '!$C$9:$NJ$33,25,FALSE)</f>
        <v>3.7033819031056203</v>
      </c>
    </row>
    <row r="339" spans="2:6" ht="15.5" x14ac:dyDescent="0.35">
      <c r="B339" s="414">
        <v>562000</v>
      </c>
      <c r="C339" s="415" t="s">
        <v>768</v>
      </c>
      <c r="D339" s="412">
        <f>VLOOKUP(B339,'Equation 5 Direct FTE'!$C$10:$H$379,6,FALSE)</f>
        <v>3.5360357369238336</v>
      </c>
      <c r="E339" s="412">
        <f>HLOOKUP(B339,'Equation 6 Indirect FTE'!$C$9:$NJ$11,3,FALSE)</f>
        <v>2.2528767959053311</v>
      </c>
      <c r="F339" s="413">
        <f>HLOOKUP(B339,'Equation 7 Induced FTE '!$C$9:$NJ$33,25,FALSE)</f>
        <v>2.8737933634340496</v>
      </c>
    </row>
    <row r="340" spans="2:6" ht="15.5" x14ac:dyDescent="0.35">
      <c r="B340" s="414">
        <v>611100</v>
      </c>
      <c r="C340" s="415" t="s">
        <v>769</v>
      </c>
      <c r="D340" s="412">
        <f>VLOOKUP(B340,'Equation 5 Direct FTE'!$C$10:$H$379,6,FALSE)</f>
        <v>14.945294746289337</v>
      </c>
      <c r="E340" s="412">
        <f>HLOOKUP(B340,'Equation 6 Indirect FTE'!$C$9:$NJ$11,3,FALSE)</f>
        <v>1.1407488335008598</v>
      </c>
      <c r="F340" s="413">
        <f>HLOOKUP(B340,'Equation 7 Induced FTE '!$C$9:$NJ$33,25,FALSE)</f>
        <v>4.5861686645386559</v>
      </c>
    </row>
    <row r="341" spans="2:6" ht="31" x14ac:dyDescent="0.35">
      <c r="B341" s="414" t="s">
        <v>393</v>
      </c>
      <c r="C341" s="415" t="s">
        <v>770</v>
      </c>
      <c r="D341" s="412">
        <f>VLOOKUP(B341,'Equation 5 Direct FTE'!$C$10:$H$379,6,FALSE)</f>
        <v>9.1995838013449536</v>
      </c>
      <c r="E341" s="412">
        <f>HLOOKUP(B341,'Equation 6 Indirect FTE'!$C$9:$NJ$11,3,FALSE)</f>
        <v>1.4935918554430998</v>
      </c>
      <c r="F341" s="413">
        <f>HLOOKUP(B341,'Equation 7 Induced FTE '!$C$9:$NJ$33,25,FALSE)</f>
        <v>3.9156577956723662</v>
      </c>
    </row>
    <row r="342" spans="2:6" ht="15.5" x14ac:dyDescent="0.35">
      <c r="B342" s="414" t="s">
        <v>401</v>
      </c>
      <c r="C342" s="415" t="s">
        <v>771</v>
      </c>
      <c r="D342" s="412">
        <f>VLOOKUP(B342,'Equation 5 Direct FTE'!$C$10:$H$379,6,FALSE)</f>
        <v>15.017769084168323</v>
      </c>
      <c r="E342" s="412">
        <f>HLOOKUP(B342,'Equation 6 Indirect FTE'!$C$9:$NJ$11,3,FALSE)</f>
        <v>2.9056465244302547</v>
      </c>
      <c r="F342" s="413">
        <f>HLOOKUP(B342,'Equation 7 Induced FTE '!$C$9:$NJ$33,25,FALSE)</f>
        <v>4.1827429728104475</v>
      </c>
    </row>
    <row r="343" spans="2:6" ht="15.5" x14ac:dyDescent="0.35">
      <c r="B343" s="414">
        <v>621100</v>
      </c>
      <c r="C343" s="415" t="s">
        <v>772</v>
      </c>
      <c r="D343" s="412">
        <f>VLOOKUP(B343,'Equation 5 Direct FTE'!$C$10:$H$379,6,FALSE)</f>
        <v>5.772510266828359</v>
      </c>
      <c r="E343" s="412">
        <f>HLOOKUP(B343,'Equation 6 Indirect FTE'!$C$9:$NJ$11,3,FALSE)</f>
        <v>2.0458230078282327</v>
      </c>
      <c r="F343" s="413">
        <f>HLOOKUP(B343,'Equation 7 Induced FTE '!$C$9:$NJ$33,25,FALSE)</f>
        <v>5.0273031811069746</v>
      </c>
    </row>
    <row r="344" spans="2:6" ht="15.5" x14ac:dyDescent="0.35">
      <c r="B344" s="414">
        <v>621200</v>
      </c>
      <c r="C344" s="415" t="s">
        <v>773</v>
      </c>
      <c r="D344" s="412">
        <f>VLOOKUP(B344,'Equation 5 Direct FTE'!$C$10:$H$379,6,FALSE)</f>
        <v>9.1328317444029157</v>
      </c>
      <c r="E344" s="412">
        <f>HLOOKUP(B344,'Equation 6 Indirect FTE'!$C$9:$NJ$11,3,FALSE)</f>
        <v>2.1511364249739877</v>
      </c>
      <c r="F344" s="413">
        <f>HLOOKUP(B344,'Equation 7 Induced FTE '!$C$9:$NJ$33,25,FALSE)</f>
        <v>4.4987247331569362</v>
      </c>
    </row>
    <row r="345" spans="2:6" ht="15.5" x14ac:dyDescent="0.35">
      <c r="B345" s="414">
        <v>621300</v>
      </c>
      <c r="C345" s="415" t="s">
        <v>774</v>
      </c>
      <c r="D345" s="412">
        <f>VLOOKUP(B345,'Equation 5 Direct FTE'!$C$10:$H$379,6,FALSE)</f>
        <v>9.6534771460403341</v>
      </c>
      <c r="E345" s="412">
        <f>HLOOKUP(B345,'Equation 6 Indirect FTE'!$C$9:$NJ$11,3,FALSE)</f>
        <v>1.6216378258238429</v>
      </c>
      <c r="F345" s="413">
        <f>HLOOKUP(B345,'Equation 7 Induced FTE '!$C$9:$NJ$33,25,FALSE)</f>
        <v>3.8361550111710101</v>
      </c>
    </row>
    <row r="346" spans="2:6" ht="15.5" x14ac:dyDescent="0.35">
      <c r="B346" s="414">
        <v>621400</v>
      </c>
      <c r="C346" s="415" t="s">
        <v>775</v>
      </c>
      <c r="D346" s="412">
        <f>VLOOKUP(B346,'Equation 5 Direct FTE'!$C$10:$H$379,6,FALSE)</f>
        <v>2.9660264906741829</v>
      </c>
      <c r="E346" s="412">
        <f>HLOOKUP(B346,'Equation 6 Indirect FTE'!$C$9:$NJ$11,3,FALSE)</f>
        <v>2.9222957372634926</v>
      </c>
      <c r="F346" s="413">
        <f>HLOOKUP(B346,'Equation 7 Induced FTE '!$C$9:$NJ$33,25,FALSE)</f>
        <v>2.710218321146789</v>
      </c>
    </row>
    <row r="347" spans="2:6" ht="15.5" x14ac:dyDescent="0.35">
      <c r="B347" s="414">
        <v>621500</v>
      </c>
      <c r="C347" s="415" t="s">
        <v>776</v>
      </c>
      <c r="D347" s="412">
        <f>VLOOKUP(B347,'Equation 5 Direct FTE'!$C$10:$H$379,6,FALSE)</f>
        <v>5.2102045084929349</v>
      </c>
      <c r="E347" s="412">
        <f>HLOOKUP(B347,'Equation 6 Indirect FTE'!$C$9:$NJ$11,3,FALSE)</f>
        <v>1.7617343971125976</v>
      </c>
      <c r="F347" s="413">
        <f>HLOOKUP(B347,'Equation 7 Induced FTE '!$C$9:$NJ$33,25,FALSE)</f>
        <v>3.9996438945153683</v>
      </c>
    </row>
    <row r="348" spans="2:6" ht="15.5" x14ac:dyDescent="0.35">
      <c r="B348" s="414">
        <v>621600</v>
      </c>
      <c r="C348" s="415" t="s">
        <v>777</v>
      </c>
      <c r="D348" s="412">
        <f>VLOOKUP(B348,'Equation 5 Direct FTE'!$C$10:$H$379,6,FALSE)</f>
        <v>14.195022845530517</v>
      </c>
      <c r="E348" s="412">
        <f>HLOOKUP(B348,'Equation 6 Indirect FTE'!$C$9:$NJ$11,3,FALSE)</f>
        <v>1.8849666672661201</v>
      </c>
      <c r="F348" s="413">
        <f>HLOOKUP(B348,'Equation 7 Induced FTE '!$C$9:$NJ$33,25,FALSE)</f>
        <v>5.2143168142332961</v>
      </c>
    </row>
    <row r="349" spans="2:6" ht="15.5" x14ac:dyDescent="0.35">
      <c r="B349" s="414">
        <v>621900</v>
      </c>
      <c r="C349" s="415" t="s">
        <v>778</v>
      </c>
      <c r="D349" s="412">
        <f>VLOOKUP(B349,'Equation 5 Direct FTE'!$C$10:$H$379,6,FALSE)</f>
        <v>8.1775722532545831</v>
      </c>
      <c r="E349" s="412">
        <f>HLOOKUP(B349,'Equation 6 Indirect FTE'!$C$9:$NJ$11,3,FALSE)</f>
        <v>1.9627311331360371</v>
      </c>
      <c r="F349" s="413">
        <f>HLOOKUP(B349,'Equation 7 Induced FTE '!$C$9:$NJ$33,25,FALSE)</f>
        <v>4.2626051252639909</v>
      </c>
    </row>
    <row r="350" spans="2:6" ht="15.5" x14ac:dyDescent="0.35">
      <c r="B350" s="414">
        <v>622000</v>
      </c>
      <c r="C350" s="415" t="s">
        <v>779</v>
      </c>
      <c r="D350" s="412">
        <f>VLOOKUP(B350,'Equation 5 Direct FTE'!$C$10:$H$379,6,FALSE)</f>
        <v>5.1558747982235582</v>
      </c>
      <c r="E350" s="412">
        <f>HLOOKUP(B350,'Equation 6 Indirect FTE'!$C$9:$NJ$11,3,FALSE)</f>
        <v>2.6797976820818876</v>
      </c>
      <c r="F350" s="413">
        <f>HLOOKUP(B350,'Equation 7 Induced FTE '!$C$9:$NJ$33,25,FALSE)</f>
        <v>4.1163685193543937</v>
      </c>
    </row>
    <row r="351" spans="2:6" ht="15.5" x14ac:dyDescent="0.35">
      <c r="B351" s="414" t="s">
        <v>780</v>
      </c>
      <c r="C351" s="415" t="s">
        <v>781</v>
      </c>
      <c r="D351" s="412">
        <f>VLOOKUP(B351,'Equation 5 Direct FTE'!$C$10:$H$379,6,FALSE)</f>
        <v>11.415433165299245</v>
      </c>
      <c r="E351" s="412">
        <f>HLOOKUP(B351,'Equation 6 Indirect FTE'!$C$9:$NJ$11,3,FALSE)</f>
        <v>2.6804180848837653</v>
      </c>
      <c r="F351" s="413">
        <f>HLOOKUP(B351,'Equation 7 Induced FTE '!$C$9:$NJ$33,25,FALSE)</f>
        <v>4.3564421027992992</v>
      </c>
    </row>
    <row r="352" spans="2:6" ht="31" x14ac:dyDescent="0.35">
      <c r="B352" s="414" t="s">
        <v>782</v>
      </c>
      <c r="C352" s="415" t="s">
        <v>783</v>
      </c>
      <c r="D352" s="412">
        <f>VLOOKUP(B352,'Equation 5 Direct FTE'!$C$10:$H$379,6,FALSE)</f>
        <v>11.792780165114856</v>
      </c>
      <c r="E352" s="412">
        <f>HLOOKUP(B352,'Equation 6 Indirect FTE'!$C$9:$NJ$11,3,FALSE)</f>
        <v>2.022884437640192</v>
      </c>
      <c r="F352" s="413">
        <f>HLOOKUP(B352,'Equation 7 Induced FTE '!$C$9:$NJ$33,25,FALSE)</f>
        <v>4.3098513607285529</v>
      </c>
    </row>
    <row r="353" spans="2:6" ht="15.5" x14ac:dyDescent="0.35">
      <c r="B353" s="414">
        <v>624100</v>
      </c>
      <c r="C353" s="415" t="s">
        <v>784</v>
      </c>
      <c r="D353" s="412">
        <f>VLOOKUP(B353,'Equation 5 Direct FTE'!$C$10:$H$379,6,FALSE)</f>
        <v>19.84552016037097</v>
      </c>
      <c r="E353" s="412">
        <f>HLOOKUP(B353,'Equation 6 Indirect FTE'!$C$9:$NJ$11,3,FALSE)</f>
        <v>2.4044867597339277</v>
      </c>
      <c r="F353" s="413">
        <f>HLOOKUP(B353,'Equation 7 Induced FTE '!$C$9:$NJ$33,25,FALSE)</f>
        <v>4.4736964720880836</v>
      </c>
    </row>
    <row r="354" spans="2:6" ht="15.5" x14ac:dyDescent="0.35">
      <c r="B354" s="414">
        <v>624400</v>
      </c>
      <c r="C354" s="415" t="s">
        <v>785</v>
      </c>
      <c r="D354" s="412">
        <f>VLOOKUP(B354,'Equation 5 Direct FTE'!$C$10:$H$379,6,FALSE)</f>
        <v>17.322753350679449</v>
      </c>
      <c r="E354" s="412">
        <f>HLOOKUP(B354,'Equation 6 Indirect FTE'!$C$9:$NJ$11,3,FALSE)</f>
        <v>1.9113206742979436</v>
      </c>
      <c r="F354" s="413">
        <f>HLOOKUP(B354,'Equation 7 Induced FTE '!$C$9:$NJ$33,25,FALSE)</f>
        <v>4.091604808623071</v>
      </c>
    </row>
    <row r="355" spans="2:6" ht="31" x14ac:dyDescent="0.35">
      <c r="B355" s="414" t="s">
        <v>386</v>
      </c>
      <c r="C355" s="415" t="s">
        <v>786</v>
      </c>
      <c r="D355" s="412">
        <f>VLOOKUP(B355,'Equation 5 Direct FTE'!$C$10:$H$379,6,FALSE)</f>
        <v>8.8955552657175474</v>
      </c>
      <c r="E355" s="412">
        <f>HLOOKUP(B355,'Equation 6 Indirect FTE'!$C$9:$NJ$11,3,FALSE)</f>
        <v>2.7251196406286606</v>
      </c>
      <c r="F355" s="413">
        <f>HLOOKUP(B355,'Equation 7 Induced FTE '!$C$9:$NJ$33,25,FALSE)</f>
        <v>3.6046373786676442</v>
      </c>
    </row>
    <row r="356" spans="2:6" ht="15.5" x14ac:dyDescent="0.35">
      <c r="B356" s="414">
        <v>711100</v>
      </c>
      <c r="C356" s="415" t="s">
        <v>787</v>
      </c>
      <c r="D356" s="412">
        <f>VLOOKUP(B356,'Equation 5 Direct FTE'!$C$10:$H$379,6,FALSE)</f>
        <v>15.628207684814583</v>
      </c>
      <c r="E356" s="412">
        <f>HLOOKUP(B356,'Equation 6 Indirect FTE'!$C$9:$NJ$11,3,FALSE)</f>
        <v>2.9330505643791689</v>
      </c>
      <c r="F356" s="413">
        <f>HLOOKUP(B356,'Equation 7 Induced FTE '!$C$9:$NJ$33,25,FALSE)</f>
        <v>3.9826890219266518</v>
      </c>
    </row>
    <row r="357" spans="2:6" ht="15.5" x14ac:dyDescent="0.35">
      <c r="B357" s="414">
        <v>711200</v>
      </c>
      <c r="C357" s="415" t="s">
        <v>788</v>
      </c>
      <c r="D357" s="412">
        <f>VLOOKUP(B357,'Equation 5 Direct FTE'!$C$10:$H$379,6,FALSE)</f>
        <v>7.0263117973888312</v>
      </c>
      <c r="E357" s="412">
        <f>HLOOKUP(B357,'Equation 6 Indirect FTE'!$C$9:$NJ$11,3,FALSE)</f>
        <v>2.8511763415634368</v>
      </c>
      <c r="F357" s="413">
        <f>HLOOKUP(B357,'Equation 7 Induced FTE '!$C$9:$NJ$33,25,FALSE)</f>
        <v>5.2693164267742789</v>
      </c>
    </row>
    <row r="358" spans="2:6" ht="15.5" x14ac:dyDescent="0.35">
      <c r="B358" s="414">
        <v>711500</v>
      </c>
      <c r="C358" s="415" t="s">
        <v>789</v>
      </c>
      <c r="D358" s="412">
        <f>VLOOKUP(B358,'Equation 5 Direct FTE'!$C$10:$H$379,6,FALSE)</f>
        <v>6.9060827768110684</v>
      </c>
      <c r="E358" s="412">
        <f>HLOOKUP(B358,'Equation 6 Indirect FTE'!$C$9:$NJ$11,3,FALSE)</f>
        <v>1.325651450275906</v>
      </c>
      <c r="F358" s="413">
        <f>HLOOKUP(B358,'Equation 7 Induced FTE '!$C$9:$NJ$33,25,FALSE)</f>
        <v>3.6850488175285032</v>
      </c>
    </row>
    <row r="359" spans="2:6" ht="31" x14ac:dyDescent="0.35">
      <c r="B359" s="414" t="s">
        <v>790</v>
      </c>
      <c r="C359" s="415" t="s">
        <v>791</v>
      </c>
      <c r="D359" s="412">
        <f>VLOOKUP(B359,'Equation 5 Direct FTE'!$C$10:$H$379,6,FALSE)</f>
        <v>12.77869094869804</v>
      </c>
      <c r="E359" s="412">
        <f>HLOOKUP(B359,'Equation 6 Indirect FTE'!$C$9:$NJ$11,3,FALSE)</f>
        <v>3.734623345642321</v>
      </c>
      <c r="F359" s="413">
        <f>HLOOKUP(B359,'Equation 7 Induced FTE '!$C$9:$NJ$33,25,FALSE)</f>
        <v>3.5542374614274883</v>
      </c>
    </row>
    <row r="360" spans="2:6" ht="15.5" x14ac:dyDescent="0.35">
      <c r="B360" s="414">
        <v>712000</v>
      </c>
      <c r="C360" s="415" t="s">
        <v>792</v>
      </c>
      <c r="D360" s="412">
        <f>VLOOKUP(B360,'Equation 5 Direct FTE'!$C$10:$H$379,6,FALSE)</f>
        <v>6.3754172228224268</v>
      </c>
      <c r="E360" s="412">
        <f>HLOOKUP(B360,'Equation 6 Indirect FTE'!$C$9:$NJ$11,3,FALSE)</f>
        <v>2.4342242765927411</v>
      </c>
      <c r="F360" s="413">
        <f>HLOOKUP(B360,'Equation 7 Induced FTE '!$C$9:$NJ$33,25,FALSE)</f>
        <v>2.9793786657875425</v>
      </c>
    </row>
    <row r="361" spans="2:6" ht="15.5" x14ac:dyDescent="0.35">
      <c r="B361" s="414">
        <v>713100</v>
      </c>
      <c r="C361" s="415" t="s">
        <v>793</v>
      </c>
      <c r="D361" s="412">
        <f>VLOOKUP(B361,'Equation 5 Direct FTE'!$C$10:$H$379,6,FALSE)</f>
        <v>8.7183622367726841</v>
      </c>
      <c r="E361" s="412">
        <f>HLOOKUP(B361,'Equation 6 Indirect FTE'!$C$9:$NJ$11,3,FALSE)</f>
        <v>1.5809606793752007</v>
      </c>
      <c r="F361" s="413">
        <f>HLOOKUP(B361,'Equation 7 Induced FTE '!$C$9:$NJ$33,25,FALSE)</f>
        <v>3.0065905751139907</v>
      </c>
    </row>
    <row r="362" spans="2:6" ht="15.5" x14ac:dyDescent="0.35">
      <c r="B362" s="414">
        <v>713200</v>
      </c>
      <c r="C362" s="415" t="s">
        <v>794</v>
      </c>
      <c r="D362" s="412">
        <f>VLOOKUP(B362,'Equation 5 Direct FTE'!$C$10:$H$379,6,FALSE)</f>
        <v>4.0639387453375848</v>
      </c>
      <c r="E362" s="412">
        <f>HLOOKUP(B362,'Equation 6 Indirect FTE'!$C$9:$NJ$11,3,FALSE)</f>
        <v>2.1676142917446617</v>
      </c>
      <c r="F362" s="413">
        <f>HLOOKUP(B362,'Equation 7 Induced FTE '!$C$9:$NJ$33,25,FALSE)</f>
        <v>2.7874560587167285</v>
      </c>
    </row>
    <row r="363" spans="2:6" ht="15.5" x14ac:dyDescent="0.35">
      <c r="B363" s="414">
        <v>713900</v>
      </c>
      <c r="C363" s="415" t="s">
        <v>795</v>
      </c>
      <c r="D363" s="412">
        <f>VLOOKUP(B363,'Equation 5 Direct FTE'!$C$10:$H$379,6,FALSE)</f>
        <v>10.275383312860946</v>
      </c>
      <c r="E363" s="412">
        <f>HLOOKUP(B363,'Equation 6 Indirect FTE'!$C$9:$NJ$11,3,FALSE)</f>
        <v>2.4659919439270688</v>
      </c>
      <c r="F363" s="413">
        <f>HLOOKUP(B363,'Equation 7 Induced FTE '!$C$9:$NJ$33,25,FALSE)</f>
        <v>3.5557923540759</v>
      </c>
    </row>
    <row r="364" spans="2:6" ht="15.5" x14ac:dyDescent="0.35">
      <c r="B364" s="414">
        <v>721000</v>
      </c>
      <c r="C364" s="415" t="s">
        <v>796</v>
      </c>
      <c r="D364" s="412">
        <f>VLOOKUP(B364,'Equation 5 Direct FTE'!$C$10:$H$379,6,FALSE)</f>
        <v>6.2647907795610873</v>
      </c>
      <c r="E364" s="412">
        <f>HLOOKUP(B364,'Equation 6 Indirect FTE'!$C$9:$NJ$11,3,FALSE)</f>
        <v>2.277963656869467</v>
      </c>
      <c r="F364" s="413">
        <f>HLOOKUP(B364,'Equation 7 Induced FTE '!$C$9:$NJ$33,25,FALSE)</f>
        <v>3.1225694143826428</v>
      </c>
    </row>
    <row r="365" spans="2:6" ht="15.5" x14ac:dyDescent="0.35">
      <c r="B365" s="414">
        <v>722110</v>
      </c>
      <c r="C365" s="415" t="s">
        <v>797</v>
      </c>
      <c r="D365" s="412">
        <f>VLOOKUP(B365,'Equation 5 Direct FTE'!$C$10:$H$379,6,FALSE)</f>
        <v>10.897340010930236</v>
      </c>
      <c r="E365" s="412">
        <f>HLOOKUP(B365,'Equation 6 Indirect FTE'!$C$9:$NJ$11,3,FALSE)</f>
        <v>2.1064027476490725</v>
      </c>
      <c r="F365" s="413">
        <f>HLOOKUP(B365,'Equation 7 Induced FTE '!$C$9:$NJ$33,25,FALSE)</f>
        <v>3.6821554010702018</v>
      </c>
    </row>
    <row r="366" spans="2:6" ht="15.5" x14ac:dyDescent="0.35">
      <c r="B366" s="414">
        <v>722211</v>
      </c>
      <c r="C366" s="415" t="s">
        <v>798</v>
      </c>
      <c r="D366" s="412">
        <f>VLOOKUP(B366,'Equation 5 Direct FTE'!$C$10:$H$379,6,FALSE)</f>
        <v>8.6795177322941246</v>
      </c>
      <c r="E366" s="412">
        <f>HLOOKUP(B366,'Equation 6 Indirect FTE'!$C$9:$NJ$11,3,FALSE)</f>
        <v>2.8286569882683779</v>
      </c>
      <c r="F366" s="413">
        <f>HLOOKUP(B366,'Equation 7 Induced FTE '!$C$9:$NJ$33,25,FALSE)</f>
        <v>2.9305399113133972</v>
      </c>
    </row>
    <row r="367" spans="2:6" ht="15.5" x14ac:dyDescent="0.35">
      <c r="B367" s="414" t="s">
        <v>799</v>
      </c>
      <c r="C367" s="415" t="s">
        <v>800</v>
      </c>
      <c r="D367" s="412">
        <f>VLOOKUP(B367,'Equation 5 Direct FTE'!$C$10:$H$379,6,FALSE)</f>
        <v>14.199293866955195</v>
      </c>
      <c r="E367" s="412">
        <f>HLOOKUP(B367,'Equation 6 Indirect FTE'!$C$9:$NJ$11,3,FALSE)</f>
        <v>2.0699172780040129</v>
      </c>
      <c r="F367" s="413">
        <f>HLOOKUP(B367,'Equation 7 Induced FTE '!$C$9:$NJ$33,25,FALSE)</f>
        <v>4.3455255333670708</v>
      </c>
    </row>
    <row r="368" spans="2:6" ht="15.5" x14ac:dyDescent="0.35">
      <c r="B368" s="414">
        <v>811100</v>
      </c>
      <c r="C368" s="415" t="s">
        <v>801</v>
      </c>
      <c r="D368" s="412">
        <f>VLOOKUP(B368,'Equation 5 Direct FTE'!$C$10:$H$379,6,FALSE)</f>
        <v>8.2505333256943363</v>
      </c>
      <c r="E368" s="412">
        <f>HLOOKUP(B368,'Equation 6 Indirect FTE'!$C$9:$NJ$11,3,FALSE)</f>
        <v>1.2736769978907017</v>
      </c>
      <c r="F368" s="413">
        <f>HLOOKUP(B368,'Equation 7 Induced FTE '!$C$9:$NJ$33,25,FALSE)</f>
        <v>4.1043367896106657</v>
      </c>
    </row>
    <row r="369" spans="2:6" ht="31" x14ac:dyDescent="0.35">
      <c r="B369" s="414">
        <v>811200</v>
      </c>
      <c r="C369" s="415" t="s">
        <v>802</v>
      </c>
      <c r="D369" s="412">
        <f>VLOOKUP(B369,'Equation 5 Direct FTE'!$C$10:$H$379,6,FALSE)</f>
        <v>5.707990824795119</v>
      </c>
      <c r="E369" s="412">
        <f>HLOOKUP(B369,'Equation 6 Indirect FTE'!$C$9:$NJ$11,3,FALSE)</f>
        <v>1.4465577710714168</v>
      </c>
      <c r="F369" s="413">
        <f>HLOOKUP(B369,'Equation 7 Induced FTE '!$C$9:$NJ$33,25,FALSE)</f>
        <v>4.5374041660888667</v>
      </c>
    </row>
    <row r="370" spans="2:6" ht="31" x14ac:dyDescent="0.35">
      <c r="B370" s="414">
        <v>811300</v>
      </c>
      <c r="C370" s="415" t="s">
        <v>803</v>
      </c>
      <c r="D370" s="412">
        <f>VLOOKUP(B370,'Equation 5 Direct FTE'!$C$10:$H$379,6,FALSE)</f>
        <v>5.2014751100599339</v>
      </c>
      <c r="E370" s="412">
        <f>HLOOKUP(B370,'Equation 6 Indirect FTE'!$C$9:$NJ$11,3,FALSE)</f>
        <v>1.4656289061312746</v>
      </c>
      <c r="F370" s="413">
        <f>HLOOKUP(B370,'Equation 7 Induced FTE '!$C$9:$NJ$33,25,FALSE)</f>
        <v>4.2040761426490993</v>
      </c>
    </row>
    <row r="371" spans="2:6" ht="31" x14ac:dyDescent="0.35">
      <c r="B371" s="414">
        <v>811400</v>
      </c>
      <c r="C371" s="415" t="s">
        <v>804</v>
      </c>
      <c r="D371" s="412">
        <f>VLOOKUP(B371,'Equation 5 Direct FTE'!$C$10:$H$379,6,FALSE)</f>
        <v>7.1678981428167967</v>
      </c>
      <c r="E371" s="412">
        <f>HLOOKUP(B371,'Equation 6 Indirect FTE'!$C$9:$NJ$11,3,FALSE)</f>
        <v>0.68906852741900337</v>
      </c>
      <c r="F371" s="413">
        <f>HLOOKUP(B371,'Equation 7 Induced FTE '!$C$9:$NJ$33,25,FALSE)</f>
        <v>3.1230093235945233</v>
      </c>
    </row>
    <row r="372" spans="2:6" ht="15.5" x14ac:dyDescent="0.35">
      <c r="B372" s="414">
        <v>812100</v>
      </c>
      <c r="C372" s="415" t="s">
        <v>805</v>
      </c>
      <c r="D372" s="412">
        <f>VLOOKUP(B372,'Equation 5 Direct FTE'!$C$10:$H$379,6,FALSE)</f>
        <v>21.959664957276679</v>
      </c>
      <c r="E372" s="412">
        <f>HLOOKUP(B372,'Equation 6 Indirect FTE'!$C$9:$NJ$11,3,FALSE)</f>
        <v>1.7933797594086975</v>
      </c>
      <c r="F372" s="413">
        <f>HLOOKUP(B372,'Equation 7 Induced FTE '!$C$9:$NJ$33,25,FALSE)</f>
        <v>5.1838605861043616</v>
      </c>
    </row>
    <row r="373" spans="2:6" ht="15.5" x14ac:dyDescent="0.35">
      <c r="B373" s="414">
        <v>812200</v>
      </c>
      <c r="C373" s="415" t="s">
        <v>806</v>
      </c>
      <c r="D373" s="412">
        <f>VLOOKUP(B373,'Equation 5 Direct FTE'!$C$10:$H$379,6,FALSE)</f>
        <v>9.5660463807540577</v>
      </c>
      <c r="E373" s="412">
        <f>HLOOKUP(B373,'Equation 6 Indirect FTE'!$C$9:$NJ$11,3,FALSE)</f>
        <v>0.38512544306447083</v>
      </c>
      <c r="F373" s="413">
        <f>HLOOKUP(B373,'Equation 7 Induced FTE '!$C$9:$NJ$33,25,FALSE)</f>
        <v>3.7808658409053884</v>
      </c>
    </row>
    <row r="374" spans="2:6" ht="15.5" x14ac:dyDescent="0.35">
      <c r="B374" s="414">
        <v>812300</v>
      </c>
      <c r="C374" s="415" t="s">
        <v>807</v>
      </c>
      <c r="D374" s="412">
        <f>VLOOKUP(B374,'Equation 5 Direct FTE'!$C$10:$H$379,6,FALSE)</f>
        <v>11.669676069876468</v>
      </c>
      <c r="E374" s="412">
        <f>HLOOKUP(B374,'Equation 6 Indirect FTE'!$C$9:$NJ$11,3,FALSE)</f>
        <v>1.8562947483498338</v>
      </c>
      <c r="F374" s="413">
        <f>HLOOKUP(B374,'Equation 7 Induced FTE '!$C$9:$NJ$33,25,FALSE)</f>
        <v>4.212643682290012</v>
      </c>
    </row>
    <row r="375" spans="2:6" ht="15.5" x14ac:dyDescent="0.35">
      <c r="B375" s="414">
        <v>812900</v>
      </c>
      <c r="C375" s="415" t="s">
        <v>808</v>
      </c>
      <c r="D375" s="412">
        <f>VLOOKUP(B375,'Equation 5 Direct FTE'!$C$10:$H$379,6,FALSE)</f>
        <v>15.518661451134982</v>
      </c>
      <c r="E375" s="412">
        <f>HLOOKUP(B375,'Equation 6 Indirect FTE'!$C$9:$NJ$11,3,FALSE)</f>
        <v>2.0414582040413691</v>
      </c>
      <c r="F375" s="413">
        <f>HLOOKUP(B375,'Equation 7 Induced FTE '!$C$9:$NJ$33,25,FALSE)</f>
        <v>4.7200150515623296</v>
      </c>
    </row>
    <row r="376" spans="2:6" ht="15.5" x14ac:dyDescent="0.35">
      <c r="B376" s="414">
        <v>813100</v>
      </c>
      <c r="C376" s="415" t="s">
        <v>809</v>
      </c>
      <c r="D376" s="412">
        <f>VLOOKUP(B376,'Equation 5 Direct FTE'!$C$10:$H$379,6,FALSE)</f>
        <v>2.9479390790731994</v>
      </c>
      <c r="E376" s="412">
        <f>HLOOKUP(B376,'Equation 6 Indirect FTE'!$C$9:$NJ$11,3,FALSE)</f>
        <v>4.6542987846082262</v>
      </c>
      <c r="F376" s="416">
        <f>HLOOKUP(B376,'Equation 7 Induced FTE '!$C$9:$NJ$33,25,FALSE)</f>
        <v>3.0272586419660561</v>
      </c>
    </row>
    <row r="377" spans="2:6" ht="31" x14ac:dyDescent="0.35">
      <c r="B377" s="414" t="s">
        <v>381</v>
      </c>
      <c r="C377" s="415" t="s">
        <v>810</v>
      </c>
      <c r="D377" s="412">
        <f>VLOOKUP(B377,'Equation 5 Direct FTE'!$C$10:$H$379,6,FALSE)</f>
        <v>6.7763194817760111</v>
      </c>
      <c r="E377" s="412">
        <f>HLOOKUP(B377,'Equation 6 Indirect FTE'!$C$9:$NJ$11,3,FALSE)</f>
        <v>2.3407756850635257</v>
      </c>
      <c r="F377" s="416">
        <f>HLOOKUP(B377,'Equation 7 Induced FTE '!$C$9:$NJ$33,25,FALSE)</f>
        <v>4.2100335530939672</v>
      </c>
    </row>
    <row r="378" spans="2:6" ht="31" x14ac:dyDescent="0.35">
      <c r="B378" s="414" t="s">
        <v>811</v>
      </c>
      <c r="C378" s="415" t="s">
        <v>812</v>
      </c>
      <c r="D378" s="412">
        <f>VLOOKUP(B378,'Equation 5 Direct FTE'!$C$10:$H$379,6,FALSE)</f>
        <v>9.0203043725741061</v>
      </c>
      <c r="E378" s="412">
        <f>HLOOKUP(B378,'Equation 6 Indirect FTE'!$C$9:$NJ$11,3,FALSE)</f>
        <v>2.5305001582226101</v>
      </c>
      <c r="F378" s="413">
        <f>HLOOKUP(B378,'Equation 7 Induced FTE '!$C$9:$NJ$33,25,FALSE)</f>
        <v>4.539621251610515</v>
      </c>
    </row>
    <row r="379" spans="2:6" ht="15.5" x14ac:dyDescent="0.35">
      <c r="B379" s="414">
        <v>491000</v>
      </c>
      <c r="C379" s="415" t="s">
        <v>813</v>
      </c>
      <c r="D379" s="417" t="s">
        <v>814</v>
      </c>
      <c r="E379" s="417" t="str">
        <f>HLOOKUP(B379,'Equation 6 Indirect FTE'!$C$9:$NJ$11,3,FALSE)</f>
        <v>N/A</v>
      </c>
      <c r="F379" s="418">
        <f>HLOOKUP(B379,'Equation 7 Induced FTE '!$C$9:$NJ$33,25,FALSE)</f>
        <v>4.8068340473591284</v>
      </c>
    </row>
    <row r="380" spans="2:6" ht="33.75" customHeight="1" x14ac:dyDescent="0.35">
      <c r="B380" s="419" t="s">
        <v>815</v>
      </c>
      <c r="C380" s="420" t="s">
        <v>816</v>
      </c>
      <c r="D380" s="417" t="s">
        <v>814</v>
      </c>
      <c r="E380" s="417" t="str">
        <f>HLOOKUP(B380,'Equation 6 Indirect FTE'!$C$9:$NJ$11,3,FALSE)</f>
        <v>N/A</v>
      </c>
      <c r="F380" s="421">
        <f>HLOOKUP(B380,'Equation 7 Induced FTE '!$C$9:$NJ$33,25,FALSE)</f>
        <v>3.0123677346156574</v>
      </c>
    </row>
    <row r="381" spans="2:6" ht="15.5" x14ac:dyDescent="0.35">
      <c r="B381" s="422" t="s">
        <v>383</v>
      </c>
      <c r="C381" s="423" t="s">
        <v>817</v>
      </c>
      <c r="D381" s="424">
        <f>VLOOKUP(B381,'Equation 5 Direct FTE'!$C$10:$H$379,6,FALSE)</f>
        <v>0</v>
      </c>
      <c r="E381" s="424">
        <f>HLOOKUP(B381,'Equation 6 Indirect FTE'!$C$9:$NJ$11,3,FALSE)</f>
        <v>0</v>
      </c>
      <c r="F381" s="425">
        <f>HLOOKUP(B381,'Equation 7 Induced FTE '!$C$9:$NJ$33,25,FALSE)</f>
        <v>7.1832935904874811</v>
      </c>
    </row>
    <row r="382" spans="2:6" ht="16" x14ac:dyDescent="0.4">
      <c r="B382" s="223" t="s">
        <v>369</v>
      </c>
      <c r="C382" s="224" t="s">
        <v>818</v>
      </c>
      <c r="D382" s="225">
        <f>AVERAGE(D10:D381)</f>
        <v>4.4652243029294922</v>
      </c>
      <c r="E382" s="225">
        <f>AVERAGE(E10:E381)</f>
        <v>1.8970824740785717</v>
      </c>
      <c r="F382" s="226">
        <f t="shared" ref="F382" si="0">AVERAGE(F10:F381)</f>
        <v>2.7962270393965905</v>
      </c>
    </row>
    <row r="383" spans="2:6" ht="16" x14ac:dyDescent="0.4">
      <c r="B383" s="284" t="s">
        <v>380</v>
      </c>
      <c r="C383" s="285" t="s">
        <v>814</v>
      </c>
      <c r="D383" s="286">
        <v>0</v>
      </c>
      <c r="E383" s="286">
        <v>0</v>
      </c>
      <c r="F383" s="287">
        <v>0</v>
      </c>
    </row>
    <row r="384" spans="2:6" ht="32.5" thickBot="1" x14ac:dyDescent="0.45">
      <c r="B384" s="230" t="s">
        <v>400</v>
      </c>
      <c r="C384" s="227" t="s">
        <v>819</v>
      </c>
      <c r="D384" s="228">
        <f>(D311*0.8)+(D316*0.2)</f>
        <v>4.5916838195758647</v>
      </c>
      <c r="E384" s="228">
        <f>(E311*0.8)+(E316*0.2)</f>
        <v>1.5901502408695496</v>
      </c>
      <c r="F384" s="229">
        <f>(F311*0.8)+(F316*0.2)</f>
        <v>2.3887132257071064</v>
      </c>
    </row>
  </sheetData>
  <sheetProtection algorithmName="SHA-512" hashValue="WeQKSvMwiUMdFjxWhanlG8HSs6ezSqamVWnHsXo8vD1qqu/8Pd8FP1DzG935vx0N8jNuqXtf+J9JcGEs6Wu2Gg==" saltValue="TnmKC2sesg1IEmCYYR4piA==" spinCount="100000" sheet="1" objects="1" scenarios="1"/>
  <conditionalFormatting sqref="B10:B380">
    <cfRule type="expression" dxfId="0" priority="2">
      <formula>(#REF!&gt;0)</formula>
    </cfRule>
  </conditionalFormatting>
  <pageMargins left="0.7" right="0.7" top="0.98479166666666662" bottom="0.75" header="0.3" footer="0.3"/>
  <pageSetup scale="60" fitToHeight="0" orientation="landscape" r:id="rId1"/>
  <headerFooter>
    <oddFooter>&amp;L&amp;"Avenir LT Std 55 Roman,Regular"&amp;12&amp;K000000
May 13, 2021&amp;C&amp;"Avenir LT Std 55 Roman,Regular"&amp;12Page &amp;P of &amp;N&amp;R&amp;"Avenir LT Std 55 Roman,Regular"&amp;12&amp;K000000&amp;A</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999"/>
  <sheetViews>
    <sheetView showGridLines="0" zoomScaleNormal="100" zoomScalePageLayoutView="64" workbookViewId="0"/>
  </sheetViews>
  <sheetFormatPr defaultColWidth="14.453125" defaultRowHeight="15" customHeight="1" x14ac:dyDescent="0.3"/>
  <cols>
    <col min="1" max="1" width="3" style="61" customWidth="1"/>
    <col min="2" max="2" width="50.81640625" style="61" customWidth="1"/>
    <col min="3" max="4" width="22" style="61" customWidth="1"/>
    <col min="5" max="5" width="16" style="61" customWidth="1"/>
    <col min="6" max="6" width="4.453125" style="61" customWidth="1"/>
    <col min="7" max="7" width="34.54296875" style="61" customWidth="1"/>
    <col min="8" max="8" width="19.453125" style="61" customWidth="1"/>
    <col min="9" max="9" width="16.81640625" style="61" customWidth="1"/>
    <col min="10" max="10" width="14.1796875" style="61" customWidth="1"/>
    <col min="11" max="23" width="9.1796875" style="61" customWidth="1"/>
    <col min="24" max="16384" width="14.453125" style="61"/>
  </cols>
  <sheetData>
    <row r="1" spans="1:10" ht="18.75" customHeight="1" x14ac:dyDescent="0.4">
      <c r="A1" s="160"/>
      <c r="B1" s="162"/>
      <c r="C1" s="162"/>
      <c r="D1" s="162"/>
      <c r="E1" s="162"/>
    </row>
    <row r="2" spans="1:10" ht="15" customHeight="1" x14ac:dyDescent="0.4">
      <c r="A2" s="161"/>
      <c r="B2" s="162"/>
      <c r="C2" s="162"/>
    </row>
    <row r="3" spans="1:10" ht="18.75" customHeight="1" x14ac:dyDescent="0.4">
      <c r="A3" s="160"/>
      <c r="B3" s="162"/>
      <c r="C3" s="162"/>
      <c r="D3" s="162"/>
      <c r="E3" s="162"/>
    </row>
    <row r="4" spans="1:10" ht="15" customHeight="1" x14ac:dyDescent="0.4">
      <c r="A4" s="161"/>
      <c r="B4" s="162"/>
      <c r="C4" s="162"/>
    </row>
    <row r="5" spans="1:10" ht="18.75" customHeight="1" x14ac:dyDescent="0.4">
      <c r="A5" s="160"/>
      <c r="B5" s="162"/>
      <c r="C5" s="162"/>
      <c r="D5" s="162"/>
      <c r="E5" s="162"/>
    </row>
    <row r="7" spans="1:10" ht="15" customHeight="1" x14ac:dyDescent="0.3">
      <c r="A7" s="62"/>
      <c r="B7" s="62"/>
      <c r="C7" s="62"/>
      <c r="D7" s="62"/>
      <c r="E7" s="62"/>
      <c r="F7" s="62"/>
    </row>
    <row r="8" spans="1:10" ht="15" customHeight="1" thickBot="1" x14ac:dyDescent="0.4">
      <c r="A8" s="63"/>
      <c r="B8" s="63"/>
      <c r="C8" s="63"/>
      <c r="D8" s="63"/>
      <c r="E8" s="63"/>
      <c r="F8" s="63"/>
      <c r="G8" s="64"/>
      <c r="H8" s="64"/>
      <c r="I8" s="64"/>
      <c r="J8" s="64"/>
    </row>
    <row r="9" spans="1:10" ht="65" thickBot="1" x14ac:dyDescent="0.4">
      <c r="A9" s="63"/>
      <c r="B9" s="65" t="s">
        <v>820</v>
      </c>
      <c r="C9" s="66" t="s">
        <v>821</v>
      </c>
      <c r="D9" s="66" t="s">
        <v>822</v>
      </c>
      <c r="E9" s="67" t="s">
        <v>823</v>
      </c>
      <c r="F9" s="63"/>
      <c r="G9" s="64"/>
      <c r="H9" s="64"/>
      <c r="I9" s="64"/>
      <c r="J9" s="64"/>
    </row>
    <row r="10" spans="1:10" ht="15" customHeight="1" x14ac:dyDescent="0.35">
      <c r="A10" s="63"/>
      <c r="B10" s="68" t="s">
        <v>824</v>
      </c>
      <c r="C10" s="69">
        <v>1254</v>
      </c>
      <c r="D10" s="69">
        <v>1458</v>
      </c>
      <c r="E10" s="70">
        <f t="shared" ref="E10:E31" si="0">C10/D10</f>
        <v>0.86008230452674894</v>
      </c>
      <c r="F10" s="63"/>
      <c r="G10" s="64"/>
      <c r="H10" s="64"/>
      <c r="I10" s="64"/>
      <c r="J10" s="64"/>
    </row>
    <row r="11" spans="1:10" ht="15" customHeight="1" x14ac:dyDescent="0.35">
      <c r="A11" s="63"/>
      <c r="B11" s="71" t="s">
        <v>825</v>
      </c>
      <c r="C11" s="72">
        <v>663</v>
      </c>
      <c r="D11" s="72">
        <v>673</v>
      </c>
      <c r="E11" s="73">
        <f t="shared" si="0"/>
        <v>0.98514115898959886</v>
      </c>
      <c r="F11" s="63"/>
      <c r="G11" s="64"/>
      <c r="H11" s="64"/>
      <c r="I11" s="64"/>
      <c r="J11" s="64"/>
    </row>
    <row r="12" spans="1:10" ht="15" customHeight="1" x14ac:dyDescent="0.35">
      <c r="A12" s="63"/>
      <c r="B12" s="71" t="s">
        <v>826</v>
      </c>
      <c r="C12" s="72">
        <v>544</v>
      </c>
      <c r="D12" s="72">
        <v>549</v>
      </c>
      <c r="E12" s="73">
        <f t="shared" si="0"/>
        <v>0.99089253187613846</v>
      </c>
      <c r="F12" s="63"/>
      <c r="G12" s="64"/>
      <c r="H12" s="64"/>
      <c r="I12" s="64"/>
      <c r="J12" s="64"/>
    </row>
    <row r="13" spans="1:10" ht="15" customHeight="1" x14ac:dyDescent="0.35">
      <c r="A13" s="64"/>
      <c r="B13" s="71" t="s">
        <v>827</v>
      </c>
      <c r="C13" s="72">
        <v>7412</v>
      </c>
      <c r="D13" s="72">
        <v>7646</v>
      </c>
      <c r="E13" s="73">
        <f t="shared" si="0"/>
        <v>0.96939576249019099</v>
      </c>
      <c r="F13" s="64"/>
      <c r="G13" s="64"/>
      <c r="H13" s="64"/>
      <c r="I13" s="64"/>
      <c r="J13" s="64"/>
    </row>
    <row r="14" spans="1:10" ht="15" customHeight="1" x14ac:dyDescent="0.35">
      <c r="A14" s="64"/>
      <c r="B14" s="71" t="s">
        <v>828</v>
      </c>
      <c r="C14" s="72">
        <v>7888</v>
      </c>
      <c r="D14" s="72">
        <v>8032</v>
      </c>
      <c r="E14" s="73">
        <f t="shared" si="0"/>
        <v>0.98207171314741037</v>
      </c>
      <c r="F14" s="64"/>
      <c r="G14" s="64"/>
      <c r="H14" s="64"/>
      <c r="I14" s="64"/>
      <c r="J14" s="64"/>
    </row>
    <row r="15" spans="1:10" ht="15" customHeight="1" x14ac:dyDescent="0.35">
      <c r="A15" s="74"/>
      <c r="B15" s="71" t="s">
        <v>829</v>
      </c>
      <c r="C15" s="72">
        <v>4627</v>
      </c>
      <c r="D15" s="72">
        <v>4764</v>
      </c>
      <c r="E15" s="73">
        <f t="shared" si="0"/>
        <v>0.97124265323257764</v>
      </c>
      <c r="F15" s="74"/>
      <c r="G15" s="64"/>
      <c r="H15" s="64"/>
      <c r="I15" s="64"/>
      <c r="J15" s="64"/>
    </row>
    <row r="16" spans="1:10" ht="15" customHeight="1" x14ac:dyDescent="0.35">
      <c r="A16" s="75"/>
      <c r="B16" s="71" t="s">
        <v>687</v>
      </c>
      <c r="C16" s="72">
        <v>5722</v>
      </c>
      <c r="D16" s="72">
        <v>5912</v>
      </c>
      <c r="E16" s="73">
        <f t="shared" si="0"/>
        <v>0.96786197564276044</v>
      </c>
      <c r="F16" s="75"/>
      <c r="G16" s="64"/>
      <c r="H16" s="64"/>
      <c r="I16" s="64"/>
      <c r="J16" s="64"/>
    </row>
    <row r="17" spans="1:10" ht="15" customHeight="1" x14ac:dyDescent="0.35">
      <c r="A17" s="75"/>
      <c r="B17" s="71" t="s">
        <v>830</v>
      </c>
      <c r="C17" s="72">
        <v>13706</v>
      </c>
      <c r="D17" s="72">
        <v>15734</v>
      </c>
      <c r="E17" s="73">
        <f t="shared" si="0"/>
        <v>0.87110715647642045</v>
      </c>
      <c r="F17" s="75"/>
      <c r="G17" s="64"/>
      <c r="H17" s="64"/>
      <c r="I17" s="64"/>
      <c r="J17" s="64"/>
    </row>
    <row r="18" spans="1:10" ht="15" customHeight="1" x14ac:dyDescent="0.35">
      <c r="A18" s="75"/>
      <c r="B18" s="71" t="s">
        <v>831</v>
      </c>
      <c r="C18" s="72">
        <v>5408</v>
      </c>
      <c r="D18" s="72">
        <v>5735</v>
      </c>
      <c r="E18" s="73">
        <f t="shared" si="0"/>
        <v>0.94298169136878818</v>
      </c>
      <c r="F18" s="75"/>
      <c r="G18" s="64"/>
      <c r="H18" s="64"/>
      <c r="I18" s="64"/>
      <c r="J18" s="64"/>
    </row>
    <row r="19" spans="1:10" ht="15" customHeight="1" x14ac:dyDescent="0.35">
      <c r="B19" s="71" t="s">
        <v>832</v>
      </c>
      <c r="C19" s="72">
        <v>2645</v>
      </c>
      <c r="D19" s="72">
        <v>2860</v>
      </c>
      <c r="E19" s="73">
        <f t="shared" si="0"/>
        <v>0.92482517482517479</v>
      </c>
      <c r="G19" s="64"/>
      <c r="H19" s="64"/>
      <c r="I19" s="64"/>
      <c r="J19" s="64"/>
    </row>
    <row r="20" spans="1:10" ht="15" customHeight="1" x14ac:dyDescent="0.35">
      <c r="B20" s="71" t="s">
        <v>833</v>
      </c>
      <c r="C20" s="72">
        <v>6291</v>
      </c>
      <c r="D20" s="72">
        <v>6451</v>
      </c>
      <c r="E20" s="73">
        <f t="shared" si="0"/>
        <v>0.9751976437761587</v>
      </c>
      <c r="G20" s="64"/>
      <c r="H20" s="64"/>
      <c r="I20" s="64"/>
      <c r="J20" s="64"/>
    </row>
    <row r="21" spans="1:10" ht="15" customHeight="1" x14ac:dyDescent="0.35">
      <c r="B21" s="71" t="s">
        <v>834</v>
      </c>
      <c r="C21" s="72">
        <v>2176</v>
      </c>
      <c r="D21" s="72">
        <v>2363</v>
      </c>
      <c r="E21" s="73">
        <f t="shared" si="0"/>
        <v>0.92086330935251803</v>
      </c>
      <c r="G21" s="64"/>
      <c r="H21" s="64"/>
      <c r="I21" s="64"/>
      <c r="J21" s="64"/>
    </row>
    <row r="22" spans="1:10" ht="15" customHeight="1" x14ac:dyDescent="0.35">
      <c r="B22" s="71" t="s">
        <v>835</v>
      </c>
      <c r="C22" s="72">
        <v>9227</v>
      </c>
      <c r="D22" s="72">
        <v>9629</v>
      </c>
      <c r="E22" s="73">
        <f t="shared" si="0"/>
        <v>0.95825111641915051</v>
      </c>
      <c r="G22" s="64"/>
      <c r="H22" s="64"/>
      <c r="I22" s="64"/>
      <c r="J22" s="64"/>
    </row>
    <row r="23" spans="1:10" ht="15" customHeight="1" x14ac:dyDescent="0.35">
      <c r="B23" s="71" t="s">
        <v>759</v>
      </c>
      <c r="C23" s="72">
        <v>2257</v>
      </c>
      <c r="D23" s="72">
        <v>2410</v>
      </c>
      <c r="E23" s="73">
        <f t="shared" si="0"/>
        <v>0.93651452282157677</v>
      </c>
      <c r="G23" s="64"/>
      <c r="H23" s="64"/>
      <c r="I23" s="64"/>
      <c r="J23" s="64"/>
    </row>
    <row r="24" spans="1:10" ht="15" customHeight="1" x14ac:dyDescent="0.35">
      <c r="B24" s="71" t="s">
        <v>836</v>
      </c>
      <c r="C24" s="72">
        <v>8658</v>
      </c>
      <c r="D24" s="72">
        <v>9358</v>
      </c>
      <c r="E24" s="73">
        <f t="shared" si="0"/>
        <v>0.9251976918144903</v>
      </c>
      <c r="G24" s="64"/>
      <c r="H24" s="64"/>
      <c r="I24" s="64"/>
      <c r="J24" s="64"/>
    </row>
    <row r="25" spans="1:10" ht="15" customHeight="1" x14ac:dyDescent="0.35">
      <c r="B25" s="71" t="s">
        <v>837</v>
      </c>
      <c r="C25" s="72">
        <v>3358</v>
      </c>
      <c r="D25" s="72">
        <v>3757</v>
      </c>
      <c r="E25" s="73">
        <f t="shared" si="0"/>
        <v>0.89379824327921209</v>
      </c>
      <c r="G25" s="64"/>
      <c r="H25" s="64"/>
      <c r="I25" s="64"/>
      <c r="J25" s="64"/>
    </row>
    <row r="26" spans="1:10" ht="15" customHeight="1" x14ac:dyDescent="0.35">
      <c r="B26" s="71" t="s">
        <v>838</v>
      </c>
      <c r="C26" s="72">
        <v>18626</v>
      </c>
      <c r="D26" s="72">
        <v>20459</v>
      </c>
      <c r="E26" s="73">
        <f t="shared" si="0"/>
        <v>0.91040617821007874</v>
      </c>
      <c r="G26" s="64"/>
      <c r="H26" s="64"/>
      <c r="I26" s="64"/>
      <c r="J26" s="64"/>
    </row>
    <row r="27" spans="1:10" ht="15" customHeight="1" x14ac:dyDescent="0.35">
      <c r="B27" s="71" t="s">
        <v>839</v>
      </c>
      <c r="C27" s="72">
        <v>2037</v>
      </c>
      <c r="D27" s="72">
        <v>2467</v>
      </c>
      <c r="E27" s="73">
        <f t="shared" si="0"/>
        <v>0.82569922983380628</v>
      </c>
      <c r="G27" s="64"/>
      <c r="H27" s="64"/>
      <c r="I27" s="64"/>
      <c r="J27" s="64"/>
    </row>
    <row r="28" spans="1:10" ht="15" customHeight="1" x14ac:dyDescent="0.35">
      <c r="B28" s="71" t="s">
        <v>796</v>
      </c>
      <c r="C28" s="72">
        <v>1890</v>
      </c>
      <c r="D28" s="72">
        <v>2064</v>
      </c>
      <c r="E28" s="73">
        <f t="shared" si="0"/>
        <v>0.91569767441860461</v>
      </c>
      <c r="G28" s="64"/>
      <c r="H28" s="64"/>
      <c r="I28" s="64"/>
      <c r="J28" s="64"/>
    </row>
    <row r="29" spans="1:10" ht="15" customHeight="1" x14ac:dyDescent="0.35">
      <c r="B29" s="71" t="s">
        <v>840</v>
      </c>
      <c r="C29" s="72">
        <v>9688</v>
      </c>
      <c r="D29" s="72">
        <v>12045</v>
      </c>
      <c r="E29" s="73">
        <f t="shared" si="0"/>
        <v>0.80431714404317145</v>
      </c>
      <c r="G29" s="64"/>
      <c r="H29" s="64"/>
      <c r="I29" s="64"/>
      <c r="J29" s="64"/>
    </row>
    <row r="30" spans="1:10" ht="15" customHeight="1" x14ac:dyDescent="0.35">
      <c r="B30" s="71" t="s">
        <v>841</v>
      </c>
      <c r="C30" s="72">
        <v>6319</v>
      </c>
      <c r="D30" s="72">
        <v>7372</v>
      </c>
      <c r="E30" s="73">
        <f t="shared" si="0"/>
        <v>0.85716223548562132</v>
      </c>
      <c r="G30" s="64"/>
      <c r="H30" s="64"/>
      <c r="I30" s="64"/>
      <c r="J30" s="64"/>
    </row>
    <row r="31" spans="1:10" ht="18.5" thickBot="1" x14ac:dyDescent="0.4">
      <c r="B31" s="76" t="s">
        <v>842</v>
      </c>
      <c r="C31" s="77">
        <v>140917</v>
      </c>
      <c r="D31" s="77">
        <v>156770</v>
      </c>
      <c r="E31" s="78">
        <f t="shared" si="0"/>
        <v>0.89887733622504307</v>
      </c>
      <c r="G31" s="64"/>
      <c r="H31" s="64"/>
      <c r="I31" s="64"/>
      <c r="J31" s="64"/>
    </row>
    <row r="32" spans="1:10" ht="15" customHeight="1" x14ac:dyDescent="0.35">
      <c r="G32" s="64"/>
      <c r="H32" s="64"/>
      <c r="I32" s="64"/>
      <c r="J32" s="64"/>
    </row>
    <row r="33" spans="2:10" ht="16.5" x14ac:dyDescent="0.35">
      <c r="B33" s="79" t="s">
        <v>843</v>
      </c>
      <c r="G33" s="64"/>
      <c r="H33" s="64"/>
      <c r="I33" s="64"/>
      <c r="J33" s="64"/>
    </row>
    <row r="34" spans="2:10" ht="16.5" x14ac:dyDescent="0.35">
      <c r="B34" s="79" t="s">
        <v>844</v>
      </c>
      <c r="G34" s="64"/>
      <c r="H34" s="64"/>
      <c r="I34" s="64"/>
      <c r="J34" s="64"/>
    </row>
    <row r="35" spans="2:10" ht="16.5" x14ac:dyDescent="0.35">
      <c r="B35" s="79" t="s">
        <v>845</v>
      </c>
      <c r="G35" s="64"/>
      <c r="H35" s="64"/>
      <c r="I35" s="64"/>
      <c r="J35" s="64"/>
    </row>
    <row r="36" spans="2:10" ht="14.25" customHeight="1" x14ac:dyDescent="0.35">
      <c r="G36" s="64"/>
      <c r="H36" s="64"/>
      <c r="I36" s="64"/>
      <c r="J36" s="64"/>
    </row>
    <row r="37" spans="2:10" ht="14.25" customHeight="1" x14ac:dyDescent="0.35">
      <c r="G37" s="64"/>
      <c r="H37" s="64"/>
      <c r="I37" s="64"/>
      <c r="J37" s="64"/>
    </row>
    <row r="38" spans="2:10" ht="14.25" customHeight="1" x14ac:dyDescent="0.35">
      <c r="G38" s="64"/>
      <c r="H38" s="64"/>
      <c r="I38" s="64"/>
      <c r="J38" s="64"/>
    </row>
    <row r="39" spans="2:10" ht="14.25" customHeight="1" x14ac:dyDescent="0.35">
      <c r="G39" s="64"/>
      <c r="H39" s="64"/>
      <c r="I39" s="64"/>
      <c r="J39" s="64"/>
    </row>
    <row r="40" spans="2:10" ht="14.25" customHeight="1" x14ac:dyDescent="0.35">
      <c r="G40" s="64"/>
      <c r="H40" s="64"/>
      <c r="I40" s="64"/>
      <c r="J40" s="64"/>
    </row>
    <row r="41" spans="2:10" ht="14.25" customHeight="1" x14ac:dyDescent="0.35">
      <c r="G41" s="64"/>
      <c r="H41" s="64"/>
      <c r="I41" s="64"/>
      <c r="J41" s="64"/>
    </row>
    <row r="42" spans="2:10" ht="14.25" customHeight="1" x14ac:dyDescent="0.35">
      <c r="G42" s="64"/>
      <c r="H42" s="64"/>
      <c r="I42" s="64"/>
      <c r="J42" s="64"/>
    </row>
    <row r="43" spans="2:10" ht="14.25" customHeight="1" x14ac:dyDescent="0.35">
      <c r="G43" s="64"/>
      <c r="H43" s="64"/>
      <c r="I43" s="64"/>
      <c r="J43" s="64"/>
    </row>
    <row r="44" spans="2:10" ht="14.25" customHeight="1" x14ac:dyDescent="0.35">
      <c r="G44" s="64"/>
      <c r="H44" s="64"/>
      <c r="I44" s="64"/>
      <c r="J44" s="64"/>
    </row>
    <row r="45" spans="2:10" ht="14.25" customHeight="1" x14ac:dyDescent="0.35">
      <c r="G45" s="64"/>
      <c r="H45" s="64"/>
      <c r="I45" s="64"/>
      <c r="J45" s="64"/>
    </row>
    <row r="46" spans="2:10" ht="14.25" customHeight="1" x14ac:dyDescent="0.35">
      <c r="G46" s="64"/>
      <c r="H46" s="64"/>
      <c r="I46" s="64"/>
      <c r="J46" s="64"/>
    </row>
    <row r="47" spans="2:10" ht="14.25" customHeight="1" x14ac:dyDescent="0.35">
      <c r="G47" s="64"/>
      <c r="H47" s="64"/>
      <c r="I47" s="64"/>
      <c r="J47" s="64"/>
    </row>
    <row r="48" spans="2:10" ht="14.25" customHeight="1" x14ac:dyDescent="0.35">
      <c r="G48" s="64"/>
      <c r="H48" s="64"/>
      <c r="I48" s="64"/>
      <c r="J48" s="64"/>
    </row>
    <row r="49" spans="7:10" ht="14.25" customHeight="1" x14ac:dyDescent="0.35">
      <c r="G49" s="64"/>
      <c r="H49" s="64"/>
      <c r="I49" s="64"/>
      <c r="J49" s="64"/>
    </row>
    <row r="50" spans="7:10" ht="14.25" customHeight="1" x14ac:dyDescent="0.35">
      <c r="G50" s="64"/>
      <c r="H50" s="64"/>
      <c r="I50" s="64"/>
      <c r="J50" s="64"/>
    </row>
    <row r="51" spans="7:10" ht="14.25" customHeight="1" x14ac:dyDescent="0.35">
      <c r="G51" s="64"/>
      <c r="H51" s="64"/>
      <c r="I51" s="64"/>
      <c r="J51" s="64"/>
    </row>
    <row r="52" spans="7:10" ht="14.25" customHeight="1" x14ac:dyDescent="0.35">
      <c r="G52" s="64"/>
      <c r="H52" s="64"/>
      <c r="I52" s="64"/>
      <c r="J52" s="64"/>
    </row>
    <row r="53" spans="7:10" ht="14.25" customHeight="1" x14ac:dyDescent="0.35">
      <c r="G53" s="64"/>
      <c r="H53" s="64"/>
      <c r="I53" s="64"/>
      <c r="J53" s="64"/>
    </row>
    <row r="54" spans="7:10" ht="14.25" customHeight="1" x14ac:dyDescent="0.35">
      <c r="G54" s="64"/>
      <c r="H54" s="64"/>
      <c r="I54" s="64"/>
      <c r="J54" s="64"/>
    </row>
    <row r="55" spans="7:10" ht="14.25" customHeight="1" x14ac:dyDescent="0.35">
      <c r="G55" s="64"/>
      <c r="H55" s="64"/>
      <c r="I55" s="64"/>
      <c r="J55" s="64"/>
    </row>
    <row r="56" spans="7:10" ht="14.25" customHeight="1" x14ac:dyDescent="0.35">
      <c r="G56" s="64"/>
      <c r="H56" s="64"/>
      <c r="I56" s="64"/>
      <c r="J56" s="64"/>
    </row>
    <row r="57" spans="7:10" ht="14.25" customHeight="1" x14ac:dyDescent="0.35">
      <c r="G57" s="64"/>
      <c r="H57" s="64"/>
      <c r="I57" s="64"/>
      <c r="J57" s="64"/>
    </row>
    <row r="58" spans="7:10" ht="14.25" customHeight="1" x14ac:dyDescent="0.35">
      <c r="G58" s="64"/>
      <c r="H58" s="64"/>
      <c r="I58" s="64"/>
      <c r="J58" s="64"/>
    </row>
    <row r="59" spans="7:10" ht="14.25" customHeight="1" x14ac:dyDescent="0.35">
      <c r="G59" s="64"/>
      <c r="H59" s="64"/>
      <c r="I59" s="64"/>
      <c r="J59" s="64"/>
    </row>
    <row r="60" spans="7:10" ht="14.25" customHeight="1" x14ac:dyDescent="0.35">
      <c r="G60" s="64"/>
      <c r="H60" s="64"/>
      <c r="I60" s="64"/>
      <c r="J60" s="64"/>
    </row>
    <row r="61" spans="7:10" ht="14.25" customHeight="1" x14ac:dyDescent="0.35">
      <c r="G61" s="64"/>
      <c r="H61" s="64"/>
      <c r="I61" s="64"/>
      <c r="J61" s="64"/>
    </row>
    <row r="62" spans="7:10" ht="14.25" customHeight="1" x14ac:dyDescent="0.35">
      <c r="G62" s="64"/>
      <c r="H62" s="64"/>
      <c r="I62" s="64"/>
      <c r="J62" s="64"/>
    </row>
    <row r="63" spans="7:10" ht="14.25" customHeight="1" x14ac:dyDescent="0.35">
      <c r="G63" s="64"/>
      <c r="H63" s="64"/>
      <c r="I63" s="64"/>
      <c r="J63" s="64"/>
    </row>
    <row r="64" spans="7:10" ht="14.25" customHeight="1" x14ac:dyDescent="0.35">
      <c r="G64" s="64"/>
      <c r="H64" s="64"/>
      <c r="I64" s="64"/>
      <c r="J64" s="64"/>
    </row>
    <row r="65" spans="7:10" ht="14.25" customHeight="1" x14ac:dyDescent="0.35">
      <c r="G65" s="64"/>
      <c r="H65" s="64"/>
      <c r="I65" s="64"/>
      <c r="J65" s="64"/>
    </row>
    <row r="66" spans="7:10" ht="14.25" customHeight="1" x14ac:dyDescent="0.35">
      <c r="G66" s="64"/>
      <c r="H66" s="64"/>
      <c r="I66" s="64"/>
      <c r="J66" s="64"/>
    </row>
    <row r="67" spans="7:10" ht="14.25" customHeight="1" x14ac:dyDescent="0.35">
      <c r="G67" s="64"/>
      <c r="H67" s="64"/>
      <c r="I67" s="64"/>
      <c r="J67" s="64"/>
    </row>
    <row r="68" spans="7:10" ht="14.25" customHeight="1" x14ac:dyDescent="0.35">
      <c r="G68" s="64"/>
      <c r="H68" s="64"/>
      <c r="I68" s="64"/>
      <c r="J68" s="64"/>
    </row>
    <row r="69" spans="7:10" ht="14.25" customHeight="1" x14ac:dyDescent="0.35">
      <c r="G69" s="64"/>
      <c r="H69" s="64"/>
      <c r="I69" s="64"/>
      <c r="J69" s="64"/>
    </row>
    <row r="70" spans="7:10" ht="14.25" customHeight="1" x14ac:dyDescent="0.35">
      <c r="G70" s="64"/>
      <c r="H70" s="64"/>
      <c r="I70" s="64"/>
      <c r="J70" s="64"/>
    </row>
    <row r="71" spans="7:10" ht="14.25" customHeight="1" x14ac:dyDescent="0.35">
      <c r="G71" s="64"/>
      <c r="H71" s="64"/>
      <c r="I71" s="64"/>
      <c r="J71" s="64"/>
    </row>
    <row r="72" spans="7:10" ht="14.25" customHeight="1" x14ac:dyDescent="0.35">
      <c r="G72" s="64"/>
      <c r="H72" s="64"/>
      <c r="I72" s="64"/>
      <c r="J72" s="64"/>
    </row>
    <row r="73" spans="7:10" ht="14.25" customHeight="1" x14ac:dyDescent="0.35">
      <c r="G73" s="64"/>
      <c r="H73" s="64"/>
      <c r="I73" s="64"/>
      <c r="J73" s="64"/>
    </row>
    <row r="74" spans="7:10" ht="14.25" customHeight="1" x14ac:dyDescent="0.35">
      <c r="G74" s="64"/>
      <c r="H74" s="64"/>
      <c r="I74" s="64"/>
      <c r="J74" s="64"/>
    </row>
    <row r="75" spans="7:10" ht="14.25" customHeight="1" x14ac:dyDescent="0.35">
      <c r="G75" s="64"/>
      <c r="H75" s="64"/>
      <c r="I75" s="64"/>
      <c r="J75" s="64"/>
    </row>
    <row r="76" spans="7:10" ht="14.25" customHeight="1" x14ac:dyDescent="0.35">
      <c r="G76" s="64"/>
      <c r="H76" s="64"/>
      <c r="I76" s="64"/>
      <c r="J76" s="64"/>
    </row>
    <row r="77" spans="7:10" ht="14.25" customHeight="1" x14ac:dyDescent="0.35">
      <c r="G77" s="64"/>
      <c r="H77" s="64"/>
      <c r="I77" s="64"/>
      <c r="J77" s="64"/>
    </row>
    <row r="78" spans="7:10" ht="14.25" customHeight="1" x14ac:dyDescent="0.35">
      <c r="G78" s="64"/>
      <c r="H78" s="64"/>
      <c r="I78" s="64"/>
      <c r="J78" s="64"/>
    </row>
    <row r="79" spans="7:10" ht="14.25" customHeight="1" x14ac:dyDescent="0.35">
      <c r="G79" s="64"/>
      <c r="H79" s="64"/>
      <c r="I79" s="64"/>
      <c r="J79" s="64"/>
    </row>
    <row r="80" spans="7:10" ht="14.25" customHeight="1" x14ac:dyDescent="0.35">
      <c r="G80" s="64"/>
      <c r="H80" s="64"/>
      <c r="I80" s="64"/>
      <c r="J80" s="64"/>
    </row>
    <row r="81" spans="7:10" ht="14.25" customHeight="1" x14ac:dyDescent="0.35">
      <c r="G81" s="64"/>
      <c r="H81" s="64"/>
      <c r="I81" s="64"/>
      <c r="J81" s="64"/>
    </row>
    <row r="82" spans="7:10" ht="14.25" customHeight="1" x14ac:dyDescent="0.35">
      <c r="G82" s="64"/>
      <c r="H82" s="64"/>
      <c r="I82" s="64"/>
      <c r="J82" s="64"/>
    </row>
    <row r="83" spans="7:10" ht="14.25" customHeight="1" x14ac:dyDescent="0.35">
      <c r="G83" s="64"/>
      <c r="H83" s="64"/>
      <c r="I83" s="64"/>
      <c r="J83" s="64"/>
    </row>
    <row r="84" spans="7:10" ht="14.25" customHeight="1" x14ac:dyDescent="0.35">
      <c r="G84" s="64"/>
      <c r="H84" s="64"/>
      <c r="I84" s="64"/>
      <c r="J84" s="64"/>
    </row>
    <row r="85" spans="7:10" ht="14.25" customHeight="1" x14ac:dyDescent="0.35">
      <c r="G85" s="64"/>
      <c r="H85" s="64"/>
      <c r="I85" s="64"/>
      <c r="J85" s="64"/>
    </row>
    <row r="86" spans="7:10" ht="14.25" customHeight="1" x14ac:dyDescent="0.35">
      <c r="G86" s="64"/>
      <c r="H86" s="64"/>
      <c r="I86" s="64"/>
      <c r="J86" s="64"/>
    </row>
    <row r="87" spans="7:10" ht="14.25" customHeight="1" x14ac:dyDescent="0.35">
      <c r="G87" s="64"/>
      <c r="H87" s="64"/>
      <c r="I87" s="64"/>
      <c r="J87" s="64"/>
    </row>
    <row r="88" spans="7:10" ht="14.25" customHeight="1" x14ac:dyDescent="0.35">
      <c r="G88" s="64"/>
      <c r="H88" s="64"/>
      <c r="I88" s="64"/>
      <c r="J88" s="64"/>
    </row>
    <row r="89" spans="7:10" ht="14.25" customHeight="1" x14ac:dyDescent="0.35">
      <c r="G89" s="64"/>
      <c r="H89" s="64"/>
      <c r="I89" s="64"/>
      <c r="J89" s="64"/>
    </row>
    <row r="90" spans="7:10" ht="14.25" customHeight="1" x14ac:dyDescent="0.35">
      <c r="G90" s="64"/>
      <c r="H90" s="64"/>
      <c r="I90" s="64"/>
      <c r="J90" s="64"/>
    </row>
    <row r="91" spans="7:10" ht="14.25" customHeight="1" x14ac:dyDescent="0.35">
      <c r="G91" s="64"/>
      <c r="H91" s="64"/>
      <c r="I91" s="64"/>
      <c r="J91" s="64"/>
    </row>
    <row r="92" spans="7:10" ht="14.25" customHeight="1" x14ac:dyDescent="0.35">
      <c r="G92" s="64"/>
      <c r="H92" s="64"/>
      <c r="I92" s="64"/>
      <c r="J92" s="64"/>
    </row>
    <row r="93" spans="7:10" ht="14.25" customHeight="1" x14ac:dyDescent="0.35">
      <c r="G93" s="64"/>
      <c r="H93" s="64"/>
      <c r="I93" s="64"/>
      <c r="J93" s="64"/>
    </row>
    <row r="94" spans="7:10" ht="14.25" customHeight="1" x14ac:dyDescent="0.35">
      <c r="G94" s="64"/>
      <c r="H94" s="64"/>
      <c r="I94" s="64"/>
      <c r="J94" s="64"/>
    </row>
    <row r="95" spans="7:10" ht="14.25" customHeight="1" x14ac:dyDescent="0.35">
      <c r="G95" s="64"/>
      <c r="H95" s="64"/>
      <c r="I95" s="64"/>
      <c r="J95" s="64"/>
    </row>
    <row r="96" spans="7:10" ht="14.25" customHeight="1" x14ac:dyDescent="0.35">
      <c r="G96" s="64"/>
      <c r="H96" s="64"/>
      <c r="I96" s="64"/>
      <c r="J96" s="64"/>
    </row>
    <row r="97" spans="7:10" ht="14.25" customHeight="1" x14ac:dyDescent="0.35">
      <c r="G97" s="64"/>
      <c r="H97" s="64"/>
      <c r="I97" s="64"/>
      <c r="J97" s="64"/>
    </row>
    <row r="98" spans="7:10" ht="14.25" customHeight="1" x14ac:dyDescent="0.35">
      <c r="G98" s="64"/>
      <c r="H98" s="64"/>
      <c r="I98" s="64"/>
      <c r="J98" s="64"/>
    </row>
    <row r="99" spans="7:10" ht="14.25" customHeight="1" x14ac:dyDescent="0.35">
      <c r="G99" s="64"/>
      <c r="H99" s="64"/>
      <c r="I99" s="64"/>
      <c r="J99" s="64"/>
    </row>
    <row r="100" spans="7:10" ht="14.25" customHeight="1" x14ac:dyDescent="0.35">
      <c r="G100" s="64"/>
      <c r="H100" s="64"/>
      <c r="I100" s="64"/>
      <c r="J100" s="64"/>
    </row>
    <row r="101" spans="7:10" ht="14.25" customHeight="1" x14ac:dyDescent="0.35">
      <c r="G101" s="64"/>
      <c r="H101" s="64"/>
      <c r="I101" s="64"/>
      <c r="J101" s="64"/>
    </row>
    <row r="102" spans="7:10" ht="14.25" customHeight="1" x14ac:dyDescent="0.35">
      <c r="G102" s="64"/>
      <c r="H102" s="64"/>
      <c r="I102" s="64"/>
      <c r="J102" s="64"/>
    </row>
    <row r="103" spans="7:10" ht="14.25" customHeight="1" x14ac:dyDescent="0.35">
      <c r="G103" s="64"/>
      <c r="H103" s="64"/>
      <c r="I103" s="64"/>
      <c r="J103" s="64"/>
    </row>
    <row r="104" spans="7:10" ht="14.25" customHeight="1" x14ac:dyDescent="0.35">
      <c r="G104" s="64"/>
      <c r="H104" s="64"/>
      <c r="I104" s="64"/>
      <c r="J104" s="64"/>
    </row>
    <row r="105" spans="7:10" ht="14.25" customHeight="1" x14ac:dyDescent="0.35">
      <c r="G105" s="64"/>
      <c r="H105" s="64"/>
      <c r="I105" s="64"/>
      <c r="J105" s="64"/>
    </row>
    <row r="106" spans="7:10" ht="14.25" customHeight="1" x14ac:dyDescent="0.35">
      <c r="G106" s="64"/>
      <c r="H106" s="64"/>
      <c r="I106" s="64"/>
      <c r="J106" s="64"/>
    </row>
    <row r="107" spans="7:10" ht="14.25" customHeight="1" x14ac:dyDescent="0.35">
      <c r="G107" s="64"/>
      <c r="H107" s="64"/>
      <c r="I107" s="64"/>
      <c r="J107" s="64"/>
    </row>
    <row r="108" spans="7:10" ht="14.25" customHeight="1" x14ac:dyDescent="0.35">
      <c r="G108" s="64"/>
      <c r="H108" s="64"/>
      <c r="I108" s="64"/>
      <c r="J108" s="64"/>
    </row>
    <row r="109" spans="7:10" ht="14.25" customHeight="1" x14ac:dyDescent="0.35">
      <c r="G109" s="64"/>
      <c r="H109" s="64"/>
      <c r="I109" s="64"/>
      <c r="J109" s="64"/>
    </row>
    <row r="110" spans="7:10" ht="14.25" customHeight="1" x14ac:dyDescent="0.35">
      <c r="G110" s="64"/>
      <c r="H110" s="64"/>
      <c r="I110" s="64"/>
      <c r="J110" s="64"/>
    </row>
    <row r="111" spans="7:10" ht="14.25" customHeight="1" x14ac:dyDescent="0.35">
      <c r="G111" s="64"/>
      <c r="H111" s="64"/>
      <c r="I111" s="64"/>
      <c r="J111" s="64"/>
    </row>
    <row r="112" spans="7:10" ht="14.25" customHeight="1" x14ac:dyDescent="0.35">
      <c r="G112" s="64"/>
      <c r="H112" s="64"/>
      <c r="I112" s="64"/>
      <c r="J112" s="64"/>
    </row>
    <row r="113" spans="7:10" ht="14.25" customHeight="1" x14ac:dyDescent="0.35">
      <c r="G113" s="64"/>
      <c r="H113" s="64"/>
      <c r="I113" s="64"/>
      <c r="J113" s="64"/>
    </row>
    <row r="114" spans="7:10" ht="14.25" customHeight="1" x14ac:dyDescent="0.35">
      <c r="G114" s="64"/>
      <c r="H114" s="64"/>
      <c r="I114" s="64"/>
      <c r="J114" s="64"/>
    </row>
    <row r="115" spans="7:10" ht="14.25" customHeight="1" x14ac:dyDescent="0.35">
      <c r="G115" s="64"/>
      <c r="H115" s="64"/>
      <c r="I115" s="64"/>
      <c r="J115" s="64"/>
    </row>
    <row r="116" spans="7:10" ht="14.25" customHeight="1" x14ac:dyDescent="0.35">
      <c r="G116" s="64"/>
      <c r="H116" s="64"/>
      <c r="I116" s="64"/>
      <c r="J116" s="64"/>
    </row>
    <row r="117" spans="7:10" ht="14.25" customHeight="1" x14ac:dyDescent="0.35">
      <c r="G117" s="64"/>
      <c r="H117" s="64"/>
      <c r="I117" s="64"/>
      <c r="J117" s="64"/>
    </row>
    <row r="118" spans="7:10" ht="14.25" customHeight="1" x14ac:dyDescent="0.35">
      <c r="G118" s="64"/>
      <c r="H118" s="64"/>
      <c r="I118" s="64"/>
      <c r="J118" s="64"/>
    </row>
    <row r="119" spans="7:10" ht="14.25" customHeight="1" x14ac:dyDescent="0.35">
      <c r="G119" s="64"/>
      <c r="H119" s="64"/>
      <c r="I119" s="64"/>
      <c r="J119" s="64"/>
    </row>
    <row r="120" spans="7:10" ht="14.25" customHeight="1" x14ac:dyDescent="0.35">
      <c r="G120" s="64"/>
      <c r="H120" s="64"/>
      <c r="I120" s="64"/>
      <c r="J120" s="64"/>
    </row>
    <row r="121" spans="7:10" ht="14.25" customHeight="1" x14ac:dyDescent="0.35">
      <c r="G121" s="64"/>
      <c r="H121" s="64"/>
      <c r="I121" s="64"/>
      <c r="J121" s="64"/>
    </row>
    <row r="122" spans="7:10" ht="14.25" customHeight="1" x14ac:dyDescent="0.35">
      <c r="G122" s="64"/>
      <c r="H122" s="64"/>
      <c r="I122" s="64"/>
      <c r="J122" s="64"/>
    </row>
    <row r="123" spans="7:10" ht="14.25" customHeight="1" x14ac:dyDescent="0.35">
      <c r="G123" s="64"/>
      <c r="H123" s="64"/>
      <c r="I123" s="64"/>
      <c r="J123" s="64"/>
    </row>
    <row r="124" spans="7:10" ht="14.25" customHeight="1" x14ac:dyDescent="0.35">
      <c r="G124" s="64"/>
      <c r="H124" s="64"/>
      <c r="I124" s="64"/>
      <c r="J124" s="64"/>
    </row>
    <row r="125" spans="7:10" ht="14.25" customHeight="1" x14ac:dyDescent="0.35">
      <c r="G125" s="64"/>
      <c r="H125" s="64"/>
      <c r="I125" s="64"/>
      <c r="J125" s="64"/>
    </row>
    <row r="126" spans="7:10" ht="14.25" customHeight="1" x14ac:dyDescent="0.35">
      <c r="G126" s="64"/>
      <c r="H126" s="64"/>
      <c r="I126" s="64"/>
      <c r="J126" s="64"/>
    </row>
    <row r="127" spans="7:10" ht="14.25" customHeight="1" x14ac:dyDescent="0.35">
      <c r="G127" s="64"/>
      <c r="H127" s="64"/>
      <c r="I127" s="64"/>
      <c r="J127" s="64"/>
    </row>
    <row r="128" spans="7:10" ht="14.25" customHeight="1" x14ac:dyDescent="0.35">
      <c r="G128" s="64"/>
      <c r="H128" s="64"/>
      <c r="I128" s="64"/>
      <c r="J128" s="64"/>
    </row>
    <row r="129" spans="7:10" ht="14.25" customHeight="1" x14ac:dyDescent="0.35">
      <c r="G129" s="64"/>
      <c r="H129" s="64"/>
      <c r="I129" s="64"/>
      <c r="J129" s="64"/>
    </row>
    <row r="130" spans="7:10" ht="14.25" customHeight="1" x14ac:dyDescent="0.35">
      <c r="G130" s="64"/>
      <c r="H130" s="64"/>
      <c r="I130" s="64"/>
      <c r="J130" s="64"/>
    </row>
    <row r="131" spans="7:10" ht="14.25" customHeight="1" x14ac:dyDescent="0.35">
      <c r="G131" s="64"/>
      <c r="H131" s="64"/>
      <c r="I131" s="64"/>
      <c r="J131" s="64"/>
    </row>
    <row r="132" spans="7:10" ht="14.25" customHeight="1" x14ac:dyDescent="0.35">
      <c r="G132" s="64"/>
      <c r="H132" s="64"/>
      <c r="I132" s="64"/>
      <c r="J132" s="64"/>
    </row>
    <row r="133" spans="7:10" ht="14.25" customHeight="1" x14ac:dyDescent="0.35">
      <c r="G133" s="64"/>
      <c r="H133" s="64"/>
      <c r="I133" s="64"/>
      <c r="J133" s="64"/>
    </row>
    <row r="134" spans="7:10" ht="14.25" customHeight="1" x14ac:dyDescent="0.35">
      <c r="G134" s="64"/>
      <c r="H134" s="64"/>
      <c r="I134" s="64"/>
      <c r="J134" s="64"/>
    </row>
    <row r="135" spans="7:10" ht="14.25" customHeight="1" x14ac:dyDescent="0.35">
      <c r="G135" s="64"/>
      <c r="H135" s="64"/>
      <c r="I135" s="64"/>
      <c r="J135" s="64"/>
    </row>
    <row r="136" spans="7:10" ht="14.25" customHeight="1" x14ac:dyDescent="0.35">
      <c r="G136" s="64"/>
      <c r="H136" s="64"/>
      <c r="I136" s="64"/>
      <c r="J136" s="64"/>
    </row>
    <row r="137" spans="7:10" ht="14.25" customHeight="1" x14ac:dyDescent="0.35">
      <c r="G137" s="64"/>
      <c r="H137" s="64"/>
      <c r="I137" s="64"/>
      <c r="J137" s="64"/>
    </row>
    <row r="138" spans="7:10" ht="14.25" customHeight="1" x14ac:dyDescent="0.35">
      <c r="G138" s="64"/>
      <c r="H138" s="64"/>
      <c r="I138" s="64"/>
      <c r="J138" s="64"/>
    </row>
    <row r="139" spans="7:10" ht="14.25" customHeight="1" x14ac:dyDescent="0.35">
      <c r="G139" s="64"/>
      <c r="H139" s="64"/>
      <c r="I139" s="64"/>
      <c r="J139" s="64"/>
    </row>
    <row r="140" spans="7:10" ht="14.25" customHeight="1" x14ac:dyDescent="0.3"/>
    <row r="141" spans="7:10" ht="14.25" customHeight="1" x14ac:dyDescent="0.3"/>
    <row r="142" spans="7:10" ht="14.25" customHeight="1" x14ac:dyDescent="0.3"/>
    <row r="143" spans="7:10" ht="14.25" customHeight="1" x14ac:dyDescent="0.3"/>
    <row r="144" spans="7:10"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sheetData>
  <sheetProtection algorithmName="SHA-512" hashValue="uacJi0KbIXCHpBmAsEty3ESeFYb5/g3VpdNj5RdGe/a0lzXQ/ICyMFXxAJ+CotO9QmAJbraQTrFW5QbdMFC6Ng==" saltValue="U2GeJ7ji17MDSlDfiBK1YQ==" spinCount="100000" sheet="1" objects="1" scenarios="1"/>
  <pageMargins left="0.7" right="0.7" top="0.98479166666666662" bottom="0.75" header="0.3" footer="0.3"/>
  <pageSetup scale="60" orientation="landscape" r:id="rId1"/>
  <headerFooter>
    <oddFooter>&amp;L&amp;"Avenir LT Std 55 Roman,Regular"&amp;12&amp;K000000
May 13, 2021&amp;C&amp;"Avenir LT Std 55 Roman,Regular"&amp;12Page &amp;P of &amp;N&amp;R&amp;"Avenir LT Std 55 Roman,Regular"&amp;12&amp;K000000&amp;A</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4C9B93AEC8C84394C785EB28E8E1FA" ma:contentTypeVersion="18" ma:contentTypeDescription="Create a new document." ma:contentTypeScope="" ma:versionID="8ecc40c8ba3bf84ec0a75454cfb72eda">
  <xsd:schema xmlns:xsd="http://www.w3.org/2001/XMLSchema" xmlns:xs="http://www.w3.org/2001/XMLSchema" xmlns:p="http://schemas.microsoft.com/office/2006/metadata/properties" xmlns:ns1="http://schemas.microsoft.com/sharepoint/v3" xmlns:ns2="2ee7d741-2b1e-4e71-a67e-0a8ac7098c51" xmlns:ns3="916e2c6f-7716-484a-9f06-7a80088ea94f" targetNamespace="http://schemas.microsoft.com/office/2006/metadata/properties" ma:root="true" ma:fieldsID="b7ef53760a70e3ecce3a3162b96d2a19" ns1:_="" ns2:_="" ns3:_="">
    <xsd:import namespace="http://schemas.microsoft.com/sharepoint/v3"/>
    <xsd:import namespace="2ee7d741-2b1e-4e71-a67e-0a8ac7098c51"/>
    <xsd:import namespace="916e2c6f-7716-484a-9f06-7a80088ea9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e7d741-2b1e-4e71-a67e-0a8ac7098c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6e2c6f-7716-484a-9f06-7a80088ea9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a6f91603-6d2b-4f8a-aba5-b396ad73976e}" ma:internalName="TaxCatchAll" ma:showField="CatchAllData" ma:web="916e2c6f-7716-484a-9f06-7a80088ea9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ee7d741-2b1e-4e71-a67e-0a8ac7098c51">
      <Terms xmlns="http://schemas.microsoft.com/office/infopath/2007/PartnerControls"/>
    </lcf76f155ced4ddcb4097134ff3c332f>
    <TaxCatchAll xmlns="916e2c6f-7716-484a-9f06-7a80088ea94f"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841DE4C-3F3A-4BF4-B98B-69BE12F865B0}">
  <ds:schemaRefs>
    <ds:schemaRef ds:uri="http://schemas.microsoft.com/sharepoint/v3/contenttype/forms"/>
  </ds:schemaRefs>
</ds:datastoreItem>
</file>

<file path=customXml/itemProps2.xml><?xml version="1.0" encoding="utf-8"?>
<ds:datastoreItem xmlns:ds="http://schemas.openxmlformats.org/officeDocument/2006/customXml" ds:itemID="{527B54DC-24F8-46C1-A08A-EC41FFEF2A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ee7d741-2b1e-4e71-a67e-0a8ac7098c51"/>
    <ds:schemaRef ds:uri="916e2c6f-7716-484a-9f06-7a80088ea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6890A9-F2B7-4791-A3D4-4437102C4477}">
  <ds:schemaRefs>
    <ds:schemaRef ds:uri="http://schemas.microsoft.com/office/2006/metadata/properties"/>
    <ds:schemaRef ds:uri="http://schemas.microsoft.com/office/infopath/2007/PartnerControls"/>
    <ds:schemaRef ds:uri="2ee7d741-2b1e-4e71-a67e-0a8ac7098c51"/>
    <ds:schemaRef ds:uri="916e2c6f-7716-484a-9f06-7a80088ea94f"/>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101</vt:i4>
      </vt:variant>
    </vt:vector>
  </HeadingPairs>
  <TitlesOfParts>
    <vt:vector size="118" baseType="lpstr">
      <vt:lpstr>Read Me</vt:lpstr>
      <vt:lpstr>Project Info</vt:lpstr>
      <vt:lpstr>Inputs</vt:lpstr>
      <vt:lpstr>Results</vt:lpstr>
      <vt:lpstr>Definitions</vt:lpstr>
      <vt:lpstr>Calculations</vt:lpstr>
      <vt:lpstr>RIMS II Codes</vt:lpstr>
      <vt:lpstr>RIMS II FTE Multipliers</vt:lpstr>
      <vt:lpstr>Equation 3 FTE Conversion</vt:lpstr>
      <vt:lpstr>Equation 4 Type I FTE</vt:lpstr>
      <vt:lpstr>Equation 4 Type II FTE</vt:lpstr>
      <vt:lpstr>Equation 5 Direct FTE</vt:lpstr>
      <vt:lpstr>Equation 6 Indirect FTE</vt:lpstr>
      <vt:lpstr>Equation 7 Induced FTE </vt:lpstr>
      <vt:lpstr>Equation 8 Retail Adjustments</vt:lpstr>
      <vt:lpstr>RIMS II Type I Employment</vt:lpstr>
      <vt:lpstr>RIMS II Type II Employment</vt:lpstr>
      <vt:lpstr>Agencies</vt:lpstr>
      <vt:lpstr>AHSC</vt:lpstr>
      <vt:lpstr>AirGrants</vt:lpstr>
      <vt:lpstr>AMMPDDRDP</vt:lpstr>
      <vt:lpstr>Apprenticeships</vt:lpstr>
      <vt:lpstr>ATP</vt:lpstr>
      <vt:lpstr>BaseIndex</vt:lpstr>
      <vt:lpstr>Bay</vt:lpstr>
      <vt:lpstr>BCDC</vt:lpstr>
      <vt:lpstr>Budget</vt:lpstr>
      <vt:lpstr>CalEPA</vt:lpstr>
      <vt:lpstr>CALFIRE</vt:lpstr>
      <vt:lpstr>CalOES</vt:lpstr>
      <vt:lpstr>CalRecycle</vt:lpstr>
      <vt:lpstr>CalSTA</vt:lpstr>
      <vt:lpstr>Caltrans</vt:lpstr>
      <vt:lpstr>CAP</vt:lpstr>
      <vt:lpstr>CARB</vt:lpstr>
      <vt:lpstr>CCC</vt:lpstr>
      <vt:lpstr>CDFA</vt:lpstr>
      <vt:lpstr>CEC</vt:lpstr>
      <vt:lpstr>ClimateAdaptation</vt:lpstr>
      <vt:lpstr>ClimateReady</vt:lpstr>
      <vt:lpstr>CNeutral</vt:lpstr>
      <vt:lpstr>CNRA</vt:lpstr>
      <vt:lpstr>CoastalComm</vt:lpstr>
      <vt:lpstr>CoastalResilience</vt:lpstr>
      <vt:lpstr>CommunityFire</vt:lpstr>
      <vt:lpstr>CSD</vt:lpstr>
      <vt:lpstr>CWDB</vt:lpstr>
      <vt:lpstr>DeflatedBudget</vt:lpstr>
      <vt:lpstr>Deflator</vt:lpstr>
      <vt:lpstr>DFW</vt:lpstr>
      <vt:lpstr>DWR</vt:lpstr>
      <vt:lpstr>FARMER</vt:lpstr>
      <vt:lpstr>FireEngine</vt:lpstr>
      <vt:lpstr>FirePrevention</vt:lpstr>
      <vt:lpstr>ForestHealth</vt:lpstr>
      <vt:lpstr>FPIP</vt:lpstr>
      <vt:lpstr>GGRFfunds</vt:lpstr>
      <vt:lpstr>HealthySoils</vt:lpstr>
      <vt:lpstr>HSR</vt:lpstr>
      <vt:lpstr>HSRA</vt:lpstr>
      <vt:lpstr>LCFP</vt:lpstr>
      <vt:lpstr>LCT</vt:lpstr>
      <vt:lpstr>LCTOP</vt:lpstr>
      <vt:lpstr>LIWP</vt:lpstr>
      <vt:lpstr>Name</vt:lpstr>
      <vt:lpstr>OtherPercent</vt:lpstr>
      <vt:lpstr>PrimaryActivity</vt:lpstr>
      <vt:lpstr>PrimaryPercent</vt:lpstr>
      <vt:lpstr>Calculations!Print_Area</vt:lpstr>
      <vt:lpstr>Definitions!Print_Area</vt:lpstr>
      <vt:lpstr>'Equation 3 FTE Conversion'!Print_Area</vt:lpstr>
      <vt:lpstr>'Equation 4 Type I FTE'!Print_Area</vt:lpstr>
      <vt:lpstr>'Equation 4 Type II FTE'!Print_Area</vt:lpstr>
      <vt:lpstr>'Equation 5 Direct FTE'!Print_Area</vt:lpstr>
      <vt:lpstr>'Equation 6 Indirect FTE'!Print_Area</vt:lpstr>
      <vt:lpstr>'Equation 7 Induced FTE '!Print_Area</vt:lpstr>
      <vt:lpstr>'Equation 8 Retail Adjustments'!Print_Area</vt:lpstr>
      <vt:lpstr>Inputs!Print_Area</vt:lpstr>
      <vt:lpstr>'Project Info'!Print_Area</vt:lpstr>
      <vt:lpstr>'Read Me'!Print_Area</vt:lpstr>
      <vt:lpstr>Results!Print_Area</vt:lpstr>
      <vt:lpstr>'RIMS II Codes'!Print_Area</vt:lpstr>
      <vt:lpstr>'RIMS II Type I Employment'!Print_Area</vt:lpstr>
      <vt:lpstr>'RIMS II Type II Employment'!Print_Area</vt:lpstr>
      <vt:lpstr>'Equation 5 Direct FTE'!Print_Titles</vt:lpstr>
      <vt:lpstr>'Equation 8 Retail Adjustments'!Print_Titles</vt:lpstr>
      <vt:lpstr>'RIMS II Codes'!Print_Titles</vt:lpstr>
      <vt:lpstr>'RIMS II FTE Multipliers'!Print_Titles</vt:lpstr>
      <vt:lpstr>REAP</vt:lpstr>
      <vt:lpstr>Research</vt:lpstr>
      <vt:lpstr>RFFC</vt:lpstr>
      <vt:lpstr>RxFire</vt:lpstr>
      <vt:lpstr>SAFER</vt:lpstr>
      <vt:lpstr>SALC</vt:lpstr>
      <vt:lpstr>SCC</vt:lpstr>
      <vt:lpstr>SecondaryActivity</vt:lpstr>
      <vt:lpstr>SecondaryPercent</vt:lpstr>
      <vt:lpstr>SGC</vt:lpstr>
      <vt:lpstr>SmokeMonitoring</vt:lpstr>
      <vt:lpstr>SWEEP</vt:lpstr>
      <vt:lpstr>SWRCB</vt:lpstr>
      <vt:lpstr>TA</vt:lpstr>
      <vt:lpstr>TCC</vt:lpstr>
      <vt:lpstr>TertiaryActivity</vt:lpstr>
      <vt:lpstr>TertiaryPercent</vt:lpstr>
      <vt:lpstr>TIRCP</vt:lpstr>
      <vt:lpstr>Turbines</vt:lpstr>
      <vt:lpstr>TWDP</vt:lpstr>
      <vt:lpstr>UCF</vt:lpstr>
      <vt:lpstr>UG</vt:lpstr>
      <vt:lpstr>Urban_Greening_Program</vt:lpstr>
      <vt:lpstr>Waste</vt:lpstr>
      <vt:lpstr>WaterEnergy</vt:lpstr>
      <vt:lpstr>WCB</vt:lpstr>
      <vt:lpstr>Wetlands</vt:lpstr>
      <vt:lpstr>WildfireResponse</vt:lpstr>
      <vt:lpstr>Woodsmoke</vt:lpstr>
      <vt:lpstr>Year1</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Job Co-benefit Modeling Tool</dc:title>
  <dc:subject/>
  <dc:creator>CARB-STCD-CIB</dc:creator>
  <cp:keywords/>
  <dc:description/>
  <cp:lastModifiedBy>Craig, Kelsey@ARB</cp:lastModifiedBy>
  <cp:revision/>
  <dcterms:created xsi:type="dcterms:W3CDTF">2017-06-22T18:28:37Z</dcterms:created>
  <dcterms:modified xsi:type="dcterms:W3CDTF">2024-05-23T21:30:45Z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0x0101001A4C9B93AEC8C84394C785EB28E8E1FA</vt:lpwstr>
  </property>
</Properties>
</file>