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hazhou\Downloads\"/>
    </mc:Choice>
  </mc:AlternateContent>
  <xr:revisionPtr revIDLastSave="0" documentId="13_ncr:9_{8027CA2C-D9FB-4723-8A0D-174B71B142C2}" xr6:coauthVersionLast="47" xr6:coauthVersionMax="47" xr10:uidLastSave="{00000000-0000-0000-0000-000000000000}"/>
  <bookViews>
    <workbookView xWindow="-110" yWindow="-110" windowWidth="19420" windowHeight="10420" xr2:uid="{A79E50A9-66FF-44EB-A7C0-C4D8208C37F9}"/>
  </bookViews>
  <sheets>
    <sheet name="nc-allocation_v2025 " sheetId="1" r:id="rId1"/>
    <sheet name="Industrial Allocation History" sheetId="3" r:id="rId2"/>
  </sheets>
  <externalReferences>
    <externalReference r:id="rId3"/>
  </externalReferences>
  <calcPr calcId="0"/>
</workbook>
</file>

<file path=xl/calcChain.xml><?xml version="1.0" encoding="utf-8"?>
<calcChain xmlns="http://schemas.openxmlformats.org/spreadsheetml/2006/main">
  <c r="AB22" i="3" l="1"/>
  <c r="AA22" i="3"/>
  <c r="Z22" i="3"/>
  <c r="Y22" i="3"/>
  <c r="X22" i="3"/>
  <c r="W22" i="3"/>
  <c r="V22" i="3"/>
  <c r="U22" i="3"/>
  <c r="T22" i="3"/>
  <c r="S22" i="3"/>
  <c r="R22" i="3"/>
  <c r="Q22" i="3"/>
  <c r="P22" i="3"/>
  <c r="N22" i="3"/>
  <c r="M22" i="3"/>
  <c r="L22" i="3"/>
  <c r="K22" i="3"/>
  <c r="J22" i="3"/>
  <c r="I22" i="3"/>
  <c r="H22" i="3"/>
  <c r="G22" i="3"/>
  <c r="F22" i="3"/>
  <c r="E22" i="3"/>
  <c r="D22" i="3"/>
  <c r="C22" i="3"/>
  <c r="B22" i="3"/>
  <c r="AC20" i="3"/>
  <c r="AD18" i="3" s="1"/>
  <c r="AB20" i="3"/>
  <c r="AA20" i="3"/>
  <c r="Z20" i="3"/>
  <c r="Y20" i="3"/>
  <c r="X20" i="3"/>
  <c r="W20" i="3"/>
  <c r="V20" i="3"/>
  <c r="U20" i="3"/>
  <c r="T20" i="3"/>
  <c r="S20" i="3"/>
  <c r="R20" i="3"/>
  <c r="Q20" i="3"/>
  <c r="P20" i="3"/>
  <c r="N20" i="3"/>
  <c r="M20" i="3"/>
  <c r="L20" i="3"/>
  <c r="K20" i="3"/>
  <c r="J20" i="3"/>
  <c r="I20" i="3"/>
  <c r="H20" i="3"/>
  <c r="G20" i="3"/>
  <c r="F20" i="3"/>
  <c r="E20" i="3"/>
  <c r="D20" i="3"/>
  <c r="C20" i="3"/>
  <c r="B20" i="3"/>
  <c r="AC19" i="3"/>
  <c r="AD19" i="3" s="1"/>
  <c r="AC18" i="3"/>
  <c r="AC17" i="3"/>
  <c r="AD17" i="3" s="1"/>
  <c r="AC16" i="3"/>
  <c r="AD16" i="3" s="1"/>
  <c r="AC15" i="3"/>
  <c r="AD15" i="3" s="1"/>
  <c r="AC14" i="3"/>
  <c r="AC13" i="3"/>
  <c r="AD13" i="3" s="1"/>
  <c r="AC12" i="3"/>
  <c r="AD12" i="3" s="1"/>
  <c r="AC11" i="3"/>
  <c r="AD11" i="3" s="1"/>
  <c r="AC10" i="3"/>
  <c r="AC9" i="3"/>
  <c r="AD9" i="3" s="1"/>
  <c r="AC8" i="3"/>
  <c r="AD8" i="3" s="1"/>
  <c r="AC7" i="3"/>
  <c r="AD7" i="3" s="1"/>
  <c r="AC6" i="3"/>
  <c r="AD6" i="3" l="1"/>
  <c r="AD10" i="3"/>
  <c r="AD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Davies, Erik@ARB</author>
  </authors>
  <commentList>
    <comment ref="A9" authorId="0" shapeId="0" xr:uid="{46F41BA2-E472-4D9F-844E-5B8FEC9B4E89}">
      <text>
        <r>
          <rPr>
            <sz val="11"/>
            <color theme="1"/>
            <rFont val="Aptos Narrow"/>
            <family val="2"/>
            <scheme val="minor"/>
          </rPr>
          <t xml:space="preserve">Lime consolidated into cement after VY 2014, and the rest consolidated into Misc after VU 2016
</t>
        </r>
      </text>
    </comment>
    <comment ref="A14" authorId="0" shapeId="0" xr:uid="{0DB2B4A6-63FD-492D-92CE-00B6C5BBCF0A}">
      <text>
        <r>
          <rPr>
            <sz val="11"/>
            <color theme="1"/>
            <rFont val="Aptos Narrow"/>
            <family val="2"/>
            <scheme val="minor"/>
          </rPr>
          <t>Consolidated into Misc after VY 2024</t>
        </r>
      </text>
    </comment>
    <comment ref="A16" authorId="0" shapeId="0" xr:uid="{228C1C8E-8050-463A-A6DC-48B917CFB189}">
      <text>
        <r>
          <rPr>
            <sz val="11"/>
            <color theme="1"/>
            <rFont val="Aptos Narrow"/>
            <family val="2"/>
            <scheme val="minor"/>
          </rPr>
          <t>Consolidated into other food after VY 2014</t>
        </r>
      </text>
    </comment>
    <comment ref="A17" authorId="0" shapeId="0" xr:uid="{13934399-39DD-4980-88CE-5121ABB24924}">
      <text>
        <r>
          <rPr>
            <sz val="11"/>
            <color theme="1"/>
            <rFont val="Aptos Narrow"/>
            <family val="2"/>
            <scheme val="minor"/>
          </rPr>
          <t>Consolidated into Misc after VY 2019</t>
        </r>
      </text>
    </comment>
  </commentList>
</comments>
</file>

<file path=xl/sharedStrings.xml><?xml version="1.0" encoding="utf-8"?>
<sst xmlns="http://schemas.openxmlformats.org/spreadsheetml/2006/main" count="61" uniqueCount="58">
  <si>
    <t>Sector</t>
  </si>
  <si>
    <t>Vintage</t>
  </si>
  <si>
    <t>Allocated Allowances</t>
  </si>
  <si>
    <t>True-Up Value</t>
  </si>
  <si>
    <t>Facilities</t>
  </si>
  <si>
    <t>Electrical Distribution Utilities</t>
  </si>
  <si>
    <t>Natural Gas Suppliers</t>
  </si>
  <si>
    <t>Refining and Hydrogen Production</t>
  </si>
  <si>
    <t>Cement, Lime, Clay, Gypsum</t>
  </si>
  <si>
    <t>Oil and Gas Production</t>
  </si>
  <si>
    <t>Other</t>
  </si>
  <si>
    <t>Cap-and-Trade Industrial Allocation History</t>
  </si>
  <si>
    <t>Industrial Sector</t>
  </si>
  <si>
    <t>Number of Facilities (Vintage Year)</t>
  </si>
  <si>
    <t xml:space="preserve">NAICS Codes </t>
  </si>
  <si>
    <t>Total Industrial Allocation (Data Year)</t>
  </si>
  <si>
    <t>Sum of Total Allowances Allocated</t>
  </si>
  <si>
    <t>Fraction of Total</t>
  </si>
  <si>
    <t>2024*</t>
  </si>
  <si>
    <t>2025*</t>
  </si>
  <si>
    <r>
      <t>Petroleum Refining and Hydrogen Production</t>
    </r>
    <r>
      <rPr>
        <vertAlign val="superscript"/>
        <sz val="11"/>
        <color theme="1"/>
        <rFont val="Aptos Narrow"/>
        <family val="2"/>
        <scheme val="minor"/>
      </rPr>
      <t>1</t>
    </r>
  </si>
  <si>
    <t>324110, 324199, 325120</t>
  </si>
  <si>
    <t>Crude Petroleum and Natural Gas Extraction</t>
  </si>
  <si>
    <t>211111, 211112</t>
  </si>
  <si>
    <t>Cement, Lime, Gypsum, and Clay Product Manufacturing</t>
  </si>
  <si>
    <t>327123, 327310, 327410, 327420</t>
  </si>
  <si>
    <t>Mineral Mining and Lime Manufacturing</t>
  </si>
  <si>
    <t>212299, 212391, 212399, 327410</t>
  </si>
  <si>
    <t>Fruit and Vegetable Canning</t>
  </si>
  <si>
    <t>311421,</t>
  </si>
  <si>
    <t>Other Food Manufacturing</t>
  </si>
  <si>
    <t>111419, 311313, 311423, 311613, 311615, 311911, 311919, 311991, 312120, 312130</t>
  </si>
  <si>
    <t>Dairy Product Manufacturing</t>
  </si>
  <si>
    <t>311513, 311514</t>
  </si>
  <si>
    <t>Glass Manufacturing</t>
  </si>
  <si>
    <t>327211, 327213, 327993</t>
  </si>
  <si>
    <t>Paper Manufacturing</t>
  </si>
  <si>
    <t>322121, 322130</t>
  </si>
  <si>
    <t>Metal Processing and Manufacturing</t>
  </si>
  <si>
    <t>331111, 331221, 331314, 331492, 331511, 332112</t>
  </si>
  <si>
    <t>Breweries, Wineries, and Juice Manufacturing</t>
  </si>
  <si>
    <t>311991, 312130, 312120</t>
  </si>
  <si>
    <t>Waste To Energy Facilities</t>
  </si>
  <si>
    <t>Chemical, Biological, and Pharmaceutical Manufacturing</t>
  </si>
  <si>
    <t>325188, 325193, 325194, 325199, 325412, 325414</t>
  </si>
  <si>
    <r>
      <t>Misc. Industrial Facilities, Legacy Contract Gen, and WtE Facilities</t>
    </r>
    <r>
      <rPr>
        <vertAlign val="superscript"/>
        <sz val="11"/>
        <color theme="1"/>
        <rFont val="Aptos Narrow"/>
        <family val="2"/>
        <scheme val="minor"/>
      </rPr>
      <t>2</t>
    </r>
  </si>
  <si>
    <t>221112, 212391, 212399, 313310, 333611, 336111, 333612, 488119, 562213, 322121, 322130</t>
  </si>
  <si>
    <t>Subtotals</t>
  </si>
  <si>
    <t>-</t>
  </si>
  <si>
    <t>Consolidations:</t>
  </si>
  <si>
    <t>Sectors</t>
  </si>
  <si>
    <t>All except "Petroleum Refining and Hydrogen Production", "Industrial Gas Manufacturing", "Crude Petroleum and Natural Gas Extraction", and "Cement, Lime, Gypsum, and Clay Product Manufacturing"</t>
  </si>
  <si>
    <r>
      <rPr>
        <vertAlign val="superscript"/>
        <sz val="11"/>
        <color theme="1"/>
        <rFont val="Aptos Narrow"/>
        <family val="2"/>
        <scheme val="minor"/>
      </rPr>
      <t>1</t>
    </r>
    <r>
      <rPr>
        <sz val="11"/>
        <color theme="1"/>
        <rFont val="Aptos Narrow"/>
        <family val="2"/>
        <scheme val="minor"/>
      </rPr>
      <t xml:space="preserve"> Prior to 2015, "hydrogen production" categorized in its own industrial sector in public allowance allocation reports.</t>
    </r>
  </si>
  <si>
    <r>
      <rPr>
        <vertAlign val="superscript"/>
        <sz val="11"/>
        <color theme="1"/>
        <rFont val="Aptos Narrow"/>
        <family val="2"/>
        <scheme val="minor"/>
      </rPr>
      <t>2</t>
    </r>
    <r>
      <rPr>
        <sz val="11"/>
        <color theme="1"/>
        <rFont val="Aptos Narrow"/>
        <family val="2"/>
        <scheme val="minor"/>
      </rPr>
      <t xml:space="preserve"> Legacy contract generators and waste-to-energy (WtE) facilities receive allowance allocation for transition assistance, not to mitigate industrial emissions leakage as for manufacturing facilities.  Allocation to legacy contract generators and WtE facilities is included in the "other" category for all years.</t>
    </r>
  </si>
  <si>
    <t>*2024 and 2025 data for final industrial allocation is not yet available. Initial industrial allocation based on historic data is reflected for these years.</t>
  </si>
  <si>
    <t>Allocation data from public allocation reports:</t>
  </si>
  <si>
    <t>https://ww2.arb.ca.gov/our-work/programs/cap-and-trade-program/cap-and-trade-program-data</t>
  </si>
  <si>
    <t xml:space="preserve">Sector organization has changed over the years to contain more appropriate NAICS codes as the program has matured. Some sectors have been consolidated into other sectors, and dates of sector consolidation are noted using the Excel Notes Feature.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</si>
</sst>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22"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b/>
      <sz val="14"/>
      <color theme="1"/>
      <name val="Aptos Narrow"/>
      <family val="2"/>
      <scheme val="minor"/>
    </font>
    <font>
      <vertAlign val="superscript"/>
      <sz val="11"/>
      <color theme="1"/>
      <name val="Aptos Narrow"/>
      <family val="2"/>
      <scheme val="minor"/>
    </font>
    <font>
      <sz val="11"/>
      <color rgb="FF1E1E1E"/>
      <name val="Aptos Narrow"/>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39997558519241921"/>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39">
    <xf numFmtId="0" fontId="0" fillId="0" borderId="0" xfId="0"/>
    <xf numFmtId="3" fontId="0" fillId="0" borderId="0" xfId="0" applyNumberFormat="1"/>
    <xf numFmtId="0" fontId="19" fillId="0" borderId="0" xfId="0" applyFont="1"/>
    <xf numFmtId="0" fontId="0" fillId="33" borderId="10" xfId="0" applyFill="1" applyBorder="1" applyAlignment="1">
      <alignment horizontal="center" vertical="center"/>
    </xf>
    <xf numFmtId="0" fontId="0" fillId="33" borderId="10" xfId="0" applyFill="1" applyBorder="1" applyAlignment="1">
      <alignment horizontal="center" vertical="center" wrapText="1"/>
    </xf>
    <xf numFmtId="0" fontId="0" fillId="33" borderId="11" xfId="0" applyFill="1" applyBorder="1" applyAlignment="1">
      <alignment horizontal="center" vertical="center"/>
    </xf>
    <xf numFmtId="0" fontId="0" fillId="33" borderId="10" xfId="0" applyFill="1" applyBorder="1" applyAlignment="1">
      <alignment horizontal="center" vertical="center"/>
    </xf>
    <xf numFmtId="0" fontId="0" fillId="33" borderId="11" xfId="0" applyFill="1" applyBorder="1" applyAlignment="1">
      <alignment horizontal="center" vertical="center"/>
    </xf>
    <xf numFmtId="0" fontId="0" fillId="34" borderId="10" xfId="0" applyFill="1" applyBorder="1" applyAlignment="1">
      <alignment horizontal="left" vertical="center"/>
    </xf>
    <xf numFmtId="0" fontId="0" fillId="34" borderId="10" xfId="0" applyFill="1" applyBorder="1" applyAlignment="1">
      <alignment horizontal="center" vertical="center"/>
    </xf>
    <xf numFmtId="3" fontId="0" fillId="34" borderId="10" xfId="0" applyNumberFormat="1" applyFill="1" applyBorder="1" applyAlignment="1">
      <alignment horizontal="right" vertical="center"/>
    </xf>
    <xf numFmtId="3" fontId="0" fillId="34" borderId="12" xfId="0" applyNumberFormat="1" applyFill="1" applyBorder="1" applyAlignment="1">
      <alignment horizontal="right" vertical="center"/>
    </xf>
    <xf numFmtId="164" fontId="0" fillId="34" borderId="10" xfId="0" applyNumberFormat="1" applyFill="1" applyBorder="1" applyAlignment="1">
      <alignment horizontal="right" vertical="center"/>
    </xf>
    <xf numFmtId="0" fontId="0" fillId="0" borderId="10" xfId="0" applyBorder="1" applyAlignment="1">
      <alignment horizontal="left" vertical="center"/>
    </xf>
    <xf numFmtId="0" fontId="0" fillId="0" borderId="10" xfId="0" applyBorder="1" applyAlignment="1">
      <alignment horizontal="center" vertical="center"/>
    </xf>
    <xf numFmtId="3" fontId="0" fillId="0" borderId="10" xfId="0" applyNumberFormat="1" applyBorder="1" applyAlignment="1">
      <alignment horizontal="left" vertical="center"/>
    </xf>
    <xf numFmtId="3" fontId="0" fillId="0" borderId="10" xfId="0" applyNumberFormat="1" applyBorder="1" applyAlignment="1">
      <alignment horizontal="right" vertical="center"/>
    </xf>
    <xf numFmtId="164" fontId="0" fillId="0" borderId="10" xfId="0" applyNumberFormat="1" applyBorder="1" applyAlignment="1">
      <alignment horizontal="right" vertical="center"/>
    </xf>
    <xf numFmtId="3" fontId="0" fillId="34" borderId="10" xfId="0" applyNumberFormat="1" applyFill="1" applyBorder="1" applyAlignment="1">
      <alignment horizontal="left" vertical="center"/>
    </xf>
    <xf numFmtId="0" fontId="0" fillId="0" borderId="10" xfId="0" applyBorder="1" applyAlignment="1">
      <alignment horizontal="left" vertical="center" wrapText="1"/>
    </xf>
    <xf numFmtId="3" fontId="0" fillId="0" borderId="10" xfId="0" applyNumberFormat="1" applyBorder="1" applyAlignment="1">
      <alignment horizontal="left" vertical="center" wrapText="1"/>
    </xf>
    <xf numFmtId="3" fontId="0" fillId="0" borderId="10" xfId="0" applyNumberFormat="1" applyBorder="1" applyAlignment="1">
      <alignment horizontal="right" vertical="center" wrapText="1"/>
    </xf>
    <xf numFmtId="0" fontId="21" fillId="34" borderId="10" xfId="0" applyFont="1" applyFill="1" applyBorder="1" applyAlignment="1">
      <alignment horizontal="right" vertical="center"/>
    </xf>
    <xf numFmtId="3" fontId="0" fillId="34" borderId="10" xfId="0" applyNumberFormat="1" applyFill="1" applyBorder="1" applyAlignment="1">
      <alignment horizontal="left" vertical="center" wrapText="1"/>
    </xf>
    <xf numFmtId="3" fontId="0" fillId="34" borderId="10" xfId="0" applyNumberFormat="1" applyFill="1" applyBorder="1" applyAlignment="1">
      <alignment horizontal="right" vertical="center" wrapText="1"/>
    </xf>
    <xf numFmtId="0" fontId="0" fillId="0" borderId="10" xfId="0" applyBorder="1" applyAlignment="1">
      <alignment wrapText="1"/>
    </xf>
    <xf numFmtId="0" fontId="0" fillId="35" borderId="10" xfId="0" applyFill="1" applyBorder="1" applyAlignment="1">
      <alignment horizontal="left" vertical="center"/>
    </xf>
    <xf numFmtId="0" fontId="0" fillId="35" borderId="10" xfId="0" applyFill="1" applyBorder="1" applyAlignment="1">
      <alignment horizontal="center" vertical="center"/>
    </xf>
    <xf numFmtId="0" fontId="0" fillId="35" borderId="10" xfId="0" applyFill="1" applyBorder="1" applyAlignment="1">
      <alignment horizontal="center"/>
    </xf>
    <xf numFmtId="3" fontId="0" fillId="35" borderId="10" xfId="0" applyNumberFormat="1" applyFill="1" applyBorder="1" applyAlignment="1">
      <alignment horizontal="right" vertical="center"/>
    </xf>
    <xf numFmtId="0" fontId="0" fillId="35" borderId="10" xfId="0" applyFill="1" applyBorder="1" applyAlignment="1">
      <alignment horizontal="right" vertical="center"/>
    </xf>
    <xf numFmtId="0" fontId="0" fillId="36" borderId="10" xfId="0" applyFill="1" applyBorder="1"/>
    <xf numFmtId="0" fontId="0" fillId="36" borderId="10" xfId="0" applyFill="1" applyBorder="1" applyAlignment="1">
      <alignment horizontal="center" vertical="center"/>
    </xf>
    <xf numFmtId="3" fontId="0" fillId="0" borderId="11" xfId="0" applyNumberFormat="1" applyBorder="1" applyAlignment="1">
      <alignment horizontal="center" vertical="center"/>
    </xf>
    <xf numFmtId="3" fontId="0" fillId="0" borderId="10" xfId="0" applyNumberFormat="1" applyBorder="1" applyAlignment="1">
      <alignment horizontal="center" vertical="center"/>
    </xf>
    <xf numFmtId="0" fontId="0" fillId="0" borderId="0" xfId="0" applyAlignment="1">
      <alignment vertical="top"/>
    </xf>
    <xf numFmtId="0" fontId="18" fillId="0" borderId="0" xfId="42" applyAlignment="1">
      <alignment horizontal="left" vertical="center"/>
    </xf>
    <xf numFmtId="0" fontId="0" fillId="0" borderId="0" xfId="0" applyAlignment="1">
      <alignment horizontal="center" vertical="center"/>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Industrial Allocation</a:t>
            </a:r>
          </a:p>
        </c:rich>
      </c:tx>
      <c:layout>
        <c:manualLayout>
          <c:xMode val="edge"/>
          <c:yMode val="edge"/>
          <c:x val="0.40843482288499106"/>
          <c:y val="2.0905011414081364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5"/>
          <c:order val="10"/>
          <c:tx>
            <c:strRef>
              <c:f>'Industrial Allocation History'!$A$22</c:f>
              <c:strCache>
                <c:ptCount val="1"/>
                <c:pt idx="0">
                  <c:v>Other</c:v>
                </c:pt>
              </c:strCache>
            </c:strRef>
          </c:tx>
          <c:spPr>
            <a:solidFill>
              <a:srgbClr val="0F5A7C"/>
            </a:solidFill>
            <a:ln>
              <a:noFill/>
            </a:ln>
            <a:effectLst/>
          </c:spPr>
          <c:invertIfNegative val="0"/>
          <c:val>
            <c:numRef>
              <c:f>'Industrial Allocation History'!$P$22:$AB$22</c:f>
              <c:numCache>
                <c:formatCode>#,##0</c:formatCode>
                <c:ptCount val="13"/>
                <c:pt idx="0">
                  <c:v>11332118</c:v>
                </c:pt>
                <c:pt idx="1">
                  <c:v>6912838</c:v>
                </c:pt>
                <c:pt idx="2">
                  <c:v>6379186</c:v>
                </c:pt>
                <c:pt idx="3">
                  <c:v>6940044</c:v>
                </c:pt>
                <c:pt idx="4">
                  <c:v>6416729</c:v>
                </c:pt>
                <c:pt idx="5">
                  <c:v>6916824</c:v>
                </c:pt>
                <c:pt idx="6">
                  <c:v>5377603</c:v>
                </c:pt>
                <c:pt idx="7">
                  <c:v>5902205</c:v>
                </c:pt>
                <c:pt idx="8">
                  <c:v>5043471</c:v>
                </c:pt>
                <c:pt idx="9">
                  <c:v>4681173</c:v>
                </c:pt>
                <c:pt idx="10">
                  <c:v>4879070</c:v>
                </c:pt>
                <c:pt idx="11">
                  <c:v>4139035</c:v>
                </c:pt>
                <c:pt idx="12">
                  <c:v>3743032</c:v>
                </c:pt>
              </c:numCache>
            </c:numRef>
          </c:val>
          <c:extLst>
            <c:ext xmlns:c16="http://schemas.microsoft.com/office/drawing/2014/chart" uri="{C3380CC4-5D6E-409C-BE32-E72D297353CC}">
              <c16:uniqueId val="{00000000-CDBC-4604-9EBF-3A98AACA5434}"/>
            </c:ext>
          </c:extLst>
        </c:ser>
        <c:ser>
          <c:idx val="3"/>
          <c:order val="12"/>
          <c:tx>
            <c:strRef>
              <c:f>'Industrial Allocation History'!$A$8</c:f>
              <c:strCache>
                <c:ptCount val="1"/>
                <c:pt idx="0">
                  <c:v>Cement, Lime, Gypsum, and Clay Product Manufacturing</c:v>
                </c:pt>
              </c:strCache>
            </c:strRef>
          </c:tx>
          <c:spPr>
            <a:solidFill>
              <a:srgbClr val="FDB727"/>
            </a:solidFill>
            <a:ln>
              <a:noFill/>
            </a:ln>
            <a:effectLst/>
          </c:spPr>
          <c:invertIfNegative val="0"/>
          <c:val>
            <c:numRef>
              <c:f>'Industrial Allocation History'!$P$8:$AB$8</c:f>
              <c:numCache>
                <c:formatCode>#,##0</c:formatCode>
                <c:ptCount val="13"/>
                <c:pt idx="0">
                  <c:v>7606658</c:v>
                </c:pt>
                <c:pt idx="1">
                  <c:v>7994020</c:v>
                </c:pt>
                <c:pt idx="2">
                  <c:v>8056809</c:v>
                </c:pt>
                <c:pt idx="3">
                  <c:v>8377959</c:v>
                </c:pt>
                <c:pt idx="4">
                  <c:v>8219415</c:v>
                </c:pt>
                <c:pt idx="5">
                  <c:v>8092991</c:v>
                </c:pt>
                <c:pt idx="6">
                  <c:v>8315438</c:v>
                </c:pt>
                <c:pt idx="7">
                  <c:v>8389677</c:v>
                </c:pt>
                <c:pt idx="8">
                  <c:v>8223949</c:v>
                </c:pt>
                <c:pt idx="9">
                  <c:v>7453030</c:v>
                </c:pt>
                <c:pt idx="10">
                  <c:v>7167283</c:v>
                </c:pt>
                <c:pt idx="11">
                  <c:v>6792718</c:v>
                </c:pt>
                <c:pt idx="12">
                  <c:v>5903423</c:v>
                </c:pt>
              </c:numCache>
            </c:numRef>
          </c:val>
          <c:extLst>
            <c:ext xmlns:c16="http://schemas.microsoft.com/office/drawing/2014/chart" uri="{C3380CC4-5D6E-409C-BE32-E72D297353CC}">
              <c16:uniqueId val="{00000001-CDBC-4604-9EBF-3A98AACA5434}"/>
            </c:ext>
          </c:extLst>
        </c:ser>
        <c:ser>
          <c:idx val="2"/>
          <c:order val="13"/>
          <c:tx>
            <c:strRef>
              <c:f>'Industrial Allocation History'!$A$7</c:f>
              <c:strCache>
                <c:ptCount val="1"/>
                <c:pt idx="0">
                  <c:v>Crude Petroleum and Natural Gas Extraction</c:v>
                </c:pt>
              </c:strCache>
            </c:strRef>
          </c:tx>
          <c:spPr>
            <a:solidFill>
              <a:srgbClr val="36A393"/>
            </a:solidFill>
            <a:ln>
              <a:noFill/>
            </a:ln>
            <a:effectLst/>
          </c:spPr>
          <c:invertIfNegative val="0"/>
          <c:val>
            <c:numRef>
              <c:f>'Industrial Allocation History'!$P$7:$AB$7</c:f>
              <c:numCache>
                <c:formatCode>#,##0</c:formatCode>
                <c:ptCount val="13"/>
                <c:pt idx="0">
                  <c:v>11703175</c:v>
                </c:pt>
                <c:pt idx="1">
                  <c:v>11773083</c:v>
                </c:pt>
                <c:pt idx="2">
                  <c:v>10980574</c:v>
                </c:pt>
                <c:pt idx="3">
                  <c:v>10829114</c:v>
                </c:pt>
                <c:pt idx="4">
                  <c:v>10582801</c:v>
                </c:pt>
                <c:pt idx="5">
                  <c:v>9420785</c:v>
                </c:pt>
                <c:pt idx="6">
                  <c:v>7975137</c:v>
                </c:pt>
                <c:pt idx="7">
                  <c:v>7521177</c:v>
                </c:pt>
                <c:pt idx="8">
                  <c:v>6991805</c:v>
                </c:pt>
                <c:pt idx="9">
                  <c:v>5519705</c:v>
                </c:pt>
                <c:pt idx="10">
                  <c:v>4349853</c:v>
                </c:pt>
                <c:pt idx="11">
                  <c:v>4193871</c:v>
                </c:pt>
                <c:pt idx="12">
                  <c:v>3611375</c:v>
                </c:pt>
              </c:numCache>
            </c:numRef>
          </c:val>
          <c:extLst>
            <c:ext xmlns:c16="http://schemas.microsoft.com/office/drawing/2014/chart" uri="{C3380CC4-5D6E-409C-BE32-E72D297353CC}">
              <c16:uniqueId val="{00000002-CDBC-4604-9EBF-3A98AACA5434}"/>
            </c:ext>
          </c:extLst>
        </c:ser>
        <c:ser>
          <c:idx val="0"/>
          <c:order val="14"/>
          <c:tx>
            <c:v>Petroleum Refining and Hydrogen Production</c:v>
          </c:tx>
          <c:spPr>
            <a:solidFill>
              <a:schemeClr val="accent1">
                <a:lumMod val="40000"/>
                <a:lumOff val="60000"/>
              </a:schemeClr>
            </a:solidFill>
            <a:ln>
              <a:noFill/>
            </a:ln>
            <a:effectLst/>
          </c:spPr>
          <c:invertIfNegative val="0"/>
          <c:cat>
            <c:strRef>
              <c:f>'Industrial Allocation History'!$P$5:$AB$5</c:f>
              <c:strCache>
                <c:ptCount val="13"/>
                <c:pt idx="0">
                  <c:v>2013</c:v>
                </c:pt>
                <c:pt idx="1">
                  <c:v>2014</c:v>
                </c:pt>
                <c:pt idx="2">
                  <c:v>2015</c:v>
                </c:pt>
                <c:pt idx="3">
                  <c:v>2016</c:v>
                </c:pt>
                <c:pt idx="4">
                  <c:v>2017</c:v>
                </c:pt>
                <c:pt idx="5">
                  <c:v>2018</c:v>
                </c:pt>
                <c:pt idx="6">
                  <c:v>2019</c:v>
                </c:pt>
                <c:pt idx="7">
                  <c:v>2020</c:v>
                </c:pt>
                <c:pt idx="8">
                  <c:v>2021</c:v>
                </c:pt>
                <c:pt idx="9">
                  <c:v>2022</c:v>
                </c:pt>
                <c:pt idx="10">
                  <c:v>2023</c:v>
                </c:pt>
                <c:pt idx="11">
                  <c:v>2024*</c:v>
                </c:pt>
                <c:pt idx="12">
                  <c:v>2025*</c:v>
                </c:pt>
              </c:strCache>
            </c:strRef>
          </c:cat>
          <c:val>
            <c:numRef>
              <c:f>'Industrial Allocation History'!$P$6:$AB$6</c:f>
              <c:numCache>
                <c:formatCode>#,##0</c:formatCode>
                <c:ptCount val="13"/>
                <c:pt idx="0">
                  <c:v>32457990</c:v>
                </c:pt>
                <c:pt idx="1">
                  <c:v>32008185</c:v>
                </c:pt>
                <c:pt idx="2">
                  <c:v>29098812</c:v>
                </c:pt>
                <c:pt idx="3">
                  <c:v>28282287</c:v>
                </c:pt>
                <c:pt idx="4">
                  <c:v>26358707</c:v>
                </c:pt>
                <c:pt idx="5">
                  <c:v>26118700</c:v>
                </c:pt>
                <c:pt idx="6">
                  <c:v>25317780</c:v>
                </c:pt>
                <c:pt idx="7">
                  <c:v>26709708</c:v>
                </c:pt>
                <c:pt idx="8">
                  <c:v>24802637</c:v>
                </c:pt>
                <c:pt idx="9">
                  <c:v>17196374</c:v>
                </c:pt>
                <c:pt idx="10">
                  <c:v>18539297</c:v>
                </c:pt>
                <c:pt idx="11">
                  <c:v>18679225</c:v>
                </c:pt>
                <c:pt idx="12">
                  <c:v>16379341</c:v>
                </c:pt>
              </c:numCache>
            </c:numRef>
          </c:val>
          <c:extLst>
            <c:ext xmlns:c16="http://schemas.microsoft.com/office/drawing/2014/chart" uri="{C3380CC4-5D6E-409C-BE32-E72D297353CC}">
              <c16:uniqueId val="{00000003-CDBC-4604-9EBF-3A98AACA5434}"/>
            </c:ext>
          </c:extLst>
        </c:ser>
        <c:dLbls>
          <c:showLegendKey val="0"/>
          <c:showVal val="0"/>
          <c:showCatName val="0"/>
          <c:showSerName val="0"/>
          <c:showPercent val="0"/>
          <c:showBubbleSize val="0"/>
        </c:dLbls>
        <c:gapWidth val="150"/>
        <c:overlap val="100"/>
        <c:axId val="451397151"/>
        <c:axId val="451396191"/>
        <c:extLst>
          <c:ext xmlns:c15="http://schemas.microsoft.com/office/drawing/2012/chart" uri="{02D57815-91ED-43cb-92C2-25804820EDAC}">
            <c15:filteredBarSeries>
              <c15:ser>
                <c:idx val="14"/>
                <c:order val="0"/>
                <c:tx>
                  <c:strRef>
                    <c:extLst>
                      <c:ext uri="{02D57815-91ED-43cb-92C2-25804820EDAC}">
                        <c15:formulaRef>
                          <c15:sqref>'Industrial Allocation History'!$A$19</c15:sqref>
                        </c15:formulaRef>
                      </c:ext>
                    </c:extLst>
                    <c:strCache>
                      <c:ptCount val="1"/>
                      <c:pt idx="0">
                        <c:v>Misc. Industrial Facilities, Legacy Contract Gen, and WtE Facilities2</c:v>
                      </c:pt>
                    </c:strCache>
                  </c:strRef>
                </c:tx>
                <c:spPr>
                  <a:solidFill>
                    <a:schemeClr val="accent5">
                      <a:lumMod val="60000"/>
                      <a:lumOff val="40000"/>
                    </a:schemeClr>
                  </a:solidFill>
                  <a:ln>
                    <a:noFill/>
                  </a:ln>
                  <a:effectLst/>
                </c:spPr>
                <c:invertIfNegative val="0"/>
                <c:val>
                  <c:numRef>
                    <c:extLst>
                      <c:ext uri="{02D57815-91ED-43cb-92C2-25804820EDAC}">
                        <c15:formulaRef>
                          <c15:sqref>'Industrial Allocation History'!$P$19:$AB$19</c15:sqref>
                        </c15:formulaRef>
                      </c:ext>
                    </c:extLst>
                    <c:numCache>
                      <c:formatCode>#,##0</c:formatCode>
                      <c:ptCount val="13"/>
                      <c:pt idx="0">
                        <c:v>4917201</c:v>
                      </c:pt>
                      <c:pt idx="1">
                        <c:v>349028</c:v>
                      </c:pt>
                      <c:pt idx="2">
                        <c:v>277470</c:v>
                      </c:pt>
                      <c:pt idx="3">
                        <c:v>914719</c:v>
                      </c:pt>
                      <c:pt idx="4">
                        <c:v>2420769</c:v>
                      </c:pt>
                      <c:pt idx="5">
                        <c:v>2964380</c:v>
                      </c:pt>
                      <c:pt idx="6">
                        <c:v>1848784</c:v>
                      </c:pt>
                      <c:pt idx="7">
                        <c:v>2331367</c:v>
                      </c:pt>
                      <c:pt idx="8">
                        <c:v>1737980</c:v>
                      </c:pt>
                      <c:pt idx="9">
                        <c:v>1866002</c:v>
                      </c:pt>
                      <c:pt idx="10">
                        <c:v>1902493</c:v>
                      </c:pt>
                      <c:pt idx="11">
                        <c:v>1587417</c:v>
                      </c:pt>
                      <c:pt idx="12">
                        <c:v>1723844</c:v>
                      </c:pt>
                    </c:numCache>
                  </c:numRef>
                </c:val>
                <c:extLst>
                  <c:ext xmlns:c16="http://schemas.microsoft.com/office/drawing/2014/chart" uri="{C3380CC4-5D6E-409C-BE32-E72D297353CC}">
                    <c16:uniqueId val="{00000004-CDBC-4604-9EBF-3A98AACA5434}"/>
                  </c:ext>
                </c:extLst>
              </c15:ser>
            </c15:filteredBarSeries>
            <c15:filteredBarSeries>
              <c15:ser>
                <c:idx val="13"/>
                <c:order val="1"/>
                <c:tx>
                  <c:strRef>
                    <c:extLst>
                      <c:ext xmlns:c15="http://schemas.microsoft.com/office/drawing/2012/chart" uri="{02D57815-91ED-43cb-92C2-25804820EDAC}">
                        <c15:formulaRef>
                          <c15:sqref>'Industrial Allocation History'!$A$18</c15:sqref>
                        </c15:formulaRef>
                      </c:ext>
                    </c:extLst>
                    <c:strCache>
                      <c:ptCount val="1"/>
                      <c:pt idx="0">
                        <c:v>Chemical, Biological, and Pharmaceutical Manufacturing</c:v>
                      </c:pt>
                    </c:strCache>
                  </c:strRef>
                </c:tx>
                <c:spPr>
                  <a:solidFill>
                    <a:schemeClr val="accent3">
                      <a:lumMod val="60000"/>
                      <a:lumOff val="40000"/>
                    </a:schemeClr>
                  </a:solidFill>
                  <a:ln>
                    <a:noFill/>
                  </a:ln>
                  <a:effectLst/>
                </c:spPr>
                <c:invertIfNegative val="0"/>
                <c:val>
                  <c:numRef>
                    <c:extLst>
                      <c:ext xmlns:c15="http://schemas.microsoft.com/office/drawing/2012/chart" uri="{02D57815-91ED-43cb-92C2-25804820EDAC}">
                        <c15:formulaRef>
                          <c15:sqref>'Industrial Allocation History'!$P$18:$AB$18</c15:sqref>
                        </c15:formulaRef>
                      </c:ext>
                    </c:extLst>
                    <c:numCache>
                      <c:formatCode>#,##0</c:formatCode>
                      <c:ptCount val="13"/>
                      <c:pt idx="0">
                        <c:v>480008</c:v>
                      </c:pt>
                      <c:pt idx="1">
                        <c:v>473471</c:v>
                      </c:pt>
                      <c:pt idx="2">
                        <c:v>495916</c:v>
                      </c:pt>
                      <c:pt idx="3">
                        <c:v>394415</c:v>
                      </c:pt>
                      <c:pt idx="4">
                        <c:v>464696</c:v>
                      </c:pt>
                      <c:pt idx="5">
                        <c:v>466145</c:v>
                      </c:pt>
                      <c:pt idx="6">
                        <c:v>435642</c:v>
                      </c:pt>
                      <c:pt idx="7">
                        <c:v>497257</c:v>
                      </c:pt>
                      <c:pt idx="8">
                        <c:v>494952</c:v>
                      </c:pt>
                      <c:pt idx="9">
                        <c:v>400927</c:v>
                      </c:pt>
                      <c:pt idx="10">
                        <c:v>384932</c:v>
                      </c:pt>
                      <c:pt idx="11">
                        <c:v>361235</c:v>
                      </c:pt>
                      <c:pt idx="12">
                        <c:v>339682</c:v>
                      </c:pt>
                    </c:numCache>
                  </c:numRef>
                </c:val>
                <c:extLst xmlns:c15="http://schemas.microsoft.com/office/drawing/2012/chart">
                  <c:ext xmlns:c16="http://schemas.microsoft.com/office/drawing/2014/chart" uri="{C3380CC4-5D6E-409C-BE32-E72D297353CC}">
                    <c16:uniqueId val="{00000005-CDBC-4604-9EBF-3A98AACA5434}"/>
                  </c:ext>
                </c:extLst>
              </c15:ser>
            </c15:filteredBarSeries>
            <c15:filteredBarSeries>
              <c15:ser>
                <c:idx val="12"/>
                <c:order val="2"/>
                <c:tx>
                  <c:strRef>
                    <c:extLst>
                      <c:ext xmlns:c15="http://schemas.microsoft.com/office/drawing/2012/chart" uri="{02D57815-91ED-43cb-92C2-25804820EDAC}">
                        <c15:formulaRef>
                          <c15:sqref>'Industrial Allocation History'!$A$17</c15:sqref>
                        </c15:formulaRef>
                      </c:ext>
                    </c:extLst>
                    <c:strCache>
                      <c:ptCount val="1"/>
                      <c:pt idx="0">
                        <c:v>Waste To Energy Facilities</c:v>
                      </c:pt>
                    </c:strCache>
                  </c:strRef>
                </c:tx>
                <c:spPr>
                  <a:solidFill>
                    <a:schemeClr val="accent1">
                      <a:lumMod val="60000"/>
                      <a:lumOff val="40000"/>
                    </a:schemeClr>
                  </a:solidFill>
                  <a:ln>
                    <a:noFill/>
                  </a:ln>
                  <a:effectLst/>
                </c:spPr>
                <c:invertIfNegative val="0"/>
                <c:val>
                  <c:numRef>
                    <c:extLst>
                      <c:ext xmlns:c15="http://schemas.microsoft.com/office/drawing/2012/chart" uri="{02D57815-91ED-43cb-92C2-25804820EDAC}">
                        <c15:formulaRef>
                          <c15:sqref>'Industrial Allocation History'!$P$17:$AB$17</c15:sqref>
                        </c15:formulaRef>
                      </c:ext>
                    </c:extLst>
                    <c:numCache>
                      <c:formatCode>#,##0</c:formatCode>
                      <c:ptCount val="13"/>
                      <c:pt idx="0">
                        <c:v>0</c:v>
                      </c:pt>
                      <c:pt idx="1">
                        <c:v>0</c:v>
                      </c:pt>
                      <c:pt idx="2">
                        <c:v>275547</c:v>
                      </c:pt>
                      <c:pt idx="3">
                        <c:v>262352</c:v>
                      </c:pt>
                      <c:pt idx="4">
                        <c:v>264661</c:v>
                      </c:pt>
                      <c:pt idx="5">
                        <c:v>349031</c:v>
                      </c:pt>
                      <c:pt idx="6">
                        <c:v>247835</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6-CDBC-4604-9EBF-3A98AACA5434}"/>
                  </c:ext>
                </c:extLst>
              </c15:ser>
            </c15:filteredBarSeries>
            <c15:filteredBarSeries>
              <c15:ser>
                <c:idx val="11"/>
                <c:order val="3"/>
                <c:tx>
                  <c:strRef>
                    <c:extLst>
                      <c:ext xmlns:c15="http://schemas.microsoft.com/office/drawing/2012/chart" uri="{02D57815-91ED-43cb-92C2-25804820EDAC}">
                        <c15:formulaRef>
                          <c15:sqref>'Industrial Allocation History'!$A$16</c15:sqref>
                        </c15:formulaRef>
                      </c:ext>
                    </c:extLst>
                    <c:strCache>
                      <c:ptCount val="1"/>
                      <c:pt idx="0">
                        <c:v>Breweries, Wineries, and Juice Manufacturing</c:v>
                      </c:pt>
                    </c:strCache>
                  </c:strRef>
                </c:tx>
                <c:spPr>
                  <a:solidFill>
                    <a:schemeClr val="accent5">
                      <a:lumMod val="80000"/>
                    </a:schemeClr>
                  </a:solidFill>
                  <a:ln>
                    <a:noFill/>
                  </a:ln>
                  <a:effectLst/>
                </c:spPr>
                <c:invertIfNegative val="0"/>
                <c:val>
                  <c:numRef>
                    <c:extLst>
                      <c:ext xmlns:c15="http://schemas.microsoft.com/office/drawing/2012/chart" uri="{02D57815-91ED-43cb-92C2-25804820EDAC}">
                        <c15:formulaRef>
                          <c15:sqref>'Industrial Allocation History'!$P$16:$AB$16</c15:sqref>
                        </c15:formulaRef>
                      </c:ext>
                    </c:extLst>
                    <c:numCache>
                      <c:formatCode>#,##0</c:formatCode>
                      <c:ptCount val="13"/>
                      <c:pt idx="0">
                        <c:v>194582</c:v>
                      </c:pt>
                      <c:pt idx="1">
                        <c:v>191010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7-CDBC-4604-9EBF-3A98AACA5434}"/>
                  </c:ext>
                </c:extLst>
              </c15:ser>
            </c15:filteredBarSeries>
            <c15:filteredBarSeries>
              <c15:ser>
                <c:idx val="10"/>
                <c:order val="4"/>
                <c:tx>
                  <c:strRef>
                    <c:extLst>
                      <c:ext xmlns:c15="http://schemas.microsoft.com/office/drawing/2012/chart" uri="{02D57815-91ED-43cb-92C2-25804820EDAC}">
                        <c15:formulaRef>
                          <c15:sqref>'Industrial Allocation History'!$A$15</c15:sqref>
                        </c15:formulaRef>
                      </c:ext>
                    </c:extLst>
                    <c:strCache>
                      <c:ptCount val="1"/>
                      <c:pt idx="0">
                        <c:v>Metal Processing and Manufacturing</c:v>
                      </c:pt>
                    </c:strCache>
                  </c:strRef>
                </c:tx>
                <c:spPr>
                  <a:solidFill>
                    <a:schemeClr val="accent3">
                      <a:lumMod val="80000"/>
                    </a:schemeClr>
                  </a:solidFill>
                  <a:ln>
                    <a:noFill/>
                  </a:ln>
                  <a:effectLst/>
                </c:spPr>
                <c:invertIfNegative val="0"/>
                <c:val>
                  <c:numRef>
                    <c:extLst>
                      <c:ext xmlns:c15="http://schemas.microsoft.com/office/drawing/2012/chart" uri="{02D57815-91ED-43cb-92C2-25804820EDAC}">
                        <c15:formulaRef>
                          <c15:sqref>'Industrial Allocation History'!$P$15:$AB$15</c15:sqref>
                        </c15:formulaRef>
                      </c:ext>
                    </c:extLst>
                    <c:numCache>
                      <c:formatCode>#,##0</c:formatCode>
                      <c:ptCount val="13"/>
                      <c:pt idx="0">
                        <c:v>488575</c:v>
                      </c:pt>
                      <c:pt idx="1">
                        <c:v>513930</c:v>
                      </c:pt>
                      <c:pt idx="2">
                        <c:v>458804</c:v>
                      </c:pt>
                      <c:pt idx="3">
                        <c:v>472318</c:v>
                      </c:pt>
                      <c:pt idx="4">
                        <c:v>429590</c:v>
                      </c:pt>
                      <c:pt idx="5">
                        <c:v>410648</c:v>
                      </c:pt>
                      <c:pt idx="6">
                        <c:v>427438</c:v>
                      </c:pt>
                      <c:pt idx="7">
                        <c:v>444570</c:v>
                      </c:pt>
                      <c:pt idx="8">
                        <c:v>390536</c:v>
                      </c:pt>
                      <c:pt idx="9">
                        <c:v>209548</c:v>
                      </c:pt>
                      <c:pt idx="10">
                        <c:v>288958</c:v>
                      </c:pt>
                      <c:pt idx="11">
                        <c:v>233697</c:v>
                      </c:pt>
                      <c:pt idx="12">
                        <c:v>183005</c:v>
                      </c:pt>
                    </c:numCache>
                  </c:numRef>
                </c:val>
                <c:extLst xmlns:c15="http://schemas.microsoft.com/office/drawing/2012/chart">
                  <c:ext xmlns:c16="http://schemas.microsoft.com/office/drawing/2014/chart" uri="{C3380CC4-5D6E-409C-BE32-E72D297353CC}">
                    <c16:uniqueId val="{00000008-CDBC-4604-9EBF-3A98AACA5434}"/>
                  </c:ext>
                </c:extLst>
              </c15:ser>
            </c15:filteredBarSeries>
            <c15:filteredBarSeries>
              <c15:ser>
                <c:idx val="9"/>
                <c:order val="5"/>
                <c:tx>
                  <c:strRef>
                    <c:extLst>
                      <c:ext xmlns:c15="http://schemas.microsoft.com/office/drawing/2012/chart" uri="{02D57815-91ED-43cb-92C2-25804820EDAC}">
                        <c15:formulaRef>
                          <c15:sqref>'Industrial Allocation History'!$A$14</c15:sqref>
                        </c15:formulaRef>
                      </c:ext>
                    </c:extLst>
                    <c:strCache>
                      <c:ptCount val="1"/>
                      <c:pt idx="0">
                        <c:v>Paper Manufacturing</c:v>
                      </c:pt>
                    </c:strCache>
                  </c:strRef>
                </c:tx>
                <c:spPr>
                  <a:solidFill>
                    <a:schemeClr val="accent1">
                      <a:lumMod val="80000"/>
                    </a:schemeClr>
                  </a:solidFill>
                  <a:ln>
                    <a:noFill/>
                  </a:ln>
                  <a:effectLst/>
                </c:spPr>
                <c:invertIfNegative val="0"/>
                <c:val>
                  <c:numRef>
                    <c:extLst>
                      <c:ext xmlns:c15="http://schemas.microsoft.com/office/drawing/2012/chart" uri="{02D57815-91ED-43cb-92C2-25804820EDAC}">
                        <c15:formulaRef>
                          <c15:sqref>'Industrial Allocation History'!$P$14:$AB$14</c15:sqref>
                        </c15:formulaRef>
                      </c:ext>
                    </c:extLst>
                    <c:numCache>
                      <c:formatCode>#,##0</c:formatCode>
                      <c:ptCount val="13"/>
                      <c:pt idx="0">
                        <c:v>610674</c:v>
                      </c:pt>
                      <c:pt idx="1">
                        <c:v>550685</c:v>
                      </c:pt>
                      <c:pt idx="2">
                        <c:v>558275</c:v>
                      </c:pt>
                      <c:pt idx="3">
                        <c:v>493766</c:v>
                      </c:pt>
                      <c:pt idx="4">
                        <c:v>531548</c:v>
                      </c:pt>
                      <c:pt idx="5">
                        <c:v>535875</c:v>
                      </c:pt>
                      <c:pt idx="6">
                        <c:v>470935</c:v>
                      </c:pt>
                      <c:pt idx="7">
                        <c:v>472026</c:v>
                      </c:pt>
                      <c:pt idx="8">
                        <c:v>393263</c:v>
                      </c:pt>
                      <c:pt idx="9">
                        <c:v>368115</c:v>
                      </c:pt>
                      <c:pt idx="10">
                        <c:v>366132</c:v>
                      </c:pt>
                      <c:pt idx="11">
                        <c:v>346728</c:v>
                      </c:pt>
                      <c:pt idx="12" formatCode="General">
                        <c:v>0</c:v>
                      </c:pt>
                    </c:numCache>
                  </c:numRef>
                </c:val>
                <c:extLst xmlns:c15="http://schemas.microsoft.com/office/drawing/2012/chart">
                  <c:ext xmlns:c16="http://schemas.microsoft.com/office/drawing/2014/chart" uri="{C3380CC4-5D6E-409C-BE32-E72D297353CC}">
                    <c16:uniqueId val="{00000009-CDBC-4604-9EBF-3A98AACA5434}"/>
                  </c:ext>
                </c:extLst>
              </c15:ser>
            </c15:filteredBarSeries>
            <c15:filteredBarSeries>
              <c15:ser>
                <c:idx val="8"/>
                <c:order val="6"/>
                <c:tx>
                  <c:strRef>
                    <c:extLst>
                      <c:ext xmlns:c15="http://schemas.microsoft.com/office/drawing/2012/chart" uri="{02D57815-91ED-43cb-92C2-25804820EDAC}">
                        <c15:formulaRef>
                          <c15:sqref>'Industrial Allocation History'!$A$13</c15:sqref>
                        </c15:formulaRef>
                      </c:ext>
                    </c:extLst>
                    <c:strCache>
                      <c:ptCount val="1"/>
                      <c:pt idx="0">
                        <c:v>Glass Manufacturing</c:v>
                      </c:pt>
                    </c:strCache>
                  </c:strRef>
                </c:tx>
                <c:spPr>
                  <a:solidFill>
                    <a:schemeClr val="accent5">
                      <a:lumMod val="80000"/>
                      <a:lumOff val="20000"/>
                    </a:schemeClr>
                  </a:solidFill>
                  <a:ln>
                    <a:noFill/>
                  </a:ln>
                  <a:effectLst/>
                </c:spPr>
                <c:invertIfNegative val="0"/>
                <c:val>
                  <c:numRef>
                    <c:extLst>
                      <c:ext xmlns:c15="http://schemas.microsoft.com/office/drawing/2012/chart" uri="{02D57815-91ED-43cb-92C2-25804820EDAC}">
                        <c15:formulaRef>
                          <c15:sqref>'Industrial Allocation History'!$P$13:$AB$13</c15:sqref>
                        </c15:formulaRef>
                      </c:ext>
                    </c:extLst>
                    <c:numCache>
                      <c:formatCode>#,##0</c:formatCode>
                      <c:ptCount val="13"/>
                      <c:pt idx="0">
                        <c:v>753501</c:v>
                      </c:pt>
                      <c:pt idx="1">
                        <c:v>739482</c:v>
                      </c:pt>
                      <c:pt idx="2">
                        <c:v>724190</c:v>
                      </c:pt>
                      <c:pt idx="3">
                        <c:v>626711</c:v>
                      </c:pt>
                      <c:pt idx="4">
                        <c:v>598558</c:v>
                      </c:pt>
                      <c:pt idx="5">
                        <c:v>613796</c:v>
                      </c:pt>
                      <c:pt idx="6">
                        <c:v>598227</c:v>
                      </c:pt>
                      <c:pt idx="7">
                        <c:v>578256</c:v>
                      </c:pt>
                      <c:pt idx="8">
                        <c:v>551351</c:v>
                      </c:pt>
                      <c:pt idx="9">
                        <c:v>525890</c:v>
                      </c:pt>
                      <c:pt idx="10">
                        <c:v>528937</c:v>
                      </c:pt>
                      <c:pt idx="11">
                        <c:v>470529</c:v>
                      </c:pt>
                      <c:pt idx="12">
                        <c:v>338776</c:v>
                      </c:pt>
                    </c:numCache>
                  </c:numRef>
                </c:val>
                <c:extLst xmlns:c15="http://schemas.microsoft.com/office/drawing/2012/chart">
                  <c:ext xmlns:c16="http://schemas.microsoft.com/office/drawing/2014/chart" uri="{C3380CC4-5D6E-409C-BE32-E72D297353CC}">
                    <c16:uniqueId val="{0000000A-CDBC-4604-9EBF-3A98AACA5434}"/>
                  </c:ext>
                </c:extLst>
              </c15:ser>
            </c15:filteredBarSeries>
            <c15:filteredBarSeries>
              <c15:ser>
                <c:idx val="7"/>
                <c:order val="7"/>
                <c:tx>
                  <c:strRef>
                    <c:extLst>
                      <c:ext xmlns:c15="http://schemas.microsoft.com/office/drawing/2012/chart" uri="{02D57815-91ED-43cb-92C2-25804820EDAC}">
                        <c15:formulaRef>
                          <c15:sqref>'Industrial Allocation History'!$A$12</c15:sqref>
                        </c15:formulaRef>
                      </c:ext>
                    </c:extLst>
                    <c:strCache>
                      <c:ptCount val="1"/>
                      <c:pt idx="0">
                        <c:v>Dairy Product Manufacturing</c:v>
                      </c:pt>
                    </c:strCache>
                  </c:strRef>
                </c:tx>
                <c:spPr>
                  <a:solidFill>
                    <a:schemeClr val="accent3">
                      <a:lumMod val="80000"/>
                      <a:lumOff val="20000"/>
                    </a:schemeClr>
                  </a:solidFill>
                  <a:ln>
                    <a:noFill/>
                  </a:ln>
                  <a:effectLst/>
                </c:spPr>
                <c:invertIfNegative val="0"/>
                <c:val>
                  <c:numRef>
                    <c:extLst>
                      <c:ext xmlns:c15="http://schemas.microsoft.com/office/drawing/2012/chart" uri="{02D57815-91ED-43cb-92C2-25804820EDAC}">
                        <c15:formulaRef>
                          <c15:sqref>'Industrial Allocation History'!$P$12:$AB$12</c15:sqref>
                        </c15:formulaRef>
                      </c:ext>
                    </c:extLst>
                    <c:numCache>
                      <c:formatCode>#,##0</c:formatCode>
                      <c:ptCount val="13"/>
                      <c:pt idx="0">
                        <c:v>434607</c:v>
                      </c:pt>
                      <c:pt idx="1">
                        <c:v>446065</c:v>
                      </c:pt>
                      <c:pt idx="2">
                        <c:v>371007</c:v>
                      </c:pt>
                      <c:pt idx="3">
                        <c:v>368166</c:v>
                      </c:pt>
                      <c:pt idx="4">
                        <c:v>341604</c:v>
                      </c:pt>
                      <c:pt idx="5">
                        <c:v>294623</c:v>
                      </c:pt>
                      <c:pt idx="6">
                        <c:v>318622</c:v>
                      </c:pt>
                      <c:pt idx="7">
                        <c:v>346993</c:v>
                      </c:pt>
                      <c:pt idx="8">
                        <c:v>350875</c:v>
                      </c:pt>
                      <c:pt idx="9">
                        <c:v>335078</c:v>
                      </c:pt>
                      <c:pt idx="10">
                        <c:v>330170</c:v>
                      </c:pt>
                      <c:pt idx="11">
                        <c:v>306445</c:v>
                      </c:pt>
                      <c:pt idx="12">
                        <c:v>265183</c:v>
                      </c:pt>
                    </c:numCache>
                  </c:numRef>
                </c:val>
                <c:extLst xmlns:c15="http://schemas.microsoft.com/office/drawing/2012/chart">
                  <c:ext xmlns:c16="http://schemas.microsoft.com/office/drawing/2014/chart" uri="{C3380CC4-5D6E-409C-BE32-E72D297353CC}">
                    <c16:uniqueId val="{0000000B-CDBC-4604-9EBF-3A98AACA5434}"/>
                  </c:ext>
                </c:extLst>
              </c15:ser>
            </c15:filteredBarSeries>
            <c15:filteredBarSeries>
              <c15:ser>
                <c:idx val="6"/>
                <c:order val="8"/>
                <c:tx>
                  <c:strRef>
                    <c:extLst>
                      <c:ext xmlns:c15="http://schemas.microsoft.com/office/drawing/2012/chart" uri="{02D57815-91ED-43cb-92C2-25804820EDAC}">
                        <c15:formulaRef>
                          <c15:sqref>'Industrial Allocation History'!$A$11</c15:sqref>
                        </c15:formulaRef>
                      </c:ext>
                    </c:extLst>
                    <c:strCache>
                      <c:ptCount val="1"/>
                      <c:pt idx="0">
                        <c:v>Other Food Manufacturing</c:v>
                      </c:pt>
                    </c:strCache>
                  </c:strRef>
                </c:tx>
                <c:spPr>
                  <a:solidFill>
                    <a:schemeClr val="accent1">
                      <a:lumMod val="80000"/>
                      <a:lumOff val="20000"/>
                    </a:schemeClr>
                  </a:solidFill>
                  <a:ln>
                    <a:noFill/>
                  </a:ln>
                  <a:effectLst/>
                </c:spPr>
                <c:invertIfNegative val="0"/>
                <c:val>
                  <c:numRef>
                    <c:extLst>
                      <c:ext xmlns:c15="http://schemas.microsoft.com/office/drawing/2012/chart" uri="{02D57815-91ED-43cb-92C2-25804820EDAC}">
                        <c15:formulaRef>
                          <c15:sqref>'Industrial Allocation History'!$P$11:$AB$11</c15:sqref>
                        </c15:formulaRef>
                      </c:ext>
                    </c:extLst>
                    <c:numCache>
                      <c:formatCode>#,##0</c:formatCode>
                      <c:ptCount val="13"/>
                      <c:pt idx="0">
                        <c:v>552436</c:v>
                      </c:pt>
                      <c:pt idx="1">
                        <c:v>681860</c:v>
                      </c:pt>
                      <c:pt idx="2">
                        <c:v>513201</c:v>
                      </c:pt>
                      <c:pt idx="3">
                        <c:v>737461</c:v>
                      </c:pt>
                      <c:pt idx="4">
                        <c:v>571300</c:v>
                      </c:pt>
                      <c:pt idx="5">
                        <c:v>653443</c:v>
                      </c:pt>
                      <c:pt idx="6">
                        <c:v>545506</c:v>
                      </c:pt>
                      <c:pt idx="7">
                        <c:v>503964</c:v>
                      </c:pt>
                      <c:pt idx="8">
                        <c:v>483747</c:v>
                      </c:pt>
                      <c:pt idx="9">
                        <c:v>388749</c:v>
                      </c:pt>
                      <c:pt idx="10">
                        <c:v>422123</c:v>
                      </c:pt>
                      <c:pt idx="11">
                        <c:v>358967</c:v>
                      </c:pt>
                      <c:pt idx="12">
                        <c:v>300001</c:v>
                      </c:pt>
                    </c:numCache>
                  </c:numRef>
                </c:val>
                <c:extLst xmlns:c15="http://schemas.microsoft.com/office/drawing/2012/chart">
                  <c:ext xmlns:c16="http://schemas.microsoft.com/office/drawing/2014/chart" uri="{C3380CC4-5D6E-409C-BE32-E72D297353CC}">
                    <c16:uniqueId val="{0000000C-CDBC-4604-9EBF-3A98AACA5434}"/>
                  </c:ext>
                </c:extLst>
              </c15:ser>
            </c15:filteredBarSeries>
            <c15:filteredBarSeries>
              <c15:ser>
                <c:idx val="5"/>
                <c:order val="9"/>
                <c:tx>
                  <c:strRef>
                    <c:extLst>
                      <c:ext xmlns:c15="http://schemas.microsoft.com/office/drawing/2012/chart" uri="{02D57815-91ED-43cb-92C2-25804820EDAC}">
                        <c15:formulaRef>
                          <c15:sqref>'Industrial Allocation History'!$A$10</c15:sqref>
                        </c15:formulaRef>
                      </c:ext>
                    </c:extLst>
                    <c:strCache>
                      <c:ptCount val="1"/>
                      <c:pt idx="0">
                        <c:v>Fruit and Vegetable Canning</c:v>
                      </c:pt>
                    </c:strCache>
                  </c:strRef>
                </c:tx>
                <c:spPr>
                  <a:solidFill>
                    <a:schemeClr val="accent5">
                      <a:lumMod val="60000"/>
                    </a:schemeClr>
                  </a:solidFill>
                  <a:ln>
                    <a:noFill/>
                  </a:ln>
                  <a:effectLst/>
                </c:spPr>
                <c:invertIfNegative val="0"/>
                <c:val>
                  <c:numRef>
                    <c:extLst>
                      <c:ext xmlns:c15="http://schemas.microsoft.com/office/drawing/2012/chart" uri="{02D57815-91ED-43cb-92C2-25804820EDAC}">
                        <c15:formulaRef>
                          <c15:sqref>'Industrial Allocation History'!$P$10:$AB$10</c15:sqref>
                        </c15:formulaRef>
                      </c:ext>
                    </c:extLst>
                    <c:numCache>
                      <c:formatCode>#,##0</c:formatCode>
                      <c:ptCount val="13"/>
                      <c:pt idx="0">
                        <c:v>858556</c:v>
                      </c:pt>
                      <c:pt idx="1">
                        <c:v>918658</c:v>
                      </c:pt>
                      <c:pt idx="2">
                        <c:v>821094</c:v>
                      </c:pt>
                      <c:pt idx="3">
                        <c:v>813743</c:v>
                      </c:pt>
                      <c:pt idx="4">
                        <c:v>794003</c:v>
                      </c:pt>
                      <c:pt idx="5">
                        <c:v>628883</c:v>
                      </c:pt>
                      <c:pt idx="6">
                        <c:v>484614</c:v>
                      </c:pt>
                      <c:pt idx="7">
                        <c:v>727772</c:v>
                      </c:pt>
                      <c:pt idx="8">
                        <c:v>640767</c:v>
                      </c:pt>
                      <c:pt idx="9">
                        <c:v>586864</c:v>
                      </c:pt>
                      <c:pt idx="10">
                        <c:v>655325</c:v>
                      </c:pt>
                      <c:pt idx="11">
                        <c:v>474017</c:v>
                      </c:pt>
                      <c:pt idx="12">
                        <c:v>592541</c:v>
                      </c:pt>
                    </c:numCache>
                  </c:numRef>
                </c:val>
                <c:extLst xmlns:c15="http://schemas.microsoft.com/office/drawing/2012/chart">
                  <c:ext xmlns:c16="http://schemas.microsoft.com/office/drawing/2014/chart" uri="{C3380CC4-5D6E-409C-BE32-E72D297353CC}">
                    <c16:uniqueId val="{0000000D-CDBC-4604-9EBF-3A98AACA5434}"/>
                  </c:ext>
                </c:extLst>
              </c15:ser>
            </c15:filteredBarSeries>
            <c15:filteredBarSeries>
              <c15:ser>
                <c:idx val="4"/>
                <c:order val="11"/>
                <c:tx>
                  <c:strRef>
                    <c:extLst>
                      <c:ext xmlns:c15="http://schemas.microsoft.com/office/drawing/2012/chart" uri="{02D57815-91ED-43cb-92C2-25804820EDAC}">
                        <c15:formulaRef>
                          <c15:sqref>'Industrial Allocation History'!$A$9</c15:sqref>
                        </c15:formulaRef>
                      </c:ext>
                    </c:extLst>
                    <c:strCache>
                      <c:ptCount val="1"/>
                      <c:pt idx="0">
                        <c:v>Mineral Mining and Lime Manufacturing</c:v>
                      </c:pt>
                    </c:strCache>
                  </c:strRef>
                </c:tx>
                <c:spPr>
                  <a:solidFill>
                    <a:schemeClr val="accent3">
                      <a:lumMod val="60000"/>
                    </a:schemeClr>
                  </a:solidFill>
                  <a:ln>
                    <a:noFill/>
                  </a:ln>
                  <a:effectLst/>
                </c:spPr>
                <c:invertIfNegative val="0"/>
                <c:val>
                  <c:numRef>
                    <c:extLst>
                      <c:ext xmlns:c15="http://schemas.microsoft.com/office/drawing/2012/chart" uri="{02D57815-91ED-43cb-92C2-25804820EDAC}">
                        <c15:formulaRef>
                          <c15:sqref>'Industrial Allocation History'!$P$9:$AB$9</c15:sqref>
                        </c15:formulaRef>
                      </c:ext>
                    </c:extLst>
                    <c:numCache>
                      <c:formatCode>#,##0</c:formatCode>
                      <c:ptCount val="13"/>
                      <c:pt idx="0">
                        <c:v>2041978</c:v>
                      </c:pt>
                      <c:pt idx="1">
                        <c:v>2048649</c:v>
                      </c:pt>
                      <c:pt idx="2">
                        <c:v>1883682</c:v>
                      </c:pt>
                      <c:pt idx="3">
                        <c:v>1856393</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CDBC-4604-9EBF-3A98AACA5434}"/>
                  </c:ext>
                </c:extLst>
              </c15:ser>
            </c15:filteredBarSeries>
          </c:ext>
        </c:extLst>
      </c:barChart>
      <c:catAx>
        <c:axId val="451397151"/>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Data Year</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51396191"/>
        <c:crosses val="autoZero"/>
        <c:auto val="1"/>
        <c:lblAlgn val="ctr"/>
        <c:lblOffset val="100"/>
        <c:noMultiLvlLbl val="0"/>
      </c:catAx>
      <c:valAx>
        <c:axId val="451396191"/>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Allowance Allocation</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451397151"/>
        <c:crosses val="autoZero"/>
        <c:crossBetween val="between"/>
      </c:valAx>
      <c:spPr>
        <a:noFill/>
        <a:ln>
          <a:noFill/>
        </a:ln>
        <a:effectLst/>
      </c:spPr>
    </c:plotArea>
    <c:legend>
      <c:legendPos val="r"/>
      <c:layout>
        <c:manualLayout>
          <c:xMode val="edge"/>
          <c:yMode val="edge"/>
          <c:x val="0.70001719236632065"/>
          <c:y val="0.50741273105827633"/>
          <c:w val="0.29315692088817419"/>
          <c:h val="0.2765100375886099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31</xdr:row>
      <xdr:rowOff>11568</xdr:rowOff>
    </xdr:from>
    <xdr:to>
      <xdr:col>16</xdr:col>
      <xdr:colOff>408215</xdr:colOff>
      <xdr:row>61</xdr:row>
      <xdr:rowOff>149679</xdr:rowOff>
    </xdr:to>
    <xdr:graphicFrame macro="">
      <xdr:nvGraphicFramePr>
        <xdr:cNvPr id="2" name="Chart 1">
          <a:extLst>
            <a:ext uri="{FF2B5EF4-FFF2-40B4-BE49-F238E27FC236}">
              <a16:creationId xmlns:a16="http://schemas.microsoft.com/office/drawing/2014/main" id="{31F8545B-C9C4-40D7-8305-9EABBE0DCE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arb.sharepoint.com/sites/ISD/CapTrade/MMS/Hao/IndustrialAllocationHistory_2025%20.xlsx" TargetMode="External"/><Relationship Id="rId1" Type="http://schemas.openxmlformats.org/officeDocument/2006/relationships/externalLinkPath" Target="https://carb.sharepoint.com/sites/ISD/CapTrade/MMS/Hao/IndustrialAllocationHistory_202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ustrial Allocation History"/>
    </sheetNames>
    <sheetDataSet>
      <sheetData sheetId="0">
        <row r="5">
          <cell r="P5">
            <v>2013</v>
          </cell>
          <cell r="Q5">
            <v>2014</v>
          </cell>
          <cell r="R5">
            <v>2015</v>
          </cell>
          <cell r="S5">
            <v>2016</v>
          </cell>
          <cell r="T5">
            <v>2017</v>
          </cell>
          <cell r="U5">
            <v>2018</v>
          </cell>
          <cell r="V5">
            <v>2019</v>
          </cell>
          <cell r="W5">
            <v>2020</v>
          </cell>
          <cell r="X5">
            <v>2021</v>
          </cell>
          <cell r="Y5">
            <v>2022</v>
          </cell>
          <cell r="Z5">
            <v>2023</v>
          </cell>
          <cell r="AA5" t="str">
            <v>2024*</v>
          </cell>
          <cell r="AB5" t="str">
            <v>2025*</v>
          </cell>
        </row>
        <row r="6">
          <cell r="P6">
            <v>32457990</v>
          </cell>
          <cell r="Q6">
            <v>32008185</v>
          </cell>
          <cell r="R6">
            <v>29098812</v>
          </cell>
          <cell r="S6">
            <v>28282287</v>
          </cell>
          <cell r="T6">
            <v>26358707</v>
          </cell>
          <cell r="U6">
            <v>26118700</v>
          </cell>
          <cell r="V6">
            <v>25317780</v>
          </cell>
          <cell r="W6">
            <v>26709708</v>
          </cell>
          <cell r="X6">
            <v>24802637</v>
          </cell>
          <cell r="Y6">
            <v>17196374</v>
          </cell>
          <cell r="Z6">
            <v>18539297</v>
          </cell>
          <cell r="AA6">
            <v>18679225</v>
          </cell>
          <cell r="AB6">
            <v>16379341</v>
          </cell>
        </row>
        <row r="7">
          <cell r="A7" t="str">
            <v>Crude Petroleum and Natural Gas Extraction</v>
          </cell>
          <cell r="P7">
            <v>11703175</v>
          </cell>
          <cell r="Q7">
            <v>11773083</v>
          </cell>
          <cell r="R7">
            <v>10980574</v>
          </cell>
          <cell r="S7">
            <v>10829114</v>
          </cell>
          <cell r="T7">
            <v>10582801</v>
          </cell>
          <cell r="U7">
            <v>9420785</v>
          </cell>
          <cell r="V7">
            <v>7975137</v>
          </cell>
          <cell r="W7">
            <v>7521177</v>
          </cell>
          <cell r="X7">
            <v>6991805</v>
          </cell>
          <cell r="Y7">
            <v>5519705</v>
          </cell>
          <cell r="Z7">
            <v>4349853</v>
          </cell>
          <cell r="AA7">
            <v>4193871</v>
          </cell>
          <cell r="AB7">
            <v>3611375</v>
          </cell>
        </row>
        <row r="8">
          <cell r="A8" t="str">
            <v>Cement, Lime, Gypsum, and Clay Product Manufacturing</v>
          </cell>
          <cell r="P8">
            <v>7606658</v>
          </cell>
          <cell r="Q8">
            <v>7994020</v>
          </cell>
          <cell r="R8">
            <v>8056809</v>
          </cell>
          <cell r="S8">
            <v>8377959</v>
          </cell>
          <cell r="T8">
            <v>8219415</v>
          </cell>
          <cell r="U8">
            <v>8092991</v>
          </cell>
          <cell r="V8">
            <v>8315438</v>
          </cell>
          <cell r="W8">
            <v>8389677</v>
          </cell>
          <cell r="X8">
            <v>8223949</v>
          </cell>
          <cell r="Y8">
            <v>7453030</v>
          </cell>
          <cell r="Z8">
            <v>7167283</v>
          </cell>
          <cell r="AA8">
            <v>6792718</v>
          </cell>
          <cell r="AB8">
            <v>5903423</v>
          </cell>
        </row>
        <row r="9">
          <cell r="A9" t="str">
            <v>Mineral Mining and Lime Manufacturing</v>
          </cell>
          <cell r="P9">
            <v>2041978</v>
          </cell>
          <cell r="Q9">
            <v>2048649</v>
          </cell>
          <cell r="R9">
            <v>1883682</v>
          </cell>
          <cell r="S9">
            <v>1856393</v>
          </cell>
          <cell r="T9">
            <v>0</v>
          </cell>
          <cell r="U9">
            <v>0</v>
          </cell>
          <cell r="V9">
            <v>0</v>
          </cell>
          <cell r="W9">
            <v>0</v>
          </cell>
          <cell r="X9">
            <v>0</v>
          </cell>
          <cell r="Y9">
            <v>0</v>
          </cell>
          <cell r="Z9">
            <v>0</v>
          </cell>
          <cell r="AA9">
            <v>0</v>
          </cell>
          <cell r="AB9">
            <v>0</v>
          </cell>
        </row>
        <row r="10">
          <cell r="A10" t="str">
            <v>Fruit and Vegetable Canning</v>
          </cell>
          <cell r="P10">
            <v>858556</v>
          </cell>
          <cell r="Q10">
            <v>918658</v>
          </cell>
          <cell r="R10">
            <v>821094</v>
          </cell>
          <cell r="S10">
            <v>813743</v>
          </cell>
          <cell r="T10">
            <v>794003</v>
          </cell>
          <cell r="U10">
            <v>628883</v>
          </cell>
          <cell r="V10">
            <v>484614</v>
          </cell>
          <cell r="W10">
            <v>727772</v>
          </cell>
          <cell r="X10">
            <v>640767</v>
          </cell>
          <cell r="Y10">
            <v>586864</v>
          </cell>
          <cell r="Z10">
            <v>655325</v>
          </cell>
          <cell r="AA10">
            <v>474017</v>
          </cell>
          <cell r="AB10">
            <v>592541</v>
          </cell>
        </row>
        <row r="11">
          <cell r="A11" t="str">
            <v>Other Food Manufacturing</v>
          </cell>
          <cell r="P11">
            <v>552436</v>
          </cell>
          <cell r="Q11">
            <v>681860</v>
          </cell>
          <cell r="R11">
            <v>513201</v>
          </cell>
          <cell r="S11">
            <v>737461</v>
          </cell>
          <cell r="T11">
            <v>571300</v>
          </cell>
          <cell r="U11">
            <v>653443</v>
          </cell>
          <cell r="V11">
            <v>545506</v>
          </cell>
          <cell r="W11">
            <v>503964</v>
          </cell>
          <cell r="X11">
            <v>483747</v>
          </cell>
          <cell r="Y11">
            <v>388749</v>
          </cell>
          <cell r="Z11">
            <v>422123</v>
          </cell>
          <cell r="AA11">
            <v>358967</v>
          </cell>
          <cell r="AB11">
            <v>300001</v>
          </cell>
        </row>
        <row r="12">
          <cell r="A12" t="str">
            <v>Dairy Product Manufacturing</v>
          </cell>
          <cell r="P12">
            <v>434607</v>
          </cell>
          <cell r="Q12">
            <v>446065</v>
          </cell>
          <cell r="R12">
            <v>371007</v>
          </cell>
          <cell r="S12">
            <v>368166</v>
          </cell>
          <cell r="T12">
            <v>341604</v>
          </cell>
          <cell r="U12">
            <v>294623</v>
          </cell>
          <cell r="V12">
            <v>318622</v>
          </cell>
          <cell r="W12">
            <v>346993</v>
          </cell>
          <cell r="X12">
            <v>350875</v>
          </cell>
          <cell r="Y12">
            <v>335078</v>
          </cell>
          <cell r="Z12">
            <v>330170</v>
          </cell>
          <cell r="AA12">
            <v>306445</v>
          </cell>
          <cell r="AB12">
            <v>265183</v>
          </cell>
        </row>
        <row r="13">
          <cell r="A13" t="str">
            <v>Glass Manufacturing</v>
          </cell>
          <cell r="P13">
            <v>753501</v>
          </cell>
          <cell r="Q13">
            <v>739482</v>
          </cell>
          <cell r="R13">
            <v>724190</v>
          </cell>
          <cell r="S13">
            <v>626711</v>
          </cell>
          <cell r="T13">
            <v>598558</v>
          </cell>
          <cell r="U13">
            <v>613796</v>
          </cell>
          <cell r="V13">
            <v>598227</v>
          </cell>
          <cell r="W13">
            <v>578256</v>
          </cell>
          <cell r="X13">
            <v>551351</v>
          </cell>
          <cell r="Y13">
            <v>525890</v>
          </cell>
          <cell r="Z13">
            <v>528937</v>
          </cell>
          <cell r="AA13">
            <v>470529</v>
          </cell>
          <cell r="AB13">
            <v>338776</v>
          </cell>
        </row>
        <row r="14">
          <cell r="A14" t="str">
            <v>Paper Manufacturing</v>
          </cell>
          <cell r="P14">
            <v>610674</v>
          </cell>
          <cell r="Q14">
            <v>550685</v>
          </cell>
          <cell r="R14">
            <v>558275</v>
          </cell>
          <cell r="S14">
            <v>493766</v>
          </cell>
          <cell r="T14">
            <v>531548</v>
          </cell>
          <cell r="U14">
            <v>535875</v>
          </cell>
          <cell r="V14">
            <v>470935</v>
          </cell>
          <cell r="W14">
            <v>472026</v>
          </cell>
          <cell r="X14">
            <v>393263</v>
          </cell>
          <cell r="Y14">
            <v>368115</v>
          </cell>
          <cell r="Z14">
            <v>366132</v>
          </cell>
          <cell r="AA14">
            <v>346728</v>
          </cell>
          <cell r="AB14">
            <v>0</v>
          </cell>
        </row>
        <row r="15">
          <cell r="A15" t="str">
            <v>Metal Processing and Manufacturing</v>
          </cell>
          <cell r="P15">
            <v>488575</v>
          </cell>
          <cell r="Q15">
            <v>513930</v>
          </cell>
          <cell r="R15">
            <v>458804</v>
          </cell>
          <cell r="S15">
            <v>472318</v>
          </cell>
          <cell r="T15">
            <v>429590</v>
          </cell>
          <cell r="U15">
            <v>410648</v>
          </cell>
          <cell r="V15">
            <v>427438</v>
          </cell>
          <cell r="W15">
            <v>444570</v>
          </cell>
          <cell r="X15">
            <v>390536</v>
          </cell>
          <cell r="Y15">
            <v>209548</v>
          </cell>
          <cell r="Z15">
            <v>288958</v>
          </cell>
          <cell r="AA15">
            <v>233697</v>
          </cell>
          <cell r="AB15">
            <v>183005</v>
          </cell>
        </row>
        <row r="16">
          <cell r="A16" t="str">
            <v>Breweries, Wineries, and Juice Manufacturing</v>
          </cell>
          <cell r="P16">
            <v>194582</v>
          </cell>
          <cell r="Q16">
            <v>191010</v>
          </cell>
          <cell r="R16">
            <v>0</v>
          </cell>
          <cell r="S16">
            <v>0</v>
          </cell>
          <cell r="T16">
            <v>0</v>
          </cell>
          <cell r="U16">
            <v>0</v>
          </cell>
          <cell r="V16">
            <v>0</v>
          </cell>
          <cell r="W16">
            <v>0</v>
          </cell>
          <cell r="X16">
            <v>0</v>
          </cell>
          <cell r="Y16">
            <v>0</v>
          </cell>
          <cell r="Z16">
            <v>0</v>
          </cell>
          <cell r="AA16">
            <v>0</v>
          </cell>
          <cell r="AB16">
            <v>0</v>
          </cell>
        </row>
        <row r="17">
          <cell r="A17" t="str">
            <v>Waste To Energy Facilities</v>
          </cell>
          <cell r="P17">
            <v>0</v>
          </cell>
          <cell r="Q17">
            <v>0</v>
          </cell>
          <cell r="R17">
            <v>275547</v>
          </cell>
          <cell r="S17">
            <v>262352</v>
          </cell>
          <cell r="T17">
            <v>264661</v>
          </cell>
          <cell r="U17">
            <v>349031</v>
          </cell>
          <cell r="V17">
            <v>247835</v>
          </cell>
          <cell r="W17">
            <v>0</v>
          </cell>
          <cell r="X17">
            <v>0</v>
          </cell>
          <cell r="Y17">
            <v>0</v>
          </cell>
          <cell r="Z17">
            <v>0</v>
          </cell>
          <cell r="AA17">
            <v>0</v>
          </cell>
          <cell r="AB17">
            <v>0</v>
          </cell>
        </row>
        <row r="18">
          <cell r="A18" t="str">
            <v>Chemical, Biological, and Pharmaceutical Manufacturing</v>
          </cell>
          <cell r="P18">
            <v>480008</v>
          </cell>
          <cell r="Q18">
            <v>473471</v>
          </cell>
          <cell r="R18">
            <v>495916</v>
          </cell>
          <cell r="S18">
            <v>394415</v>
          </cell>
          <cell r="T18">
            <v>464696</v>
          </cell>
          <cell r="U18">
            <v>466145</v>
          </cell>
          <cell r="V18">
            <v>435642</v>
          </cell>
          <cell r="W18">
            <v>497257</v>
          </cell>
          <cell r="X18">
            <v>494952</v>
          </cell>
          <cell r="Y18">
            <v>400927</v>
          </cell>
          <cell r="Z18">
            <v>384932</v>
          </cell>
          <cell r="AA18">
            <v>361235</v>
          </cell>
          <cell r="AB18">
            <v>339682</v>
          </cell>
        </row>
        <row r="19">
          <cell r="A19" t="str">
            <v>Misc. Industrial Facilities, Legacy Contract Gen, and WtE Facilities2</v>
          </cell>
          <cell r="P19">
            <v>4917201</v>
          </cell>
          <cell r="Q19">
            <v>349028</v>
          </cell>
          <cell r="R19">
            <v>277470</v>
          </cell>
          <cell r="S19">
            <v>914719</v>
          </cell>
          <cell r="T19">
            <v>2420769</v>
          </cell>
          <cell r="U19">
            <v>2964380</v>
          </cell>
          <cell r="V19">
            <v>1848784</v>
          </cell>
          <cell r="W19">
            <v>2331367</v>
          </cell>
          <cell r="X19">
            <v>1737980</v>
          </cell>
          <cell r="Y19">
            <v>1866002</v>
          </cell>
          <cell r="Z19">
            <v>1902493</v>
          </cell>
          <cell r="AA19">
            <v>1587417</v>
          </cell>
          <cell r="AB19">
            <v>1723844</v>
          </cell>
        </row>
        <row r="22">
          <cell r="A22" t="str">
            <v>Other</v>
          </cell>
          <cell r="P22">
            <v>11332118</v>
          </cell>
          <cell r="Q22">
            <v>6912838</v>
          </cell>
          <cell r="R22">
            <v>6379186</v>
          </cell>
          <cell r="S22">
            <v>6940044</v>
          </cell>
          <cell r="T22">
            <v>6416729</v>
          </cell>
          <cell r="U22">
            <v>6916824</v>
          </cell>
          <cell r="V22">
            <v>5377603</v>
          </cell>
          <cell r="W22">
            <v>5902205</v>
          </cell>
          <cell r="X22">
            <v>5043471</v>
          </cell>
          <cell r="Y22">
            <v>4681173</v>
          </cell>
          <cell r="Z22">
            <v>4879070</v>
          </cell>
          <cell r="AA22">
            <v>4139035</v>
          </cell>
          <cell r="AB22">
            <v>3743032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1.bin"/><Relationship Id="rId1" Type="http://schemas.openxmlformats.org/officeDocument/2006/relationships/hyperlink" Target="https://ww2.arb.ca.gov/our-work/programs/cap-and-trade-program/cap-and-trade-program-data"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880F9-F8DA-43B2-A292-CE350D2F1647}">
  <dimension ref="A1:E7"/>
  <sheetViews>
    <sheetView tabSelected="1" workbookViewId="0"/>
  </sheetViews>
  <sheetFormatPr defaultRowHeight="15" x14ac:dyDescent="0.25"/>
  <cols>
    <col min="3" max="3" width="20.28515625" bestFit="1" customWidth="1"/>
  </cols>
  <sheetData>
    <row r="1" spans="1:5" x14ac:dyDescent="0.25">
      <c r="A1" t="s">
        <v>0</v>
      </c>
      <c r="B1" t="s">
        <v>1</v>
      </c>
      <c r="C1" t="s">
        <v>2</v>
      </c>
      <c r="D1" t="s">
        <v>3</v>
      </c>
      <c r="E1" t="s">
        <v>4</v>
      </c>
    </row>
    <row r="2" spans="1:5" x14ac:dyDescent="0.25">
      <c r="A2" t="s">
        <v>5</v>
      </c>
      <c r="B2">
        <v>2025</v>
      </c>
      <c r="C2" s="1">
        <v>71807350</v>
      </c>
      <c r="E2">
        <v>54</v>
      </c>
    </row>
    <row r="3" spans="1:5" x14ac:dyDescent="0.25">
      <c r="A3" t="s">
        <v>6</v>
      </c>
      <c r="B3">
        <v>2025</v>
      </c>
      <c r="C3" s="1">
        <v>32720463</v>
      </c>
      <c r="E3">
        <v>7</v>
      </c>
    </row>
    <row r="4" spans="1:5" x14ac:dyDescent="0.25">
      <c r="A4" t="s">
        <v>7</v>
      </c>
      <c r="B4">
        <v>2025</v>
      </c>
      <c r="C4" s="1">
        <v>17748361</v>
      </c>
      <c r="D4" s="1">
        <v>1369020</v>
      </c>
      <c r="E4">
        <v>23</v>
      </c>
    </row>
    <row r="5" spans="1:5" x14ac:dyDescent="0.25">
      <c r="A5" t="s">
        <v>8</v>
      </c>
      <c r="B5">
        <v>2025</v>
      </c>
      <c r="C5" s="1">
        <v>5917972</v>
      </c>
      <c r="D5" s="1">
        <v>14549</v>
      </c>
      <c r="E5">
        <v>12</v>
      </c>
    </row>
    <row r="6" spans="1:5" x14ac:dyDescent="0.25">
      <c r="A6" t="s">
        <v>9</v>
      </c>
      <c r="B6">
        <v>2025</v>
      </c>
      <c r="C6" s="1">
        <v>3636795</v>
      </c>
      <c r="D6" s="1">
        <v>25420</v>
      </c>
      <c r="E6">
        <v>23</v>
      </c>
    </row>
    <row r="7" spans="1:5" x14ac:dyDescent="0.25">
      <c r="A7" t="s">
        <v>10</v>
      </c>
      <c r="B7">
        <v>2025</v>
      </c>
      <c r="C7" s="1">
        <v>4716747</v>
      </c>
      <c r="D7" s="1">
        <v>232950</v>
      </c>
      <c r="E7">
        <v>87</v>
      </c>
    </row>
  </sheetData>
  <pageMargins left="0.7" right="0.7" top="0.75" bottom="0.75" header="0.3" footer="0.3"/>
  <customProperties>
    <customPr name="GU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68946-22B0-4003-BA22-66EC02D85507}">
  <dimension ref="A1:AD57"/>
  <sheetViews>
    <sheetView zoomScale="70" zoomScaleNormal="70" workbookViewId="0">
      <selection activeCell="A16" sqref="A16"/>
    </sheetView>
  </sheetViews>
  <sheetFormatPr defaultRowHeight="15" x14ac:dyDescent="0.25"/>
  <cols>
    <col min="1" max="1" width="63.140625" customWidth="1"/>
    <col min="2" max="10" width="6.5703125" customWidth="1"/>
    <col min="11" max="13" width="6.42578125" customWidth="1"/>
    <col min="14" max="14" width="6.140625" customWidth="1"/>
    <col min="15" max="15" width="51" customWidth="1"/>
    <col min="16" max="28" width="12.5703125" customWidth="1"/>
    <col min="29" max="30" width="14.42578125" customWidth="1"/>
    <col min="31" max="31" width="14.5703125" customWidth="1"/>
  </cols>
  <sheetData>
    <row r="1" spans="1:30" ht="18.75" x14ac:dyDescent="0.3">
      <c r="A1" s="2" t="s">
        <v>11</v>
      </c>
    </row>
    <row r="2" spans="1:30" x14ac:dyDescent="0.25">
      <c r="X2" s="1"/>
    </row>
    <row r="3" spans="1:30" ht="15" customHeight="1" x14ac:dyDescent="0.25">
      <c r="A3" s="3" t="s">
        <v>12</v>
      </c>
      <c r="B3" s="4" t="s">
        <v>13</v>
      </c>
      <c r="C3" s="4"/>
      <c r="D3" s="4"/>
      <c r="E3" s="4"/>
      <c r="F3" s="4"/>
      <c r="G3" s="4"/>
      <c r="H3" s="4"/>
      <c r="I3" s="4"/>
      <c r="J3" s="4"/>
      <c r="K3" s="4"/>
      <c r="L3" s="4"/>
      <c r="M3" s="4"/>
      <c r="N3" s="4"/>
      <c r="O3" s="3" t="s">
        <v>14</v>
      </c>
      <c r="P3" s="3" t="s">
        <v>15</v>
      </c>
      <c r="Q3" s="3"/>
      <c r="R3" s="3"/>
      <c r="S3" s="3"/>
      <c r="T3" s="3"/>
      <c r="U3" s="3"/>
      <c r="V3" s="3"/>
      <c r="W3" s="3"/>
      <c r="X3" s="3"/>
      <c r="Y3" s="3"/>
      <c r="Z3" s="3"/>
      <c r="AA3" s="3"/>
      <c r="AB3" s="5"/>
      <c r="AC3" s="4" t="s">
        <v>16</v>
      </c>
      <c r="AD3" s="4" t="s">
        <v>17</v>
      </c>
    </row>
    <row r="4" spans="1:30" x14ac:dyDescent="0.25">
      <c r="A4" s="3"/>
      <c r="B4" s="4"/>
      <c r="C4" s="4"/>
      <c r="D4" s="4"/>
      <c r="E4" s="4"/>
      <c r="F4" s="4"/>
      <c r="G4" s="4"/>
      <c r="H4" s="4"/>
      <c r="I4" s="4"/>
      <c r="J4" s="4"/>
      <c r="K4" s="4"/>
      <c r="L4" s="4"/>
      <c r="M4" s="4"/>
      <c r="N4" s="4"/>
      <c r="O4" s="3"/>
      <c r="P4" s="3"/>
      <c r="Q4" s="3"/>
      <c r="R4" s="3"/>
      <c r="S4" s="3"/>
      <c r="T4" s="3"/>
      <c r="U4" s="3"/>
      <c r="V4" s="3"/>
      <c r="W4" s="3"/>
      <c r="X4" s="3"/>
      <c r="Y4" s="3"/>
      <c r="Z4" s="3"/>
      <c r="AA4" s="3"/>
      <c r="AB4" s="5"/>
      <c r="AC4" s="4"/>
      <c r="AD4" s="4"/>
    </row>
    <row r="5" spans="1:30" x14ac:dyDescent="0.25">
      <c r="A5" s="3"/>
      <c r="B5" s="6">
        <v>2013</v>
      </c>
      <c r="C5" s="6">
        <v>2014</v>
      </c>
      <c r="D5" s="6">
        <v>2015</v>
      </c>
      <c r="E5" s="6">
        <v>2016</v>
      </c>
      <c r="F5" s="6">
        <v>2017</v>
      </c>
      <c r="G5" s="6">
        <v>2018</v>
      </c>
      <c r="H5" s="6">
        <v>2019</v>
      </c>
      <c r="I5" s="6">
        <v>2020</v>
      </c>
      <c r="J5" s="6">
        <v>2021</v>
      </c>
      <c r="K5" s="6">
        <v>2022</v>
      </c>
      <c r="L5" s="6">
        <v>2023</v>
      </c>
      <c r="M5" s="6">
        <v>2024</v>
      </c>
      <c r="N5" s="6">
        <v>2025</v>
      </c>
      <c r="O5" s="3"/>
      <c r="P5" s="6">
        <v>2013</v>
      </c>
      <c r="Q5" s="6">
        <v>2014</v>
      </c>
      <c r="R5" s="6">
        <v>2015</v>
      </c>
      <c r="S5" s="6">
        <v>2016</v>
      </c>
      <c r="T5" s="6">
        <v>2017</v>
      </c>
      <c r="U5" s="6">
        <v>2018</v>
      </c>
      <c r="V5" s="6">
        <v>2019</v>
      </c>
      <c r="W5" s="6">
        <v>2020</v>
      </c>
      <c r="X5" s="6">
        <v>2021</v>
      </c>
      <c r="Y5" s="6">
        <v>2022</v>
      </c>
      <c r="Z5" s="6">
        <v>2023</v>
      </c>
      <c r="AA5" s="6" t="s">
        <v>18</v>
      </c>
      <c r="AB5" s="7" t="s">
        <v>19</v>
      </c>
      <c r="AC5" s="4"/>
      <c r="AD5" s="4"/>
    </row>
    <row r="6" spans="1:30" ht="33" customHeight="1" x14ac:dyDescent="0.25">
      <c r="A6" s="8" t="s">
        <v>20</v>
      </c>
      <c r="B6" s="9">
        <v>29</v>
      </c>
      <c r="C6" s="9">
        <v>32</v>
      </c>
      <c r="D6" s="9">
        <v>27</v>
      </c>
      <c r="E6" s="9">
        <v>26</v>
      </c>
      <c r="F6" s="9">
        <v>25</v>
      </c>
      <c r="G6" s="9">
        <v>27</v>
      </c>
      <c r="H6" s="9">
        <v>27</v>
      </c>
      <c r="I6" s="9">
        <v>27</v>
      </c>
      <c r="J6" s="9">
        <v>27</v>
      </c>
      <c r="K6" s="9">
        <v>24</v>
      </c>
      <c r="L6" s="9">
        <v>25</v>
      </c>
      <c r="M6" s="9">
        <v>24</v>
      </c>
      <c r="N6" s="9">
        <v>23</v>
      </c>
      <c r="O6" s="8" t="s">
        <v>21</v>
      </c>
      <c r="P6" s="10">
        <v>32457990</v>
      </c>
      <c r="Q6" s="10">
        <v>32008185</v>
      </c>
      <c r="R6" s="10">
        <v>29098812</v>
      </c>
      <c r="S6" s="10">
        <v>28282287</v>
      </c>
      <c r="T6" s="10">
        <v>26358707</v>
      </c>
      <c r="U6" s="10">
        <v>26118700</v>
      </c>
      <c r="V6" s="10">
        <v>25317780</v>
      </c>
      <c r="W6" s="10">
        <v>26709708</v>
      </c>
      <c r="X6" s="10">
        <v>24802637</v>
      </c>
      <c r="Y6" s="10">
        <v>17196374</v>
      </c>
      <c r="Z6" s="10">
        <v>18539297</v>
      </c>
      <c r="AA6" s="10">
        <v>18679225</v>
      </c>
      <c r="AB6" s="10">
        <v>16379341</v>
      </c>
      <c r="AC6" s="11">
        <f>SUM(P6:AB6)</f>
        <v>321949043</v>
      </c>
      <c r="AD6" s="12">
        <f t="shared" ref="AD6:AD19" si="0">AC6/$AC$20</f>
        <v>0.53069264558324702</v>
      </c>
    </row>
    <row r="7" spans="1:30" ht="33" customHeight="1" x14ac:dyDescent="0.25">
      <c r="A7" s="13" t="s">
        <v>22</v>
      </c>
      <c r="B7" s="14">
        <v>22</v>
      </c>
      <c r="C7" s="14">
        <v>30</v>
      </c>
      <c r="D7" s="14">
        <v>34</v>
      </c>
      <c r="E7" s="14">
        <v>35</v>
      </c>
      <c r="F7" s="14">
        <v>34</v>
      </c>
      <c r="G7" s="14">
        <v>28</v>
      </c>
      <c r="H7" s="14">
        <v>29</v>
      </c>
      <c r="I7" s="14">
        <v>29</v>
      </c>
      <c r="J7" s="14">
        <v>29</v>
      </c>
      <c r="K7" s="14">
        <v>27</v>
      </c>
      <c r="L7" s="14">
        <v>27</v>
      </c>
      <c r="M7" s="14">
        <v>22</v>
      </c>
      <c r="N7" s="14">
        <v>23</v>
      </c>
      <c r="O7" s="15" t="s">
        <v>23</v>
      </c>
      <c r="P7" s="16">
        <v>11703175</v>
      </c>
      <c r="Q7" s="16">
        <v>11773083</v>
      </c>
      <c r="R7" s="16">
        <v>10980574</v>
      </c>
      <c r="S7" s="16">
        <v>10829114</v>
      </c>
      <c r="T7" s="16">
        <v>10582801</v>
      </c>
      <c r="U7" s="16">
        <v>9420785</v>
      </c>
      <c r="V7" s="16">
        <v>7975137</v>
      </c>
      <c r="W7" s="16">
        <v>7521177</v>
      </c>
      <c r="X7" s="16">
        <v>6991805</v>
      </c>
      <c r="Y7" s="16">
        <v>5519705</v>
      </c>
      <c r="Z7" s="16">
        <v>4349853</v>
      </c>
      <c r="AA7" s="16">
        <v>4193871</v>
      </c>
      <c r="AB7" s="16">
        <v>3611375</v>
      </c>
      <c r="AC7" s="16">
        <f t="shared" ref="AC7:AC20" si="1">SUM(P7:AB7)</f>
        <v>105452455</v>
      </c>
      <c r="AD7" s="17">
        <f t="shared" si="0"/>
        <v>0.1738251550795829</v>
      </c>
    </row>
    <row r="8" spans="1:30" ht="33" customHeight="1" x14ac:dyDescent="0.25">
      <c r="A8" s="8" t="s">
        <v>24</v>
      </c>
      <c r="B8" s="9">
        <v>8</v>
      </c>
      <c r="C8" s="9">
        <v>8</v>
      </c>
      <c r="D8" s="9">
        <v>12</v>
      </c>
      <c r="E8" s="9">
        <v>12</v>
      </c>
      <c r="F8" s="9">
        <v>12</v>
      </c>
      <c r="G8" s="9">
        <v>13</v>
      </c>
      <c r="H8" s="9">
        <v>14</v>
      </c>
      <c r="I8" s="9">
        <v>15</v>
      </c>
      <c r="J8" s="9">
        <v>15</v>
      </c>
      <c r="K8" s="9">
        <v>14</v>
      </c>
      <c r="L8" s="9">
        <v>14</v>
      </c>
      <c r="M8" s="9">
        <v>14</v>
      </c>
      <c r="N8" s="9">
        <v>12</v>
      </c>
      <c r="O8" s="18" t="s">
        <v>25</v>
      </c>
      <c r="P8" s="10">
        <v>7606658</v>
      </c>
      <c r="Q8" s="10">
        <v>7994020</v>
      </c>
      <c r="R8" s="10">
        <v>8056809</v>
      </c>
      <c r="S8" s="10">
        <v>8377959</v>
      </c>
      <c r="T8" s="10">
        <v>8219415</v>
      </c>
      <c r="U8" s="10">
        <v>8092991</v>
      </c>
      <c r="V8" s="10">
        <v>8315438</v>
      </c>
      <c r="W8" s="10">
        <v>8389677</v>
      </c>
      <c r="X8" s="10">
        <v>8223949</v>
      </c>
      <c r="Y8" s="10">
        <v>7453030</v>
      </c>
      <c r="Z8" s="10">
        <v>7167283</v>
      </c>
      <c r="AA8" s="10">
        <v>6792718</v>
      </c>
      <c r="AB8" s="10">
        <v>5903423</v>
      </c>
      <c r="AC8" s="10">
        <f t="shared" si="1"/>
        <v>100593370</v>
      </c>
      <c r="AD8" s="12">
        <f t="shared" si="0"/>
        <v>0.16581556247531518</v>
      </c>
    </row>
    <row r="9" spans="1:30" ht="33" customHeight="1" x14ac:dyDescent="0.25">
      <c r="A9" s="19" t="s">
        <v>26</v>
      </c>
      <c r="B9" s="14">
        <v>5</v>
      </c>
      <c r="C9" s="14">
        <v>5</v>
      </c>
      <c r="D9" s="14">
        <v>5</v>
      </c>
      <c r="E9" s="14">
        <v>5</v>
      </c>
      <c r="F9" s="14">
        <v>0</v>
      </c>
      <c r="G9" s="14">
        <v>0</v>
      </c>
      <c r="H9" s="14">
        <v>0</v>
      </c>
      <c r="I9" s="14">
        <v>0</v>
      </c>
      <c r="J9" s="14">
        <v>0</v>
      </c>
      <c r="K9" s="14">
        <v>0</v>
      </c>
      <c r="L9" s="14">
        <v>0</v>
      </c>
      <c r="M9" s="14">
        <v>0</v>
      </c>
      <c r="N9" s="14">
        <v>0</v>
      </c>
      <c r="O9" s="15" t="s">
        <v>27</v>
      </c>
      <c r="P9" s="16">
        <v>2041978</v>
      </c>
      <c r="Q9" s="16">
        <v>2048649</v>
      </c>
      <c r="R9" s="16">
        <v>1883682</v>
      </c>
      <c r="S9" s="16">
        <v>1856393</v>
      </c>
      <c r="T9" s="16">
        <v>0</v>
      </c>
      <c r="U9" s="16">
        <v>0</v>
      </c>
      <c r="V9" s="16">
        <v>0</v>
      </c>
      <c r="W9" s="16">
        <v>0</v>
      </c>
      <c r="X9" s="16">
        <v>0</v>
      </c>
      <c r="Y9" s="16">
        <v>0</v>
      </c>
      <c r="Z9" s="16">
        <v>0</v>
      </c>
      <c r="AA9" s="16">
        <v>0</v>
      </c>
      <c r="AB9" s="16">
        <v>0</v>
      </c>
      <c r="AC9" s="16">
        <f t="shared" si="1"/>
        <v>7830702</v>
      </c>
      <c r="AD9" s="17">
        <f t="shared" si="0"/>
        <v>1.2907930778207108E-2</v>
      </c>
    </row>
    <row r="10" spans="1:30" ht="33" customHeight="1" x14ac:dyDescent="0.25">
      <c r="A10" s="8" t="s">
        <v>28</v>
      </c>
      <c r="B10" s="9">
        <v>17</v>
      </c>
      <c r="C10" s="9">
        <v>17</v>
      </c>
      <c r="D10" s="9">
        <v>16</v>
      </c>
      <c r="E10" s="9">
        <v>17</v>
      </c>
      <c r="F10" s="9">
        <v>17</v>
      </c>
      <c r="G10" s="9">
        <v>15</v>
      </c>
      <c r="H10" s="9">
        <v>16</v>
      </c>
      <c r="I10" s="9">
        <v>16</v>
      </c>
      <c r="J10" s="9">
        <v>15</v>
      </c>
      <c r="K10" s="9">
        <v>13</v>
      </c>
      <c r="L10" s="9">
        <v>14</v>
      </c>
      <c r="M10" s="9">
        <v>13</v>
      </c>
      <c r="N10" s="9">
        <v>13</v>
      </c>
      <c r="O10" s="8" t="s">
        <v>29</v>
      </c>
      <c r="P10" s="10">
        <v>858556</v>
      </c>
      <c r="Q10" s="10">
        <v>918658</v>
      </c>
      <c r="R10" s="10">
        <v>821094</v>
      </c>
      <c r="S10" s="10">
        <v>813743</v>
      </c>
      <c r="T10" s="10">
        <v>794003</v>
      </c>
      <c r="U10" s="10">
        <v>628883</v>
      </c>
      <c r="V10" s="10">
        <v>484614</v>
      </c>
      <c r="W10" s="10">
        <v>727772</v>
      </c>
      <c r="X10" s="10">
        <v>640767</v>
      </c>
      <c r="Y10" s="10">
        <v>586864</v>
      </c>
      <c r="Z10" s="10">
        <v>655325</v>
      </c>
      <c r="AA10" s="10">
        <v>474017</v>
      </c>
      <c r="AB10" s="10">
        <v>592541</v>
      </c>
      <c r="AC10" s="10">
        <f t="shared" si="1"/>
        <v>8996837</v>
      </c>
      <c r="AD10" s="12">
        <f t="shared" si="0"/>
        <v>1.4830158167021615E-2</v>
      </c>
    </row>
    <row r="11" spans="1:30" ht="33" customHeight="1" x14ac:dyDescent="0.25">
      <c r="A11" s="13" t="s">
        <v>30</v>
      </c>
      <c r="B11" s="14">
        <v>8</v>
      </c>
      <c r="C11" s="14">
        <v>10</v>
      </c>
      <c r="D11" s="14">
        <v>14</v>
      </c>
      <c r="E11" s="14">
        <v>13</v>
      </c>
      <c r="F11" s="14">
        <v>12</v>
      </c>
      <c r="G11" s="14">
        <v>15</v>
      </c>
      <c r="H11" s="14">
        <v>14</v>
      </c>
      <c r="I11" s="14">
        <v>13</v>
      </c>
      <c r="J11" s="14">
        <v>13</v>
      </c>
      <c r="K11" s="14">
        <v>11</v>
      </c>
      <c r="L11" s="14">
        <v>13</v>
      </c>
      <c r="M11" s="14">
        <v>13</v>
      </c>
      <c r="N11" s="14">
        <v>12</v>
      </c>
      <c r="O11" s="20" t="s">
        <v>31</v>
      </c>
      <c r="P11" s="21">
        <v>552436</v>
      </c>
      <c r="Q11" s="21">
        <v>681860</v>
      </c>
      <c r="R11" s="21">
        <v>513201</v>
      </c>
      <c r="S11" s="21">
        <v>737461</v>
      </c>
      <c r="T11" s="21">
        <v>571300</v>
      </c>
      <c r="U11" s="21">
        <v>653443</v>
      </c>
      <c r="V11" s="21">
        <v>545506</v>
      </c>
      <c r="W11" s="21">
        <v>503964</v>
      </c>
      <c r="X11" s="21">
        <v>483747</v>
      </c>
      <c r="Y11" s="21">
        <v>388749</v>
      </c>
      <c r="Z11" s="16">
        <v>422123</v>
      </c>
      <c r="AA11" s="16">
        <v>358967</v>
      </c>
      <c r="AB11" s="16">
        <v>300001</v>
      </c>
      <c r="AC11" s="16">
        <f t="shared" si="1"/>
        <v>6712758</v>
      </c>
      <c r="AD11" s="17">
        <f t="shared" si="0"/>
        <v>1.1065140212825873E-2</v>
      </c>
    </row>
    <row r="12" spans="1:30" ht="33" customHeight="1" x14ac:dyDescent="0.25">
      <c r="A12" s="8" t="s">
        <v>32</v>
      </c>
      <c r="B12" s="9">
        <v>8</v>
      </c>
      <c r="C12" s="9">
        <v>8</v>
      </c>
      <c r="D12" s="9">
        <v>8</v>
      </c>
      <c r="E12" s="9">
        <v>8</v>
      </c>
      <c r="F12" s="9">
        <v>8</v>
      </c>
      <c r="G12" s="9">
        <v>8</v>
      </c>
      <c r="H12" s="9">
        <v>8</v>
      </c>
      <c r="I12" s="9">
        <v>8</v>
      </c>
      <c r="J12" s="9">
        <v>8</v>
      </c>
      <c r="K12" s="9">
        <v>11</v>
      </c>
      <c r="L12" s="9">
        <v>8</v>
      </c>
      <c r="M12" s="9">
        <v>8</v>
      </c>
      <c r="N12" s="9">
        <v>8</v>
      </c>
      <c r="O12" s="18" t="s">
        <v>33</v>
      </c>
      <c r="P12" s="10">
        <v>434607</v>
      </c>
      <c r="Q12" s="10">
        <v>446065</v>
      </c>
      <c r="R12" s="10">
        <v>371007</v>
      </c>
      <c r="S12" s="10">
        <v>368166</v>
      </c>
      <c r="T12" s="10">
        <v>341604</v>
      </c>
      <c r="U12" s="10">
        <v>294623</v>
      </c>
      <c r="V12" s="10">
        <v>318622</v>
      </c>
      <c r="W12" s="10">
        <v>346993</v>
      </c>
      <c r="X12" s="10">
        <v>350875</v>
      </c>
      <c r="Y12" s="10">
        <v>335078</v>
      </c>
      <c r="Z12" s="10">
        <v>330170</v>
      </c>
      <c r="AA12" s="10">
        <v>306445</v>
      </c>
      <c r="AB12" s="10">
        <v>265183</v>
      </c>
      <c r="AC12" s="10">
        <f t="shared" si="1"/>
        <v>4509438</v>
      </c>
      <c r="AD12" s="12">
        <f t="shared" si="0"/>
        <v>7.4332433481208585E-3</v>
      </c>
    </row>
    <row r="13" spans="1:30" ht="33" customHeight="1" x14ac:dyDescent="0.25">
      <c r="A13" s="13" t="s">
        <v>34</v>
      </c>
      <c r="B13" s="14">
        <v>10</v>
      </c>
      <c r="C13" s="14">
        <v>10</v>
      </c>
      <c r="D13" s="14">
        <v>10</v>
      </c>
      <c r="E13" s="14">
        <v>9</v>
      </c>
      <c r="F13" s="14">
        <v>8</v>
      </c>
      <c r="G13" s="14">
        <v>8</v>
      </c>
      <c r="H13" s="14">
        <v>9</v>
      </c>
      <c r="I13" s="14">
        <v>9</v>
      </c>
      <c r="J13" s="14">
        <v>9</v>
      </c>
      <c r="K13" s="14">
        <v>9</v>
      </c>
      <c r="L13" s="14">
        <v>9</v>
      </c>
      <c r="M13" s="14">
        <v>9</v>
      </c>
      <c r="N13" s="14">
        <v>8</v>
      </c>
      <c r="O13" s="15" t="s">
        <v>35</v>
      </c>
      <c r="P13" s="16">
        <v>753501</v>
      </c>
      <c r="Q13" s="16">
        <v>739482</v>
      </c>
      <c r="R13" s="16">
        <v>724190</v>
      </c>
      <c r="S13" s="16">
        <v>626711</v>
      </c>
      <c r="T13" s="16">
        <v>598558</v>
      </c>
      <c r="U13" s="16">
        <v>613796</v>
      </c>
      <c r="V13" s="16">
        <v>598227</v>
      </c>
      <c r="W13" s="16">
        <v>578256</v>
      </c>
      <c r="X13" s="16">
        <v>551351</v>
      </c>
      <c r="Y13" s="16">
        <v>525890</v>
      </c>
      <c r="Z13" s="16">
        <v>528937</v>
      </c>
      <c r="AA13" s="16">
        <v>470529</v>
      </c>
      <c r="AB13" s="16">
        <v>338776</v>
      </c>
      <c r="AC13" s="16">
        <f t="shared" si="1"/>
        <v>7648204</v>
      </c>
      <c r="AD13" s="17">
        <f t="shared" si="0"/>
        <v>1.2607105698774735E-2</v>
      </c>
    </row>
    <row r="14" spans="1:30" ht="33" customHeight="1" x14ac:dyDescent="0.25">
      <c r="A14" s="8" t="s">
        <v>36</v>
      </c>
      <c r="B14" s="9">
        <v>7</v>
      </c>
      <c r="C14" s="9">
        <v>7</v>
      </c>
      <c r="D14" s="9">
        <v>7</v>
      </c>
      <c r="E14" s="9">
        <v>7</v>
      </c>
      <c r="F14" s="9">
        <v>7</v>
      </c>
      <c r="G14" s="9">
        <v>7</v>
      </c>
      <c r="H14" s="9">
        <v>6</v>
      </c>
      <c r="I14" s="9">
        <v>6</v>
      </c>
      <c r="J14" s="9">
        <v>5</v>
      </c>
      <c r="K14" s="9">
        <v>5</v>
      </c>
      <c r="L14" s="9">
        <v>5</v>
      </c>
      <c r="M14" s="9">
        <v>5</v>
      </c>
      <c r="N14" s="9">
        <v>0</v>
      </c>
      <c r="O14" s="18" t="s">
        <v>37</v>
      </c>
      <c r="P14" s="10">
        <v>610674</v>
      </c>
      <c r="Q14" s="10">
        <v>550685</v>
      </c>
      <c r="R14" s="10">
        <v>558275</v>
      </c>
      <c r="S14" s="10">
        <v>493766</v>
      </c>
      <c r="T14" s="10">
        <v>531548</v>
      </c>
      <c r="U14" s="10">
        <v>535875</v>
      </c>
      <c r="V14" s="10">
        <v>470935</v>
      </c>
      <c r="W14" s="10">
        <v>472026</v>
      </c>
      <c r="X14" s="10">
        <v>393263</v>
      </c>
      <c r="Y14" s="10">
        <v>368115</v>
      </c>
      <c r="Z14" s="10">
        <v>366132</v>
      </c>
      <c r="AA14" s="10">
        <v>346728</v>
      </c>
      <c r="AB14" s="22">
        <v>0</v>
      </c>
      <c r="AC14" s="10">
        <f t="shared" si="1"/>
        <v>5698022</v>
      </c>
      <c r="AD14" s="12">
        <f t="shared" si="0"/>
        <v>9.3924750997677123E-3</v>
      </c>
    </row>
    <row r="15" spans="1:30" ht="33" customHeight="1" x14ac:dyDescent="0.25">
      <c r="A15" s="13" t="s">
        <v>38</v>
      </c>
      <c r="B15" s="14">
        <v>6</v>
      </c>
      <c r="C15" s="14">
        <v>7</v>
      </c>
      <c r="D15" s="14">
        <v>8</v>
      </c>
      <c r="E15" s="14">
        <v>9</v>
      </c>
      <c r="F15" s="14">
        <v>9</v>
      </c>
      <c r="G15" s="14">
        <v>10</v>
      </c>
      <c r="H15" s="14">
        <v>10</v>
      </c>
      <c r="I15" s="14">
        <v>10</v>
      </c>
      <c r="J15" s="14">
        <v>10</v>
      </c>
      <c r="K15" s="14">
        <v>7</v>
      </c>
      <c r="L15" s="14">
        <v>6</v>
      </c>
      <c r="M15" s="14">
        <v>6</v>
      </c>
      <c r="N15" s="14">
        <v>6</v>
      </c>
      <c r="O15" s="20" t="s">
        <v>39</v>
      </c>
      <c r="P15" s="21">
        <v>488575</v>
      </c>
      <c r="Q15" s="21">
        <v>513930</v>
      </c>
      <c r="R15" s="21">
        <v>458804</v>
      </c>
      <c r="S15" s="21">
        <v>472318</v>
      </c>
      <c r="T15" s="21">
        <v>429590</v>
      </c>
      <c r="U15" s="21">
        <v>410648</v>
      </c>
      <c r="V15" s="21">
        <v>427438</v>
      </c>
      <c r="W15" s="21">
        <v>444570</v>
      </c>
      <c r="X15" s="16">
        <v>390536</v>
      </c>
      <c r="Y15" s="16">
        <v>209548</v>
      </c>
      <c r="Z15" s="16">
        <v>288958</v>
      </c>
      <c r="AA15" s="16">
        <v>233697</v>
      </c>
      <c r="AB15" s="16">
        <v>183005</v>
      </c>
      <c r="AC15" s="16">
        <f t="shared" si="1"/>
        <v>4951617</v>
      </c>
      <c r="AD15" s="17">
        <f t="shared" si="0"/>
        <v>8.1621200086778346E-3</v>
      </c>
    </row>
    <row r="16" spans="1:30" ht="33" customHeight="1" x14ac:dyDescent="0.25">
      <c r="A16" s="8" t="s">
        <v>40</v>
      </c>
      <c r="B16" s="9">
        <v>5</v>
      </c>
      <c r="C16" s="9">
        <v>5</v>
      </c>
      <c r="D16" s="9">
        <v>0</v>
      </c>
      <c r="E16" s="9">
        <v>0</v>
      </c>
      <c r="F16" s="9">
        <v>0</v>
      </c>
      <c r="G16" s="9">
        <v>0</v>
      </c>
      <c r="H16" s="9">
        <v>0</v>
      </c>
      <c r="I16" s="9">
        <v>0</v>
      </c>
      <c r="J16" s="9">
        <v>0</v>
      </c>
      <c r="K16" s="9">
        <v>0</v>
      </c>
      <c r="L16" s="9">
        <v>0</v>
      </c>
      <c r="M16" s="9">
        <v>0</v>
      </c>
      <c r="N16" s="9">
        <v>0</v>
      </c>
      <c r="O16" s="23" t="s">
        <v>41</v>
      </c>
      <c r="P16" s="24">
        <v>194582</v>
      </c>
      <c r="Q16" s="24">
        <v>191010</v>
      </c>
      <c r="R16" s="24">
        <v>0</v>
      </c>
      <c r="S16" s="24">
        <v>0</v>
      </c>
      <c r="T16" s="24">
        <v>0</v>
      </c>
      <c r="U16" s="24">
        <v>0</v>
      </c>
      <c r="V16" s="24">
        <v>0</v>
      </c>
      <c r="W16" s="24">
        <v>0</v>
      </c>
      <c r="X16" s="10">
        <v>0</v>
      </c>
      <c r="Y16" s="10">
        <v>0</v>
      </c>
      <c r="Z16" s="10">
        <v>0</v>
      </c>
      <c r="AA16" s="10">
        <v>0</v>
      </c>
      <c r="AB16" s="10">
        <v>0</v>
      </c>
      <c r="AC16" s="10">
        <f t="shared" si="1"/>
        <v>385592</v>
      </c>
      <c r="AD16" s="12">
        <f t="shared" si="0"/>
        <v>6.3560008344468156E-4</v>
      </c>
    </row>
    <row r="17" spans="1:30" ht="33" customHeight="1" x14ac:dyDescent="0.25">
      <c r="A17" s="13" t="s">
        <v>42</v>
      </c>
      <c r="B17" s="14">
        <v>0</v>
      </c>
      <c r="C17" s="14">
        <v>0</v>
      </c>
      <c r="D17" s="14">
        <v>3</v>
      </c>
      <c r="E17" s="14">
        <v>3</v>
      </c>
      <c r="F17" s="14">
        <v>3</v>
      </c>
      <c r="G17" s="14">
        <v>4</v>
      </c>
      <c r="H17" s="14">
        <v>4</v>
      </c>
      <c r="I17" s="14">
        <v>0</v>
      </c>
      <c r="J17" s="14">
        <v>0</v>
      </c>
      <c r="K17" s="14">
        <v>0</v>
      </c>
      <c r="L17" s="14">
        <v>0</v>
      </c>
      <c r="M17" s="14">
        <v>0</v>
      </c>
      <c r="N17" s="14">
        <v>0</v>
      </c>
      <c r="O17" s="13">
        <v>562213</v>
      </c>
      <c r="P17" s="21">
        <v>0</v>
      </c>
      <c r="Q17" s="21">
        <v>0</v>
      </c>
      <c r="R17" s="21">
        <v>275547</v>
      </c>
      <c r="S17" s="21">
        <v>262352</v>
      </c>
      <c r="T17" s="21">
        <v>264661</v>
      </c>
      <c r="U17" s="21">
        <v>349031</v>
      </c>
      <c r="V17" s="21">
        <v>247835</v>
      </c>
      <c r="W17" s="21">
        <v>0</v>
      </c>
      <c r="X17" s="16">
        <v>0</v>
      </c>
      <c r="Y17" s="16">
        <v>0</v>
      </c>
      <c r="Z17" s="16">
        <v>0</v>
      </c>
      <c r="AA17" s="16">
        <v>0</v>
      </c>
      <c r="AB17" s="16">
        <v>0</v>
      </c>
      <c r="AC17" s="16">
        <f t="shared" si="1"/>
        <v>1399426</v>
      </c>
      <c r="AD17" s="17">
        <f t="shared" si="0"/>
        <v>2.3067783625559061E-3</v>
      </c>
    </row>
    <row r="18" spans="1:30" ht="33" customHeight="1" x14ac:dyDescent="0.25">
      <c r="A18" s="8" t="s">
        <v>43</v>
      </c>
      <c r="B18" s="9">
        <v>7</v>
      </c>
      <c r="C18" s="9">
        <v>9</v>
      </c>
      <c r="D18" s="9">
        <v>10</v>
      </c>
      <c r="E18" s="9">
        <v>8</v>
      </c>
      <c r="F18" s="9">
        <v>10</v>
      </c>
      <c r="G18" s="9">
        <v>9</v>
      </c>
      <c r="H18" s="9">
        <v>9</v>
      </c>
      <c r="I18" s="9">
        <v>10</v>
      </c>
      <c r="J18" s="9">
        <v>10</v>
      </c>
      <c r="K18" s="9">
        <v>8</v>
      </c>
      <c r="L18" s="9">
        <v>8</v>
      </c>
      <c r="M18" s="9">
        <v>8</v>
      </c>
      <c r="N18" s="9">
        <v>8</v>
      </c>
      <c r="O18" s="23" t="s">
        <v>44</v>
      </c>
      <c r="P18" s="24">
        <v>480008</v>
      </c>
      <c r="Q18" s="24">
        <v>473471</v>
      </c>
      <c r="R18" s="24">
        <v>495916</v>
      </c>
      <c r="S18" s="24">
        <v>394415</v>
      </c>
      <c r="T18" s="24">
        <v>464696</v>
      </c>
      <c r="U18" s="24">
        <v>466145</v>
      </c>
      <c r="V18" s="24">
        <v>435642</v>
      </c>
      <c r="W18" s="24">
        <v>497257</v>
      </c>
      <c r="X18" s="10">
        <v>494952</v>
      </c>
      <c r="Y18" s="10">
        <v>400927</v>
      </c>
      <c r="Z18" s="10">
        <v>384932</v>
      </c>
      <c r="AA18" s="10">
        <v>361235</v>
      </c>
      <c r="AB18" s="10">
        <v>339682</v>
      </c>
      <c r="AC18" s="10">
        <f t="shared" si="1"/>
        <v>5689278</v>
      </c>
      <c r="AD18" s="12">
        <f t="shared" si="0"/>
        <v>9.3780617117056146E-3</v>
      </c>
    </row>
    <row r="19" spans="1:30" ht="33" customHeight="1" x14ac:dyDescent="0.25">
      <c r="A19" s="13" t="s">
        <v>45</v>
      </c>
      <c r="B19" s="14">
        <v>7</v>
      </c>
      <c r="C19" s="14">
        <v>8</v>
      </c>
      <c r="D19" s="14">
        <v>24</v>
      </c>
      <c r="E19" s="14">
        <v>18</v>
      </c>
      <c r="F19" s="14">
        <v>18</v>
      </c>
      <c r="G19" s="14">
        <v>12</v>
      </c>
      <c r="H19" s="14">
        <v>7</v>
      </c>
      <c r="I19" s="14">
        <v>13</v>
      </c>
      <c r="J19" s="14">
        <v>11</v>
      </c>
      <c r="K19" s="14">
        <v>14</v>
      </c>
      <c r="L19" s="14">
        <v>14</v>
      </c>
      <c r="M19" s="14">
        <v>15</v>
      </c>
      <c r="N19" s="14">
        <v>18</v>
      </c>
      <c r="O19" s="25" t="s">
        <v>46</v>
      </c>
      <c r="P19" s="21">
        <v>4917201</v>
      </c>
      <c r="Q19" s="21">
        <v>349028</v>
      </c>
      <c r="R19" s="21">
        <v>277470</v>
      </c>
      <c r="S19" s="21">
        <v>914719</v>
      </c>
      <c r="T19" s="21">
        <v>2420769</v>
      </c>
      <c r="U19" s="21">
        <v>2964380</v>
      </c>
      <c r="V19" s="21">
        <v>1848784</v>
      </c>
      <c r="W19" s="21">
        <v>2331367</v>
      </c>
      <c r="X19" s="16">
        <v>1737980</v>
      </c>
      <c r="Y19" s="16">
        <v>1866002</v>
      </c>
      <c r="Z19" s="16">
        <v>1902493</v>
      </c>
      <c r="AA19" s="16">
        <v>1587417</v>
      </c>
      <c r="AB19" s="16">
        <v>1723844</v>
      </c>
      <c r="AC19" s="16">
        <f t="shared" si="1"/>
        <v>24841454</v>
      </c>
      <c r="AD19" s="17">
        <f t="shared" si="0"/>
        <v>4.0948023390752972E-2</v>
      </c>
    </row>
    <row r="20" spans="1:30" ht="33" customHeight="1" x14ac:dyDescent="0.25">
      <c r="A20" s="26" t="s">
        <v>47</v>
      </c>
      <c r="B20" s="27">
        <f t="shared" ref="B20:N20" si="2">SUBTOTAL(9,B6:B19)</f>
        <v>139</v>
      </c>
      <c r="C20" s="27">
        <f t="shared" si="2"/>
        <v>156</v>
      </c>
      <c r="D20" s="27">
        <f t="shared" si="2"/>
        <v>178</v>
      </c>
      <c r="E20" s="27">
        <f t="shared" si="2"/>
        <v>170</v>
      </c>
      <c r="F20" s="27">
        <f t="shared" si="2"/>
        <v>163</v>
      </c>
      <c r="G20" s="27">
        <f t="shared" si="2"/>
        <v>156</v>
      </c>
      <c r="H20" s="27">
        <f t="shared" si="2"/>
        <v>153</v>
      </c>
      <c r="I20" s="27">
        <f t="shared" si="2"/>
        <v>156</v>
      </c>
      <c r="J20" s="27">
        <f t="shared" si="2"/>
        <v>152</v>
      </c>
      <c r="K20" s="27">
        <f t="shared" si="2"/>
        <v>143</v>
      </c>
      <c r="L20" s="27">
        <f t="shared" si="2"/>
        <v>143</v>
      </c>
      <c r="M20" s="27">
        <f t="shared" si="2"/>
        <v>137</v>
      </c>
      <c r="N20" s="27">
        <f t="shared" si="2"/>
        <v>131</v>
      </c>
      <c r="O20" s="28" t="s">
        <v>48</v>
      </c>
      <c r="P20" s="29">
        <f t="shared" ref="P20:AB20" si="3">SUBTOTAL(9,P6:P19)</f>
        <v>63099941</v>
      </c>
      <c r="Q20" s="29">
        <f t="shared" si="3"/>
        <v>58688126</v>
      </c>
      <c r="R20" s="29">
        <f t="shared" si="3"/>
        <v>54515381</v>
      </c>
      <c r="S20" s="29">
        <f t="shared" si="3"/>
        <v>54429404</v>
      </c>
      <c r="T20" s="29">
        <f t="shared" si="3"/>
        <v>51577652</v>
      </c>
      <c r="U20" s="29">
        <f t="shared" si="3"/>
        <v>50549300</v>
      </c>
      <c r="V20" s="29">
        <f t="shared" si="3"/>
        <v>46985958</v>
      </c>
      <c r="W20" s="29">
        <f t="shared" si="3"/>
        <v>48522767</v>
      </c>
      <c r="X20" s="29">
        <f t="shared" si="3"/>
        <v>45061862</v>
      </c>
      <c r="Y20" s="29">
        <f t="shared" si="3"/>
        <v>34850282</v>
      </c>
      <c r="Z20" s="29">
        <f t="shared" si="3"/>
        <v>34935503</v>
      </c>
      <c r="AA20" s="29">
        <f t="shared" si="3"/>
        <v>33804849</v>
      </c>
      <c r="AB20" s="29">
        <f t="shared" si="3"/>
        <v>29637171</v>
      </c>
      <c r="AC20" s="29">
        <f t="shared" si="1"/>
        <v>606658196</v>
      </c>
      <c r="AD20" s="30"/>
    </row>
    <row r="21" spans="1:30" x14ac:dyDescent="0.25">
      <c r="A21" s="31" t="s">
        <v>49</v>
      </c>
      <c r="B21" s="31"/>
      <c r="C21" s="31"/>
      <c r="D21" s="31"/>
      <c r="E21" s="31"/>
      <c r="F21" s="31"/>
      <c r="G21" s="31"/>
      <c r="H21" s="31"/>
      <c r="I21" s="31"/>
      <c r="J21" s="31"/>
      <c r="K21" s="31"/>
      <c r="L21" s="31"/>
      <c r="M21" s="31"/>
      <c r="N21" s="31"/>
      <c r="O21" s="32" t="s">
        <v>50</v>
      </c>
      <c r="P21" s="32">
        <v>2013</v>
      </c>
      <c r="Q21" s="32">
        <v>2014</v>
      </c>
      <c r="R21" s="32">
        <v>2015</v>
      </c>
      <c r="S21" s="32">
        <v>2016</v>
      </c>
      <c r="T21" s="32">
        <v>2017</v>
      </c>
      <c r="U21" s="32">
        <v>2018</v>
      </c>
      <c r="V21" s="32">
        <v>2019</v>
      </c>
      <c r="W21" s="32">
        <v>2020</v>
      </c>
      <c r="X21" s="32">
        <v>2021</v>
      </c>
      <c r="Y21" s="32">
        <v>2022</v>
      </c>
      <c r="Z21" s="32">
        <v>2023</v>
      </c>
      <c r="AA21" s="32" t="s">
        <v>18</v>
      </c>
      <c r="AB21" s="32" t="s">
        <v>19</v>
      </c>
    </row>
    <row r="22" spans="1:30" ht="80.25" customHeight="1" x14ac:dyDescent="0.25">
      <c r="A22" s="13" t="s">
        <v>10</v>
      </c>
      <c r="B22" s="33">
        <f>SUM(B9:B19)</f>
        <v>80</v>
      </c>
      <c r="C22" s="33">
        <f t="shared" ref="C22:N22" si="4">SUM(C9:C19)</f>
        <v>86</v>
      </c>
      <c r="D22" s="33">
        <f>SUM(D9:D19)</f>
        <v>105</v>
      </c>
      <c r="E22" s="33">
        <f t="shared" si="4"/>
        <v>97</v>
      </c>
      <c r="F22" s="33">
        <f t="shared" si="4"/>
        <v>92</v>
      </c>
      <c r="G22" s="33">
        <f t="shared" si="4"/>
        <v>88</v>
      </c>
      <c r="H22" s="33">
        <f t="shared" si="4"/>
        <v>83</v>
      </c>
      <c r="I22" s="33">
        <f t="shared" si="4"/>
        <v>85</v>
      </c>
      <c r="J22" s="33">
        <f t="shared" si="4"/>
        <v>81</v>
      </c>
      <c r="K22" s="33">
        <f t="shared" si="4"/>
        <v>78</v>
      </c>
      <c r="L22" s="33">
        <f t="shared" si="4"/>
        <v>77</v>
      </c>
      <c r="M22" s="33">
        <f t="shared" si="4"/>
        <v>77</v>
      </c>
      <c r="N22" s="33">
        <f t="shared" si="4"/>
        <v>73</v>
      </c>
      <c r="O22" s="19" t="s">
        <v>51</v>
      </c>
      <c r="P22" s="34">
        <f>SUM(P9:P19)</f>
        <v>11332118</v>
      </c>
      <c r="Q22" s="34">
        <f t="shared" ref="Q22:AB22" si="5">SUM(Q9:Q19)</f>
        <v>6912838</v>
      </c>
      <c r="R22" s="34">
        <f t="shared" si="5"/>
        <v>6379186</v>
      </c>
      <c r="S22" s="34">
        <f t="shared" si="5"/>
        <v>6940044</v>
      </c>
      <c r="T22" s="34">
        <f t="shared" si="5"/>
        <v>6416729</v>
      </c>
      <c r="U22" s="34">
        <f t="shared" si="5"/>
        <v>6916824</v>
      </c>
      <c r="V22" s="34">
        <f t="shared" si="5"/>
        <v>5377603</v>
      </c>
      <c r="W22" s="34">
        <f t="shared" si="5"/>
        <v>5902205</v>
      </c>
      <c r="X22" s="34">
        <f t="shared" si="5"/>
        <v>5043471</v>
      </c>
      <c r="Y22" s="34">
        <f t="shared" si="5"/>
        <v>4681173</v>
      </c>
      <c r="Z22" s="34">
        <f t="shared" si="5"/>
        <v>4879070</v>
      </c>
      <c r="AA22" s="34">
        <f t="shared" si="5"/>
        <v>4139035</v>
      </c>
      <c r="AB22" s="34">
        <f t="shared" si="5"/>
        <v>3743032</v>
      </c>
    </row>
    <row r="24" spans="1:30" ht="17.25" x14ac:dyDescent="0.25">
      <c r="A24" t="s">
        <v>52</v>
      </c>
    </row>
    <row r="25" spans="1:30" ht="17.25" x14ac:dyDescent="0.25">
      <c r="A25" t="s">
        <v>53</v>
      </c>
    </row>
    <row r="26" spans="1:30" x14ac:dyDescent="0.25">
      <c r="A26" s="35" t="s">
        <v>54</v>
      </c>
      <c r="B26" s="35"/>
      <c r="C26" s="35"/>
      <c r="D26" s="35"/>
      <c r="E26" s="35"/>
    </row>
    <row r="27" spans="1:30" x14ac:dyDescent="0.25">
      <c r="A27" t="s">
        <v>55</v>
      </c>
      <c r="B27" s="36" t="s">
        <v>56</v>
      </c>
      <c r="C27" s="37"/>
      <c r="D27" s="37"/>
      <c r="E27" s="37"/>
      <c r="F27" s="37"/>
      <c r="G27" s="37"/>
      <c r="H27" s="37"/>
      <c r="I27" s="37"/>
      <c r="J27" s="37"/>
    </row>
    <row r="28" spans="1:30" x14ac:dyDescent="0.25">
      <c r="A28" s="35"/>
      <c r="B28" s="35"/>
      <c r="C28" s="35"/>
      <c r="D28" s="35"/>
      <c r="E28" s="35"/>
    </row>
    <row r="29" spans="1:30" x14ac:dyDescent="0.25">
      <c r="A29" s="38" t="s">
        <v>57</v>
      </c>
      <c r="B29" s="38"/>
      <c r="C29" s="38"/>
      <c r="D29" s="38"/>
      <c r="E29" s="38"/>
      <c r="F29" s="38"/>
      <c r="G29" s="38"/>
    </row>
    <row r="30" spans="1:30" x14ac:dyDescent="0.25">
      <c r="A30" s="38"/>
      <c r="B30" s="38"/>
      <c r="C30" s="38"/>
      <c r="D30" s="38"/>
      <c r="E30" s="38"/>
      <c r="F30" s="38"/>
      <c r="G30" s="38"/>
    </row>
    <row r="31" spans="1:30" x14ac:dyDescent="0.25">
      <c r="A31" s="38"/>
      <c r="B31" s="38"/>
      <c r="C31" s="38"/>
      <c r="D31" s="38"/>
      <c r="E31" s="38"/>
      <c r="F31" s="38"/>
      <c r="G31" s="38"/>
    </row>
    <row r="57" ht="42.95" customHeight="1" x14ac:dyDescent="0.25"/>
  </sheetData>
  <mergeCells count="7">
    <mergeCell ref="A29:G31"/>
    <mergeCell ref="A3:A5"/>
    <mergeCell ref="B3:N4"/>
    <mergeCell ref="O3:O5"/>
    <mergeCell ref="P3:AB4"/>
    <mergeCell ref="AC3:AC5"/>
    <mergeCell ref="AD3:AD5"/>
  </mergeCells>
  <hyperlinks>
    <hyperlink ref="B27" r:id="rId1" xr:uid="{2FFF0DDF-B855-4917-A98D-DB27527D3F09}"/>
  </hyperlinks>
  <pageMargins left="0.7" right="0.7" top="0.75" bottom="0.75" header="0.3" footer="0.3"/>
  <pageSetup orientation="portrait" horizontalDpi="1200" verticalDpi="1200" r:id="rId2"/>
  <customProperties>
    <customPr name="GUID" r:id="rId3"/>
  </customProperties>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rgus-direct-storage xmlns="urn:argus-direct-storage:queries"/>
</file>

<file path=customXml/itemProps1.xml><?xml version="1.0" encoding="utf-8"?>
<ds:datastoreItem xmlns:ds="http://schemas.openxmlformats.org/officeDocument/2006/customXml" ds:itemID="{5925AE82-A596-4A29-AD53-9EEE973A1C9B}">
  <ds:schemaRefs>
    <ds:schemaRef ds:uri="urn:argus-direct-storage:quer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nc-allocation_v2025 </vt:lpstr>
      <vt:lpstr>Industrial Allocation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Zhou, Hao@ARB</cp:lastModifiedBy>
  <dcterms:created xsi:type="dcterms:W3CDTF">2025-04-09T20:05:43Z</dcterms:created>
  <dcterms:modified xsi:type="dcterms:W3CDTF">2025-04-09T20:05:55Z</dcterms:modified>
</cp:coreProperties>
</file>