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b-my.sharepoint.com/personal/adam_gerber_arb_ca_gov/Documents/Documents/Duty Desk/"/>
    </mc:Choice>
  </mc:AlternateContent>
  <xr:revisionPtr revIDLastSave="2414" documentId="13_ncr:1_{BF05853E-38D1-44EE-8C60-5F2B07FA9532}" xr6:coauthVersionLast="47" xr6:coauthVersionMax="47" xr10:uidLastSave="{65FA7C7B-8201-43DF-BEB5-8C027A4A58A3}"/>
  <bookViews>
    <workbookView xWindow="2688" yWindow="2688" windowWidth="17280" windowHeight="9420" tabRatio="581" firstSheet="10" activeTab="10" xr2:uid="{00000000-000D-0000-FFFF-FFFF00000000}"/>
  </bookViews>
  <sheets>
    <sheet name="Jan" sheetId="1" r:id="rId1"/>
    <sheet name="Feb" sheetId="2" r:id="rId2"/>
    <sheet name="March" sheetId="4" r:id="rId3"/>
    <sheet name="April" sheetId="5" r:id="rId4"/>
    <sheet name="May" sheetId="8" r:id="rId5"/>
    <sheet name="Jun" sheetId="9" r:id="rId6"/>
    <sheet name="Jul" sheetId="10" r:id="rId7"/>
    <sheet name="Aug" sheetId="11" r:id="rId8"/>
    <sheet name="Sep" sheetId="13" r:id="rId9"/>
    <sheet name="Oct" sheetId="15" r:id="rId10"/>
    <sheet name="Nov" sheetId="16" r:id="rId11"/>
    <sheet name="Dec" sheetId="17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8" i="8" l="1"/>
  <c r="W39" i="8"/>
  <c r="G38" i="8"/>
  <c r="G39" i="8"/>
  <c r="Y38" i="4"/>
  <c r="Y39" i="4"/>
  <c r="AO28" i="17"/>
  <c r="AL31" i="4"/>
  <c r="AO28" i="2"/>
  <c r="AO28" i="1"/>
  <c r="AL31" i="2"/>
  <c r="AL28" i="2"/>
  <c r="AL31" i="17"/>
  <c r="AN29" i="17"/>
  <c r="AO29" i="17" s="1"/>
  <c r="AL29" i="17"/>
  <c r="AM29" i="17" s="1"/>
  <c r="AN28" i="17"/>
  <c r="AL28" i="17"/>
  <c r="AM28" i="17" s="1"/>
  <c r="AM10" i="17" a="1"/>
  <c r="AM10" i="17" s="1"/>
  <c r="AM16" i="17" s="1"/>
  <c r="AM7" i="17"/>
  <c r="AM6" i="17"/>
  <c r="AM5" i="17"/>
  <c r="AK31" i="16"/>
  <c r="AM29" i="16"/>
  <c r="AK29" i="16"/>
  <c r="AM28" i="16"/>
  <c r="AN28" i="16" s="1"/>
  <c r="AK28" i="16"/>
  <c r="AL10" i="16" a="1"/>
  <c r="AL10" i="16" s="1"/>
  <c r="AL16" i="16" s="1"/>
  <c r="AL31" i="15"/>
  <c r="AN29" i="15"/>
  <c r="AL29" i="15"/>
  <c r="AN28" i="15"/>
  <c r="AL28" i="15"/>
  <c r="AM10" i="15" a="1"/>
  <c r="AM10" i="15" s="1"/>
  <c r="AM16" i="15" s="1"/>
  <c r="AK31" i="13"/>
  <c r="AM29" i="13"/>
  <c r="AK29" i="13"/>
  <c r="AM28" i="13"/>
  <c r="AK28" i="13"/>
  <c r="AL10" i="13" a="1"/>
  <c r="AL10" i="13" s="1"/>
  <c r="AL16" i="13" s="1"/>
  <c r="AL31" i="11"/>
  <c r="AN29" i="11"/>
  <c r="AL29" i="11"/>
  <c r="AN28" i="11"/>
  <c r="AL28" i="11"/>
  <c r="AM10" i="11" a="1"/>
  <c r="AM10" i="11" s="1"/>
  <c r="AM16" i="11" s="1"/>
  <c r="AL31" i="10"/>
  <c r="AN29" i="10"/>
  <c r="AL29" i="10"/>
  <c r="AN28" i="10"/>
  <c r="AO28" i="10" s="1"/>
  <c r="AL28" i="10"/>
  <c r="AM10" i="10" a="1"/>
  <c r="AM10" i="10" s="1"/>
  <c r="AM16" i="10" s="1"/>
  <c r="AK31" i="9"/>
  <c r="AM29" i="9"/>
  <c r="AK29" i="9"/>
  <c r="AM28" i="9"/>
  <c r="AN28" i="9" s="1"/>
  <c r="AK28" i="9"/>
  <c r="AL28" i="9" s="1"/>
  <c r="AL10" i="9" a="1"/>
  <c r="AL10" i="9" s="1"/>
  <c r="AL16" i="9" s="1"/>
  <c r="AL31" i="8"/>
  <c r="AN29" i="8"/>
  <c r="AL29" i="8"/>
  <c r="AN28" i="8"/>
  <c r="AL28" i="8"/>
  <c r="AM10" i="8" a="1"/>
  <c r="AM10" i="8" s="1"/>
  <c r="AM16" i="8" s="1"/>
  <c r="AM5" i="1"/>
  <c r="AK31" i="5"/>
  <c r="AM29" i="5"/>
  <c r="AK29" i="5"/>
  <c r="AM28" i="5"/>
  <c r="AN28" i="5" s="1"/>
  <c r="AK28" i="5"/>
  <c r="AL28" i="5" s="1"/>
  <c r="AL10" i="5" a="1"/>
  <c r="AL10" i="5" s="1"/>
  <c r="AL16" i="5" s="1"/>
  <c r="AN29" i="4"/>
  <c r="AL29" i="4"/>
  <c r="AN28" i="4"/>
  <c r="AO28" i="4" s="1"/>
  <c r="AL28" i="4"/>
  <c r="AM28" i="4" s="1"/>
  <c r="AM10" i="4" a="1"/>
  <c r="AM10" i="4" s="1"/>
  <c r="AM16" i="4" s="1"/>
  <c r="AN29" i="2"/>
  <c r="AL29" i="2"/>
  <c r="AN28" i="2"/>
  <c r="AM10" i="2" a="1"/>
  <c r="AM10" i="2" s="1"/>
  <c r="AL29" i="1"/>
  <c r="AN29" i="1"/>
  <c r="AN28" i="1"/>
  <c r="AL31" i="1"/>
  <c r="AL28" i="1"/>
  <c r="AM28" i="1" s="1"/>
  <c r="AM10" i="1" a="1"/>
  <c r="AM7" i="1" s="1"/>
  <c r="AI6" i="8"/>
  <c r="AL28" i="16" l="1"/>
  <c r="AL29" i="16"/>
  <c r="AN29" i="16"/>
  <c r="AL6" i="16"/>
  <c r="AL7" i="16"/>
  <c r="AL5" i="16"/>
  <c r="AM28" i="15"/>
  <c r="AO28" i="15"/>
  <c r="AM29" i="15"/>
  <c r="AO29" i="15"/>
  <c r="AM5" i="15"/>
  <c r="AM6" i="15"/>
  <c r="AM7" i="15"/>
  <c r="AL28" i="13"/>
  <c r="AN28" i="13"/>
  <c r="AL29" i="13"/>
  <c r="AN29" i="13"/>
  <c r="AL5" i="13"/>
  <c r="AL7" i="13"/>
  <c r="AL6" i="13"/>
  <c r="AM28" i="11"/>
  <c r="AO28" i="11"/>
  <c r="AM29" i="11"/>
  <c r="AO29" i="11"/>
  <c r="AM5" i="11"/>
  <c r="AM6" i="11"/>
  <c r="AM7" i="11"/>
  <c r="AO29" i="10"/>
  <c r="AM5" i="10"/>
  <c r="AM6" i="10"/>
  <c r="AM7" i="10"/>
  <c r="AM28" i="10"/>
  <c r="AM29" i="10"/>
  <c r="AL5" i="9"/>
  <c r="AL6" i="9"/>
  <c r="AL7" i="9"/>
  <c r="AL29" i="9"/>
  <c r="AN29" i="9"/>
  <c r="AM28" i="8"/>
  <c r="AO28" i="8"/>
  <c r="AM29" i="8"/>
  <c r="AO29" i="8"/>
  <c r="AM5" i="8"/>
  <c r="AM6" i="8"/>
  <c r="AM7" i="8"/>
  <c r="AL29" i="5"/>
  <c r="AN29" i="5"/>
  <c r="AL7" i="5"/>
  <c r="AL5" i="5"/>
  <c r="AL6" i="5"/>
  <c r="AM29" i="4"/>
  <c r="AO29" i="4"/>
  <c r="AM5" i="4"/>
  <c r="AM6" i="4"/>
  <c r="AM7" i="4"/>
  <c r="AM8" i="17"/>
  <c r="AN5" i="17"/>
  <c r="AN6" i="17"/>
  <c r="AN7" i="17"/>
  <c r="AM28" i="2"/>
  <c r="AM16" i="2"/>
  <c r="AM5" i="2"/>
  <c r="AM29" i="2"/>
  <c r="AO29" i="2"/>
  <c r="AM6" i="2"/>
  <c r="AM7" i="2"/>
  <c r="AO29" i="1"/>
  <c r="AM29" i="1"/>
  <c r="AM10" i="1"/>
  <c r="AM6" i="1"/>
  <c r="AH8" i="9"/>
  <c r="AH8" i="13"/>
  <c r="AH8" i="16"/>
  <c r="AL8" i="16" l="1"/>
  <c r="AM5" i="16" s="1"/>
  <c r="AM8" i="15"/>
  <c r="AN7" i="15" s="1"/>
  <c r="AL8" i="13"/>
  <c r="AM6" i="13" s="1"/>
  <c r="AM8" i="11"/>
  <c r="AN5" i="11" s="1"/>
  <c r="AM8" i="10"/>
  <c r="AN5" i="10" s="1"/>
  <c r="AL8" i="9"/>
  <c r="AM7" i="9" s="1"/>
  <c r="AM8" i="8"/>
  <c r="AN5" i="8" s="1"/>
  <c r="AL8" i="5"/>
  <c r="AM5" i="5" s="1"/>
  <c r="AM8" i="4"/>
  <c r="AN7" i="4" s="1"/>
  <c r="AM8" i="2"/>
  <c r="AN6" i="2" s="1"/>
  <c r="AM16" i="1"/>
  <c r="Z38" i="8"/>
  <c r="AM6" i="16" l="1"/>
  <c r="AM7" i="16"/>
  <c r="AN6" i="15"/>
  <c r="AN5" i="15"/>
  <c r="AM5" i="13"/>
  <c r="AM7" i="13"/>
  <c r="AN6" i="11"/>
  <c r="AN7" i="11"/>
  <c r="AN7" i="10"/>
  <c r="AN6" i="10"/>
  <c r="AM6" i="9"/>
  <c r="AM5" i="9"/>
  <c r="AN7" i="8"/>
  <c r="AN6" i="8"/>
  <c r="AM7" i="5"/>
  <c r="AM6" i="5"/>
  <c r="AN6" i="4"/>
  <c r="AN5" i="4"/>
  <c r="AN7" i="2"/>
  <c r="AN5" i="2"/>
  <c r="AM8" i="1"/>
  <c r="AN5" i="1" s="1"/>
  <c r="AD39" i="2"/>
  <c r="AE39" i="2"/>
  <c r="AF39" i="2"/>
  <c r="AG39" i="2"/>
  <c r="AH39" i="2"/>
  <c r="AG50" i="2"/>
  <c r="AD38" i="2"/>
  <c r="AE38" i="2"/>
  <c r="AF38" i="2"/>
  <c r="AG38" i="2"/>
  <c r="AH38" i="2"/>
  <c r="AI35" i="2"/>
  <c r="AI34" i="2"/>
  <c r="AI33" i="2"/>
  <c r="AI32" i="2"/>
  <c r="AI31" i="2"/>
  <c r="AI30" i="2"/>
  <c r="AI29" i="2"/>
  <c r="AI28" i="2"/>
  <c r="AI27" i="2"/>
  <c r="AI26" i="2"/>
  <c r="AI25" i="2"/>
  <c r="AI24" i="2"/>
  <c r="AI23" i="2"/>
  <c r="AI22" i="2"/>
  <c r="AI21" i="2"/>
  <c r="AI20" i="2"/>
  <c r="AI19" i="2"/>
  <c r="AI18" i="2"/>
  <c r="AI17" i="2"/>
  <c r="AI16" i="2"/>
  <c r="AI15" i="2"/>
  <c r="AI14" i="2"/>
  <c r="AI13" i="2"/>
  <c r="AI12" i="2"/>
  <c r="AI11" i="2"/>
  <c r="AI10" i="2"/>
  <c r="AI9" i="2"/>
  <c r="AI8" i="2"/>
  <c r="AI7" i="2"/>
  <c r="AI6" i="2"/>
  <c r="AD39" i="1"/>
  <c r="AE39" i="1"/>
  <c r="AF39" i="1"/>
  <c r="AG39" i="1"/>
  <c r="AH39" i="1"/>
  <c r="AG50" i="1"/>
  <c r="AD38" i="1"/>
  <c r="AE38" i="1"/>
  <c r="AF38" i="1"/>
  <c r="AG38" i="1"/>
  <c r="AH38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H34" i="5"/>
  <c r="AH35" i="5"/>
  <c r="AI34" i="4"/>
  <c r="AI22" i="8"/>
  <c r="AH35" i="16"/>
  <c r="AH34" i="16"/>
  <c r="AI35" i="17"/>
  <c r="AI34" i="17"/>
  <c r="AI35" i="15"/>
  <c r="AI34" i="15"/>
  <c r="AH35" i="13"/>
  <c r="AH34" i="13"/>
  <c r="AI35" i="11"/>
  <c r="AI34" i="11"/>
  <c r="AI35" i="10"/>
  <c r="AH35" i="9"/>
  <c r="AI35" i="8"/>
  <c r="D39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T39" i="17"/>
  <c r="U39" i="17"/>
  <c r="V39" i="17"/>
  <c r="W39" i="17"/>
  <c r="X39" i="17"/>
  <c r="Y39" i="17"/>
  <c r="Z39" i="17"/>
  <c r="AA39" i="17"/>
  <c r="AB39" i="17"/>
  <c r="AC39" i="17"/>
  <c r="AD39" i="17"/>
  <c r="AE39" i="17"/>
  <c r="AF39" i="17"/>
  <c r="AG39" i="17"/>
  <c r="AH39" i="17"/>
  <c r="AG50" i="17"/>
  <c r="D38" i="17"/>
  <c r="E38" i="17"/>
  <c r="F38" i="17"/>
  <c r="G38" i="17"/>
  <c r="H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3" i="17"/>
  <c r="AI32" i="17"/>
  <c r="AI31" i="17"/>
  <c r="AI30" i="17"/>
  <c r="AI29" i="17"/>
  <c r="AI28" i="17"/>
  <c r="AI27" i="17"/>
  <c r="AI26" i="17"/>
  <c r="AI25" i="17"/>
  <c r="AI24" i="17"/>
  <c r="AI23" i="17"/>
  <c r="AI22" i="17"/>
  <c r="AI21" i="17"/>
  <c r="AI20" i="17"/>
  <c r="AI19" i="17"/>
  <c r="AI18" i="17"/>
  <c r="AI17" i="17"/>
  <c r="AI16" i="17"/>
  <c r="AI15" i="17"/>
  <c r="AI14" i="17"/>
  <c r="AI13" i="17"/>
  <c r="AI12" i="17"/>
  <c r="AI11" i="17"/>
  <c r="AI10" i="17"/>
  <c r="AI9" i="17"/>
  <c r="AI8" i="17"/>
  <c r="AI7" i="17"/>
  <c r="AI6" i="17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AH39" i="16"/>
  <c r="AG50" i="16"/>
  <c r="D38" i="16"/>
  <c r="E38" i="16"/>
  <c r="F38" i="16"/>
  <c r="G38" i="16"/>
  <c r="H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AH38" i="16"/>
  <c r="AH33" i="16"/>
  <c r="AH32" i="16"/>
  <c r="AH31" i="16"/>
  <c r="AH30" i="16"/>
  <c r="AH29" i="16"/>
  <c r="AH28" i="16"/>
  <c r="AH27" i="16"/>
  <c r="AH26" i="16"/>
  <c r="AH25" i="16"/>
  <c r="AH24" i="16"/>
  <c r="AH23" i="16"/>
  <c r="AH22" i="16"/>
  <c r="AH21" i="16"/>
  <c r="AH20" i="16"/>
  <c r="AH19" i="16"/>
  <c r="AH18" i="16"/>
  <c r="AH17" i="16"/>
  <c r="AH16" i="16"/>
  <c r="AH15" i="16"/>
  <c r="AH14" i="16"/>
  <c r="AH13" i="16"/>
  <c r="AH12" i="16"/>
  <c r="AH11" i="16"/>
  <c r="AH10" i="16"/>
  <c r="AH9" i="16"/>
  <c r="AH7" i="16"/>
  <c r="AH6" i="16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Z39" i="15"/>
  <c r="AA39" i="15"/>
  <c r="AB39" i="15"/>
  <c r="AC39" i="15"/>
  <c r="AD39" i="15"/>
  <c r="AE39" i="15"/>
  <c r="AF39" i="15"/>
  <c r="AG39" i="15"/>
  <c r="AH39" i="15"/>
  <c r="AG50" i="15"/>
  <c r="D38" i="15"/>
  <c r="E38" i="15"/>
  <c r="F38" i="15"/>
  <c r="G38" i="15"/>
  <c r="H38" i="15"/>
  <c r="J38" i="15"/>
  <c r="K38" i="15"/>
  <c r="L38" i="15"/>
  <c r="M38" i="15"/>
  <c r="N38" i="15"/>
  <c r="O38" i="15"/>
  <c r="P38" i="15"/>
  <c r="Q38" i="15"/>
  <c r="R38" i="15"/>
  <c r="S38" i="15"/>
  <c r="T38" i="15"/>
  <c r="U38" i="15"/>
  <c r="V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AI33" i="15"/>
  <c r="AI32" i="15"/>
  <c r="AI31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Y39" i="13"/>
  <c r="Z39" i="13"/>
  <c r="AA39" i="13"/>
  <c r="AB39" i="13"/>
  <c r="AC39" i="13"/>
  <c r="AD39" i="13"/>
  <c r="AE39" i="13"/>
  <c r="AF39" i="13"/>
  <c r="AG39" i="13"/>
  <c r="AH39" i="13"/>
  <c r="AG50" i="13"/>
  <c r="D38" i="13"/>
  <c r="E38" i="13"/>
  <c r="F38" i="13"/>
  <c r="G38" i="13"/>
  <c r="H38" i="13"/>
  <c r="J38" i="13"/>
  <c r="K38" i="13"/>
  <c r="L38" i="13"/>
  <c r="M38" i="13"/>
  <c r="N38" i="13"/>
  <c r="O38" i="13"/>
  <c r="P38" i="13"/>
  <c r="Q38" i="13"/>
  <c r="R38" i="13"/>
  <c r="S38" i="13"/>
  <c r="T38" i="13"/>
  <c r="U38" i="13"/>
  <c r="V38" i="13"/>
  <c r="W38" i="13"/>
  <c r="X38" i="13"/>
  <c r="Y38" i="13"/>
  <c r="Z38" i="13"/>
  <c r="AA38" i="13"/>
  <c r="AB38" i="13"/>
  <c r="AC38" i="13"/>
  <c r="AD38" i="13"/>
  <c r="AE38" i="13"/>
  <c r="AF38" i="13"/>
  <c r="AG38" i="13"/>
  <c r="AH38" i="13"/>
  <c r="AH33" i="13"/>
  <c r="AH32" i="13"/>
  <c r="AH31" i="13"/>
  <c r="AH30" i="13"/>
  <c r="AH29" i="13"/>
  <c r="AH28" i="13"/>
  <c r="AH27" i="13"/>
  <c r="AH26" i="13"/>
  <c r="AH25" i="13"/>
  <c r="AH24" i="13"/>
  <c r="AH23" i="13"/>
  <c r="AH22" i="13"/>
  <c r="AH21" i="13"/>
  <c r="AH20" i="13"/>
  <c r="AH19" i="13"/>
  <c r="AH18" i="13"/>
  <c r="AH17" i="13"/>
  <c r="AH16" i="13"/>
  <c r="AH15" i="13"/>
  <c r="AH14" i="13"/>
  <c r="AH13" i="13"/>
  <c r="AH12" i="13"/>
  <c r="AH11" i="13"/>
  <c r="AH10" i="13"/>
  <c r="AH9" i="13"/>
  <c r="AH7" i="13"/>
  <c r="AH6" i="13"/>
  <c r="D39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G50" i="11"/>
  <c r="D38" i="11"/>
  <c r="E38" i="11"/>
  <c r="F38" i="11"/>
  <c r="G38" i="11"/>
  <c r="H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V38" i="11"/>
  <c r="W38" i="11"/>
  <c r="X38" i="11"/>
  <c r="Y38" i="11"/>
  <c r="Z38" i="11"/>
  <c r="AA38" i="11"/>
  <c r="AB38" i="11"/>
  <c r="AC38" i="11"/>
  <c r="AD38" i="11"/>
  <c r="AE38" i="11"/>
  <c r="AF38" i="11"/>
  <c r="AG38" i="11"/>
  <c r="AH38" i="11"/>
  <c r="AI33" i="11"/>
  <c r="AI32" i="11"/>
  <c r="AI31" i="11"/>
  <c r="AI30" i="11"/>
  <c r="AI29" i="11"/>
  <c r="AI28" i="11"/>
  <c r="AI27" i="11"/>
  <c r="AI26" i="11"/>
  <c r="AI25" i="11"/>
  <c r="AI2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G50" i="10"/>
  <c r="D38" i="10"/>
  <c r="E38" i="10"/>
  <c r="F38" i="10"/>
  <c r="G38" i="10"/>
  <c r="H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4" i="10"/>
  <c r="AI33" i="10"/>
  <c r="AI32" i="10"/>
  <c r="AI31" i="10"/>
  <c r="AI30" i="10"/>
  <c r="AI29" i="10"/>
  <c r="AI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D39" i="9"/>
  <c r="E39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G39" i="9"/>
  <c r="AG50" i="9"/>
  <c r="D38" i="9"/>
  <c r="E38" i="9"/>
  <c r="F38" i="9"/>
  <c r="G38" i="9"/>
  <c r="H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F38" i="9"/>
  <c r="AG38" i="9"/>
  <c r="AH34" i="9"/>
  <c r="AH33" i="9"/>
  <c r="AH32" i="9"/>
  <c r="AH31" i="9"/>
  <c r="AH30" i="9"/>
  <c r="AH29" i="9"/>
  <c r="AH28" i="9"/>
  <c r="AH27" i="9"/>
  <c r="AH26" i="9"/>
  <c r="AH25" i="9"/>
  <c r="AH24" i="9"/>
  <c r="AH23" i="9"/>
  <c r="AH22" i="9"/>
  <c r="AH21" i="9"/>
  <c r="AH20" i="9"/>
  <c r="AH19" i="9"/>
  <c r="AH18" i="9"/>
  <c r="AH17" i="9"/>
  <c r="AH16" i="9"/>
  <c r="AH15" i="9"/>
  <c r="AH14" i="9"/>
  <c r="AH13" i="9"/>
  <c r="AH12" i="9"/>
  <c r="AH11" i="9"/>
  <c r="AH10" i="9"/>
  <c r="AH9" i="9"/>
  <c r="AH7" i="9"/>
  <c r="AH6" i="9"/>
  <c r="D39" i="8"/>
  <c r="E39" i="8"/>
  <c r="F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X39" i="8"/>
  <c r="Y39" i="8"/>
  <c r="Z39" i="8"/>
  <c r="AA39" i="8"/>
  <c r="AB39" i="8"/>
  <c r="AC39" i="8"/>
  <c r="AD39" i="8"/>
  <c r="AE39" i="8"/>
  <c r="AF39" i="8"/>
  <c r="AG39" i="8"/>
  <c r="AH39" i="8"/>
  <c r="AG50" i="8"/>
  <c r="D38" i="8"/>
  <c r="E38" i="8"/>
  <c r="F38" i="8"/>
  <c r="H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X38" i="8"/>
  <c r="Y38" i="8"/>
  <c r="AA38" i="8"/>
  <c r="AB38" i="8"/>
  <c r="AC38" i="8"/>
  <c r="AD38" i="8"/>
  <c r="AE38" i="8"/>
  <c r="AF38" i="8"/>
  <c r="AG38" i="8"/>
  <c r="AH38" i="8"/>
  <c r="AI34" i="8"/>
  <c r="AI33" i="8"/>
  <c r="AI32" i="8"/>
  <c r="AI31" i="8"/>
  <c r="AI30" i="8"/>
  <c r="AI29" i="8"/>
  <c r="AI28" i="8"/>
  <c r="AI27" i="8"/>
  <c r="AI26" i="8"/>
  <c r="AI25" i="8"/>
  <c r="AI24" i="8"/>
  <c r="AI23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G50" i="5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Z39" i="4"/>
  <c r="AA39" i="4"/>
  <c r="AB39" i="4"/>
  <c r="AC39" i="4"/>
  <c r="AD39" i="4"/>
  <c r="AE39" i="4"/>
  <c r="AF39" i="4"/>
  <c r="AG39" i="4"/>
  <c r="AH39" i="4"/>
  <c r="AG50" i="4"/>
  <c r="D38" i="4"/>
  <c r="E38" i="4"/>
  <c r="F38" i="4"/>
  <c r="G38" i="4"/>
  <c r="H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Z38" i="4"/>
  <c r="AA38" i="4"/>
  <c r="AB38" i="4"/>
  <c r="AC38" i="4"/>
  <c r="AD38" i="4"/>
  <c r="AE38" i="4"/>
  <c r="AF38" i="4"/>
  <c r="AG38" i="4"/>
  <c r="AH38" i="4"/>
  <c r="AI35" i="4"/>
  <c r="AI33" i="4"/>
  <c r="AI32" i="4"/>
  <c r="AI31" i="4"/>
  <c r="AI30" i="4"/>
  <c r="AI29" i="4"/>
  <c r="AI28" i="4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I10" i="4"/>
  <c r="AI9" i="4"/>
  <c r="AI8" i="4"/>
  <c r="AI7" i="4"/>
  <c r="AI6" i="4"/>
  <c r="AN7" i="1" l="1"/>
  <c r="AN6" i="1"/>
  <c r="AG51" i="17"/>
  <c r="AG51" i="8"/>
  <c r="AG53" i="17"/>
  <c r="AG51" i="5"/>
  <c r="AG51" i="4"/>
  <c r="AG53" i="5"/>
  <c r="AG53" i="8"/>
  <c r="AG51" i="15"/>
  <c r="AG53" i="15"/>
  <c r="AG51" i="1"/>
  <c r="AG53" i="4"/>
  <c r="AG51" i="16"/>
  <c r="AG53" i="1"/>
  <c r="AG53" i="16"/>
  <c r="AG51" i="2"/>
  <c r="AG53" i="2"/>
  <c r="AG51" i="13"/>
  <c r="AG53" i="13"/>
  <c r="AG53" i="11"/>
  <c r="AG51" i="11"/>
  <c r="AG53" i="10"/>
  <c r="AG51" i="10"/>
  <c r="AG51" i="9"/>
  <c r="AG53" i="9"/>
  <c r="AG52" i="8" l="1"/>
  <c r="AG52" i="17"/>
  <c r="AG52" i="4"/>
  <c r="AG52" i="1"/>
  <c r="AG52" i="5"/>
  <c r="AG52" i="16"/>
  <c r="AG52" i="15"/>
  <c r="AG52" i="2"/>
  <c r="AG52" i="13"/>
  <c r="AG52" i="11"/>
  <c r="AG52" i="10"/>
  <c r="AG52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<sst xmlns="http://schemas.openxmlformats.org/spreadsheetml/2006/main" count="11110" uniqueCount="188">
  <si>
    <t>Air Resources Board</t>
  </si>
  <si>
    <t>DAILY RECORD OF AGRICULTURAL BURNING CONTROL NOTICES</t>
  </si>
  <si>
    <t>Air Quality Planning and Science Division</t>
  </si>
  <si>
    <t>Meteorology Section</t>
  </si>
  <si>
    <t>January 2025</t>
  </si>
  <si>
    <t>H</t>
  </si>
  <si>
    <t>S</t>
  </si>
  <si>
    <t>AIR BASIN</t>
  </si>
  <si>
    <t>Burn %</t>
  </si>
  <si>
    <t>Total Burns</t>
  </si>
  <si>
    <t>All (B,S,G,F)</t>
  </si>
  <si>
    <t>North Coast High</t>
  </si>
  <si>
    <t>F</t>
  </si>
  <si>
    <t>G</t>
  </si>
  <si>
    <t>M</t>
  </si>
  <si>
    <t>Marginal Days</t>
  </si>
  <si>
    <t>North Coast Low</t>
  </si>
  <si>
    <t>B</t>
  </si>
  <si>
    <t>No Burn Days</t>
  </si>
  <si>
    <t>NB</t>
  </si>
  <si>
    <t xml:space="preserve">Lake County  </t>
  </si>
  <si>
    <t> </t>
  </si>
  <si>
    <t>San Francisco Bay North High</t>
  </si>
  <si>
    <t>Fcst count</t>
  </si>
  <si>
    <t>San Francisco Bay North Low</t>
  </si>
  <si>
    <t>San Francisco Bay South High</t>
  </si>
  <si>
    <t>San Francisco Bay South Low</t>
  </si>
  <si>
    <t>San Francisco Bay Coastal High</t>
  </si>
  <si>
    <t>San Francisco Bay Coastal Low</t>
  </si>
  <si>
    <t>North Central Coast Coastal</t>
  </si>
  <si>
    <t>NB^</t>
  </si>
  <si>
    <t>North Central Coast Inland</t>
  </si>
  <si>
    <t>Total count</t>
  </si>
  <si>
    <t>North Central Coast San Lorenzo Valley</t>
  </si>
  <si>
    <t>South Central Coast High</t>
  </si>
  <si>
    <t>South Central Coast South Low</t>
  </si>
  <si>
    <t>South Central Coast North Low (Coastal)</t>
  </si>
  <si>
    <t>South Central Coast North Low (Inland)</t>
  </si>
  <si>
    <t>South Coast</t>
  </si>
  <si>
    <t>San Diego West High</t>
  </si>
  <si>
    <t>San Diego West Low</t>
  </si>
  <si>
    <t>Mojave Desert</t>
  </si>
  <si>
    <t>Salton Sea and San Diego East</t>
  </si>
  <si>
    <t>Sacramento Valley High</t>
  </si>
  <si>
    <t>AgBurn Allocations</t>
  </si>
  <si>
    <t>Burn Days</t>
  </si>
  <si>
    <t>NB Days</t>
  </si>
  <si>
    <t>NB %</t>
  </si>
  <si>
    <t>Sacramento Valley Low</t>
  </si>
  <si>
    <t>2W</t>
  </si>
  <si>
    <t>2R</t>
  </si>
  <si>
    <t>2P</t>
  </si>
  <si>
    <t xml:space="preserve">SacValley </t>
  </si>
  <si>
    <t>San Joaquin Valley Authorized VOC / PM10 / NOx</t>
  </si>
  <si>
    <t>1.3P</t>
  </si>
  <si>
    <t>San Joaquin</t>
  </si>
  <si>
    <t>Northeast Plateau</t>
  </si>
  <si>
    <t>Mountain Counties North</t>
  </si>
  <si>
    <t>Days in the month</t>
  </si>
  <si>
    <t>Mountain Counties South</t>
  </si>
  <si>
    <t xml:space="preserve">"NB" = </t>
  </si>
  <si>
    <t>Lake Tahoe</t>
  </si>
  <si>
    <t>Great Basin Valleys North</t>
  </si>
  <si>
    <t>Great Basin Valleys South</t>
  </si>
  <si>
    <t>Bay Area Fall / Spring Tule Burn Allocation (Acres)</t>
  </si>
  <si>
    <t>*Elevation Other Than 3,000 Feet (1,000's of Feet)</t>
  </si>
  <si>
    <t>Legend</t>
  </si>
  <si>
    <t>All Air Basins:</t>
  </si>
  <si>
    <t>Sacramento Valley Low Only:</t>
  </si>
  <si>
    <t>Select Air Basins:</t>
  </si>
  <si>
    <t xml:space="preserve">Permissive Burn Day Decision </t>
  </si>
  <si>
    <t>nnXX</t>
  </si>
  <si>
    <t>nn = The Number of Acres Allocated (in 1,000's)</t>
  </si>
  <si>
    <t>Superior</t>
  </si>
  <si>
    <t>Marginal Burn Day Decision</t>
  </si>
  <si>
    <t>XX = The Conditions (Listed Below)</t>
  </si>
  <si>
    <t>Good</t>
  </si>
  <si>
    <t>No-Burn Day Decision</t>
  </si>
  <si>
    <t>U</t>
  </si>
  <si>
    <t>Updated Acreage</t>
  </si>
  <si>
    <t>Fair</t>
  </si>
  <si>
    <t xml:space="preserve">DB </t>
  </si>
  <si>
    <t>Delayed Burn Day Decision</t>
  </si>
  <si>
    <t>N</t>
  </si>
  <si>
    <t>North Wind Day</t>
  </si>
  <si>
    <t>Marginal</t>
  </si>
  <si>
    <t xml:space="preserve">DN </t>
  </si>
  <si>
    <t>Delayed No-Burn Day Decision</t>
  </si>
  <si>
    <t>W</t>
  </si>
  <si>
    <t>Wet Conditions</t>
  </si>
  <si>
    <t>L</t>
  </si>
  <si>
    <t>Limited</t>
  </si>
  <si>
    <t>Ab</t>
  </si>
  <si>
    <t>Decision Amended to Burn Day</t>
  </si>
  <si>
    <t>P</t>
  </si>
  <si>
    <t>Prunings Only</t>
  </si>
  <si>
    <t>An</t>
  </si>
  <si>
    <t>Decision Amended to No-Burn Day</t>
  </si>
  <si>
    <t>R</t>
  </si>
  <si>
    <t>Restricted Field Day</t>
  </si>
  <si>
    <t>Totals:</t>
  </si>
  <si>
    <t>B^</t>
  </si>
  <si>
    <t xml:space="preserve">Burn Day, But Burn Restrictions Requested </t>
  </si>
  <si>
    <t>E</t>
  </si>
  <si>
    <t>Extended Burn Hours to 5pm</t>
  </si>
  <si>
    <t>Number Of DaysThis Month</t>
  </si>
  <si>
    <t xml:space="preserve">     by CDF, USFS, or APCD</t>
  </si>
  <si>
    <t>Example: 8N = 8,000 Acres associated with a North Wind condition</t>
  </si>
  <si>
    <t>Burn Day Declared for All Basins</t>
  </si>
  <si>
    <t>M^ OR NB^</t>
  </si>
  <si>
    <t>Marginal or No-Burn Day as Requested</t>
  </si>
  <si>
    <t>No-Burn Day Declared for Some Basins</t>
  </si>
  <si>
    <t>San Joaquin Valley Authorized:</t>
  </si>
  <si>
    <t>No-Burn Day Declared for All Basins</t>
  </si>
  <si>
    <t xml:space="preserve">nnP  </t>
  </si>
  <si>
    <t>nn = The number of tons of Particulate Matter</t>
  </si>
  <si>
    <t>nnV</t>
  </si>
  <si>
    <t>nn = The number of tons of Volatile Organic Compounds</t>
  </si>
  <si>
    <t>February 2025</t>
  </si>
  <si>
    <t>2w</t>
  </si>
  <si>
    <t>1.4p</t>
  </si>
  <si>
    <t>1.1p</t>
  </si>
  <si>
    <t>3.6p</t>
  </si>
  <si>
    <t>2.2p</t>
  </si>
  <si>
    <t>1.6p</t>
  </si>
  <si>
    <t>0.7p</t>
  </si>
  <si>
    <t>0.6p</t>
  </si>
  <si>
    <t>1.5p</t>
  </si>
  <si>
    <t>0.3p</t>
  </si>
  <si>
    <t>0.1p</t>
  </si>
  <si>
    <t>0.8p</t>
  </si>
  <si>
    <t>No-Burn Day as Requested</t>
  </si>
  <si>
    <t>March 2025</t>
  </si>
  <si>
    <t>1.0p</t>
  </si>
  <si>
    <t>0.9p</t>
  </si>
  <si>
    <t>1.8p</t>
  </si>
  <si>
    <t>0.5p</t>
  </si>
  <si>
    <t>3.3p</t>
  </si>
  <si>
    <t>April 2025</t>
  </si>
  <si>
    <t>2N</t>
  </si>
  <si>
    <t>0.8N</t>
  </si>
  <si>
    <t>0.5n</t>
  </si>
  <si>
    <t>0.4n</t>
  </si>
  <si>
    <t>0.7n</t>
  </si>
  <si>
    <t>0.3n</t>
  </si>
  <si>
    <t>0.2n</t>
  </si>
  <si>
    <t>0.8n</t>
  </si>
  <si>
    <t>0.6n</t>
  </si>
  <si>
    <t>1.0n</t>
  </si>
  <si>
    <t>1.2n</t>
  </si>
  <si>
    <t>Bay Area Fall / Spring Tule Burn Allocation (Acres) Ends 4/15</t>
  </si>
  <si>
    <t>End</t>
  </si>
  <si>
    <t>by CDF, CALFire, USFS, or APCD</t>
  </si>
  <si>
    <t>NB*</t>
  </si>
  <si>
    <t>May 2025</t>
  </si>
  <si>
    <t>1n</t>
  </si>
  <si>
    <t>0.9n</t>
  </si>
  <si>
    <t>June 2025</t>
  </si>
  <si>
    <t>2p</t>
  </si>
  <si>
    <t>2r</t>
  </si>
  <si>
    <t>1.5n</t>
  </si>
  <si>
    <t>2.7n</t>
  </si>
  <si>
    <t xml:space="preserve">*BAA updated their fcst from B to NB.  6/19 at 6:48am </t>
  </si>
  <si>
    <t>July 2025</t>
  </si>
  <si>
    <t>Lake County  (Burn Ban Through November)</t>
  </si>
  <si>
    <t>3.6n</t>
  </si>
  <si>
    <t>1.3n</t>
  </si>
  <si>
    <t>1.1n</t>
  </si>
  <si>
    <t>0.1n</t>
  </si>
  <si>
    <t>0.3N</t>
  </si>
  <si>
    <t>NB^ updated 8:13am</t>
  </si>
  <si>
    <t>August 2025</t>
  </si>
  <si>
    <t>0.7N</t>
  </si>
  <si>
    <t>0.2N</t>
  </si>
  <si>
    <t>September 2025</t>
  </si>
  <si>
    <t>2.0R</t>
  </si>
  <si>
    <t>2.8N</t>
  </si>
  <si>
    <t>1.3N</t>
  </si>
  <si>
    <t>October 2025</t>
  </si>
  <si>
    <t>0.33p</t>
  </si>
  <si>
    <t>1.3p</t>
  </si>
  <si>
    <t>0.9P</t>
  </si>
  <si>
    <t>November 2025</t>
  </si>
  <si>
    <t>0.09p</t>
  </si>
  <si>
    <t>0.04p</t>
  </si>
  <si>
    <t>0.08P</t>
  </si>
  <si>
    <t>0.2p</t>
  </si>
  <si>
    <t>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</si>
</sst>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i/>
      <sz val="12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4"/>
      <name val="Arial"/>
      <family val="2"/>
    </font>
    <font>
      <sz val="11"/>
      <name val="Arial"/>
      <family val="2"/>
    </font>
    <font>
      <b/>
      <sz val="10"/>
      <color indexed="52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FF00FF"/>
      <name val="Arial"/>
      <family val="2"/>
    </font>
    <font>
      <sz val="11"/>
      <color rgb="FFFF00FF"/>
      <name val="Calibri"/>
      <family val="2"/>
      <scheme val="minor"/>
    </font>
    <font>
      <sz val="10"/>
      <color rgb="FF000000"/>
      <name val="Arial"/>
      <family val="2"/>
    </font>
    <font>
      <sz val="10"/>
      <color theme="9"/>
      <name val="Arial"/>
      <family val="2"/>
    </font>
    <font>
      <sz val="10"/>
      <color indexed="10"/>
      <name val="Arial"/>
    </font>
    <font>
      <b/>
      <sz val="11"/>
      <color rgb="FF00B050"/>
      <name val="Calibri"/>
      <family val="2"/>
    </font>
    <font>
      <sz val="11"/>
      <color rgb="FF000000"/>
      <name val="Calibri"/>
      <family val="2"/>
    </font>
    <font>
      <b/>
      <sz val="11"/>
      <color rgb="FFE26B0A"/>
      <name val="Calibri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0"/>
      <color indexed="8"/>
      <name val="Arial"/>
      <family val="2"/>
    </font>
    <font>
      <b/>
      <i/>
      <sz val="12"/>
      <color rgb="FFFF0000"/>
      <name val="Arial"/>
      <family val="2"/>
    </font>
    <font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theme="0" tint="-0.249977111117893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247">
    <xf numFmtId="0" fontId="0" fillId="0" borderId="0" xfId="0"/>
    <xf numFmtId="0" fontId="1" fillId="0" borderId="0" xfId="0" applyFont="1"/>
    <xf numFmtId="0" fontId="2" fillId="0" borderId="0" xfId="0" applyFont="1"/>
    <xf numFmtId="9" fontId="15" fillId="0" borderId="0" xfId="1"/>
    <xf numFmtId="49" fontId="2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2" xfId="0" applyFont="1" applyFill="1" applyBorder="1"/>
    <xf numFmtId="0" fontId="5" fillId="2" borderId="3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9" fontId="6" fillId="2" borderId="6" xfId="1" applyFont="1" applyFill="1" applyBorder="1" applyAlignment="1">
      <alignment horizontal="center"/>
    </xf>
    <xf numFmtId="0" fontId="5" fillId="0" borderId="0" xfId="0" applyFont="1"/>
    <xf numFmtId="9" fontId="7" fillId="2" borderId="7" xfId="1" applyFont="1" applyFill="1" applyBorder="1"/>
    <xf numFmtId="0" fontId="8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9" fontId="7" fillId="2" borderId="10" xfId="1" applyFont="1" applyFill="1" applyBorder="1"/>
    <xf numFmtId="0" fontId="8" fillId="0" borderId="11" xfId="0" applyFont="1" applyBorder="1" applyAlignment="1">
      <alignment horizontal="center"/>
    </xf>
    <xf numFmtId="9" fontId="7" fillId="2" borderId="12" xfId="1" applyFont="1" applyFill="1" applyBorder="1"/>
    <xf numFmtId="0" fontId="9" fillId="0" borderId="13" xfId="0" applyFont="1" applyBorder="1" applyAlignment="1">
      <alignment horizontal="center"/>
    </xf>
    <xf numFmtId="9" fontId="7" fillId="2" borderId="14" xfId="1" applyFont="1" applyFill="1" applyBorder="1"/>
    <xf numFmtId="0" fontId="8" fillId="0" borderId="1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8" fillId="4" borderId="13" xfId="0" applyFont="1" applyFill="1" applyBorder="1" applyAlignment="1">
      <alignment horizontal="center"/>
    </xf>
    <xf numFmtId="164" fontId="3" fillId="5" borderId="8" xfId="0" applyNumberFormat="1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9" fontId="7" fillId="2" borderId="17" xfId="1" applyFont="1" applyFill="1" applyBorder="1"/>
    <xf numFmtId="0" fontId="3" fillId="0" borderId="18" xfId="0" applyFont="1" applyBorder="1" applyAlignment="1">
      <alignment horizontal="center"/>
    </xf>
    <xf numFmtId="0" fontId="3" fillId="0" borderId="0" xfId="0" applyFont="1"/>
    <xf numFmtId="9" fontId="3" fillId="0" borderId="0" xfId="1" applyFont="1" applyAlignment="1">
      <alignment horizontal="center"/>
    </xf>
    <xf numFmtId="0" fontId="10" fillId="0" borderId="16" xfId="0" applyFont="1" applyBorder="1" applyAlignment="1">
      <alignment horizontal="center"/>
    </xf>
    <xf numFmtId="9" fontId="11" fillId="0" borderId="0" xfId="1" applyFont="1" applyAlignment="1">
      <alignment horizontal="center"/>
    </xf>
    <xf numFmtId="0" fontId="11" fillId="0" borderId="0" xfId="0" applyFont="1"/>
    <xf numFmtId="1" fontId="0" fillId="6" borderId="20" xfId="0" applyNumberFormat="1" applyFill="1" applyBorder="1"/>
    <xf numFmtId="0" fontId="0" fillId="6" borderId="0" xfId="0" applyFill="1"/>
    <xf numFmtId="0" fontId="10" fillId="0" borderId="0" xfId="0" applyFont="1"/>
    <xf numFmtId="0" fontId="6" fillId="0" borderId="21" xfId="0" applyFont="1" applyBorder="1"/>
    <xf numFmtId="0" fontId="0" fillId="3" borderId="0" xfId="0" applyFill="1"/>
    <xf numFmtId="0" fontId="0" fillId="5" borderId="20" xfId="0" applyFill="1" applyBorder="1"/>
    <xf numFmtId="0" fontId="6" fillId="5" borderId="0" xfId="0" applyFont="1" applyFill="1"/>
    <xf numFmtId="0" fontId="0" fillId="5" borderId="0" xfId="0" applyFill="1"/>
    <xf numFmtId="0" fontId="0" fillId="5" borderId="22" xfId="0" applyFill="1" applyBorder="1"/>
    <xf numFmtId="0" fontId="0" fillId="4" borderId="20" xfId="0" applyFill="1" applyBorder="1"/>
    <xf numFmtId="0" fontId="0" fillId="4" borderId="0" xfId="0" applyFill="1"/>
    <xf numFmtId="0" fontId="6" fillId="4" borderId="0" xfId="0" applyFont="1" applyFill="1"/>
    <xf numFmtId="0" fontId="0" fillId="4" borderId="23" xfId="0" applyFill="1" applyBorder="1"/>
    <xf numFmtId="0" fontId="7" fillId="0" borderId="21" xfId="0" applyFont="1" applyBorder="1"/>
    <xf numFmtId="0" fontId="7" fillId="5" borderId="0" xfId="0" applyFont="1" applyFill="1"/>
    <xf numFmtId="0" fontId="7" fillId="4" borderId="0" xfId="0" applyFont="1" applyFill="1"/>
    <xf numFmtId="0" fontId="12" fillId="0" borderId="21" xfId="0" applyFont="1" applyBorder="1"/>
    <xf numFmtId="0" fontId="13" fillId="0" borderId="21" xfId="0" applyFont="1" applyBorder="1"/>
    <xf numFmtId="0" fontId="0" fillId="4" borderId="24" xfId="0" applyFill="1" applyBorder="1"/>
    <xf numFmtId="0" fontId="0" fillId="4" borderId="25" xfId="0" applyFill="1" applyBorder="1"/>
    <xf numFmtId="0" fontId="7" fillId="4" borderId="25" xfId="0" applyFont="1" applyFill="1" applyBorder="1"/>
    <xf numFmtId="0" fontId="0" fillId="4" borderId="26" xfId="0" applyFill="1" applyBorder="1"/>
    <xf numFmtId="0" fontId="0" fillId="0" borderId="23" xfId="0" applyBorder="1"/>
    <xf numFmtId="0" fontId="6" fillId="0" borderId="0" xfId="0" applyFont="1"/>
    <xf numFmtId="0" fontId="0" fillId="0" borderId="21" xfId="0" applyBorder="1"/>
    <xf numFmtId="0" fontId="7" fillId="3" borderId="21" xfId="0" applyFont="1" applyFill="1" applyBorder="1"/>
    <xf numFmtId="0" fontId="0" fillId="3" borderId="27" xfId="0" applyFill="1" applyBorder="1"/>
    <xf numFmtId="0" fontId="0" fillId="3" borderId="1" xfId="0" applyFill="1" applyBorder="1"/>
    <xf numFmtId="0" fontId="0" fillId="5" borderId="28" xfId="0" applyFill="1" applyBorder="1"/>
    <xf numFmtId="0" fontId="7" fillId="5" borderId="1" xfId="0" applyFont="1" applyFill="1" applyBorder="1"/>
    <xf numFmtId="0" fontId="0" fillId="5" borderId="1" xfId="0" applyFill="1" applyBorder="1"/>
    <xf numFmtId="0" fontId="0" fillId="5" borderId="29" xfId="0" applyFill="1" applyBorder="1"/>
    <xf numFmtId="0" fontId="0" fillId="0" borderId="1" xfId="0" applyBorder="1"/>
    <xf numFmtId="0" fontId="0" fillId="0" borderId="30" xfId="0" applyBorder="1"/>
    <xf numFmtId="0" fontId="5" fillId="2" borderId="18" xfId="0" applyFont="1" applyFill="1" applyBorder="1" applyAlignment="1">
      <alignment horizontal="center"/>
    </xf>
    <xf numFmtId="0" fontId="16" fillId="4" borderId="13" xfId="0" applyFont="1" applyFill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164" fontId="16" fillId="5" borderId="8" xfId="0" applyNumberFormat="1" applyFont="1" applyFill="1" applyBorder="1" applyAlignment="1">
      <alignment horizontal="center"/>
    </xf>
    <xf numFmtId="0" fontId="16" fillId="5" borderId="15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0" fillId="0" borderId="16" xfId="0" applyFont="1" applyBorder="1" applyAlignment="1">
      <alignment horizontal="left"/>
    </xf>
    <xf numFmtId="0" fontId="14" fillId="0" borderId="18" xfId="0" applyFont="1" applyBorder="1" applyAlignment="1">
      <alignment horizontal="left"/>
    </xf>
    <xf numFmtId="0" fontId="14" fillId="0" borderId="16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9" fontId="7" fillId="2" borderId="33" xfId="1" applyFont="1" applyFill="1" applyBorder="1"/>
    <xf numFmtId="0" fontId="3" fillId="0" borderId="18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16" fillId="5" borderId="8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8" fillId="0" borderId="0" xfId="0" applyFont="1"/>
    <xf numFmtId="0" fontId="5" fillId="7" borderId="4" xfId="0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0" fontId="16" fillId="7" borderId="13" xfId="0" applyFont="1" applyFill="1" applyBorder="1" applyAlignment="1">
      <alignment horizontal="center"/>
    </xf>
    <xf numFmtId="0" fontId="16" fillId="7" borderId="8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9" fillId="7" borderId="13" xfId="0" applyFont="1" applyFill="1" applyBorder="1" applyAlignment="1">
      <alignment horizontal="center"/>
    </xf>
    <xf numFmtId="0" fontId="16" fillId="7" borderId="9" xfId="0" applyFont="1" applyFill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/>
    </xf>
    <xf numFmtId="0" fontId="16" fillId="7" borderId="15" xfId="0" applyFont="1" applyFill="1" applyBorder="1" applyAlignment="1">
      <alignment horizontal="center"/>
    </xf>
    <xf numFmtId="0" fontId="9" fillId="7" borderId="15" xfId="0" applyFont="1" applyFill="1" applyBorder="1" applyAlignment="1">
      <alignment horizontal="center"/>
    </xf>
    <xf numFmtId="164" fontId="16" fillId="7" borderId="8" xfId="0" applyNumberFormat="1" applyFont="1" applyFill="1" applyBorder="1" applyAlignment="1">
      <alignment horizontal="center"/>
    </xf>
    <xf numFmtId="0" fontId="3" fillId="7" borderId="15" xfId="0" applyFont="1" applyFill="1" applyBorder="1" applyAlignment="1">
      <alignment horizontal="center"/>
    </xf>
    <xf numFmtId="0" fontId="9" fillId="7" borderId="32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17" fillId="0" borderId="16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164" fontId="16" fillId="5" borderId="15" xfId="0" applyNumberFormat="1" applyFont="1" applyFill="1" applyBorder="1" applyAlignment="1">
      <alignment horizontal="center"/>
    </xf>
    <xf numFmtId="0" fontId="7" fillId="0" borderId="15" xfId="0" applyFont="1" applyBorder="1"/>
    <xf numFmtId="0" fontId="0" fillId="0" borderId="15" xfId="0" applyBorder="1"/>
    <xf numFmtId="0" fontId="0" fillId="3" borderId="15" xfId="0" applyFill="1" applyBorder="1"/>
    <xf numFmtId="0" fontId="12" fillId="0" borderId="15" xfId="0" applyFont="1" applyBorder="1"/>
    <xf numFmtId="0" fontId="13" fillId="0" borderId="15" xfId="0" applyFont="1" applyBorder="1"/>
    <xf numFmtId="0" fontId="3" fillId="0" borderId="3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7" borderId="18" xfId="0" applyFont="1" applyFill="1" applyBorder="1" applyAlignment="1">
      <alignment horizontal="center"/>
    </xf>
    <xf numFmtId="0" fontId="3" fillId="7" borderId="31" xfId="0" applyFont="1" applyFill="1" applyBorder="1" applyAlignment="1">
      <alignment horizontal="center"/>
    </xf>
    <xf numFmtId="0" fontId="3" fillId="7" borderId="16" xfId="0" applyFont="1" applyFill="1" applyBorder="1" applyAlignment="1">
      <alignment horizontal="center"/>
    </xf>
    <xf numFmtId="0" fontId="3" fillId="7" borderId="17" xfId="0" applyFont="1" applyFill="1" applyBorder="1" applyAlignment="1">
      <alignment horizontal="center"/>
    </xf>
    <xf numFmtId="0" fontId="17" fillId="0" borderId="18" xfId="0" applyFont="1" applyBorder="1" applyAlignment="1">
      <alignment horizontal="left"/>
    </xf>
    <xf numFmtId="0" fontId="19" fillId="0" borderId="8" xfId="0" applyFont="1" applyBorder="1" applyAlignment="1">
      <alignment horizontal="center"/>
    </xf>
    <xf numFmtId="0" fontId="19" fillId="4" borderId="13" xfId="0" applyFont="1" applyFill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164" fontId="19" fillId="5" borderId="8" xfId="0" applyNumberFormat="1" applyFont="1" applyFill="1" applyBorder="1" applyAlignment="1">
      <alignment horizontal="center"/>
    </xf>
    <xf numFmtId="0" fontId="19" fillId="5" borderId="15" xfId="0" applyFont="1" applyFill="1" applyBorder="1" applyAlignment="1">
      <alignment horizontal="center"/>
    </xf>
    <xf numFmtId="0" fontId="19" fillId="4" borderId="15" xfId="0" applyFont="1" applyFill="1" applyBorder="1" applyAlignment="1">
      <alignment horizontal="center"/>
    </xf>
    <xf numFmtId="0" fontId="19" fillId="4" borderId="8" xfId="0" applyFont="1" applyFill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9" fillId="4" borderId="49" xfId="0" applyFont="1" applyFill="1" applyBorder="1" applyAlignment="1">
      <alignment horizontal="center"/>
    </xf>
    <xf numFmtId="164" fontId="3" fillId="5" borderId="24" xfId="0" applyNumberFormat="1" applyFont="1" applyFill="1" applyBorder="1" applyAlignment="1">
      <alignment horizontal="center"/>
    </xf>
    <xf numFmtId="0" fontId="19" fillId="4" borderId="11" xfId="0" applyFont="1" applyFill="1" applyBorder="1" applyAlignment="1">
      <alignment horizontal="center"/>
    </xf>
    <xf numFmtId="164" fontId="3" fillId="5" borderId="45" xfId="0" applyNumberFormat="1" applyFont="1" applyFill="1" applyBorder="1" applyAlignment="1">
      <alignment horizontal="center"/>
    </xf>
    <xf numFmtId="0" fontId="16" fillId="5" borderId="50" xfId="0" applyFont="1" applyFill="1" applyBorder="1" applyAlignment="1">
      <alignment horizontal="center"/>
    </xf>
    <xf numFmtId="0" fontId="16" fillId="5" borderId="51" xfId="0" applyFont="1" applyFill="1" applyBorder="1" applyAlignment="1">
      <alignment horizontal="center"/>
    </xf>
    <xf numFmtId="0" fontId="16" fillId="5" borderId="41" xfId="0" applyFont="1" applyFill="1" applyBorder="1" applyAlignment="1">
      <alignment horizontal="center"/>
    </xf>
    <xf numFmtId="0" fontId="16" fillId="4" borderId="52" xfId="0" applyFont="1" applyFill="1" applyBorder="1" applyAlignment="1">
      <alignment horizontal="center"/>
    </xf>
    <xf numFmtId="164" fontId="3" fillId="5" borderId="53" xfId="0" applyNumberFormat="1" applyFont="1" applyFill="1" applyBorder="1" applyAlignment="1">
      <alignment horizontal="center"/>
    </xf>
    <xf numFmtId="0" fontId="20" fillId="4" borderId="13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2" fillId="8" borderId="2" xfId="0" applyFont="1" applyFill="1" applyBorder="1"/>
    <xf numFmtId="0" fontId="22" fillId="8" borderId="3" xfId="0" applyFont="1" applyFill="1" applyBorder="1"/>
    <xf numFmtId="0" fontId="22" fillId="8" borderId="54" xfId="0" applyFont="1" applyFill="1" applyBorder="1"/>
    <xf numFmtId="10" fontId="22" fillId="8" borderId="5" xfId="0" applyNumberFormat="1" applyFont="1" applyFill="1" applyBorder="1"/>
    <xf numFmtId="0" fontId="23" fillId="0" borderId="0" xfId="0" applyFont="1"/>
    <xf numFmtId="0" fontId="24" fillId="8" borderId="21" xfId="0" applyFont="1" applyFill="1" applyBorder="1"/>
    <xf numFmtId="0" fontId="24" fillId="8" borderId="0" xfId="0" applyFont="1" applyFill="1"/>
    <xf numFmtId="0" fontId="24" fillId="8" borderId="20" xfId="0" applyFont="1" applyFill="1" applyBorder="1"/>
    <xf numFmtId="10" fontId="24" fillId="8" borderId="23" xfId="0" applyNumberFormat="1" applyFont="1" applyFill="1" applyBorder="1"/>
    <xf numFmtId="0" fontId="25" fillId="8" borderId="44" xfId="0" applyFont="1" applyFill="1" applyBorder="1"/>
    <xf numFmtId="0" fontId="25" fillId="8" borderId="25" xfId="0" applyFont="1" applyFill="1" applyBorder="1"/>
    <xf numFmtId="0" fontId="25" fillId="8" borderId="24" xfId="0" applyFont="1" applyFill="1" applyBorder="1"/>
    <xf numFmtId="10" fontId="25" fillId="8" borderId="26" xfId="0" applyNumberFormat="1" applyFont="1" applyFill="1" applyBorder="1"/>
    <xf numFmtId="0" fontId="23" fillId="0" borderId="27" xfId="0" applyFont="1" applyBorder="1"/>
    <xf numFmtId="0" fontId="23" fillId="0" borderId="1" xfId="0" applyFont="1" applyBorder="1"/>
    <xf numFmtId="0" fontId="23" fillId="0" borderId="30" xfId="0" applyFont="1" applyBorder="1"/>
    <xf numFmtId="0" fontId="26" fillId="0" borderId="0" xfId="0" applyFont="1"/>
    <xf numFmtId="0" fontId="26" fillId="8" borderId="2" xfId="0" applyFont="1" applyFill="1" applyBorder="1"/>
    <xf numFmtId="0" fontId="22" fillId="8" borderId="55" xfId="0" applyFont="1" applyFill="1" applyBorder="1"/>
    <xf numFmtId="0" fontId="25" fillId="8" borderId="3" xfId="0" applyFont="1" applyFill="1" applyBorder="1"/>
    <xf numFmtId="0" fontId="25" fillId="8" borderId="5" xfId="0" applyFont="1" applyFill="1" applyBorder="1"/>
    <xf numFmtId="0" fontId="26" fillId="9" borderId="21" xfId="0" applyFont="1" applyFill="1" applyBorder="1"/>
    <xf numFmtId="0" fontId="22" fillId="8" borderId="20" xfId="0" applyFont="1" applyFill="1" applyBorder="1"/>
    <xf numFmtId="10" fontId="22" fillId="8" borderId="22" xfId="0" applyNumberFormat="1" applyFont="1" applyFill="1" applyBorder="1"/>
    <xf numFmtId="0" fontId="25" fillId="8" borderId="0" xfId="0" applyFont="1" applyFill="1"/>
    <xf numFmtId="10" fontId="25" fillId="8" borderId="23" xfId="0" applyNumberFormat="1" applyFont="1" applyFill="1" applyBorder="1"/>
    <xf numFmtId="0" fontId="26" fillId="9" borderId="27" xfId="0" applyFont="1" applyFill="1" applyBorder="1"/>
    <xf numFmtId="0" fontId="22" fillId="8" borderId="28" xfId="0" applyFont="1" applyFill="1" applyBorder="1"/>
    <xf numFmtId="10" fontId="22" fillId="8" borderId="29" xfId="0" applyNumberFormat="1" applyFont="1" applyFill="1" applyBorder="1"/>
    <xf numFmtId="0" fontId="25" fillId="8" borderId="1" xfId="0" applyFont="1" applyFill="1" applyBorder="1"/>
    <xf numFmtId="10" fontId="25" fillId="8" borderId="30" xfId="0" applyNumberFormat="1" applyFont="1" applyFill="1" applyBorder="1"/>
    <xf numFmtId="0" fontId="5" fillId="10" borderId="18" xfId="0" applyFont="1" applyFill="1" applyBorder="1" applyAlignment="1">
      <alignment horizontal="center"/>
    </xf>
    <xf numFmtId="0" fontId="16" fillId="10" borderId="13" xfId="0" applyFont="1" applyFill="1" applyBorder="1" applyAlignment="1">
      <alignment horizontal="center"/>
    </xf>
    <xf numFmtId="0" fontId="16" fillId="10" borderId="8" xfId="0" applyFont="1" applyFill="1" applyBorder="1" applyAlignment="1">
      <alignment horizontal="center"/>
    </xf>
    <xf numFmtId="0" fontId="8" fillId="10" borderId="11" xfId="0" applyFont="1" applyFill="1" applyBorder="1" applyAlignment="1">
      <alignment horizontal="center"/>
    </xf>
    <xf numFmtId="0" fontId="16" fillId="10" borderId="9" xfId="0" applyFont="1" applyFill="1" applyBorder="1" applyAlignment="1">
      <alignment horizontal="center"/>
    </xf>
    <xf numFmtId="0" fontId="9" fillId="10" borderId="13" xfId="0" applyFont="1" applyFill="1" applyBorder="1" applyAlignment="1">
      <alignment horizontal="center"/>
    </xf>
    <xf numFmtId="0" fontId="9" fillId="10" borderId="9" xfId="0" applyFont="1" applyFill="1" applyBorder="1" applyAlignment="1">
      <alignment horizontal="center"/>
    </xf>
    <xf numFmtId="0" fontId="16" fillId="10" borderId="15" xfId="0" applyFont="1" applyFill="1" applyBorder="1" applyAlignment="1">
      <alignment horizontal="center"/>
    </xf>
    <xf numFmtId="0" fontId="8" fillId="10" borderId="13" xfId="0" applyFont="1" applyFill="1" applyBorder="1" applyAlignment="1">
      <alignment horizontal="center"/>
    </xf>
    <xf numFmtId="0" fontId="8" fillId="10" borderId="8" xfId="0" applyFont="1" applyFill="1" applyBorder="1" applyAlignment="1">
      <alignment horizontal="center"/>
    </xf>
    <xf numFmtId="164" fontId="3" fillId="10" borderId="8" xfId="0" applyNumberFormat="1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/>
    </xf>
    <xf numFmtId="0" fontId="16" fillId="10" borderId="32" xfId="0" applyFont="1" applyFill="1" applyBorder="1" applyAlignment="1">
      <alignment horizontal="center"/>
    </xf>
    <xf numFmtId="0" fontId="3" fillId="10" borderId="18" xfId="0" applyFont="1" applyFill="1" applyBorder="1" applyAlignment="1">
      <alignment horizontal="center"/>
    </xf>
    <xf numFmtId="0" fontId="3" fillId="10" borderId="16" xfId="0" applyFont="1" applyFill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9" fillId="0" borderId="13" xfId="0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5" fillId="0" borderId="44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45" xfId="0" applyFont="1" applyBorder="1" applyAlignment="1">
      <alignment horizontal="left"/>
    </xf>
    <xf numFmtId="0" fontId="5" fillId="4" borderId="42" xfId="0" applyFont="1" applyFill="1" applyBorder="1" applyAlignment="1">
      <alignment horizontal="left"/>
    </xf>
    <xf numFmtId="0" fontId="5" fillId="4" borderId="43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left"/>
    </xf>
    <xf numFmtId="0" fontId="5" fillId="0" borderId="39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5" fillId="0" borderId="41" xfId="0" applyFont="1" applyBorder="1" applyAlignment="1">
      <alignment horizontal="left"/>
    </xf>
    <xf numFmtId="0" fontId="5" fillId="0" borderId="42" xfId="0" applyFont="1" applyBorder="1" applyAlignment="1">
      <alignment horizontal="left"/>
    </xf>
    <xf numFmtId="0" fontId="5" fillId="0" borderId="43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2" xfId="0" applyFont="1" applyBorder="1" applyAlignment="1">
      <alignment horizontal="left"/>
    </xf>
    <xf numFmtId="0" fontId="5" fillId="5" borderId="39" xfId="0" applyFont="1" applyFill="1" applyBorder="1" applyAlignment="1">
      <alignment horizontal="left"/>
    </xf>
    <xf numFmtId="0" fontId="5" fillId="5" borderId="40" xfId="0" applyFont="1" applyFill="1" applyBorder="1" applyAlignment="1">
      <alignment horizontal="left"/>
    </xf>
    <xf numFmtId="0" fontId="5" fillId="5" borderId="41" xfId="0" applyFont="1" applyFill="1" applyBorder="1" applyAlignment="1">
      <alignment horizontal="left"/>
    </xf>
    <xf numFmtId="0" fontId="5" fillId="5" borderId="44" xfId="0" applyFont="1" applyFill="1" applyBorder="1" applyAlignment="1">
      <alignment horizontal="left"/>
    </xf>
    <xf numFmtId="0" fontId="5" fillId="5" borderId="25" xfId="0" applyFont="1" applyFill="1" applyBorder="1" applyAlignment="1">
      <alignment horizontal="left"/>
    </xf>
    <xf numFmtId="0" fontId="5" fillId="5" borderId="45" xfId="0" applyFont="1" applyFill="1" applyBorder="1" applyAlignment="1">
      <alignment horizontal="left"/>
    </xf>
    <xf numFmtId="0" fontId="6" fillId="2" borderId="36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38" xfId="0" applyFont="1" applyFill="1" applyBorder="1" applyAlignment="1">
      <alignment horizontal="center"/>
    </xf>
    <xf numFmtId="0" fontId="3" fillId="0" borderId="46" xfId="0" applyFont="1" applyBorder="1" applyAlignment="1">
      <alignment horizontal="left"/>
    </xf>
    <xf numFmtId="0" fontId="3" fillId="0" borderId="47" xfId="0" applyFont="1" applyBorder="1" applyAlignment="1">
      <alignment horizontal="left"/>
    </xf>
    <xf numFmtId="0" fontId="3" fillId="0" borderId="48" xfId="0" applyFont="1" applyBorder="1" applyAlignment="1">
      <alignment horizontal="left"/>
    </xf>
    <xf numFmtId="0" fontId="5" fillId="4" borderId="39" xfId="0" applyFont="1" applyFill="1" applyBorder="1" applyAlignment="1">
      <alignment horizontal="left"/>
    </xf>
    <xf numFmtId="0" fontId="5" fillId="4" borderId="40" xfId="0" applyFont="1" applyFill="1" applyBorder="1" applyAlignment="1">
      <alignment horizontal="left"/>
    </xf>
    <xf numFmtId="0" fontId="5" fillId="4" borderId="41" xfId="0" applyFont="1" applyFill="1" applyBorder="1" applyAlignment="1">
      <alignment horizontal="left"/>
    </xf>
    <xf numFmtId="0" fontId="5" fillId="4" borderId="44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0" fontId="5" fillId="4" borderId="45" xfId="0" applyFont="1" applyFill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3" fillId="0" borderId="34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0" fontId="5" fillId="0" borderId="19" xfId="0" applyFont="1" applyBorder="1" applyAlignment="1">
      <alignment horizontal="left"/>
    </xf>
  </cellXfs>
  <cellStyles count="2">
    <cellStyle name="Normal" xfId="0" builtinId="0"/>
    <cellStyle name="Percent" xfId="1" builtinId="5"/>
  </cellStyles>
  <dxfs count="631"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theme="9"/>
      </font>
    </dxf>
    <dxf>
      <font>
        <color auto="1"/>
      </font>
    </dxf>
    <dxf>
      <font>
        <color theme="9"/>
      </font>
    </dxf>
    <dxf>
      <font>
        <color auto="1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theme="1"/>
      </font>
    </dxf>
    <dxf>
      <font>
        <color theme="9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O59"/>
  <sheetViews>
    <sheetView topLeftCell="E19" zoomScale="80" zoomScaleNormal="80" zoomScalePageLayoutView="90" workbookViewId="0">
      <selection activeCell="AO28" sqref="AO28"/>
    </sheetView>
  </sheetViews>
  <sheetFormatPr defaultColWidth="8.5546875" defaultRowHeight="15" customHeight="1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  <col min="38" max="38" width="11.5546875" bestFit="1" customWidth="1"/>
  </cols>
  <sheetData>
    <row r="1" spans="1:41" ht="19.5" customHeight="1" x14ac:dyDescent="0.4">
      <c r="A1" s="1" t="s">
        <v>0</v>
      </c>
      <c r="I1" s="2" t="s">
        <v>1</v>
      </c>
    </row>
    <row r="2" spans="1:41" ht="15" customHeight="1" x14ac:dyDescent="0.3">
      <c r="A2" s="1" t="s">
        <v>2</v>
      </c>
    </row>
    <row r="3" spans="1:41" ht="22.8" x14ac:dyDescent="0.4">
      <c r="A3" s="1" t="s">
        <v>3</v>
      </c>
      <c r="P3" s="4" t="s">
        <v>4</v>
      </c>
    </row>
    <row r="4" spans="1:41" s="5" customFormat="1" ht="15.75" customHeight="1" x14ac:dyDescent="0.3">
      <c r="C4" s="6"/>
      <c r="D4" s="5" t="s">
        <v>5</v>
      </c>
      <c r="E4" s="6"/>
      <c r="G4" s="5" t="s">
        <v>6</v>
      </c>
      <c r="H4" s="5" t="s">
        <v>6</v>
      </c>
      <c r="J4" s="6"/>
      <c r="N4" s="5" t="s">
        <v>6</v>
      </c>
      <c r="O4" s="5" t="s">
        <v>6</v>
      </c>
      <c r="U4" s="5" t="s">
        <v>6</v>
      </c>
      <c r="V4" s="5" t="s">
        <v>6</v>
      </c>
      <c r="W4" s="5" t="s">
        <v>5</v>
      </c>
      <c r="AB4" s="5" t="s">
        <v>6</v>
      </c>
      <c r="AC4" s="5" t="s">
        <v>6</v>
      </c>
      <c r="AK4"/>
      <c r="AL4"/>
      <c r="AM4"/>
    </row>
    <row r="5" spans="1:41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718</v>
      </c>
      <c r="AN5" s="154">
        <f>AM5/AM8</f>
        <v>0.83294663573085848</v>
      </c>
      <c r="AO5" s="155"/>
    </row>
    <row r="6" spans="1:41" ht="15.75" customHeight="1" x14ac:dyDescent="0.3">
      <c r="A6" s="208" t="s">
        <v>11</v>
      </c>
      <c r="B6" s="209"/>
      <c r="C6" s="210"/>
      <c r="D6" s="72" t="s">
        <v>12</v>
      </c>
      <c r="E6" s="72" t="s">
        <v>13</v>
      </c>
      <c r="F6" s="72" t="s">
        <v>13</v>
      </c>
      <c r="G6" s="72" t="s">
        <v>12</v>
      </c>
      <c r="H6" s="72" t="s">
        <v>12</v>
      </c>
      <c r="I6" s="72" t="s">
        <v>13</v>
      </c>
      <c r="J6" s="72" t="s">
        <v>13</v>
      </c>
      <c r="K6" s="72" t="s">
        <v>13</v>
      </c>
      <c r="L6" s="72" t="s">
        <v>12</v>
      </c>
      <c r="M6" s="72" t="s">
        <v>12</v>
      </c>
      <c r="N6" s="72" t="s">
        <v>12</v>
      </c>
      <c r="O6" s="72" t="s">
        <v>12</v>
      </c>
      <c r="P6" s="72" t="s">
        <v>13</v>
      </c>
      <c r="Q6" s="72" t="s">
        <v>13</v>
      </c>
      <c r="R6" s="72" t="s">
        <v>14</v>
      </c>
      <c r="S6" s="72" t="s">
        <v>14</v>
      </c>
      <c r="T6" s="72" t="s">
        <v>12</v>
      </c>
      <c r="U6" s="72" t="s">
        <v>12</v>
      </c>
      <c r="V6" s="72" t="s">
        <v>12</v>
      </c>
      <c r="W6" s="72" t="s">
        <v>13</v>
      </c>
      <c r="X6" s="72" t="s">
        <v>14</v>
      </c>
      <c r="Y6" s="72" t="s">
        <v>14</v>
      </c>
      <c r="Z6" s="72" t="s">
        <v>14</v>
      </c>
      <c r="AA6" s="72" t="s">
        <v>13</v>
      </c>
      <c r="AB6" s="72" t="s">
        <v>6</v>
      </c>
      <c r="AC6" s="72" t="s">
        <v>6</v>
      </c>
      <c r="AD6" s="72" t="s">
        <v>6</v>
      </c>
      <c r="AE6" s="72" t="s">
        <v>12</v>
      </c>
      <c r="AF6" s="72" t="s">
        <v>12</v>
      </c>
      <c r="AG6" s="72" t="s">
        <v>12</v>
      </c>
      <c r="AH6" s="72" t="s">
        <v>12</v>
      </c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63</v>
      </c>
      <c r="AN6" s="159">
        <f>AM6/AM8</f>
        <v>7.3085846867749424E-2</v>
      </c>
      <c r="AO6" s="155"/>
    </row>
    <row r="7" spans="1:41" ht="15.75" customHeight="1" x14ac:dyDescent="0.3">
      <c r="A7" s="205" t="s">
        <v>16</v>
      </c>
      <c r="B7" s="206"/>
      <c r="C7" s="207"/>
      <c r="D7" s="73" t="s">
        <v>17</v>
      </c>
      <c r="E7" s="73" t="s">
        <v>17</v>
      </c>
      <c r="F7" s="73" t="s">
        <v>17</v>
      </c>
      <c r="G7" s="73" t="s">
        <v>17</v>
      </c>
      <c r="H7" s="73" t="s">
        <v>17</v>
      </c>
      <c r="I7" s="73" t="s">
        <v>17</v>
      </c>
      <c r="J7" s="73" t="s">
        <v>17</v>
      </c>
      <c r="K7" s="73" t="s">
        <v>17</v>
      </c>
      <c r="L7" s="73" t="s">
        <v>17</v>
      </c>
      <c r="M7" s="73" t="s">
        <v>17</v>
      </c>
      <c r="N7" s="73" t="s">
        <v>17</v>
      </c>
      <c r="O7" s="73" t="s">
        <v>17</v>
      </c>
      <c r="P7" s="73" t="s">
        <v>17</v>
      </c>
      <c r="Q7" s="73" t="s">
        <v>17</v>
      </c>
      <c r="R7" s="73" t="s">
        <v>14</v>
      </c>
      <c r="S7" s="73" t="s">
        <v>14</v>
      </c>
      <c r="T7" s="73" t="s">
        <v>17</v>
      </c>
      <c r="U7" s="73" t="s">
        <v>17</v>
      </c>
      <c r="V7" s="73" t="s">
        <v>17</v>
      </c>
      <c r="W7" s="73" t="s">
        <v>17</v>
      </c>
      <c r="X7" s="73" t="s">
        <v>14</v>
      </c>
      <c r="Y7" s="73" t="s">
        <v>14</v>
      </c>
      <c r="Z7" s="73" t="s">
        <v>14</v>
      </c>
      <c r="AA7" s="73" t="s">
        <v>17</v>
      </c>
      <c r="AB7" s="73" t="s">
        <v>17</v>
      </c>
      <c r="AC7" s="73" t="s">
        <v>17</v>
      </c>
      <c r="AD7" s="73" t="s">
        <v>17</v>
      </c>
      <c r="AE7" s="73" t="s">
        <v>17</v>
      </c>
      <c r="AF7" s="73" t="s">
        <v>17</v>
      </c>
      <c r="AG7" s="73" t="s">
        <v>17</v>
      </c>
      <c r="AH7" s="73" t="s">
        <v>17</v>
      </c>
      <c r="AI7" s="17">
        <f t="shared" ref="AI7:AI35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81</v>
      </c>
      <c r="AN7" s="163">
        <f>AM7/AM8</f>
        <v>9.3967517401392114E-2</v>
      </c>
      <c r="AO7" s="155"/>
    </row>
    <row r="8" spans="1:41" ht="15.75" customHeight="1" x14ac:dyDescent="0.3">
      <c r="A8" s="211" t="s">
        <v>20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14</v>
      </c>
      <c r="S8" s="18" t="s">
        <v>14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14</v>
      </c>
      <c r="Y8" s="18" t="s">
        <v>14</v>
      </c>
      <c r="Z8" s="18" t="s">
        <v>14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8" t="s">
        <v>17</v>
      </c>
      <c r="AI8" s="19">
        <f t="shared" si="0"/>
        <v>1</v>
      </c>
      <c r="AK8" s="164" t="s">
        <v>21</v>
      </c>
      <c r="AL8" s="165" t="s">
        <v>21</v>
      </c>
      <c r="AM8" s="165">
        <f>SUM(AM5:AM7)</f>
        <v>862</v>
      </c>
      <c r="AN8" s="166" t="s">
        <v>21</v>
      </c>
      <c r="AO8" s="155"/>
    </row>
    <row r="9" spans="1:41" ht="15.75" customHeight="1" x14ac:dyDescent="0.3">
      <c r="A9" s="214" t="s">
        <v>22</v>
      </c>
      <c r="B9" s="215"/>
      <c r="C9" s="216"/>
      <c r="D9" s="74" t="s">
        <v>17</v>
      </c>
      <c r="E9" s="74" t="s">
        <v>19</v>
      </c>
      <c r="F9" s="74" t="s">
        <v>17</v>
      </c>
      <c r="G9" s="74" t="s">
        <v>17</v>
      </c>
      <c r="H9" s="74" t="s">
        <v>17</v>
      </c>
      <c r="I9" s="74" t="s">
        <v>17</v>
      </c>
      <c r="J9" s="74" t="s">
        <v>17</v>
      </c>
      <c r="K9" s="74" t="s">
        <v>17</v>
      </c>
      <c r="L9" s="74" t="s">
        <v>17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19</v>
      </c>
      <c r="U9" s="74" t="s">
        <v>17</v>
      </c>
      <c r="V9" s="74" t="s">
        <v>17</v>
      </c>
      <c r="W9" s="74" t="s">
        <v>17</v>
      </c>
      <c r="X9" s="74" t="s">
        <v>17</v>
      </c>
      <c r="Y9" s="74" t="s">
        <v>17</v>
      </c>
      <c r="Z9" s="74" t="s">
        <v>19</v>
      </c>
      <c r="AA9" s="74" t="s">
        <v>19</v>
      </c>
      <c r="AB9" s="74" t="s">
        <v>17</v>
      </c>
      <c r="AC9" s="74" t="s">
        <v>17</v>
      </c>
      <c r="AD9" s="74" t="s">
        <v>17</v>
      </c>
      <c r="AE9" s="74" t="s">
        <v>17</v>
      </c>
      <c r="AF9" s="74" t="s">
        <v>19</v>
      </c>
      <c r="AG9" s="74" t="s">
        <v>17</v>
      </c>
      <c r="AH9" s="74" t="s">
        <v>17</v>
      </c>
      <c r="AI9" s="13">
        <f t="shared" si="0"/>
        <v>0.83870967741935487</v>
      </c>
      <c r="AK9" s="167" t="s">
        <v>23</v>
      </c>
      <c r="AL9" s="155"/>
      <c r="AM9" s="155"/>
      <c r="AN9" s="155"/>
      <c r="AO9" s="155"/>
    </row>
    <row r="10" spans="1:41" ht="15.75" customHeight="1" x14ac:dyDescent="0.3">
      <c r="A10" s="217" t="s">
        <v>24</v>
      </c>
      <c r="B10" s="218"/>
      <c r="C10" s="219"/>
      <c r="D10" s="75" t="s">
        <v>17</v>
      </c>
      <c r="E10" s="75" t="s">
        <v>19</v>
      </c>
      <c r="F10" s="75" t="s">
        <v>17</v>
      </c>
      <c r="G10" s="75" t="s">
        <v>17</v>
      </c>
      <c r="H10" s="75" t="s">
        <v>17</v>
      </c>
      <c r="I10" s="75" t="s">
        <v>17</v>
      </c>
      <c r="J10" s="75" t="s">
        <v>17</v>
      </c>
      <c r="K10" s="75" t="s">
        <v>17</v>
      </c>
      <c r="L10" s="75" t="s">
        <v>17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19</v>
      </c>
      <c r="U10" s="75" t="s">
        <v>17</v>
      </c>
      <c r="V10" s="75" t="s">
        <v>17</v>
      </c>
      <c r="W10" s="75" t="s">
        <v>17</v>
      </c>
      <c r="X10" s="75" t="s">
        <v>17</v>
      </c>
      <c r="Y10" s="75" t="s">
        <v>17</v>
      </c>
      <c r="Z10" s="75" t="s">
        <v>19</v>
      </c>
      <c r="AA10" s="75" t="s">
        <v>19</v>
      </c>
      <c r="AB10" s="75" t="s">
        <v>17</v>
      </c>
      <c r="AC10" s="75" t="s">
        <v>17</v>
      </c>
      <c r="AD10" s="75" t="s">
        <v>17</v>
      </c>
      <c r="AE10" s="75" t="s">
        <v>17</v>
      </c>
      <c r="AF10" s="75" t="s">
        <v>19</v>
      </c>
      <c r="AG10" s="75" t="s">
        <v>17</v>
      </c>
      <c r="AH10" s="75" t="s">
        <v>17</v>
      </c>
      <c r="AI10" s="21">
        <f t="shared" si="0"/>
        <v>0.83870967741935487</v>
      </c>
      <c r="AK10" s="155" t="s">
        <v>17</v>
      </c>
      <c r="AL10" s="155"/>
      <c r="AM10" s="155" cm="1">
        <f t="array" ref="AM10:AM15">COUNTIFS(D6:AH35,AK10:AK15)</f>
        <v>579</v>
      </c>
      <c r="AN10" s="155"/>
      <c r="AO10" s="155"/>
    </row>
    <row r="11" spans="1:41" ht="15.75" customHeight="1" x14ac:dyDescent="0.3">
      <c r="A11" s="217" t="s">
        <v>25</v>
      </c>
      <c r="B11" s="218"/>
      <c r="C11" s="219"/>
      <c r="D11" s="75" t="s">
        <v>17</v>
      </c>
      <c r="E11" s="75" t="s">
        <v>19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17</v>
      </c>
      <c r="L11" s="75" t="s">
        <v>17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19</v>
      </c>
      <c r="U11" s="75" t="s">
        <v>17</v>
      </c>
      <c r="V11" s="16" t="s">
        <v>19</v>
      </c>
      <c r="W11" s="75" t="s">
        <v>17</v>
      </c>
      <c r="X11" s="75" t="s">
        <v>17</v>
      </c>
      <c r="Y11" s="75" t="s">
        <v>17</v>
      </c>
      <c r="Z11" s="75" t="s">
        <v>19</v>
      </c>
      <c r="AA11" s="75" t="s">
        <v>19</v>
      </c>
      <c r="AB11" s="75" t="s">
        <v>17</v>
      </c>
      <c r="AC11" s="75" t="s">
        <v>17</v>
      </c>
      <c r="AD11" s="75" t="s">
        <v>17</v>
      </c>
      <c r="AE11" s="75" t="s">
        <v>17</v>
      </c>
      <c r="AF11" s="75" t="s">
        <v>19</v>
      </c>
      <c r="AG11" s="75" t="s">
        <v>17</v>
      </c>
      <c r="AH11" s="75" t="s">
        <v>17</v>
      </c>
      <c r="AI11" s="21">
        <f t="shared" si="0"/>
        <v>0.80645161290322576</v>
      </c>
      <c r="AK11" s="155" t="s">
        <v>6</v>
      </c>
      <c r="AL11" s="155"/>
      <c r="AM11" s="155">
        <v>13</v>
      </c>
      <c r="AN11" s="155"/>
      <c r="AO11" s="155"/>
    </row>
    <row r="12" spans="1:41" ht="15.75" customHeight="1" x14ac:dyDescent="0.3">
      <c r="A12" s="217" t="s">
        <v>26</v>
      </c>
      <c r="B12" s="218"/>
      <c r="C12" s="219"/>
      <c r="D12" s="75" t="s">
        <v>17</v>
      </c>
      <c r="E12" s="75" t="s">
        <v>19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17</v>
      </c>
      <c r="L12" s="75" t="s">
        <v>17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19</v>
      </c>
      <c r="U12" s="75" t="s">
        <v>17</v>
      </c>
      <c r="V12" s="150" t="s">
        <v>19</v>
      </c>
      <c r="W12" s="75" t="s">
        <v>17</v>
      </c>
      <c r="X12" s="75" t="s">
        <v>17</v>
      </c>
      <c r="Y12" s="75" t="s">
        <v>17</v>
      </c>
      <c r="Z12" s="75" t="s">
        <v>19</v>
      </c>
      <c r="AA12" s="75" t="s">
        <v>19</v>
      </c>
      <c r="AB12" s="75" t="s">
        <v>17</v>
      </c>
      <c r="AC12" s="75" t="s">
        <v>17</v>
      </c>
      <c r="AD12" s="75" t="s">
        <v>17</v>
      </c>
      <c r="AE12" s="75" t="s">
        <v>17</v>
      </c>
      <c r="AF12" s="75" t="s">
        <v>19</v>
      </c>
      <c r="AG12" s="75" t="s">
        <v>17</v>
      </c>
      <c r="AH12" s="75" t="s">
        <v>17</v>
      </c>
      <c r="AI12" s="21">
        <f t="shared" si="0"/>
        <v>0.80645161290322576</v>
      </c>
      <c r="AK12" s="155" t="s">
        <v>13</v>
      </c>
      <c r="AL12" s="155"/>
      <c r="AM12" s="155">
        <v>48</v>
      </c>
      <c r="AN12" s="155"/>
      <c r="AO12" s="155"/>
    </row>
    <row r="13" spans="1:41" ht="15.75" customHeight="1" x14ac:dyDescent="0.3">
      <c r="A13" s="217" t="s">
        <v>27</v>
      </c>
      <c r="B13" s="218"/>
      <c r="C13" s="219"/>
      <c r="D13" s="75" t="s">
        <v>17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17</v>
      </c>
      <c r="L13" s="75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19</v>
      </c>
      <c r="U13" s="75" t="s">
        <v>17</v>
      </c>
      <c r="V13" s="16" t="s">
        <v>19</v>
      </c>
      <c r="W13" s="75" t="s">
        <v>17</v>
      </c>
      <c r="X13" s="75" t="s">
        <v>17</v>
      </c>
      <c r="Y13" s="75" t="s">
        <v>17</v>
      </c>
      <c r="Z13" s="75" t="s">
        <v>19</v>
      </c>
      <c r="AA13" s="75" t="s">
        <v>19</v>
      </c>
      <c r="AB13" s="75" t="s">
        <v>17</v>
      </c>
      <c r="AC13" s="75" t="s">
        <v>17</v>
      </c>
      <c r="AD13" s="75" t="s">
        <v>17</v>
      </c>
      <c r="AE13" s="75" t="s">
        <v>17</v>
      </c>
      <c r="AF13" s="75" t="s">
        <v>19</v>
      </c>
      <c r="AG13" s="75" t="s">
        <v>17</v>
      </c>
      <c r="AH13" s="75" t="s">
        <v>17</v>
      </c>
      <c r="AI13" s="21">
        <f t="shared" si="0"/>
        <v>0.83870967741935487</v>
      </c>
      <c r="AK13" s="155" t="s">
        <v>12</v>
      </c>
      <c r="AL13" s="155"/>
      <c r="AM13" s="155">
        <v>78</v>
      </c>
      <c r="AN13" s="155"/>
      <c r="AO13" s="155"/>
    </row>
    <row r="14" spans="1:41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17</v>
      </c>
      <c r="L14" s="73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19</v>
      </c>
      <c r="U14" s="73" t="s">
        <v>17</v>
      </c>
      <c r="V14" s="73" t="s">
        <v>19</v>
      </c>
      <c r="W14" s="75" t="s">
        <v>17</v>
      </c>
      <c r="X14" s="75" t="s">
        <v>17</v>
      </c>
      <c r="Y14" s="75" t="s">
        <v>17</v>
      </c>
      <c r="Z14" s="75" t="s">
        <v>19</v>
      </c>
      <c r="AA14" s="75" t="s">
        <v>19</v>
      </c>
      <c r="AB14" s="73" t="s">
        <v>17</v>
      </c>
      <c r="AC14" s="73" t="s">
        <v>17</v>
      </c>
      <c r="AD14" s="73" t="s">
        <v>17</v>
      </c>
      <c r="AE14" s="73" t="s">
        <v>17</v>
      </c>
      <c r="AF14" s="73" t="s">
        <v>19</v>
      </c>
      <c r="AG14" s="73" t="s">
        <v>17</v>
      </c>
      <c r="AH14" s="73" t="s">
        <v>17</v>
      </c>
      <c r="AI14" s="17">
        <f t="shared" si="0"/>
        <v>0.83870967741935487</v>
      </c>
      <c r="AK14" s="155" t="s">
        <v>14</v>
      </c>
      <c r="AL14" s="155"/>
      <c r="AM14" s="155">
        <v>63</v>
      </c>
      <c r="AN14" s="155"/>
      <c r="AO14" s="155"/>
    </row>
    <row r="15" spans="1:41" ht="15.75" customHeight="1" x14ac:dyDescent="0.3">
      <c r="A15" s="214" t="s">
        <v>29</v>
      </c>
      <c r="B15" s="215"/>
      <c r="C15" s="216"/>
      <c r="D15" s="20" t="s">
        <v>17</v>
      </c>
      <c r="E15" s="20" t="s">
        <v>17</v>
      </c>
      <c r="F15" s="20" t="s">
        <v>17</v>
      </c>
      <c r="G15" s="20" t="s">
        <v>17</v>
      </c>
      <c r="H15" s="20" t="s">
        <v>17</v>
      </c>
      <c r="I15" s="20" t="s">
        <v>17</v>
      </c>
      <c r="J15" s="20" t="s">
        <v>17</v>
      </c>
      <c r="K15" s="20" t="s">
        <v>17</v>
      </c>
      <c r="L15" s="20" t="s">
        <v>17</v>
      </c>
      <c r="M15" s="20" t="s">
        <v>17</v>
      </c>
      <c r="N15" s="20" t="s">
        <v>19</v>
      </c>
      <c r="O15" s="20" t="s">
        <v>19</v>
      </c>
      <c r="P15" s="20" t="s">
        <v>17</v>
      </c>
      <c r="Q15" s="20" t="s">
        <v>17</v>
      </c>
      <c r="R15" s="20" t="s">
        <v>17</v>
      </c>
      <c r="S15" s="20" t="s">
        <v>17</v>
      </c>
      <c r="T15" s="20" t="s">
        <v>17</v>
      </c>
      <c r="U15" s="20" t="s">
        <v>30</v>
      </c>
      <c r="V15" s="20" t="s">
        <v>30</v>
      </c>
      <c r="W15" s="20" t="s">
        <v>17</v>
      </c>
      <c r="X15" s="20" t="s">
        <v>17</v>
      </c>
      <c r="Y15" s="20" t="s">
        <v>17</v>
      </c>
      <c r="Z15" s="20" t="s">
        <v>17</v>
      </c>
      <c r="AA15" s="20" t="s">
        <v>17</v>
      </c>
      <c r="AB15" s="20" t="s">
        <v>17</v>
      </c>
      <c r="AC15" s="20" t="s">
        <v>17</v>
      </c>
      <c r="AD15" s="20" t="s">
        <v>17</v>
      </c>
      <c r="AE15" s="20" t="s">
        <v>17</v>
      </c>
      <c r="AF15" s="20" t="s">
        <v>17</v>
      </c>
      <c r="AG15" s="20" t="s">
        <v>17</v>
      </c>
      <c r="AH15" s="20" t="s">
        <v>17</v>
      </c>
      <c r="AI15" s="13">
        <f t="shared" si="0"/>
        <v>0.87096774193548387</v>
      </c>
      <c r="AK15" s="155" t="s">
        <v>19</v>
      </c>
      <c r="AL15" s="155"/>
      <c r="AM15" s="155">
        <v>81</v>
      </c>
      <c r="AN15" s="155"/>
      <c r="AO15" s="155"/>
    </row>
    <row r="16" spans="1:41" ht="15.75" customHeight="1" x14ac:dyDescent="0.3">
      <c r="A16" s="217" t="s">
        <v>31</v>
      </c>
      <c r="B16" s="218"/>
      <c r="C16" s="219"/>
      <c r="D16" s="16" t="s">
        <v>17</v>
      </c>
      <c r="E16" s="16" t="s">
        <v>17</v>
      </c>
      <c r="F16" s="16" t="s">
        <v>17</v>
      </c>
      <c r="G16" s="16" t="s">
        <v>17</v>
      </c>
      <c r="H16" s="16" t="s">
        <v>17</v>
      </c>
      <c r="I16" s="16" t="s">
        <v>17</v>
      </c>
      <c r="J16" s="16" t="s">
        <v>17</v>
      </c>
      <c r="K16" s="16" t="s">
        <v>17</v>
      </c>
      <c r="L16" s="16" t="s">
        <v>17</v>
      </c>
      <c r="M16" s="16" t="s">
        <v>17</v>
      </c>
      <c r="N16" s="16" t="s">
        <v>19</v>
      </c>
      <c r="O16" s="16" t="s">
        <v>19</v>
      </c>
      <c r="P16" s="16" t="s">
        <v>17</v>
      </c>
      <c r="Q16" s="16" t="s">
        <v>17</v>
      </c>
      <c r="R16" s="16" t="s">
        <v>17</v>
      </c>
      <c r="S16" s="16" t="s">
        <v>17</v>
      </c>
      <c r="T16" s="16" t="s">
        <v>17</v>
      </c>
      <c r="U16" s="16" t="s">
        <v>30</v>
      </c>
      <c r="V16" s="16" t="s">
        <v>30</v>
      </c>
      <c r="W16" s="16" t="s">
        <v>17</v>
      </c>
      <c r="X16" s="16" t="s">
        <v>17</v>
      </c>
      <c r="Y16" s="16" t="s">
        <v>17</v>
      </c>
      <c r="Z16" s="16" t="s">
        <v>17</v>
      </c>
      <c r="AA16" s="16" t="s">
        <v>17</v>
      </c>
      <c r="AB16" s="16" t="s">
        <v>17</v>
      </c>
      <c r="AC16" s="16" t="s">
        <v>17</v>
      </c>
      <c r="AD16" s="16" t="s">
        <v>17</v>
      </c>
      <c r="AE16" s="16" t="s">
        <v>17</v>
      </c>
      <c r="AF16" s="16" t="s">
        <v>17</v>
      </c>
      <c r="AG16" s="16" t="s">
        <v>17</v>
      </c>
      <c r="AH16" s="16" t="s">
        <v>17</v>
      </c>
      <c r="AI16" s="21">
        <f t="shared" si="0"/>
        <v>0.87096774193548387</v>
      </c>
      <c r="AK16" s="155" t="s">
        <v>32</v>
      </c>
      <c r="AL16" s="155"/>
      <c r="AM16" s="155">
        <f>SUM(AM10:AM15)</f>
        <v>862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6" t="s">
        <v>17</v>
      </c>
      <c r="E17" s="16" t="s">
        <v>17</v>
      </c>
      <c r="F17" s="16" t="s">
        <v>17</v>
      </c>
      <c r="G17" s="16" t="s">
        <v>17</v>
      </c>
      <c r="H17" s="16" t="s">
        <v>17</v>
      </c>
      <c r="I17" s="16" t="s">
        <v>17</v>
      </c>
      <c r="J17" s="16" t="s">
        <v>17</v>
      </c>
      <c r="K17" s="16" t="s">
        <v>17</v>
      </c>
      <c r="L17" s="16" t="s">
        <v>17</v>
      </c>
      <c r="M17" s="16" t="s">
        <v>17</v>
      </c>
      <c r="N17" s="16" t="s">
        <v>19</v>
      </c>
      <c r="O17" s="16" t="s">
        <v>19</v>
      </c>
      <c r="P17" s="16" t="s">
        <v>17</v>
      </c>
      <c r="Q17" s="16" t="s">
        <v>17</v>
      </c>
      <c r="R17" s="16" t="s">
        <v>17</v>
      </c>
      <c r="S17" s="16" t="s">
        <v>17</v>
      </c>
      <c r="T17" s="16" t="s">
        <v>17</v>
      </c>
      <c r="U17" s="16" t="s">
        <v>30</v>
      </c>
      <c r="V17" s="16" t="s">
        <v>30</v>
      </c>
      <c r="W17" s="16" t="s">
        <v>17</v>
      </c>
      <c r="X17" s="16" t="s">
        <v>17</v>
      </c>
      <c r="Y17" s="16" t="s">
        <v>17</v>
      </c>
      <c r="Z17" s="16" t="s">
        <v>17</v>
      </c>
      <c r="AA17" s="16" t="s">
        <v>17</v>
      </c>
      <c r="AB17" s="16" t="s">
        <v>17</v>
      </c>
      <c r="AC17" s="16" t="s">
        <v>17</v>
      </c>
      <c r="AD17" s="16" t="s">
        <v>17</v>
      </c>
      <c r="AE17" s="16" t="s">
        <v>17</v>
      </c>
      <c r="AF17" s="16" t="s">
        <v>17</v>
      </c>
      <c r="AG17" s="16" t="s">
        <v>17</v>
      </c>
      <c r="AH17" s="16" t="s">
        <v>17</v>
      </c>
      <c r="AI17" s="17">
        <f t="shared" si="0"/>
        <v>0.87096774193548387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74" t="s">
        <v>17</v>
      </c>
      <c r="E18" s="74" t="s">
        <v>17</v>
      </c>
      <c r="F18" s="74" t="s">
        <v>17</v>
      </c>
      <c r="G18" s="74" t="s">
        <v>17</v>
      </c>
      <c r="H18" s="74" t="s">
        <v>17</v>
      </c>
      <c r="I18" s="74" t="s">
        <v>17</v>
      </c>
      <c r="J18" s="74" t="s">
        <v>17</v>
      </c>
      <c r="K18" s="74" t="s">
        <v>17</v>
      </c>
      <c r="L18" s="74" t="s">
        <v>14</v>
      </c>
      <c r="M18" s="74" t="s">
        <v>14</v>
      </c>
      <c r="N18" s="74" t="s">
        <v>14</v>
      </c>
      <c r="O18" s="74" t="s">
        <v>14</v>
      </c>
      <c r="P18" s="74" t="s">
        <v>17</v>
      </c>
      <c r="Q18" s="74" t="s">
        <v>17</v>
      </c>
      <c r="R18" s="74" t="s">
        <v>17</v>
      </c>
      <c r="S18" s="74" t="s">
        <v>17</v>
      </c>
      <c r="T18" s="74" t="s">
        <v>17</v>
      </c>
      <c r="U18" s="74" t="s">
        <v>17</v>
      </c>
      <c r="V18" s="74" t="s">
        <v>17</v>
      </c>
      <c r="W18" s="74" t="s">
        <v>17</v>
      </c>
      <c r="X18" s="74" t="s">
        <v>17</v>
      </c>
      <c r="Y18" s="74" t="s">
        <v>14</v>
      </c>
      <c r="Z18" s="74" t="s">
        <v>14</v>
      </c>
      <c r="AA18" s="74" t="s">
        <v>17</v>
      </c>
      <c r="AB18" s="74" t="s">
        <v>17</v>
      </c>
      <c r="AC18" s="74" t="s">
        <v>17</v>
      </c>
      <c r="AD18" s="74" t="s">
        <v>17</v>
      </c>
      <c r="AE18" s="74" t="s">
        <v>17</v>
      </c>
      <c r="AF18" s="74" t="s">
        <v>17</v>
      </c>
      <c r="AG18" s="74" t="s">
        <v>17</v>
      </c>
      <c r="AH18" s="74" t="s">
        <v>17</v>
      </c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16" t="s">
        <v>17</v>
      </c>
      <c r="E19" s="16" t="s">
        <v>17</v>
      </c>
      <c r="F19" s="16" t="s">
        <v>17</v>
      </c>
      <c r="G19" s="16" t="s">
        <v>17</v>
      </c>
      <c r="H19" s="16" t="s">
        <v>17</v>
      </c>
      <c r="I19" s="16" t="s">
        <v>17</v>
      </c>
      <c r="J19" s="16" t="s">
        <v>17</v>
      </c>
      <c r="K19" s="16" t="s">
        <v>17</v>
      </c>
      <c r="L19" s="16" t="s">
        <v>14</v>
      </c>
      <c r="M19" s="16" t="s">
        <v>14</v>
      </c>
      <c r="N19" s="16" t="s">
        <v>14</v>
      </c>
      <c r="O19" s="16" t="s">
        <v>14</v>
      </c>
      <c r="P19" s="16" t="s">
        <v>17</v>
      </c>
      <c r="Q19" s="16" t="s">
        <v>17</v>
      </c>
      <c r="R19" s="16" t="s">
        <v>17</v>
      </c>
      <c r="S19" s="16" t="s">
        <v>17</v>
      </c>
      <c r="T19" s="16" t="s">
        <v>17</v>
      </c>
      <c r="U19" s="16" t="s">
        <v>17</v>
      </c>
      <c r="V19" s="16" t="s">
        <v>17</v>
      </c>
      <c r="W19" s="16" t="s">
        <v>17</v>
      </c>
      <c r="X19" s="16" t="s">
        <v>17</v>
      </c>
      <c r="Y19" s="16" t="s">
        <v>14</v>
      </c>
      <c r="Z19" s="16" t="s">
        <v>14</v>
      </c>
      <c r="AA19" s="16" t="s">
        <v>17</v>
      </c>
      <c r="AB19" s="16" t="s">
        <v>17</v>
      </c>
      <c r="AC19" s="16" t="s">
        <v>17</v>
      </c>
      <c r="AD19" s="16" t="s">
        <v>17</v>
      </c>
      <c r="AE19" s="16" t="s">
        <v>17</v>
      </c>
      <c r="AF19" s="16" t="s">
        <v>17</v>
      </c>
      <c r="AG19" s="16" t="s">
        <v>17</v>
      </c>
      <c r="AH19" s="16" t="s">
        <v>17</v>
      </c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16" t="s">
        <v>17</v>
      </c>
      <c r="E20" s="16" t="s">
        <v>17</v>
      </c>
      <c r="F20" s="16" t="s">
        <v>17</v>
      </c>
      <c r="G20" s="16" t="s">
        <v>17</v>
      </c>
      <c r="H20" s="16" t="s">
        <v>17</v>
      </c>
      <c r="I20" s="16" t="s">
        <v>17</v>
      </c>
      <c r="J20" s="16" t="s">
        <v>17</v>
      </c>
      <c r="K20" s="16" t="s">
        <v>17</v>
      </c>
      <c r="L20" s="16" t="s">
        <v>17</v>
      </c>
      <c r="M20" s="16" t="s">
        <v>17</v>
      </c>
      <c r="N20" s="16" t="s">
        <v>14</v>
      </c>
      <c r="O20" s="16" t="s">
        <v>14</v>
      </c>
      <c r="P20" s="16" t="s">
        <v>17</v>
      </c>
      <c r="Q20" s="16" t="s">
        <v>17</v>
      </c>
      <c r="R20" s="16" t="s">
        <v>17</v>
      </c>
      <c r="S20" s="16" t="s">
        <v>17</v>
      </c>
      <c r="T20" s="16" t="s">
        <v>17</v>
      </c>
      <c r="U20" s="16" t="s">
        <v>17</v>
      </c>
      <c r="V20" s="16" t="s">
        <v>17</v>
      </c>
      <c r="W20" s="16" t="s">
        <v>17</v>
      </c>
      <c r="X20" s="16" t="s">
        <v>17</v>
      </c>
      <c r="Y20" s="16" t="s">
        <v>14</v>
      </c>
      <c r="Z20" s="16" t="s">
        <v>14</v>
      </c>
      <c r="AA20" s="16" t="s">
        <v>17</v>
      </c>
      <c r="AB20" s="16" t="s">
        <v>17</v>
      </c>
      <c r="AC20" s="16" t="s">
        <v>17</v>
      </c>
      <c r="AD20" s="16" t="s">
        <v>17</v>
      </c>
      <c r="AE20" s="16" t="s">
        <v>17</v>
      </c>
      <c r="AF20" s="16" t="s">
        <v>17</v>
      </c>
      <c r="AG20" s="16" t="s">
        <v>17</v>
      </c>
      <c r="AH20" s="16" t="s">
        <v>17</v>
      </c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73" t="s">
        <v>17</v>
      </c>
      <c r="E21" s="73" t="s">
        <v>17</v>
      </c>
      <c r="F21" s="73" t="s">
        <v>17</v>
      </c>
      <c r="G21" s="73" t="s">
        <v>17</v>
      </c>
      <c r="H21" s="73" t="s">
        <v>17</v>
      </c>
      <c r="I21" s="73" t="s">
        <v>17</v>
      </c>
      <c r="J21" s="73" t="s">
        <v>17</v>
      </c>
      <c r="K21" s="73" t="s">
        <v>17</v>
      </c>
      <c r="L21" s="73" t="s">
        <v>17</v>
      </c>
      <c r="M21" s="73" t="s">
        <v>17</v>
      </c>
      <c r="N21" s="73" t="s">
        <v>14</v>
      </c>
      <c r="O21" s="73" t="s">
        <v>14</v>
      </c>
      <c r="P21" s="73" t="s">
        <v>17</v>
      </c>
      <c r="Q21" s="73" t="s">
        <v>17</v>
      </c>
      <c r="R21" s="73" t="s">
        <v>17</v>
      </c>
      <c r="S21" s="73" t="s">
        <v>17</v>
      </c>
      <c r="T21" s="73" t="s">
        <v>17</v>
      </c>
      <c r="U21" s="73" t="s">
        <v>17</v>
      </c>
      <c r="V21" s="73" t="s">
        <v>17</v>
      </c>
      <c r="W21" s="73" t="s">
        <v>17</v>
      </c>
      <c r="X21" s="73" t="s">
        <v>17</v>
      </c>
      <c r="Y21" s="73" t="s">
        <v>14</v>
      </c>
      <c r="Z21" s="73" t="s">
        <v>14</v>
      </c>
      <c r="AA21" s="73" t="s">
        <v>17</v>
      </c>
      <c r="AB21" s="73" t="s">
        <v>17</v>
      </c>
      <c r="AC21" s="73" t="s">
        <v>17</v>
      </c>
      <c r="AD21" s="73" t="s">
        <v>17</v>
      </c>
      <c r="AE21" s="73" t="s">
        <v>17</v>
      </c>
      <c r="AF21" s="73" t="s">
        <v>17</v>
      </c>
      <c r="AG21" s="73" t="s">
        <v>17</v>
      </c>
      <c r="AH21" s="73" t="s">
        <v>17</v>
      </c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76" t="s">
        <v>19</v>
      </c>
      <c r="E22" s="76" t="s">
        <v>19</v>
      </c>
      <c r="F22" s="76" t="s">
        <v>19</v>
      </c>
      <c r="G22" s="76" t="s">
        <v>17</v>
      </c>
      <c r="H22" s="76" t="s">
        <v>17</v>
      </c>
      <c r="I22" s="76" t="s">
        <v>19</v>
      </c>
      <c r="J22" s="76" t="s">
        <v>17</v>
      </c>
      <c r="K22" s="76" t="s">
        <v>17</v>
      </c>
      <c r="L22" s="76" t="s">
        <v>19</v>
      </c>
      <c r="M22" s="76" t="s">
        <v>19</v>
      </c>
      <c r="N22" s="76" t="s">
        <v>19</v>
      </c>
      <c r="O22" s="76" t="s">
        <v>19</v>
      </c>
      <c r="P22" s="76" t="s">
        <v>19</v>
      </c>
      <c r="Q22" s="76" t="s">
        <v>19</v>
      </c>
      <c r="R22" s="76" t="s">
        <v>19</v>
      </c>
      <c r="S22" s="76" t="s">
        <v>17</v>
      </c>
      <c r="T22" s="76" t="s">
        <v>17</v>
      </c>
      <c r="U22" s="76" t="s">
        <v>17</v>
      </c>
      <c r="V22" s="76" t="s">
        <v>19</v>
      </c>
      <c r="W22" s="76" t="s">
        <v>17</v>
      </c>
      <c r="X22" s="76" t="s">
        <v>17</v>
      </c>
      <c r="Y22" s="76" t="s">
        <v>17</v>
      </c>
      <c r="Z22" s="76" t="s">
        <v>17</v>
      </c>
      <c r="AA22" s="76" t="s">
        <v>17</v>
      </c>
      <c r="AB22" s="76" t="s">
        <v>17</v>
      </c>
      <c r="AC22" s="76" t="s">
        <v>17</v>
      </c>
      <c r="AD22" s="76" t="s">
        <v>17</v>
      </c>
      <c r="AE22" s="76" t="s">
        <v>17</v>
      </c>
      <c r="AF22" s="76" t="s">
        <v>17</v>
      </c>
      <c r="AG22" s="76" t="s">
        <v>17</v>
      </c>
      <c r="AH22" s="76" t="s">
        <v>17</v>
      </c>
      <c r="AI22" s="19">
        <f t="shared" si="0"/>
        <v>0.61290322580645162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20" t="s">
        <v>19</v>
      </c>
      <c r="E23" s="20" t="s">
        <v>19</v>
      </c>
      <c r="F23" s="20" t="s">
        <v>19</v>
      </c>
      <c r="G23" s="20" t="s">
        <v>17</v>
      </c>
      <c r="H23" s="20" t="s">
        <v>17</v>
      </c>
      <c r="I23" s="20" t="s">
        <v>17</v>
      </c>
      <c r="J23" s="20" t="s">
        <v>17</v>
      </c>
      <c r="K23" s="20" t="s">
        <v>19</v>
      </c>
      <c r="L23" s="20" t="s">
        <v>19</v>
      </c>
      <c r="M23" s="20" t="s">
        <v>19</v>
      </c>
      <c r="N23" s="20" t="s">
        <v>19</v>
      </c>
      <c r="O23" s="20" t="s">
        <v>19</v>
      </c>
      <c r="P23" s="20" t="s">
        <v>19</v>
      </c>
      <c r="Q23" s="20" t="s">
        <v>19</v>
      </c>
      <c r="R23" s="20" t="s">
        <v>19</v>
      </c>
      <c r="S23" s="20" t="s">
        <v>17</v>
      </c>
      <c r="T23" s="20" t="s">
        <v>17</v>
      </c>
      <c r="U23" s="20" t="s">
        <v>17</v>
      </c>
      <c r="V23" s="20" t="s">
        <v>17</v>
      </c>
      <c r="W23" s="20" t="s">
        <v>19</v>
      </c>
      <c r="X23" s="20" t="s">
        <v>19</v>
      </c>
      <c r="Y23" s="20" t="s">
        <v>17</v>
      </c>
      <c r="Z23" s="20" t="s">
        <v>19</v>
      </c>
      <c r="AA23" s="20" t="s">
        <v>17</v>
      </c>
      <c r="AB23" s="20" t="s">
        <v>19</v>
      </c>
      <c r="AC23" s="20" t="s">
        <v>17</v>
      </c>
      <c r="AD23" s="20" t="s">
        <v>17</v>
      </c>
      <c r="AE23" s="20" t="s">
        <v>17</v>
      </c>
      <c r="AF23" s="20" t="s">
        <v>17</v>
      </c>
      <c r="AG23" s="20" t="s">
        <v>17</v>
      </c>
      <c r="AH23" s="20" t="s">
        <v>17</v>
      </c>
      <c r="AI23" s="13">
        <f t="shared" si="0"/>
        <v>0.5161290322580645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5" t="s">
        <v>19</v>
      </c>
      <c r="E24" s="15" t="s">
        <v>19</v>
      </c>
      <c r="F24" s="15" t="s">
        <v>19</v>
      </c>
      <c r="G24" s="15" t="s">
        <v>17</v>
      </c>
      <c r="H24" s="15" t="s">
        <v>19</v>
      </c>
      <c r="I24" s="15" t="s">
        <v>17</v>
      </c>
      <c r="J24" s="15" t="s">
        <v>17</v>
      </c>
      <c r="K24" s="15" t="s">
        <v>19</v>
      </c>
      <c r="L24" s="15" t="s">
        <v>19</v>
      </c>
      <c r="M24" s="15" t="s">
        <v>19</v>
      </c>
      <c r="N24" s="15" t="s">
        <v>19</v>
      </c>
      <c r="O24" s="15" t="s">
        <v>19</v>
      </c>
      <c r="P24" s="15" t="s">
        <v>19</v>
      </c>
      <c r="Q24" s="15" t="s">
        <v>19</v>
      </c>
      <c r="R24" s="15" t="s">
        <v>19</v>
      </c>
      <c r="S24" s="15" t="s">
        <v>17</v>
      </c>
      <c r="T24" s="15" t="s">
        <v>17</v>
      </c>
      <c r="U24" s="15" t="s">
        <v>17</v>
      </c>
      <c r="V24" s="15" t="s">
        <v>17</v>
      </c>
      <c r="W24" s="15" t="s">
        <v>19</v>
      </c>
      <c r="X24" s="15" t="s">
        <v>19</v>
      </c>
      <c r="Y24" s="15" t="s">
        <v>17</v>
      </c>
      <c r="Z24" s="15" t="s">
        <v>19</v>
      </c>
      <c r="AA24" s="15" t="s">
        <v>17</v>
      </c>
      <c r="AB24" s="15" t="s">
        <v>19</v>
      </c>
      <c r="AC24" s="15" t="s">
        <v>17</v>
      </c>
      <c r="AD24" s="15" t="s">
        <v>17</v>
      </c>
      <c r="AE24" s="15" t="s">
        <v>17</v>
      </c>
      <c r="AF24" s="15" t="s">
        <v>17</v>
      </c>
      <c r="AG24" s="15" t="s">
        <v>17</v>
      </c>
      <c r="AH24" s="15" t="s">
        <v>17</v>
      </c>
      <c r="AI24" s="17">
        <f t="shared" si="0"/>
        <v>0.4838709677419355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25" t="s">
        <v>17</v>
      </c>
      <c r="E25" s="25" t="s">
        <v>17</v>
      </c>
      <c r="F25" s="25" t="s">
        <v>17</v>
      </c>
      <c r="G25" s="25" t="s">
        <v>17</v>
      </c>
      <c r="H25" s="25" t="s">
        <v>17</v>
      </c>
      <c r="I25" s="25" t="s">
        <v>17</v>
      </c>
      <c r="J25" s="25" t="s">
        <v>17</v>
      </c>
      <c r="K25" s="25" t="s">
        <v>17</v>
      </c>
      <c r="L25" s="25" t="s">
        <v>17</v>
      </c>
      <c r="M25" s="25" t="s">
        <v>17</v>
      </c>
      <c r="N25" s="25" t="s">
        <v>14</v>
      </c>
      <c r="O25" s="25" t="s">
        <v>14</v>
      </c>
      <c r="P25" s="25" t="s">
        <v>17</v>
      </c>
      <c r="Q25" s="25" t="s">
        <v>17</v>
      </c>
      <c r="R25" s="25" t="s">
        <v>17</v>
      </c>
      <c r="S25" s="25" t="s">
        <v>17</v>
      </c>
      <c r="T25" s="25" t="s">
        <v>17</v>
      </c>
      <c r="U25" s="25" t="s">
        <v>17</v>
      </c>
      <c r="V25" s="25" t="s">
        <v>17</v>
      </c>
      <c r="W25" s="25" t="s">
        <v>17</v>
      </c>
      <c r="X25" s="25" t="s">
        <v>17</v>
      </c>
      <c r="Y25" s="25" t="s">
        <v>17</v>
      </c>
      <c r="Z25" s="25" t="s">
        <v>17</v>
      </c>
      <c r="AA25" s="25" t="s">
        <v>17</v>
      </c>
      <c r="AB25" s="25" t="s">
        <v>17</v>
      </c>
      <c r="AC25" s="25" t="s">
        <v>17</v>
      </c>
      <c r="AD25" s="25" t="s">
        <v>17</v>
      </c>
      <c r="AE25" s="25" t="s">
        <v>17</v>
      </c>
      <c r="AF25" s="25" t="s">
        <v>17</v>
      </c>
      <c r="AG25" s="25" t="s">
        <v>17</v>
      </c>
      <c r="AH25" s="25" t="s">
        <v>17</v>
      </c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x14ac:dyDescent="0.3">
      <c r="A26" s="211" t="s">
        <v>42</v>
      </c>
      <c r="B26" s="212"/>
      <c r="C26" s="213"/>
      <c r="D26" s="25" t="s">
        <v>17</v>
      </c>
      <c r="E26" s="25" t="s">
        <v>17</v>
      </c>
      <c r="F26" s="25" t="s">
        <v>17</v>
      </c>
      <c r="G26" s="25" t="s">
        <v>17</v>
      </c>
      <c r="H26" s="25" t="s">
        <v>17</v>
      </c>
      <c r="I26" s="25" t="s">
        <v>17</v>
      </c>
      <c r="J26" s="25" t="s">
        <v>17</v>
      </c>
      <c r="K26" s="25" t="s">
        <v>17</v>
      </c>
      <c r="L26" s="25" t="s">
        <v>17</v>
      </c>
      <c r="M26" s="25" t="s">
        <v>17</v>
      </c>
      <c r="N26" s="25" t="s">
        <v>14</v>
      </c>
      <c r="O26" s="25" t="s">
        <v>14</v>
      </c>
      <c r="P26" s="25" t="s">
        <v>17</v>
      </c>
      <c r="Q26" s="25" t="s">
        <v>17</v>
      </c>
      <c r="R26" s="25" t="s">
        <v>17</v>
      </c>
      <c r="S26" s="25" t="s">
        <v>17</v>
      </c>
      <c r="T26" s="25" t="s">
        <v>17</v>
      </c>
      <c r="U26" s="25" t="s">
        <v>17</v>
      </c>
      <c r="V26" s="25" t="s">
        <v>17</v>
      </c>
      <c r="W26" s="25" t="s">
        <v>17</v>
      </c>
      <c r="X26" s="25" t="s">
        <v>17</v>
      </c>
      <c r="Y26" s="25" t="s">
        <v>17</v>
      </c>
      <c r="Z26" s="25" t="s">
        <v>17</v>
      </c>
      <c r="AA26" s="25" t="s">
        <v>17</v>
      </c>
      <c r="AB26" s="25" t="s">
        <v>17</v>
      </c>
      <c r="AC26" s="25" t="s">
        <v>17</v>
      </c>
      <c r="AD26" s="25" t="s">
        <v>17</v>
      </c>
      <c r="AE26" s="25" t="s">
        <v>17</v>
      </c>
      <c r="AF26" s="25" t="s">
        <v>17</v>
      </c>
      <c r="AG26" s="25" t="s">
        <v>17</v>
      </c>
      <c r="AH26" s="25" t="s">
        <v>17</v>
      </c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72" t="s">
        <v>12</v>
      </c>
      <c r="E27" s="72" t="s">
        <v>13</v>
      </c>
      <c r="F27" s="72" t="s">
        <v>13</v>
      </c>
      <c r="G27" s="72" t="s">
        <v>13</v>
      </c>
      <c r="H27" s="72" t="s">
        <v>12</v>
      </c>
      <c r="I27" s="72" t="s">
        <v>13</v>
      </c>
      <c r="J27" s="72" t="s">
        <v>13</v>
      </c>
      <c r="K27" s="72" t="s">
        <v>13</v>
      </c>
      <c r="L27" s="72" t="s">
        <v>12</v>
      </c>
      <c r="M27" s="72" t="s">
        <v>12</v>
      </c>
      <c r="N27" s="72" t="s">
        <v>12</v>
      </c>
      <c r="O27" s="72" t="s">
        <v>12</v>
      </c>
      <c r="P27" s="72" t="s">
        <v>13</v>
      </c>
      <c r="Q27" s="72" t="s">
        <v>13</v>
      </c>
      <c r="R27" s="72" t="s">
        <v>14</v>
      </c>
      <c r="S27" s="72" t="s">
        <v>14</v>
      </c>
      <c r="T27" s="72" t="s">
        <v>12</v>
      </c>
      <c r="U27" s="72" t="s">
        <v>12</v>
      </c>
      <c r="V27" s="72" t="s">
        <v>12</v>
      </c>
      <c r="W27" s="72" t="s">
        <v>13</v>
      </c>
      <c r="X27" s="72" t="s">
        <v>12</v>
      </c>
      <c r="Y27" s="72" t="s">
        <v>12</v>
      </c>
      <c r="Z27" s="72" t="s">
        <v>12</v>
      </c>
      <c r="AA27" s="72" t="s">
        <v>13</v>
      </c>
      <c r="AB27" s="72" t="s">
        <v>6</v>
      </c>
      <c r="AC27" s="72" t="s">
        <v>13</v>
      </c>
      <c r="AD27" s="72" t="s">
        <v>13</v>
      </c>
      <c r="AE27" s="72" t="s">
        <v>12</v>
      </c>
      <c r="AF27" s="72" t="s">
        <v>12</v>
      </c>
      <c r="AG27" s="72" t="s">
        <v>12</v>
      </c>
      <c r="AH27" s="72" t="s">
        <v>12</v>
      </c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77" t="s">
        <v>49</v>
      </c>
      <c r="E28" s="77" t="s">
        <v>49</v>
      </c>
      <c r="F28" s="77" t="s">
        <v>49</v>
      </c>
      <c r="G28" s="77" t="s">
        <v>49</v>
      </c>
      <c r="H28" s="77" t="s">
        <v>49</v>
      </c>
      <c r="I28" s="77" t="s">
        <v>49</v>
      </c>
      <c r="J28" s="77" t="s">
        <v>49</v>
      </c>
      <c r="K28" s="77" t="s">
        <v>50</v>
      </c>
      <c r="L28" s="77" t="s">
        <v>50</v>
      </c>
      <c r="M28" s="77">
        <v>2</v>
      </c>
      <c r="N28" s="77" t="s">
        <v>51</v>
      </c>
      <c r="O28" s="77" t="s">
        <v>51</v>
      </c>
      <c r="P28" s="77" t="s">
        <v>50</v>
      </c>
      <c r="Q28" s="77" t="s">
        <v>50</v>
      </c>
      <c r="R28" s="77">
        <v>2</v>
      </c>
      <c r="S28" s="77">
        <v>2</v>
      </c>
      <c r="T28" s="77">
        <v>2</v>
      </c>
      <c r="U28" s="77">
        <v>2</v>
      </c>
      <c r="V28" s="77">
        <v>2</v>
      </c>
      <c r="W28" s="77" t="s">
        <v>50</v>
      </c>
      <c r="X28" s="77">
        <v>2</v>
      </c>
      <c r="Y28" s="77">
        <v>2</v>
      </c>
      <c r="Z28" s="77" t="s">
        <v>50</v>
      </c>
      <c r="AA28" s="77">
        <v>2</v>
      </c>
      <c r="AB28" s="77" t="s">
        <v>51</v>
      </c>
      <c r="AC28" s="77" t="s">
        <v>50</v>
      </c>
      <c r="AD28" s="77" t="s">
        <v>50</v>
      </c>
      <c r="AE28" s="77">
        <v>2</v>
      </c>
      <c r="AF28" s="77">
        <v>2</v>
      </c>
      <c r="AG28" s="77">
        <v>2</v>
      </c>
      <c r="AH28" s="77">
        <v>2</v>
      </c>
      <c r="AI28" s="17">
        <f>IF(COUNTA(D28:AH28)&gt;0,(COUNTA(D28:AH28)-COUNTIF(D28:AH28,"NB")-COUNTIF(D28:AH28,"DN")-COUNTIF(D28:AH28,"An")-COUNTIF(D28:AH28,"NB^")-COUNTIF(D28:AH28,0))/COUNTA(D28:AH28),"")</f>
        <v>1</v>
      </c>
      <c r="AK28" s="172" t="s">
        <v>52</v>
      </c>
      <c r="AL28" s="173">
        <f>COUNTIFS(D28:AH28,"&lt;&gt;"&amp;AL32)</f>
        <v>31</v>
      </c>
      <c r="AM28" s="174">
        <f>AL28/AL31</f>
        <v>1</v>
      </c>
      <c r="AN28" s="175">
        <f>COUNTIFS(D28:AH28,AM33)</f>
        <v>0</v>
      </c>
      <c r="AO28" s="176">
        <f>AN28/AL31</f>
        <v>0</v>
      </c>
    </row>
    <row r="29" spans="1:41" ht="15.75" customHeight="1" x14ac:dyDescent="0.3">
      <c r="A29" s="220" t="s">
        <v>53</v>
      </c>
      <c r="B29" s="221"/>
      <c r="C29" s="222"/>
      <c r="D29" s="29">
        <v>0</v>
      </c>
      <c r="E29" s="29">
        <v>0</v>
      </c>
      <c r="F29" s="29">
        <v>0</v>
      </c>
      <c r="G29" s="78">
        <v>0</v>
      </c>
      <c r="H29" s="78">
        <v>0</v>
      </c>
      <c r="I29" s="29">
        <v>0</v>
      </c>
      <c r="J29" s="29">
        <v>0</v>
      </c>
      <c r="K29" s="29" t="s">
        <v>54</v>
      </c>
      <c r="L29" s="78">
        <v>0</v>
      </c>
      <c r="M29" s="78">
        <v>0</v>
      </c>
      <c r="N29" s="78">
        <v>0</v>
      </c>
      <c r="O29" s="78">
        <v>0.4</v>
      </c>
      <c r="P29" s="78">
        <v>0</v>
      </c>
      <c r="Q29" s="78">
        <v>0</v>
      </c>
      <c r="R29" s="78">
        <v>0</v>
      </c>
      <c r="S29" s="78">
        <v>0</v>
      </c>
      <c r="T29" s="78">
        <v>0</v>
      </c>
      <c r="U29" s="29">
        <v>0</v>
      </c>
      <c r="V29" s="78">
        <v>0</v>
      </c>
      <c r="W29" s="78">
        <v>0</v>
      </c>
      <c r="X29" s="78">
        <v>0</v>
      </c>
      <c r="Y29" s="78">
        <v>0</v>
      </c>
      <c r="Z29" s="78">
        <v>0</v>
      </c>
      <c r="AA29" s="78">
        <v>0</v>
      </c>
      <c r="AB29" s="78">
        <v>0</v>
      </c>
      <c r="AC29" s="78">
        <v>0.5</v>
      </c>
      <c r="AD29" s="78">
        <v>3.4</v>
      </c>
      <c r="AE29" s="78">
        <v>1.7</v>
      </c>
      <c r="AF29" s="78">
        <v>0</v>
      </c>
      <c r="AG29" s="78">
        <v>0</v>
      </c>
      <c r="AH29" s="78">
        <v>0</v>
      </c>
      <c r="AI29" s="19">
        <f>IF(COUNTA(D29:AH29)&gt;0,(COUNTA(D29:AH29)-COUNTIF(D29:AH29,"NB")-COUNTIF(D29:AH29,"DN")-COUNTIF(D29:AH29,"An")-COUNTIF(D29:AH29,"NB^")-COUNTIF(D29:AH29,0))/COUNTA(D29:AH29),"")</f>
        <v>0.16129032258064516</v>
      </c>
      <c r="AK29" s="177" t="s">
        <v>55</v>
      </c>
      <c r="AL29" s="178">
        <f>COUNTIFS(D29:AH29,"&lt;&gt;"&amp;AL32)</f>
        <v>5</v>
      </c>
      <c r="AM29" s="179">
        <f>AL29/AL31</f>
        <v>0.16129032258064516</v>
      </c>
      <c r="AN29" s="180">
        <f>COUNTIFS(D29:AH29,AL32)</f>
        <v>26</v>
      </c>
      <c r="AO29" s="181">
        <f>AN29/AL31</f>
        <v>0.83870967741935487</v>
      </c>
    </row>
    <row r="30" spans="1:41" ht="15.75" customHeight="1" x14ac:dyDescent="0.3">
      <c r="A30" s="232" t="s">
        <v>56</v>
      </c>
      <c r="B30" s="233"/>
      <c r="C30" s="234"/>
      <c r="D30" s="79" t="s">
        <v>12</v>
      </c>
      <c r="E30" s="79" t="s">
        <v>13</v>
      </c>
      <c r="F30" s="79" t="s">
        <v>13</v>
      </c>
      <c r="G30" s="79" t="s">
        <v>12</v>
      </c>
      <c r="H30" s="79" t="s">
        <v>12</v>
      </c>
      <c r="I30" s="79" t="s">
        <v>13</v>
      </c>
      <c r="J30" s="79" t="s">
        <v>13</v>
      </c>
      <c r="K30" s="79" t="s">
        <v>13</v>
      </c>
      <c r="L30" s="79" t="s">
        <v>12</v>
      </c>
      <c r="M30" s="79" t="s">
        <v>12</v>
      </c>
      <c r="N30" s="79" t="s">
        <v>12</v>
      </c>
      <c r="O30" s="79" t="s">
        <v>12</v>
      </c>
      <c r="P30" s="79" t="s">
        <v>13</v>
      </c>
      <c r="Q30" s="79" t="s">
        <v>13</v>
      </c>
      <c r="R30" s="79" t="s">
        <v>14</v>
      </c>
      <c r="S30" s="79" t="s">
        <v>14</v>
      </c>
      <c r="T30" s="79" t="s">
        <v>12</v>
      </c>
      <c r="U30" s="79" t="s">
        <v>12</v>
      </c>
      <c r="V30" s="79" t="s">
        <v>12</v>
      </c>
      <c r="W30" s="79" t="s">
        <v>13</v>
      </c>
      <c r="X30" s="79" t="s">
        <v>14</v>
      </c>
      <c r="Y30" s="79" t="s">
        <v>14</v>
      </c>
      <c r="Z30" s="79" t="s">
        <v>14</v>
      </c>
      <c r="AA30" s="79" t="s">
        <v>13</v>
      </c>
      <c r="AB30" s="79" t="s">
        <v>6</v>
      </c>
      <c r="AC30" s="79" t="s">
        <v>6</v>
      </c>
      <c r="AD30" s="79" t="s">
        <v>6</v>
      </c>
      <c r="AE30" s="79" t="s">
        <v>12</v>
      </c>
      <c r="AF30" s="79" t="s">
        <v>12</v>
      </c>
      <c r="AG30" s="79" t="s">
        <v>12</v>
      </c>
      <c r="AH30" s="79" t="s">
        <v>12</v>
      </c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 t="s">
        <v>12</v>
      </c>
      <c r="E31" s="72" t="s">
        <v>13</v>
      </c>
      <c r="F31" s="72" t="s">
        <v>13</v>
      </c>
      <c r="G31" s="72" t="s">
        <v>12</v>
      </c>
      <c r="H31" s="72" t="s">
        <v>12</v>
      </c>
      <c r="I31" s="72" t="s">
        <v>13</v>
      </c>
      <c r="J31" s="72" t="s">
        <v>13</v>
      </c>
      <c r="K31" s="72" t="s">
        <v>13</v>
      </c>
      <c r="L31" s="72" t="s">
        <v>12</v>
      </c>
      <c r="M31" s="72" t="s">
        <v>12</v>
      </c>
      <c r="N31" s="72" t="s">
        <v>12</v>
      </c>
      <c r="O31" s="72" t="s">
        <v>12</v>
      </c>
      <c r="P31" s="72" t="s">
        <v>13</v>
      </c>
      <c r="Q31" s="72" t="s">
        <v>13</v>
      </c>
      <c r="R31" s="72" t="s">
        <v>14</v>
      </c>
      <c r="S31" s="72" t="s">
        <v>12</v>
      </c>
      <c r="T31" s="72" t="s">
        <v>12</v>
      </c>
      <c r="U31" s="72" t="s">
        <v>12</v>
      </c>
      <c r="V31" s="72" t="s">
        <v>12</v>
      </c>
      <c r="W31" s="72" t="s">
        <v>13</v>
      </c>
      <c r="X31" s="72" t="s">
        <v>14</v>
      </c>
      <c r="Y31" s="72" t="s">
        <v>12</v>
      </c>
      <c r="Z31" s="72" t="s">
        <v>12</v>
      </c>
      <c r="AA31" s="72" t="s">
        <v>13</v>
      </c>
      <c r="AB31" s="72" t="s">
        <v>6</v>
      </c>
      <c r="AC31" s="72" t="s">
        <v>6</v>
      </c>
      <c r="AD31" s="72" t="s">
        <v>6</v>
      </c>
      <c r="AE31" s="72" t="s">
        <v>12</v>
      </c>
      <c r="AF31" s="72" t="s">
        <v>12</v>
      </c>
      <c r="AG31" s="72" t="s">
        <v>12</v>
      </c>
      <c r="AH31" s="72" t="s">
        <v>12</v>
      </c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31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 t="s">
        <v>12</v>
      </c>
      <c r="E32" s="80" t="s">
        <v>13</v>
      </c>
      <c r="F32" s="80" t="s">
        <v>13</v>
      </c>
      <c r="G32" s="80" t="s">
        <v>12</v>
      </c>
      <c r="H32" s="80" t="s">
        <v>12</v>
      </c>
      <c r="I32" s="80" t="s">
        <v>13</v>
      </c>
      <c r="J32" s="80" t="s">
        <v>13</v>
      </c>
      <c r="K32" s="80" t="s">
        <v>13</v>
      </c>
      <c r="L32" s="80" t="s">
        <v>12</v>
      </c>
      <c r="M32" s="80" t="s">
        <v>12</v>
      </c>
      <c r="N32" s="80" t="s">
        <v>12</v>
      </c>
      <c r="O32" s="80" t="s">
        <v>12</v>
      </c>
      <c r="P32" s="80" t="s">
        <v>13</v>
      </c>
      <c r="Q32" s="80" t="s">
        <v>13</v>
      </c>
      <c r="R32" s="80" t="s">
        <v>14</v>
      </c>
      <c r="S32" s="80" t="s">
        <v>12</v>
      </c>
      <c r="T32" s="80" t="s">
        <v>12</v>
      </c>
      <c r="U32" s="80" t="s">
        <v>12</v>
      </c>
      <c r="V32" s="80" t="s">
        <v>12</v>
      </c>
      <c r="W32" s="80" t="s">
        <v>13</v>
      </c>
      <c r="X32" s="80" t="s">
        <v>14</v>
      </c>
      <c r="Y32" s="80" t="s">
        <v>12</v>
      </c>
      <c r="Z32" s="80" t="s">
        <v>12</v>
      </c>
      <c r="AA32" s="80" t="s">
        <v>13</v>
      </c>
      <c r="AB32" s="80" t="s">
        <v>6</v>
      </c>
      <c r="AC32" s="80" t="s">
        <v>6</v>
      </c>
      <c r="AD32" s="80" t="s">
        <v>6</v>
      </c>
      <c r="AE32" s="80" t="s">
        <v>12</v>
      </c>
      <c r="AF32" s="80" t="s">
        <v>12</v>
      </c>
      <c r="AG32" s="80" t="s">
        <v>12</v>
      </c>
      <c r="AH32" s="80" t="s">
        <v>12</v>
      </c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39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76" t="s">
        <v>17</v>
      </c>
      <c r="R33" s="76" t="s">
        <v>14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14</v>
      </c>
      <c r="Y33" s="76" t="s">
        <v>14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76" t="s">
        <v>17</v>
      </c>
      <c r="AF33" s="76" t="s">
        <v>17</v>
      </c>
      <c r="AG33" s="76" t="s">
        <v>17</v>
      </c>
      <c r="AH33" s="76" t="s">
        <v>17</v>
      </c>
      <c r="AI33" s="19">
        <f t="shared" si="0"/>
        <v>1</v>
      </c>
    </row>
    <row r="34" spans="1:39" ht="15.75" customHeight="1" x14ac:dyDescent="0.3">
      <c r="A34" s="211" t="s">
        <v>62</v>
      </c>
      <c r="B34" s="212"/>
      <c r="C34" s="213"/>
      <c r="D34" s="25" t="s">
        <v>17</v>
      </c>
      <c r="E34" s="25" t="s">
        <v>17</v>
      </c>
      <c r="F34" s="25" t="s">
        <v>17</v>
      </c>
      <c r="G34" s="76" t="s">
        <v>17</v>
      </c>
      <c r="H34" s="76" t="s">
        <v>17</v>
      </c>
      <c r="I34" s="25" t="s">
        <v>17</v>
      </c>
      <c r="J34" s="25" t="s">
        <v>17</v>
      </c>
      <c r="K34" s="25" t="s">
        <v>17</v>
      </c>
      <c r="L34" s="76" t="s">
        <v>17</v>
      </c>
      <c r="M34" s="76" t="s">
        <v>17</v>
      </c>
      <c r="N34" s="76" t="s">
        <v>14</v>
      </c>
      <c r="O34" s="76" t="s">
        <v>17</v>
      </c>
      <c r="P34" s="76" t="s">
        <v>17</v>
      </c>
      <c r="Q34" s="76" t="s">
        <v>17</v>
      </c>
      <c r="R34" s="76" t="s">
        <v>14</v>
      </c>
      <c r="S34" s="76" t="s">
        <v>17</v>
      </c>
      <c r="T34" s="76" t="s">
        <v>17</v>
      </c>
      <c r="U34" s="25" t="s">
        <v>17</v>
      </c>
      <c r="V34" s="76" t="s">
        <v>17</v>
      </c>
      <c r="W34" s="76" t="s">
        <v>17</v>
      </c>
      <c r="X34" s="76" t="s">
        <v>14</v>
      </c>
      <c r="Y34" s="76" t="s">
        <v>14</v>
      </c>
      <c r="Z34" s="76" t="s">
        <v>14</v>
      </c>
      <c r="AA34" s="76" t="s">
        <v>17</v>
      </c>
      <c r="AB34" s="76" t="s">
        <v>17</v>
      </c>
      <c r="AC34" s="76" t="s">
        <v>17</v>
      </c>
      <c r="AD34" s="76" t="s">
        <v>17</v>
      </c>
      <c r="AE34" s="76" t="s">
        <v>17</v>
      </c>
      <c r="AF34" s="76" t="s">
        <v>17</v>
      </c>
      <c r="AG34" s="76" t="s">
        <v>17</v>
      </c>
      <c r="AH34" s="76" t="s">
        <v>17</v>
      </c>
      <c r="AI34" s="19">
        <f t="shared" si="0"/>
        <v>1</v>
      </c>
    </row>
    <row r="35" spans="1:39" ht="15.75" customHeight="1" x14ac:dyDescent="0.3">
      <c r="A35" s="238" t="s">
        <v>63</v>
      </c>
      <c r="B35" s="239"/>
      <c r="C35" s="240"/>
      <c r="D35" s="86" t="s">
        <v>17</v>
      </c>
      <c r="E35" s="86" t="s">
        <v>17</v>
      </c>
      <c r="F35" s="86" t="s">
        <v>17</v>
      </c>
      <c r="G35" s="84" t="s">
        <v>17</v>
      </c>
      <c r="H35" s="84" t="s">
        <v>17</v>
      </c>
      <c r="I35" s="86" t="s">
        <v>17</v>
      </c>
      <c r="J35" s="86" t="s">
        <v>17</v>
      </c>
      <c r="K35" s="86" t="s">
        <v>17</v>
      </c>
      <c r="L35" s="84" t="s">
        <v>17</v>
      </c>
      <c r="M35" s="84" t="s">
        <v>17</v>
      </c>
      <c r="N35" s="84" t="s">
        <v>14</v>
      </c>
      <c r="O35" s="84" t="s">
        <v>17</v>
      </c>
      <c r="P35" s="84" t="s">
        <v>17</v>
      </c>
      <c r="Q35" s="84" t="s">
        <v>17</v>
      </c>
      <c r="R35" s="84" t="s">
        <v>14</v>
      </c>
      <c r="S35" s="84" t="s">
        <v>17</v>
      </c>
      <c r="T35" s="84" t="s">
        <v>17</v>
      </c>
      <c r="U35" s="86" t="s">
        <v>17</v>
      </c>
      <c r="V35" s="84" t="s">
        <v>17</v>
      </c>
      <c r="W35" s="84" t="s">
        <v>17</v>
      </c>
      <c r="X35" s="84" t="s">
        <v>14</v>
      </c>
      <c r="Y35" s="84" t="s">
        <v>14</v>
      </c>
      <c r="Z35" s="84" t="s">
        <v>14</v>
      </c>
      <c r="AA35" s="84" t="s">
        <v>17</v>
      </c>
      <c r="AB35" s="84" t="s">
        <v>17</v>
      </c>
      <c r="AC35" s="84" t="s">
        <v>17</v>
      </c>
      <c r="AD35" s="84" t="s">
        <v>17</v>
      </c>
      <c r="AE35" s="84" t="s">
        <v>17</v>
      </c>
      <c r="AF35" s="84" t="s">
        <v>17</v>
      </c>
      <c r="AG35" s="84" t="s">
        <v>17</v>
      </c>
      <c r="AH35" s="84" t="s">
        <v>17</v>
      </c>
      <c r="AI35" s="87">
        <f t="shared" si="0"/>
        <v>1</v>
      </c>
    </row>
    <row r="36" spans="1:39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82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</row>
    <row r="37" spans="1:39" ht="15.75" customHeight="1" x14ac:dyDescent="0.3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13"/>
      <c r="AG37" s="113"/>
      <c r="AH37" s="123"/>
      <c r="AI37" s="35"/>
    </row>
    <row r="38" spans="1:39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 t="str">
        <f>IF(AND(AD5&gt;0,COUNTA(AD6:AD37)&gt;0,COUNTA(AD6:AD37)-COUNTIF(AD6:AD37,"NB")-COUNTIF(AD30:AD31, "0")=COUNTA(AD6:AD37)),"AB","")</f>
        <v>AB</v>
      </c>
      <c r="AE38" s="37" t="str">
        <f>IF(AND(AE5&gt;0,COUNTA(AE6:AE37)&gt;0,COUNTA(AE6:AE37)-COUNTIF(AE6:AE37,"NB")-COUNTIF(AE30:AE31, "0")=COUNTA(AE6:AE37)),"AB","")</f>
        <v>AB</v>
      </c>
      <c r="AF38" s="37" t="str">
        <f>IF(AND(AF5&gt;0,COUNTA(AF6:AF37)&gt;0,COUNTA(AF6:AF37)-COUNTIF(AF6:AF37,"NB")-COUNTIF(AF30:AF31, "0")=COUNTA(AF6:AF37)),"AB","")</f>
        <v/>
      </c>
      <c r="AG38" s="37" t="str">
        <f>IF(AND(AG5&gt;0,COUNTA(AG6:AG37)&gt;0,COUNTA(AG6:AG37)-COUNTIF(AG6:AG37,"NB")-COUNTIF(AG30:AG31, "0")=COUNTA(AG6:AG37)),"AB","")</f>
        <v>AB</v>
      </c>
      <c r="AH38" s="37" t="str">
        <f>IF(AND(AH5&gt;0,COUNTA(AH6:AH37)&gt;0,COUNTA(AH6:AH37)-COUNTIF(AH6:AH37,"NB")-COUNTIF(AH30:AH31, "0")=COUNTA(AH6:AH37)),"AB","")</f>
        <v>AB</v>
      </c>
      <c r="AI38" s="35"/>
    </row>
    <row r="39" spans="1:39" ht="15.75" hidden="1" customHeight="1" x14ac:dyDescent="0.3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 t="str">
        <f>IF(AND(AD5:AD5&gt;0,COUNTA(AD6:AD35),COUNTIF(AD6:AD35,"NB")+COUNTIF(AD6:AD35,0)=COUNTA(AD6:AD35)),"ANB","")</f>
        <v/>
      </c>
      <c r="AE39" s="38" t="str">
        <f>IF(AND(AE5:AE5&gt;0,COUNTA(AE6:AE35),COUNTIF(AE6:AE35,"NB")+COUNTIF(AE6:AE35,0)=COUNTA(AE6:AE35)),"ANB","")</f>
        <v/>
      </c>
      <c r="AF39" s="38" t="str">
        <f>IF(AND(AF5:AF5&gt;0,COUNTA(AF6:AF35),COUNTIF(AF6:AF35,"NB")+COUNTIF(AF6:AF35,0)=COUNTA(AF6:AF35)),"ANB","")</f>
        <v/>
      </c>
      <c r="AG39" s="38" t="str">
        <f>IF(AND(AG5:AG5&gt;0,COUNTA(AG6:AG35),COUNTIF(AG6:AG35,"NB")+COUNTIF(AG6:AG35,0)=COUNTA(AG6:AG35)),"ANB","")</f>
        <v/>
      </c>
      <c r="AH39" s="38" t="str">
        <f>IF(AND(AH5:AH5&gt;0,COUNTA(AH6:AH35),COUNTIF(AH6:AH35,"NB")+COUNTIF(AH6:AH35,0)=COUNTA(AH6:AH35)),"ANB","")</f>
        <v/>
      </c>
    </row>
    <row r="40" spans="1:39" ht="15.75" customHeight="1" x14ac:dyDescent="0.3">
      <c r="D40" s="39"/>
      <c r="F40" s="93"/>
      <c r="I40" s="93"/>
    </row>
    <row r="41" spans="1:39" ht="15.75" customHeight="1" x14ac:dyDescent="0.3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39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39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39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39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39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39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39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4</v>
      </c>
      <c r="AH51" s="59"/>
      <c r="AI51"/>
    </row>
    <row r="52" spans="1:35" ht="15.75" customHeight="1" x14ac:dyDescent="0.3">
      <c r="A52" s="54" t="s">
        <v>109</v>
      </c>
      <c r="B52" t="s">
        <v>110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27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x14ac:dyDescent="0.3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41:AH41"/>
    <mergeCell ref="A36:C36"/>
    <mergeCell ref="A30:C30"/>
    <mergeCell ref="A31:C31"/>
    <mergeCell ref="A32:C32"/>
    <mergeCell ref="A33:C33"/>
    <mergeCell ref="A34:C34"/>
    <mergeCell ref="A35:C35"/>
    <mergeCell ref="A37:C37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6:F22">
    <cfRule type="cellIs" dxfId="630" priority="101" stopIfTrue="1" operator="between">
      <formula>"NB"</formula>
      <formula>"NB^"</formula>
    </cfRule>
    <cfRule type="cellIs" dxfId="629" priority="100" stopIfTrue="1" operator="equal">
      <formula>"M"</formula>
    </cfRule>
  </conditionalFormatting>
  <conditionalFormatting sqref="D27:F27 G6:H21">
    <cfRule type="cellIs" dxfId="628" priority="810" stopIfTrue="1" operator="equal">
      <formula>"M"</formula>
    </cfRule>
  </conditionalFormatting>
  <conditionalFormatting sqref="D27:F27">
    <cfRule type="cellIs" dxfId="627" priority="809" stopIfTrue="1" operator="equal">
      <formula>"B"</formula>
    </cfRule>
  </conditionalFormatting>
  <conditionalFormatting sqref="D28:F29">
    <cfRule type="cellIs" dxfId="626" priority="96" stopIfTrue="1" operator="equal">
      <formula>0</formula>
    </cfRule>
  </conditionalFormatting>
  <conditionalFormatting sqref="D30:F35">
    <cfRule type="cellIs" dxfId="625" priority="95" stopIfTrue="1" operator="between">
      <formula>"NB"</formula>
      <formula>"NB^"</formula>
    </cfRule>
    <cfRule type="cellIs" dxfId="624" priority="94" stopIfTrue="1" operator="equal">
      <formula>"M"</formula>
    </cfRule>
    <cfRule type="cellIs" dxfId="623" priority="93" stopIfTrue="1" operator="equal">
      <formula>"B"</formula>
    </cfRule>
  </conditionalFormatting>
  <conditionalFormatting sqref="D6:H24">
    <cfRule type="cellIs" dxfId="622" priority="99" stopIfTrue="1" operator="equal">
      <formula>"B"</formula>
    </cfRule>
  </conditionalFormatting>
  <conditionalFormatting sqref="D25:AH26">
    <cfRule type="cellIs" dxfId="621" priority="52" stopIfTrue="1" operator="between">
      <formula>"NB"</formula>
      <formula>"NB^"</formula>
    </cfRule>
    <cfRule type="cellIs" dxfId="620" priority="51" stopIfTrue="1" operator="equal">
      <formula>"M"</formula>
    </cfRule>
    <cfRule type="cellIs" dxfId="619" priority="50" stopIfTrue="1" operator="equal">
      <formula>"B"</formula>
    </cfRule>
  </conditionalFormatting>
  <conditionalFormatting sqref="G6:H21 D27:F27">
    <cfRule type="cellIs" dxfId="618" priority="811" stopIfTrue="1" operator="between">
      <formula>"NB"</formula>
      <formula>"NB^"</formula>
    </cfRule>
  </conditionalFormatting>
  <conditionalFormatting sqref="G22:H24 D23:F24">
    <cfRule type="cellIs" dxfId="617" priority="97" stopIfTrue="1" operator="equal">
      <formula>"M"</formula>
    </cfRule>
    <cfRule type="cellIs" dxfId="616" priority="98" stopIfTrue="1" operator="equal">
      <formula>"NB"</formula>
    </cfRule>
  </conditionalFormatting>
  <conditionalFormatting sqref="G27:H35 V27:AA35 L27:T35">
    <cfRule type="cellIs" dxfId="615" priority="322" stopIfTrue="1" operator="equal">
      <formula>"B"</formula>
    </cfRule>
  </conditionalFormatting>
  <conditionalFormatting sqref="G27:H35 V27:AA35">
    <cfRule type="cellIs" dxfId="614" priority="320" stopIfTrue="1" operator="equal">
      <formula>"M"</formula>
    </cfRule>
    <cfRule type="cellIs" dxfId="613" priority="321" stopIfTrue="1" operator="equal">
      <formula>"NB"</formula>
    </cfRule>
  </conditionalFormatting>
  <conditionalFormatting sqref="I6:K22">
    <cfRule type="cellIs" dxfId="612" priority="49" stopIfTrue="1" operator="between">
      <formula>"NB"</formula>
      <formula>"NB^"</formula>
    </cfRule>
    <cfRule type="cellIs" dxfId="611" priority="48" stopIfTrue="1" operator="equal">
      <formula>"M"</formula>
    </cfRule>
  </conditionalFormatting>
  <conditionalFormatting sqref="I6:K24">
    <cfRule type="cellIs" dxfId="610" priority="47" stopIfTrue="1" operator="equal">
      <formula>"B"</formula>
    </cfRule>
  </conditionalFormatting>
  <conditionalFormatting sqref="I23:K24">
    <cfRule type="cellIs" dxfId="609" priority="45" stopIfTrue="1" operator="equal">
      <formula>"M"</formula>
    </cfRule>
    <cfRule type="cellIs" dxfId="608" priority="46" stopIfTrue="1" operator="equal">
      <formula>"NB"</formula>
    </cfRule>
  </conditionalFormatting>
  <conditionalFormatting sqref="I27:K27">
    <cfRule type="cellIs" dxfId="607" priority="90" stopIfTrue="1" operator="equal">
      <formula>"B"</formula>
    </cfRule>
    <cfRule type="cellIs" dxfId="606" priority="91" stopIfTrue="1" operator="equal">
      <formula>"M"</formula>
    </cfRule>
    <cfRule type="cellIs" dxfId="605" priority="92" stopIfTrue="1" operator="between">
      <formula>"NB"</formula>
      <formula>"NB^"</formula>
    </cfRule>
  </conditionalFormatting>
  <conditionalFormatting sqref="I28:K29">
    <cfRule type="cellIs" dxfId="604" priority="44" stopIfTrue="1" operator="equal">
      <formula>0</formula>
    </cfRule>
  </conditionalFormatting>
  <conditionalFormatting sqref="I30:K35">
    <cfRule type="cellIs" dxfId="603" priority="42" stopIfTrue="1" operator="equal">
      <formula>"M"</formula>
    </cfRule>
    <cfRule type="cellIs" dxfId="602" priority="41" stopIfTrue="1" operator="equal">
      <formula>"B"</formula>
    </cfRule>
    <cfRule type="cellIs" dxfId="601" priority="43" stopIfTrue="1" operator="between">
      <formula>"NB"</formula>
      <formula>"NB^"</formula>
    </cfRule>
  </conditionalFormatting>
  <conditionalFormatting sqref="L6:T21">
    <cfRule type="cellIs" dxfId="600" priority="71" stopIfTrue="1" operator="between">
      <formula>"NB"</formula>
      <formula>"NB^"</formula>
    </cfRule>
    <cfRule type="cellIs" dxfId="599" priority="70" stopIfTrue="1" operator="equal">
      <formula>"M"</formula>
    </cfRule>
  </conditionalFormatting>
  <conditionalFormatting sqref="L6:T24">
    <cfRule type="cellIs" dxfId="598" priority="68" stopIfTrue="1" operator="equal">
      <formula>"B"</formula>
    </cfRule>
  </conditionalFormatting>
  <conditionalFormatting sqref="L22:T24">
    <cfRule type="cellIs" dxfId="597" priority="66" stopIfTrue="1" operator="equal">
      <formula>"M"</formula>
    </cfRule>
    <cfRule type="cellIs" dxfId="596" priority="67" stopIfTrue="1" operator="equal">
      <formula>"NB"</formula>
    </cfRule>
  </conditionalFormatting>
  <conditionalFormatting sqref="L27:T35">
    <cfRule type="cellIs" dxfId="595" priority="76" stopIfTrue="1" operator="equal">
      <formula>"NB"</formula>
    </cfRule>
    <cfRule type="cellIs" dxfId="594" priority="75" stopIfTrue="1" operator="equal">
      <formula>"M"</formula>
    </cfRule>
  </conditionalFormatting>
  <conditionalFormatting sqref="L28:T29">
    <cfRule type="cellIs" dxfId="593" priority="65" operator="equal">
      <formula>0</formula>
    </cfRule>
  </conditionalFormatting>
  <conditionalFormatting sqref="U18:U22">
    <cfRule type="cellIs" dxfId="592" priority="115" stopIfTrue="1" operator="equal">
      <formula>"M"</formula>
    </cfRule>
    <cfRule type="cellIs" dxfId="591" priority="116" stopIfTrue="1" operator="between">
      <formula>"NB"</formula>
      <formula>"NB^"</formula>
    </cfRule>
  </conditionalFormatting>
  <conditionalFormatting sqref="U18:U24">
    <cfRule type="cellIs" dxfId="590" priority="114" stopIfTrue="1" operator="equal">
      <formula>"B"</formula>
    </cfRule>
  </conditionalFormatting>
  <conditionalFormatting sqref="U27">
    <cfRule type="cellIs" dxfId="589" priority="117" stopIfTrue="1" operator="equal">
      <formula>"B"</formula>
    </cfRule>
    <cfRule type="cellIs" dxfId="588" priority="118" stopIfTrue="1" operator="equal">
      <formula>"M"</formula>
    </cfRule>
    <cfRule type="cellIs" dxfId="587" priority="119" stopIfTrue="1" operator="between">
      <formula>"NB"</formula>
      <formula>"NB^"</formula>
    </cfRule>
  </conditionalFormatting>
  <conditionalFormatting sqref="U28:U29">
    <cfRule type="cellIs" dxfId="586" priority="111" stopIfTrue="1" operator="equal">
      <formula>0</formula>
    </cfRule>
  </conditionalFormatting>
  <conditionalFormatting sqref="U30:U35">
    <cfRule type="cellIs" dxfId="585" priority="109" stopIfTrue="1" operator="equal">
      <formula>"M"</formula>
    </cfRule>
    <cfRule type="cellIs" dxfId="584" priority="110" stopIfTrue="1" operator="between">
      <formula>"NB"</formula>
      <formula>"NB^"</formula>
    </cfRule>
    <cfRule type="cellIs" dxfId="583" priority="108" stopIfTrue="1" operator="equal">
      <formula>"B"</formula>
    </cfRule>
  </conditionalFormatting>
  <conditionalFormatting sqref="U6:V17">
    <cfRule type="cellIs" dxfId="582" priority="21" stopIfTrue="1" operator="equal">
      <formula>"M"</formula>
    </cfRule>
    <cfRule type="cellIs" dxfId="581" priority="20" stopIfTrue="1" operator="equal">
      <formula>"B"</formula>
    </cfRule>
    <cfRule type="cellIs" dxfId="580" priority="22" stopIfTrue="1" operator="between">
      <formula>"NB"</formula>
      <formula>"NB^"</formula>
    </cfRule>
  </conditionalFormatting>
  <conditionalFormatting sqref="U23:AD24">
    <cfRule type="cellIs" dxfId="579" priority="112" stopIfTrue="1" operator="equal">
      <formula>"M"</formula>
    </cfRule>
    <cfRule type="cellIs" dxfId="578" priority="113" stopIfTrue="1" operator="equal">
      <formula>"NB"</formula>
    </cfRule>
  </conditionalFormatting>
  <conditionalFormatting sqref="V18:AA21">
    <cfRule type="cellIs" dxfId="577" priority="197" stopIfTrue="1" operator="between">
      <formula>"NB"</formula>
      <formula>"NB^"</formula>
    </cfRule>
    <cfRule type="cellIs" dxfId="576" priority="196" stopIfTrue="1" operator="equal">
      <formula>"M"</formula>
    </cfRule>
    <cfRule type="cellIs" dxfId="575" priority="195" stopIfTrue="1" operator="equal">
      <formula>"B"</formula>
    </cfRule>
  </conditionalFormatting>
  <conditionalFormatting sqref="V22:AD22">
    <cfRule type="cellIs" dxfId="574" priority="208" stopIfTrue="1" operator="equal">
      <formula>"M"</formula>
    </cfRule>
    <cfRule type="cellIs" dxfId="573" priority="209" stopIfTrue="1" operator="equal">
      <formula>"NB"</formula>
    </cfRule>
  </conditionalFormatting>
  <conditionalFormatting sqref="V22:AD24">
    <cfRule type="cellIs" dxfId="572" priority="210" stopIfTrue="1" operator="equal">
      <formula>"B"</formula>
    </cfRule>
  </conditionalFormatting>
  <conditionalFormatting sqref="V28:AH29 G28:H29">
    <cfRule type="cellIs" dxfId="571" priority="166" operator="equal">
      <formula>0</formula>
    </cfRule>
  </conditionalFormatting>
  <conditionalFormatting sqref="W9:AA17">
    <cfRule type="cellIs" dxfId="570" priority="192" stopIfTrue="1" operator="equal">
      <formula>"B"</formula>
    </cfRule>
    <cfRule type="cellIs" dxfId="569" priority="193" stopIfTrue="1" operator="equal">
      <formula>"M"</formula>
    </cfRule>
    <cfRule type="cellIs" dxfId="568" priority="194" stopIfTrue="1" operator="between">
      <formula>"NB"</formula>
      <formula>"NB^"</formula>
    </cfRule>
  </conditionalFormatting>
  <conditionalFormatting sqref="W6:AD8">
    <cfRule type="cellIs" dxfId="567" priority="154" stopIfTrue="1" operator="equal">
      <formula>"B"</formula>
    </cfRule>
    <cfRule type="cellIs" dxfId="566" priority="156" stopIfTrue="1" operator="between">
      <formula>"NB"</formula>
      <formula>"NB^"</formula>
    </cfRule>
    <cfRule type="cellIs" dxfId="565" priority="155" stopIfTrue="1" operator="equal">
      <formula>"M"</formula>
    </cfRule>
  </conditionalFormatting>
  <conditionalFormatting sqref="AB9:AD21">
    <cfRule type="cellIs" dxfId="564" priority="139" stopIfTrue="1" operator="equal">
      <formula>"B"</formula>
    </cfRule>
    <cfRule type="cellIs" dxfId="563" priority="140" stopIfTrue="1" operator="equal">
      <formula>"M"</formula>
    </cfRule>
    <cfRule type="cellIs" dxfId="562" priority="141" stopIfTrue="1" operator="between">
      <formula>"NB"</formula>
      <formula>"NB^"</formula>
    </cfRule>
  </conditionalFormatting>
  <conditionalFormatting sqref="AB27:AD29">
    <cfRule type="cellIs" dxfId="561" priority="167" stopIfTrue="1" operator="equal">
      <formula>"M"</formula>
    </cfRule>
    <cfRule type="cellIs" dxfId="560" priority="168" stopIfTrue="1" operator="equal">
      <formula>"NB"</formula>
    </cfRule>
    <cfRule type="cellIs" dxfId="559" priority="169" stopIfTrue="1" operator="equal">
      <formula>"B"</formula>
    </cfRule>
  </conditionalFormatting>
  <conditionalFormatting sqref="AB30:AD35">
    <cfRule type="cellIs" dxfId="558" priority="19" stopIfTrue="1" operator="equal">
      <formula>"B"</formula>
    </cfRule>
    <cfRule type="cellIs" dxfId="557" priority="18" stopIfTrue="1" operator="equal">
      <formula>"NB"</formula>
    </cfRule>
    <cfRule type="cellIs" dxfId="556" priority="17" stopIfTrue="1" operator="equal">
      <formula>"M"</formula>
    </cfRule>
  </conditionalFormatting>
  <conditionalFormatting sqref="AE6:AH21">
    <cfRule type="cellIs" dxfId="555" priority="7" stopIfTrue="1" operator="equal">
      <formula>"M"</formula>
    </cfRule>
    <cfRule type="cellIs" dxfId="554" priority="8" stopIfTrue="1" operator="between">
      <formula>"NB"</formula>
      <formula>"NB^"</formula>
    </cfRule>
  </conditionalFormatting>
  <conditionalFormatting sqref="AE6:AH24">
    <cfRule type="cellIs" dxfId="553" priority="3" stopIfTrue="1" operator="equal">
      <formula>"B"</formula>
    </cfRule>
  </conditionalFormatting>
  <conditionalFormatting sqref="AE22:AH24">
    <cfRule type="cellIs" dxfId="552" priority="2" stopIfTrue="1" operator="equal">
      <formula>"NB"</formula>
    </cfRule>
    <cfRule type="cellIs" dxfId="551" priority="1" stopIfTrue="1" operator="equal">
      <formula>"M"</formula>
    </cfRule>
  </conditionalFormatting>
  <conditionalFormatting sqref="AE27:AH35">
    <cfRule type="cellIs" dxfId="550" priority="6" stopIfTrue="1" operator="equal">
      <formula>"B"</formula>
    </cfRule>
    <cfRule type="cellIs" dxfId="549" priority="5" stopIfTrue="1" operator="equal">
      <formula>"NB"</formula>
    </cfRule>
    <cfRule type="cellIs" dxfId="548" priority="4" stopIfTrue="1" operator="equal">
      <formula>"M"</formula>
    </cfRule>
  </conditionalFormatting>
  <pageMargins left="0.75" right="0.75" top="1" bottom="1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R59"/>
  <sheetViews>
    <sheetView topLeftCell="E20" zoomScale="60" zoomScaleNormal="60" zoomScalePageLayoutView="90" workbookViewId="0">
      <selection activeCell="AN29" sqref="AN29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  <col min="38" max="38" width="16.44140625" bestFit="1" customWidth="1"/>
    <col min="39" max="39" width="10.44140625" bestFit="1" customWidth="1"/>
    <col min="40" max="40" width="11.44140625" bestFit="1" customWidth="1"/>
    <col min="41" max="41" width="9.554687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178</v>
      </c>
    </row>
    <row r="4" spans="1:44" s="5" customFormat="1" ht="15.75" customHeight="1" x14ac:dyDescent="0.3">
      <c r="C4" s="6"/>
      <c r="D4" s="6"/>
      <c r="G4" s="5" t="s">
        <v>6</v>
      </c>
      <c r="H4" s="5" t="s">
        <v>6</v>
      </c>
      <c r="I4" s="6"/>
      <c r="N4" s="5" t="s">
        <v>6</v>
      </c>
      <c r="O4" s="5" t="s">
        <v>6</v>
      </c>
      <c r="U4" s="5" t="s">
        <v>6</v>
      </c>
      <c r="V4" s="5" t="s">
        <v>6</v>
      </c>
      <c r="AB4" s="5" t="s">
        <v>6</v>
      </c>
      <c r="AC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859</v>
      </c>
      <c r="AN5" s="154">
        <f>AM5/AM8</f>
        <v>0.98963133640552992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130" t="s">
        <v>6</v>
      </c>
      <c r="E6" s="130" t="s">
        <v>6</v>
      </c>
      <c r="F6" s="130" t="s">
        <v>6</v>
      </c>
      <c r="G6" s="130" t="s">
        <v>12</v>
      </c>
      <c r="H6" s="130" t="s">
        <v>12</v>
      </c>
      <c r="I6" s="72" t="s">
        <v>12</v>
      </c>
      <c r="J6" s="72" t="s">
        <v>13</v>
      </c>
      <c r="K6" s="72" t="s">
        <v>13</v>
      </c>
      <c r="L6" s="72" t="s">
        <v>13</v>
      </c>
      <c r="M6" s="72" t="s">
        <v>6</v>
      </c>
      <c r="N6" s="72" t="s">
        <v>6</v>
      </c>
      <c r="O6" s="72" t="s">
        <v>6</v>
      </c>
      <c r="P6" s="72" t="s">
        <v>6</v>
      </c>
      <c r="Q6" s="72" t="s">
        <v>6</v>
      </c>
      <c r="R6" s="72" t="s">
        <v>6</v>
      </c>
      <c r="S6" s="72" t="s">
        <v>13</v>
      </c>
      <c r="T6" s="72" t="s">
        <v>13</v>
      </c>
      <c r="U6" s="72" t="s">
        <v>12</v>
      </c>
      <c r="V6" s="72" t="s">
        <v>13</v>
      </c>
      <c r="W6" s="72" t="s">
        <v>13</v>
      </c>
      <c r="X6" s="72" t="s">
        <v>12</v>
      </c>
      <c r="Y6" s="72" t="s">
        <v>12</v>
      </c>
      <c r="Z6" s="72" t="s">
        <v>13</v>
      </c>
      <c r="AA6" s="72" t="s">
        <v>6</v>
      </c>
      <c r="AB6" s="72" t="s">
        <v>13</v>
      </c>
      <c r="AC6" s="72" t="s">
        <v>13</v>
      </c>
      <c r="AD6" s="72" t="s">
        <v>13</v>
      </c>
      <c r="AE6" s="72" t="s">
        <v>12</v>
      </c>
      <c r="AF6" s="72" t="s">
        <v>12</v>
      </c>
      <c r="AG6" s="72" t="s">
        <v>12</v>
      </c>
      <c r="AH6" s="72" t="s">
        <v>12</v>
      </c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2</v>
      </c>
      <c r="AN6" s="159">
        <f>AM6/AM8</f>
        <v>2.304147465437788E-3</v>
      </c>
      <c r="AO6" s="155"/>
    </row>
    <row r="7" spans="1:44" ht="15.75" customHeight="1" x14ac:dyDescent="0.3">
      <c r="A7" s="205" t="s">
        <v>16</v>
      </c>
      <c r="B7" s="206"/>
      <c r="C7" s="207"/>
      <c r="D7" s="129" t="s">
        <v>17</v>
      </c>
      <c r="E7" s="129" t="s">
        <v>17</v>
      </c>
      <c r="F7" s="129" t="s">
        <v>17</v>
      </c>
      <c r="G7" s="129" t="s">
        <v>17</v>
      </c>
      <c r="H7" s="129" t="s">
        <v>17</v>
      </c>
      <c r="I7" s="14" t="s">
        <v>17</v>
      </c>
      <c r="J7" s="14" t="s">
        <v>17</v>
      </c>
      <c r="K7" s="14" t="s">
        <v>17</v>
      </c>
      <c r="L7" s="14" t="s">
        <v>17</v>
      </c>
      <c r="M7" s="14" t="s">
        <v>17</v>
      </c>
      <c r="N7" s="14" t="s">
        <v>17</v>
      </c>
      <c r="O7" s="14" t="s">
        <v>17</v>
      </c>
      <c r="P7" s="14" t="s">
        <v>17</v>
      </c>
      <c r="Q7" s="14" t="s">
        <v>17</v>
      </c>
      <c r="R7" s="14" t="s">
        <v>17</v>
      </c>
      <c r="S7" s="14" t="s">
        <v>17</v>
      </c>
      <c r="T7" s="14" t="s">
        <v>17</v>
      </c>
      <c r="U7" s="14" t="s">
        <v>17</v>
      </c>
      <c r="V7" s="14" t="s">
        <v>17</v>
      </c>
      <c r="W7" s="14" t="s">
        <v>17</v>
      </c>
      <c r="X7" s="14" t="s">
        <v>17</v>
      </c>
      <c r="Y7" s="14" t="s">
        <v>17</v>
      </c>
      <c r="Z7" s="14" t="s">
        <v>17</v>
      </c>
      <c r="AA7" s="14" t="s">
        <v>17</v>
      </c>
      <c r="AB7" s="14" t="s">
        <v>17</v>
      </c>
      <c r="AC7" s="14" t="s">
        <v>17</v>
      </c>
      <c r="AD7" s="14" t="s">
        <v>17</v>
      </c>
      <c r="AE7" s="14" t="s">
        <v>17</v>
      </c>
      <c r="AF7" s="14" t="s">
        <v>17</v>
      </c>
      <c r="AG7" s="14" t="s">
        <v>17</v>
      </c>
      <c r="AH7" s="14" t="s">
        <v>17</v>
      </c>
      <c r="AI7" s="17">
        <f t="shared" ref="AI7:AI35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7</v>
      </c>
      <c r="AN7" s="163">
        <f>AM7/AM8</f>
        <v>8.0645161290322578E-3</v>
      </c>
      <c r="AO7" s="155"/>
    </row>
    <row r="8" spans="1:44" ht="15.75" customHeight="1" x14ac:dyDescent="0.3">
      <c r="A8" s="211" t="s">
        <v>164</v>
      </c>
      <c r="B8" s="212"/>
      <c r="C8" s="213"/>
      <c r="D8" s="131" t="s">
        <v>17</v>
      </c>
      <c r="E8" s="131" t="s">
        <v>17</v>
      </c>
      <c r="F8" s="131" t="s">
        <v>17</v>
      </c>
      <c r="G8" s="131" t="s">
        <v>17</v>
      </c>
      <c r="H8" s="131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8" t="s">
        <v>17</v>
      </c>
      <c r="AI8" s="19">
        <f t="shared" si="0"/>
        <v>1</v>
      </c>
      <c r="AK8" s="164" t="s">
        <v>21</v>
      </c>
      <c r="AL8" s="165" t="s">
        <v>21</v>
      </c>
      <c r="AM8" s="165">
        <f>SUM(AM5:AM7)</f>
        <v>868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132" t="s">
        <v>17</v>
      </c>
      <c r="E9" s="132" t="s">
        <v>17</v>
      </c>
      <c r="F9" s="132" t="s">
        <v>17</v>
      </c>
      <c r="G9" s="132" t="s">
        <v>17</v>
      </c>
      <c r="H9" s="132" t="s">
        <v>17</v>
      </c>
      <c r="I9" s="132" t="s">
        <v>17</v>
      </c>
      <c r="J9" s="132" t="s">
        <v>17</v>
      </c>
      <c r="K9" s="132" t="s">
        <v>17</v>
      </c>
      <c r="L9" s="132" t="s">
        <v>17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17</v>
      </c>
      <c r="U9" s="74" t="s">
        <v>17</v>
      </c>
      <c r="V9" s="74" t="s">
        <v>17</v>
      </c>
      <c r="W9" s="74" t="s">
        <v>17</v>
      </c>
      <c r="X9" s="74" t="s">
        <v>17</v>
      </c>
      <c r="Y9" s="74" t="s">
        <v>17</v>
      </c>
      <c r="Z9" s="74" t="s">
        <v>17</v>
      </c>
      <c r="AA9" s="74" t="s">
        <v>17</v>
      </c>
      <c r="AB9" s="74" t="s">
        <v>17</v>
      </c>
      <c r="AC9" s="74" t="s">
        <v>17</v>
      </c>
      <c r="AD9" s="74" t="s">
        <v>17</v>
      </c>
      <c r="AE9" s="74" t="s">
        <v>17</v>
      </c>
      <c r="AF9" s="74" t="s">
        <v>17</v>
      </c>
      <c r="AG9" s="74" t="s">
        <v>17</v>
      </c>
      <c r="AH9" s="74" t="s">
        <v>17</v>
      </c>
      <c r="AI9" s="13">
        <f t="shared" si="0"/>
        <v>1</v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133" t="s">
        <v>17</v>
      </c>
      <c r="E10" s="133" t="s">
        <v>17</v>
      </c>
      <c r="F10" s="133" t="s">
        <v>17</v>
      </c>
      <c r="G10" s="133" t="s">
        <v>17</v>
      </c>
      <c r="H10" s="133" t="s">
        <v>17</v>
      </c>
      <c r="I10" s="133" t="s">
        <v>17</v>
      </c>
      <c r="J10" s="133" t="s">
        <v>17</v>
      </c>
      <c r="K10" s="133" t="s">
        <v>17</v>
      </c>
      <c r="L10" s="133" t="s">
        <v>17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17</v>
      </c>
      <c r="U10" s="75" t="s">
        <v>17</v>
      </c>
      <c r="V10" s="75" t="s">
        <v>17</v>
      </c>
      <c r="W10" s="75" t="s">
        <v>17</v>
      </c>
      <c r="X10" s="75" t="s">
        <v>17</v>
      </c>
      <c r="Y10" s="75" t="s">
        <v>17</v>
      </c>
      <c r="Z10" s="75" t="s">
        <v>17</v>
      </c>
      <c r="AA10" s="75" t="s">
        <v>17</v>
      </c>
      <c r="AB10" s="75" t="s">
        <v>17</v>
      </c>
      <c r="AC10" s="75" t="s">
        <v>17</v>
      </c>
      <c r="AD10" s="75" t="s">
        <v>17</v>
      </c>
      <c r="AE10" s="75" t="s">
        <v>17</v>
      </c>
      <c r="AF10" s="75" t="s">
        <v>17</v>
      </c>
      <c r="AG10" s="75" t="s">
        <v>17</v>
      </c>
      <c r="AH10" s="75" t="s">
        <v>17</v>
      </c>
      <c r="AI10" s="21">
        <f t="shared" si="0"/>
        <v>1</v>
      </c>
      <c r="AK10" s="155" t="s">
        <v>17</v>
      </c>
      <c r="AL10" s="155"/>
      <c r="AM10" s="155" cm="1">
        <f t="array" ref="AM10:AM15">COUNTIFS(D6:AH35,AK10:AK15)</f>
        <v>704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133" t="s">
        <v>17</v>
      </c>
      <c r="E11" s="133" t="s">
        <v>17</v>
      </c>
      <c r="F11" s="133" t="s">
        <v>17</v>
      </c>
      <c r="G11" s="133" t="s">
        <v>17</v>
      </c>
      <c r="H11" s="133" t="s">
        <v>17</v>
      </c>
      <c r="I11" s="133" t="s">
        <v>17</v>
      </c>
      <c r="J11" s="133" t="s">
        <v>17</v>
      </c>
      <c r="K11" s="133" t="s">
        <v>17</v>
      </c>
      <c r="L11" s="133" t="s">
        <v>17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17</v>
      </c>
      <c r="U11" s="75" t="s">
        <v>17</v>
      </c>
      <c r="V11" s="75" t="s">
        <v>17</v>
      </c>
      <c r="W11" s="75" t="s">
        <v>17</v>
      </c>
      <c r="X11" s="75" t="s">
        <v>17</v>
      </c>
      <c r="Y11" s="75" t="s">
        <v>17</v>
      </c>
      <c r="Z11" s="75" t="s">
        <v>17</v>
      </c>
      <c r="AA11" s="75" t="s">
        <v>17</v>
      </c>
      <c r="AB11" s="75" t="s">
        <v>17</v>
      </c>
      <c r="AC11" s="75" t="s">
        <v>17</v>
      </c>
      <c r="AD11" s="75" t="s">
        <v>17</v>
      </c>
      <c r="AE11" s="75" t="s">
        <v>17</v>
      </c>
      <c r="AF11" s="75" t="s">
        <v>17</v>
      </c>
      <c r="AG11" s="75" t="s">
        <v>17</v>
      </c>
      <c r="AH11" s="75" t="s">
        <v>17</v>
      </c>
      <c r="AI11" s="21">
        <f t="shared" si="0"/>
        <v>1</v>
      </c>
      <c r="AK11" s="155" t="s">
        <v>6</v>
      </c>
      <c r="AL11" s="155"/>
      <c r="AM11" s="155">
        <v>39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133" t="s">
        <v>17</v>
      </c>
      <c r="E12" s="133" t="s">
        <v>17</v>
      </c>
      <c r="F12" s="133" t="s">
        <v>17</v>
      </c>
      <c r="G12" s="133" t="s">
        <v>17</v>
      </c>
      <c r="H12" s="133" t="s">
        <v>17</v>
      </c>
      <c r="I12" s="133" t="s">
        <v>17</v>
      </c>
      <c r="J12" s="133" t="s">
        <v>17</v>
      </c>
      <c r="K12" s="133" t="s">
        <v>17</v>
      </c>
      <c r="L12" s="133" t="s">
        <v>17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17</v>
      </c>
      <c r="U12" s="75" t="s">
        <v>17</v>
      </c>
      <c r="V12" s="75" t="s">
        <v>17</v>
      </c>
      <c r="W12" s="75" t="s">
        <v>17</v>
      </c>
      <c r="X12" s="75" t="s">
        <v>17</v>
      </c>
      <c r="Y12" s="75" t="s">
        <v>17</v>
      </c>
      <c r="Z12" s="75" t="s">
        <v>17</v>
      </c>
      <c r="AA12" s="75" t="s">
        <v>17</v>
      </c>
      <c r="AB12" s="75" t="s">
        <v>17</v>
      </c>
      <c r="AC12" s="75" t="s">
        <v>17</v>
      </c>
      <c r="AD12" s="75" t="s">
        <v>17</v>
      </c>
      <c r="AE12" s="75" t="s">
        <v>17</v>
      </c>
      <c r="AF12" s="75" t="s">
        <v>17</v>
      </c>
      <c r="AG12" s="75" t="s">
        <v>17</v>
      </c>
      <c r="AH12" s="75" t="s">
        <v>17</v>
      </c>
      <c r="AI12" s="21">
        <f t="shared" si="0"/>
        <v>1</v>
      </c>
      <c r="AK12" s="155" t="s">
        <v>13</v>
      </c>
      <c r="AL12" s="155"/>
      <c r="AM12" s="155">
        <v>60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133" t="s">
        <v>17</v>
      </c>
      <c r="E13" s="133" t="s">
        <v>17</v>
      </c>
      <c r="F13" s="133" t="s">
        <v>17</v>
      </c>
      <c r="G13" s="133" t="s">
        <v>17</v>
      </c>
      <c r="H13" s="133" t="s">
        <v>17</v>
      </c>
      <c r="I13" s="133" t="s">
        <v>17</v>
      </c>
      <c r="J13" s="133" t="s">
        <v>17</v>
      </c>
      <c r="K13" s="133" t="s">
        <v>17</v>
      </c>
      <c r="L13" s="133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17</v>
      </c>
      <c r="U13" s="75" t="s">
        <v>17</v>
      </c>
      <c r="V13" s="75" t="s">
        <v>17</v>
      </c>
      <c r="W13" s="75" t="s">
        <v>17</v>
      </c>
      <c r="X13" s="75" t="s">
        <v>17</v>
      </c>
      <c r="Y13" s="75" t="s">
        <v>17</v>
      </c>
      <c r="Z13" s="75" t="s">
        <v>17</v>
      </c>
      <c r="AA13" s="75" t="s">
        <v>17</v>
      </c>
      <c r="AB13" s="75" t="s">
        <v>17</v>
      </c>
      <c r="AC13" s="75" t="s">
        <v>17</v>
      </c>
      <c r="AD13" s="75" t="s">
        <v>17</v>
      </c>
      <c r="AE13" s="75" t="s">
        <v>17</v>
      </c>
      <c r="AF13" s="75" t="s">
        <v>17</v>
      </c>
      <c r="AG13" s="75" t="s">
        <v>17</v>
      </c>
      <c r="AH13" s="75" t="s">
        <v>17</v>
      </c>
      <c r="AI13" s="21">
        <f t="shared" si="0"/>
        <v>1</v>
      </c>
      <c r="AK13" s="155" t="s">
        <v>12</v>
      </c>
      <c r="AL13" s="155"/>
      <c r="AM13" s="155">
        <v>56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129" t="s">
        <v>17</v>
      </c>
      <c r="E14" s="129" t="s">
        <v>17</v>
      </c>
      <c r="F14" s="129" t="s">
        <v>17</v>
      </c>
      <c r="G14" s="129" t="s">
        <v>17</v>
      </c>
      <c r="H14" s="129" t="s">
        <v>17</v>
      </c>
      <c r="I14" s="129" t="s">
        <v>17</v>
      </c>
      <c r="J14" s="129" t="s">
        <v>17</v>
      </c>
      <c r="K14" s="129" t="s">
        <v>17</v>
      </c>
      <c r="L14" s="129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17</v>
      </c>
      <c r="U14" s="73" t="s">
        <v>17</v>
      </c>
      <c r="V14" s="73" t="s">
        <v>17</v>
      </c>
      <c r="W14" s="73" t="s">
        <v>17</v>
      </c>
      <c r="X14" s="73" t="s">
        <v>17</v>
      </c>
      <c r="Y14" s="73" t="s">
        <v>17</v>
      </c>
      <c r="Z14" s="73" t="s">
        <v>17</v>
      </c>
      <c r="AA14" s="73" t="s">
        <v>17</v>
      </c>
      <c r="AB14" s="73" t="s">
        <v>17</v>
      </c>
      <c r="AC14" s="73" t="s">
        <v>17</v>
      </c>
      <c r="AD14" s="73" t="s">
        <v>17</v>
      </c>
      <c r="AE14" s="73" t="s">
        <v>17</v>
      </c>
      <c r="AF14" s="73" t="s">
        <v>17</v>
      </c>
      <c r="AG14" s="73" t="s">
        <v>17</v>
      </c>
      <c r="AH14" s="73" t="s">
        <v>17</v>
      </c>
      <c r="AI14" s="17">
        <f t="shared" si="0"/>
        <v>1</v>
      </c>
      <c r="AK14" s="155" t="s">
        <v>14</v>
      </c>
      <c r="AL14" s="155"/>
      <c r="AM14" s="155">
        <v>2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132" t="s">
        <v>17</v>
      </c>
      <c r="E15" s="132" t="s">
        <v>17</v>
      </c>
      <c r="F15" s="132" t="s">
        <v>17</v>
      </c>
      <c r="G15" s="132" t="s">
        <v>17</v>
      </c>
      <c r="H15" s="132" t="s">
        <v>17</v>
      </c>
      <c r="I15" s="132" t="s">
        <v>17</v>
      </c>
      <c r="J15" s="132" t="s">
        <v>17</v>
      </c>
      <c r="K15" s="132" t="s">
        <v>17</v>
      </c>
      <c r="L15" s="132" t="s">
        <v>17</v>
      </c>
      <c r="M15" s="132" t="s">
        <v>17</v>
      </c>
      <c r="N15" s="132" t="s">
        <v>17</v>
      </c>
      <c r="O15" s="132" t="s">
        <v>17</v>
      </c>
      <c r="P15" s="132" t="s">
        <v>17</v>
      </c>
      <c r="Q15" s="132" t="s">
        <v>17</v>
      </c>
      <c r="R15" s="132" t="s">
        <v>17</v>
      </c>
      <c r="S15" s="132" t="s">
        <v>17</v>
      </c>
      <c r="T15" s="132" t="s">
        <v>17</v>
      </c>
      <c r="U15" s="132" t="s">
        <v>17</v>
      </c>
      <c r="V15" s="132" t="s">
        <v>17</v>
      </c>
      <c r="W15" s="132" t="s">
        <v>17</v>
      </c>
      <c r="X15" s="132" t="s">
        <v>17</v>
      </c>
      <c r="Y15" s="132" t="s">
        <v>17</v>
      </c>
      <c r="Z15" s="132" t="s">
        <v>17</v>
      </c>
      <c r="AA15" s="132" t="s">
        <v>17</v>
      </c>
      <c r="AB15" s="132" t="s">
        <v>17</v>
      </c>
      <c r="AC15" s="132" t="s">
        <v>17</v>
      </c>
      <c r="AD15" s="132" t="s">
        <v>17</v>
      </c>
      <c r="AE15" s="132" t="s">
        <v>17</v>
      </c>
      <c r="AF15" s="132" t="s">
        <v>17</v>
      </c>
      <c r="AG15" s="132" t="s">
        <v>17</v>
      </c>
      <c r="AH15" s="132" t="s">
        <v>17</v>
      </c>
      <c r="AI15" s="13">
        <f t="shared" si="0"/>
        <v>1</v>
      </c>
      <c r="AK15" s="155" t="s">
        <v>19</v>
      </c>
      <c r="AL15" s="155"/>
      <c r="AM15" s="155">
        <v>7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133" t="s">
        <v>17</v>
      </c>
      <c r="E16" s="133" t="s">
        <v>17</v>
      </c>
      <c r="F16" s="133" t="s">
        <v>17</v>
      </c>
      <c r="G16" s="133" t="s">
        <v>17</v>
      </c>
      <c r="H16" s="133" t="s">
        <v>17</v>
      </c>
      <c r="I16" s="133" t="s">
        <v>17</v>
      </c>
      <c r="J16" s="133" t="s">
        <v>17</v>
      </c>
      <c r="K16" s="133" t="s">
        <v>17</v>
      </c>
      <c r="L16" s="133" t="s">
        <v>17</v>
      </c>
      <c r="M16" s="133" t="s">
        <v>17</v>
      </c>
      <c r="N16" s="133" t="s">
        <v>17</v>
      </c>
      <c r="O16" s="133" t="s">
        <v>17</v>
      </c>
      <c r="P16" s="133" t="s">
        <v>17</v>
      </c>
      <c r="Q16" s="133" t="s">
        <v>17</v>
      </c>
      <c r="R16" s="133" t="s">
        <v>17</v>
      </c>
      <c r="S16" s="133" t="s">
        <v>17</v>
      </c>
      <c r="T16" s="133" t="s">
        <v>17</v>
      </c>
      <c r="U16" s="133" t="s">
        <v>17</v>
      </c>
      <c r="V16" s="133" t="s">
        <v>17</v>
      </c>
      <c r="W16" s="133" t="s">
        <v>17</v>
      </c>
      <c r="X16" s="133" t="s">
        <v>17</v>
      </c>
      <c r="Y16" s="133" t="s">
        <v>17</v>
      </c>
      <c r="Z16" s="133" t="s">
        <v>17</v>
      </c>
      <c r="AA16" s="133" t="s">
        <v>17</v>
      </c>
      <c r="AB16" s="133" t="s">
        <v>17</v>
      </c>
      <c r="AC16" s="133" t="s">
        <v>17</v>
      </c>
      <c r="AD16" s="133" t="s">
        <v>17</v>
      </c>
      <c r="AE16" s="133" t="s">
        <v>17</v>
      </c>
      <c r="AF16" s="133" t="s">
        <v>17</v>
      </c>
      <c r="AG16" s="133" t="s">
        <v>17</v>
      </c>
      <c r="AH16" s="133" t="s">
        <v>17</v>
      </c>
      <c r="AI16" s="21">
        <f t="shared" si="0"/>
        <v>1</v>
      </c>
      <c r="AK16" s="155" t="s">
        <v>32</v>
      </c>
      <c r="AL16" s="155"/>
      <c r="AM16" s="155">
        <f>SUM(AM10:AM15)</f>
        <v>868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33" t="s">
        <v>17</v>
      </c>
      <c r="E17" s="133" t="s">
        <v>17</v>
      </c>
      <c r="F17" s="133" t="s">
        <v>17</v>
      </c>
      <c r="G17" s="133" t="s">
        <v>17</v>
      </c>
      <c r="H17" s="133" t="s">
        <v>17</v>
      </c>
      <c r="I17" s="133" t="s">
        <v>17</v>
      </c>
      <c r="J17" s="133" t="s">
        <v>17</v>
      </c>
      <c r="K17" s="133" t="s">
        <v>17</v>
      </c>
      <c r="L17" s="133" t="s">
        <v>17</v>
      </c>
      <c r="M17" s="133" t="s">
        <v>17</v>
      </c>
      <c r="N17" s="133" t="s">
        <v>17</v>
      </c>
      <c r="O17" s="133" t="s">
        <v>17</v>
      </c>
      <c r="P17" s="133" t="s">
        <v>17</v>
      </c>
      <c r="Q17" s="133" t="s">
        <v>17</v>
      </c>
      <c r="R17" s="133" t="s">
        <v>17</v>
      </c>
      <c r="S17" s="133" t="s">
        <v>17</v>
      </c>
      <c r="T17" s="133" t="s">
        <v>17</v>
      </c>
      <c r="U17" s="133" t="s">
        <v>17</v>
      </c>
      <c r="V17" s="133" t="s">
        <v>17</v>
      </c>
      <c r="W17" s="133" t="s">
        <v>17</v>
      </c>
      <c r="X17" s="133" t="s">
        <v>17</v>
      </c>
      <c r="Y17" s="133" t="s">
        <v>17</v>
      </c>
      <c r="Z17" s="133" t="s">
        <v>17</v>
      </c>
      <c r="AA17" s="133" t="s">
        <v>17</v>
      </c>
      <c r="AB17" s="133" t="s">
        <v>17</v>
      </c>
      <c r="AC17" s="133" t="s">
        <v>17</v>
      </c>
      <c r="AD17" s="133" t="s">
        <v>17</v>
      </c>
      <c r="AE17" s="133" t="s">
        <v>17</v>
      </c>
      <c r="AF17" s="133" t="s">
        <v>17</v>
      </c>
      <c r="AG17" s="133" t="s">
        <v>17</v>
      </c>
      <c r="AH17" s="133" t="s">
        <v>17</v>
      </c>
      <c r="AI17" s="17">
        <f t="shared" si="0"/>
        <v>1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132" t="s">
        <v>17</v>
      </c>
      <c r="E18" s="132" t="s">
        <v>17</v>
      </c>
      <c r="F18" s="132" t="s">
        <v>17</v>
      </c>
      <c r="G18" s="132" t="s">
        <v>17</v>
      </c>
      <c r="H18" s="132" t="s">
        <v>17</v>
      </c>
      <c r="I18" s="22" t="s">
        <v>17</v>
      </c>
      <c r="J18" s="22" t="s">
        <v>17</v>
      </c>
      <c r="K18" s="22" t="s">
        <v>17</v>
      </c>
      <c r="L18" s="22" t="s">
        <v>17</v>
      </c>
      <c r="M18" s="22" t="s">
        <v>17</v>
      </c>
      <c r="N18" s="22" t="s">
        <v>17</v>
      </c>
      <c r="O18" s="22" t="s">
        <v>17</v>
      </c>
      <c r="P18" s="22" t="s">
        <v>17</v>
      </c>
      <c r="Q18" s="22" t="s">
        <v>17</v>
      </c>
      <c r="R18" s="22" t="s">
        <v>17</v>
      </c>
      <c r="S18" s="22" t="s">
        <v>17</v>
      </c>
      <c r="T18" s="22" t="s">
        <v>17</v>
      </c>
      <c r="U18" s="22" t="s">
        <v>17</v>
      </c>
      <c r="V18" s="22" t="s">
        <v>17</v>
      </c>
      <c r="W18" s="22" t="s">
        <v>17</v>
      </c>
      <c r="X18" s="22" t="s">
        <v>17</v>
      </c>
      <c r="Y18" s="22" t="s">
        <v>17</v>
      </c>
      <c r="Z18" s="22" t="s">
        <v>17</v>
      </c>
      <c r="AA18" s="22" t="s">
        <v>17</v>
      </c>
      <c r="AB18" s="22" t="s">
        <v>17</v>
      </c>
      <c r="AC18" s="22" t="s">
        <v>17</v>
      </c>
      <c r="AD18" s="22" t="s">
        <v>17</v>
      </c>
      <c r="AE18" s="22" t="s">
        <v>17</v>
      </c>
      <c r="AF18" s="22" t="s">
        <v>17</v>
      </c>
      <c r="AG18" s="22" t="s">
        <v>17</v>
      </c>
      <c r="AH18" s="22" t="s">
        <v>17</v>
      </c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133" t="s">
        <v>17</v>
      </c>
      <c r="E19" s="133" t="s">
        <v>17</v>
      </c>
      <c r="F19" s="133" t="s">
        <v>17</v>
      </c>
      <c r="G19" s="133" t="s">
        <v>17</v>
      </c>
      <c r="H19" s="133" t="s">
        <v>17</v>
      </c>
      <c r="I19" s="23" t="s">
        <v>17</v>
      </c>
      <c r="J19" s="23" t="s">
        <v>17</v>
      </c>
      <c r="K19" s="23" t="s">
        <v>17</v>
      </c>
      <c r="L19" s="23" t="s">
        <v>17</v>
      </c>
      <c r="M19" s="23" t="s">
        <v>17</v>
      </c>
      <c r="N19" s="23" t="s">
        <v>17</v>
      </c>
      <c r="O19" s="23" t="s">
        <v>17</v>
      </c>
      <c r="P19" s="23" t="s">
        <v>17</v>
      </c>
      <c r="Q19" s="23" t="s">
        <v>17</v>
      </c>
      <c r="R19" s="23" t="s">
        <v>17</v>
      </c>
      <c r="S19" s="23" t="s">
        <v>17</v>
      </c>
      <c r="T19" s="23" t="s">
        <v>17</v>
      </c>
      <c r="U19" s="23" t="s">
        <v>17</v>
      </c>
      <c r="V19" s="23" t="s">
        <v>17</v>
      </c>
      <c r="W19" s="23" t="s">
        <v>17</v>
      </c>
      <c r="X19" s="23" t="s">
        <v>17</v>
      </c>
      <c r="Y19" s="23" t="s">
        <v>17</v>
      </c>
      <c r="Z19" s="23" t="s">
        <v>17</v>
      </c>
      <c r="AA19" s="23" t="s">
        <v>17</v>
      </c>
      <c r="AB19" s="23" t="s">
        <v>17</v>
      </c>
      <c r="AC19" s="23" t="s">
        <v>17</v>
      </c>
      <c r="AD19" s="23" t="s">
        <v>17</v>
      </c>
      <c r="AE19" s="23" t="s">
        <v>17</v>
      </c>
      <c r="AF19" s="23" t="s">
        <v>17</v>
      </c>
      <c r="AG19" s="23" t="s">
        <v>17</v>
      </c>
      <c r="AH19" s="23" t="s">
        <v>17</v>
      </c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133" t="s">
        <v>17</v>
      </c>
      <c r="E20" s="133" t="s">
        <v>17</v>
      </c>
      <c r="F20" s="133" t="s">
        <v>17</v>
      </c>
      <c r="G20" s="133" t="s">
        <v>17</v>
      </c>
      <c r="H20" s="133" t="s">
        <v>17</v>
      </c>
      <c r="I20" s="23" t="s">
        <v>17</v>
      </c>
      <c r="J20" s="23" t="s">
        <v>17</v>
      </c>
      <c r="K20" s="23" t="s">
        <v>17</v>
      </c>
      <c r="L20" s="23" t="s">
        <v>17</v>
      </c>
      <c r="M20" s="23" t="s">
        <v>17</v>
      </c>
      <c r="N20" s="23" t="s">
        <v>17</v>
      </c>
      <c r="O20" s="23" t="s">
        <v>17</v>
      </c>
      <c r="P20" s="23" t="s">
        <v>17</v>
      </c>
      <c r="Q20" s="23" t="s">
        <v>17</v>
      </c>
      <c r="R20" s="23" t="s">
        <v>17</v>
      </c>
      <c r="S20" s="23" t="s">
        <v>17</v>
      </c>
      <c r="T20" s="23" t="s">
        <v>17</v>
      </c>
      <c r="U20" s="23" t="s">
        <v>17</v>
      </c>
      <c r="V20" s="23" t="s">
        <v>17</v>
      </c>
      <c r="W20" s="23" t="s">
        <v>17</v>
      </c>
      <c r="X20" s="23" t="s">
        <v>17</v>
      </c>
      <c r="Y20" s="23" t="s">
        <v>17</v>
      </c>
      <c r="Z20" s="23" t="s">
        <v>17</v>
      </c>
      <c r="AA20" s="23" t="s">
        <v>17</v>
      </c>
      <c r="AB20" s="23" t="s">
        <v>17</v>
      </c>
      <c r="AC20" s="23" t="s">
        <v>17</v>
      </c>
      <c r="AD20" s="23" t="s">
        <v>17</v>
      </c>
      <c r="AE20" s="23" t="s">
        <v>17</v>
      </c>
      <c r="AF20" s="23" t="s">
        <v>17</v>
      </c>
      <c r="AG20" s="23" t="s">
        <v>17</v>
      </c>
      <c r="AH20" s="23" t="s">
        <v>17</v>
      </c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129" t="s">
        <v>17</v>
      </c>
      <c r="E21" s="129" t="s">
        <v>17</v>
      </c>
      <c r="F21" s="129" t="s">
        <v>17</v>
      </c>
      <c r="G21" s="129" t="s">
        <v>17</v>
      </c>
      <c r="H21" s="129" t="s">
        <v>17</v>
      </c>
      <c r="I21" s="14" t="s">
        <v>17</v>
      </c>
      <c r="J21" s="14" t="s">
        <v>17</v>
      </c>
      <c r="K21" s="14" t="s">
        <v>17</v>
      </c>
      <c r="L21" s="14" t="s">
        <v>17</v>
      </c>
      <c r="M21" s="14" t="s">
        <v>17</v>
      </c>
      <c r="N21" s="14" t="s">
        <v>17</v>
      </c>
      <c r="O21" s="14" t="s">
        <v>17</v>
      </c>
      <c r="P21" s="14" t="s">
        <v>17</v>
      </c>
      <c r="Q21" s="14" t="s">
        <v>17</v>
      </c>
      <c r="R21" s="14" t="s">
        <v>17</v>
      </c>
      <c r="S21" s="14" t="s">
        <v>17</v>
      </c>
      <c r="T21" s="14" t="s">
        <v>17</v>
      </c>
      <c r="U21" s="14" t="s">
        <v>17</v>
      </c>
      <c r="V21" s="14" t="s">
        <v>17</v>
      </c>
      <c r="W21" s="14" t="s">
        <v>17</v>
      </c>
      <c r="X21" s="14" t="s">
        <v>17</v>
      </c>
      <c r="Y21" s="14" t="s">
        <v>17</v>
      </c>
      <c r="Z21" s="14" t="s">
        <v>17</v>
      </c>
      <c r="AA21" s="14" t="s">
        <v>17</v>
      </c>
      <c r="AB21" s="14" t="s">
        <v>17</v>
      </c>
      <c r="AC21" s="14" t="s">
        <v>17</v>
      </c>
      <c r="AD21" s="14" t="s">
        <v>17</v>
      </c>
      <c r="AE21" s="14" t="s">
        <v>17</v>
      </c>
      <c r="AF21" s="14" t="s">
        <v>17</v>
      </c>
      <c r="AG21" s="14" t="s">
        <v>17</v>
      </c>
      <c r="AH21" s="14" t="s">
        <v>17</v>
      </c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134" t="s">
        <v>17</v>
      </c>
      <c r="E22" s="134" t="s">
        <v>17</v>
      </c>
      <c r="F22" s="134" t="s">
        <v>17</v>
      </c>
      <c r="G22" s="134" t="s">
        <v>17</v>
      </c>
      <c r="H22" s="134" t="s">
        <v>17</v>
      </c>
      <c r="I22" s="24" t="s">
        <v>17</v>
      </c>
      <c r="J22" s="24" t="s">
        <v>17</v>
      </c>
      <c r="K22" s="24" t="s">
        <v>17</v>
      </c>
      <c r="L22" s="24" t="s">
        <v>17</v>
      </c>
      <c r="M22" s="24" t="s">
        <v>17</v>
      </c>
      <c r="N22" s="24" t="s">
        <v>17</v>
      </c>
      <c r="O22" s="24" t="s">
        <v>17</v>
      </c>
      <c r="P22" s="24" t="s">
        <v>17</v>
      </c>
      <c r="Q22" s="24" t="s">
        <v>17</v>
      </c>
      <c r="R22" s="24" t="s">
        <v>17</v>
      </c>
      <c r="S22" s="24" t="s">
        <v>17</v>
      </c>
      <c r="T22" s="24" t="s">
        <v>17</v>
      </c>
      <c r="U22" s="24" t="s">
        <v>17</v>
      </c>
      <c r="V22" s="24" t="s">
        <v>17</v>
      </c>
      <c r="W22" s="24" t="s">
        <v>17</v>
      </c>
      <c r="X22" s="24" t="s">
        <v>19</v>
      </c>
      <c r="Y22" s="24" t="s">
        <v>17</v>
      </c>
      <c r="Z22" s="24" t="s">
        <v>17</v>
      </c>
      <c r="AA22" s="24" t="s">
        <v>17</v>
      </c>
      <c r="AB22" s="24" t="s">
        <v>17</v>
      </c>
      <c r="AC22" s="24" t="s">
        <v>17</v>
      </c>
      <c r="AD22" s="24" t="s">
        <v>17</v>
      </c>
      <c r="AE22" s="24" t="s">
        <v>17</v>
      </c>
      <c r="AF22" s="24" t="s">
        <v>17</v>
      </c>
      <c r="AG22" s="24" t="s">
        <v>19</v>
      </c>
      <c r="AH22" s="24" t="s">
        <v>19</v>
      </c>
      <c r="AI22" s="19">
        <f t="shared" si="0"/>
        <v>0.90322580645161288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132" t="s">
        <v>17</v>
      </c>
      <c r="E23" s="132" t="s">
        <v>17</v>
      </c>
      <c r="F23" s="132" t="s">
        <v>17</v>
      </c>
      <c r="G23" s="132" t="s">
        <v>17</v>
      </c>
      <c r="H23" s="132" t="s">
        <v>17</v>
      </c>
      <c r="I23" s="132" t="s">
        <v>17</v>
      </c>
      <c r="J23" s="132" t="s">
        <v>17</v>
      </c>
      <c r="K23" s="132" t="s">
        <v>17</v>
      </c>
      <c r="L23" s="132" t="s">
        <v>17</v>
      </c>
      <c r="M23" s="74" t="s">
        <v>17</v>
      </c>
      <c r="N23" s="74" t="s">
        <v>17</v>
      </c>
      <c r="O23" s="74" t="s">
        <v>17</v>
      </c>
      <c r="P23" s="74" t="s">
        <v>17</v>
      </c>
      <c r="Q23" s="74" t="s">
        <v>17</v>
      </c>
      <c r="R23" s="74" t="s">
        <v>17</v>
      </c>
      <c r="S23" s="74" t="s">
        <v>17</v>
      </c>
      <c r="T23" s="74" t="s">
        <v>17</v>
      </c>
      <c r="U23" s="74" t="s">
        <v>17</v>
      </c>
      <c r="V23" s="74" t="s">
        <v>17</v>
      </c>
      <c r="W23" s="74" t="s">
        <v>17</v>
      </c>
      <c r="X23" s="74" t="s">
        <v>19</v>
      </c>
      <c r="Y23" s="74" t="s">
        <v>17</v>
      </c>
      <c r="Z23" s="74" t="s">
        <v>17</v>
      </c>
      <c r="AA23" s="74" t="s">
        <v>17</v>
      </c>
      <c r="AB23" s="74" t="s">
        <v>17</v>
      </c>
      <c r="AC23" s="74" t="s">
        <v>17</v>
      </c>
      <c r="AD23" s="74" t="s">
        <v>17</v>
      </c>
      <c r="AE23" s="74" t="s">
        <v>17</v>
      </c>
      <c r="AF23" s="74" t="s">
        <v>19</v>
      </c>
      <c r="AG23" s="74" t="s">
        <v>17</v>
      </c>
      <c r="AH23" s="74" t="s">
        <v>17</v>
      </c>
      <c r="AI23" s="13">
        <f t="shared" si="0"/>
        <v>0.93548387096774188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29" t="s">
        <v>17</v>
      </c>
      <c r="E24" s="129" t="s">
        <v>17</v>
      </c>
      <c r="F24" s="129" t="s">
        <v>17</v>
      </c>
      <c r="G24" s="129" t="s">
        <v>17</v>
      </c>
      <c r="H24" s="129" t="s">
        <v>17</v>
      </c>
      <c r="I24" s="129" t="s">
        <v>17</v>
      </c>
      <c r="J24" s="129" t="s">
        <v>17</v>
      </c>
      <c r="K24" s="129" t="s">
        <v>17</v>
      </c>
      <c r="L24" s="129" t="s">
        <v>17</v>
      </c>
      <c r="M24" s="73" t="s">
        <v>17</v>
      </c>
      <c r="N24" s="73" t="s">
        <v>17</v>
      </c>
      <c r="O24" s="73" t="s">
        <v>17</v>
      </c>
      <c r="P24" s="73" t="s">
        <v>17</v>
      </c>
      <c r="Q24" s="73" t="s">
        <v>17</v>
      </c>
      <c r="R24" s="73" t="s">
        <v>17</v>
      </c>
      <c r="S24" s="73" t="s">
        <v>17</v>
      </c>
      <c r="T24" s="73" t="s">
        <v>17</v>
      </c>
      <c r="U24" s="73" t="s">
        <v>17</v>
      </c>
      <c r="V24" s="73" t="s">
        <v>17</v>
      </c>
      <c r="W24" s="73" t="s">
        <v>17</v>
      </c>
      <c r="X24" s="73" t="s">
        <v>19</v>
      </c>
      <c r="Y24" s="73" t="s">
        <v>17</v>
      </c>
      <c r="Z24" s="73" t="s">
        <v>17</v>
      </c>
      <c r="AA24" s="73" t="s">
        <v>17</v>
      </c>
      <c r="AB24" s="73" t="s">
        <v>17</v>
      </c>
      <c r="AC24" s="73" t="s">
        <v>17</v>
      </c>
      <c r="AD24" s="73" t="s">
        <v>17</v>
      </c>
      <c r="AE24" s="73" t="s">
        <v>17</v>
      </c>
      <c r="AF24" s="73" t="s">
        <v>19</v>
      </c>
      <c r="AG24" s="73" t="s">
        <v>17</v>
      </c>
      <c r="AH24" s="73" t="s">
        <v>17</v>
      </c>
      <c r="AI24" s="17">
        <f t="shared" si="0"/>
        <v>0.93548387096774188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134" t="s">
        <v>17</v>
      </c>
      <c r="E25" s="134" t="s">
        <v>17</v>
      </c>
      <c r="F25" s="134" t="s">
        <v>17</v>
      </c>
      <c r="G25" s="134" t="s">
        <v>17</v>
      </c>
      <c r="H25" s="134" t="s">
        <v>17</v>
      </c>
      <c r="I25" s="134" t="s">
        <v>17</v>
      </c>
      <c r="J25" s="134" t="s">
        <v>17</v>
      </c>
      <c r="K25" s="134" t="s">
        <v>17</v>
      </c>
      <c r="L25" s="134" t="s">
        <v>17</v>
      </c>
      <c r="M25" s="134" t="s">
        <v>17</v>
      </c>
      <c r="N25" s="134" t="s">
        <v>17</v>
      </c>
      <c r="O25" s="134" t="s">
        <v>17</v>
      </c>
      <c r="P25" s="134" t="s">
        <v>17</v>
      </c>
      <c r="Q25" s="134" t="s">
        <v>17</v>
      </c>
      <c r="R25" s="134" t="s">
        <v>17</v>
      </c>
      <c r="S25" s="76" t="s">
        <v>17</v>
      </c>
      <c r="T25" s="76" t="s">
        <v>17</v>
      </c>
      <c r="U25" s="76" t="s">
        <v>17</v>
      </c>
      <c r="V25" s="76" t="s">
        <v>17</v>
      </c>
      <c r="W25" s="90" t="s">
        <v>17</v>
      </c>
      <c r="X25" s="90" t="s">
        <v>17</v>
      </c>
      <c r="Y25" s="90" t="s">
        <v>14</v>
      </c>
      <c r="Z25" s="24" t="s">
        <v>17</v>
      </c>
      <c r="AA25" s="24" t="s">
        <v>17</v>
      </c>
      <c r="AB25" s="24" t="s">
        <v>17</v>
      </c>
      <c r="AC25" s="24" t="s">
        <v>17</v>
      </c>
      <c r="AD25" s="24" t="s">
        <v>17</v>
      </c>
      <c r="AE25" s="24" t="s">
        <v>17</v>
      </c>
      <c r="AF25" s="24" t="s">
        <v>17</v>
      </c>
      <c r="AG25" s="24" t="s">
        <v>17</v>
      </c>
      <c r="AH25" s="24" t="s">
        <v>17</v>
      </c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x14ac:dyDescent="0.3">
      <c r="A26" s="211" t="s">
        <v>42</v>
      </c>
      <c r="B26" s="212"/>
      <c r="C26" s="213"/>
      <c r="D26" s="134" t="s">
        <v>17</v>
      </c>
      <c r="E26" s="134" t="s">
        <v>17</v>
      </c>
      <c r="F26" s="134" t="s">
        <v>17</v>
      </c>
      <c r="G26" s="134" t="s">
        <v>17</v>
      </c>
      <c r="H26" s="134" t="s">
        <v>17</v>
      </c>
      <c r="I26" s="134" t="s">
        <v>17</v>
      </c>
      <c r="J26" s="134" t="s">
        <v>17</v>
      </c>
      <c r="K26" s="134" t="s">
        <v>17</v>
      </c>
      <c r="L26" s="134" t="s">
        <v>17</v>
      </c>
      <c r="M26" s="76" t="s">
        <v>17</v>
      </c>
      <c r="N26" s="76" t="s">
        <v>17</v>
      </c>
      <c r="O26" s="76" t="s">
        <v>17</v>
      </c>
      <c r="P26" s="76" t="s">
        <v>17</v>
      </c>
      <c r="Q26" s="76" t="s">
        <v>17</v>
      </c>
      <c r="R26" s="76" t="s">
        <v>17</v>
      </c>
      <c r="S26" s="76" t="s">
        <v>17</v>
      </c>
      <c r="T26" s="76" t="s">
        <v>17</v>
      </c>
      <c r="U26" s="76" t="s">
        <v>17</v>
      </c>
      <c r="V26" s="76" t="s">
        <v>17</v>
      </c>
      <c r="W26" s="76" t="s">
        <v>17</v>
      </c>
      <c r="X26" s="76" t="s">
        <v>17</v>
      </c>
      <c r="Y26" s="76" t="s">
        <v>14</v>
      </c>
      <c r="Z26" s="76" t="s">
        <v>17</v>
      </c>
      <c r="AA26" s="76" t="s">
        <v>17</v>
      </c>
      <c r="AB26" s="76" t="s">
        <v>17</v>
      </c>
      <c r="AC26" s="76" t="s">
        <v>17</v>
      </c>
      <c r="AD26" s="76" t="s">
        <v>17</v>
      </c>
      <c r="AE26" s="76" t="s">
        <v>17</v>
      </c>
      <c r="AF26" s="76" t="s">
        <v>17</v>
      </c>
      <c r="AG26" s="76" t="s">
        <v>17</v>
      </c>
      <c r="AH26" s="76" t="s">
        <v>17</v>
      </c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130" t="s">
        <v>6</v>
      </c>
      <c r="E27" s="130" t="s">
        <v>6</v>
      </c>
      <c r="F27" s="130" t="s">
        <v>6</v>
      </c>
      <c r="G27" s="130" t="s">
        <v>12</v>
      </c>
      <c r="H27" s="27" t="s">
        <v>12</v>
      </c>
      <c r="I27" s="27" t="s">
        <v>12</v>
      </c>
      <c r="J27" s="27" t="s">
        <v>13</v>
      </c>
      <c r="K27" s="27" t="s">
        <v>13</v>
      </c>
      <c r="L27" s="27" t="s">
        <v>13</v>
      </c>
      <c r="M27" s="27" t="s">
        <v>6</v>
      </c>
      <c r="N27" s="27" t="s">
        <v>6</v>
      </c>
      <c r="O27" s="27" t="s">
        <v>6</v>
      </c>
      <c r="P27" s="27" t="s">
        <v>6</v>
      </c>
      <c r="Q27" s="27" t="s">
        <v>6</v>
      </c>
      <c r="R27" s="27" t="s">
        <v>6</v>
      </c>
      <c r="S27" s="27" t="s">
        <v>13</v>
      </c>
      <c r="T27" s="27" t="s">
        <v>13</v>
      </c>
      <c r="U27" s="27" t="s">
        <v>12</v>
      </c>
      <c r="V27" s="27" t="s">
        <v>12</v>
      </c>
      <c r="W27" s="27" t="s">
        <v>13</v>
      </c>
      <c r="X27" s="27" t="s">
        <v>12</v>
      </c>
      <c r="Y27" s="27" t="s">
        <v>12</v>
      </c>
      <c r="Z27" s="27" t="s">
        <v>13</v>
      </c>
      <c r="AA27" s="27" t="s">
        <v>13</v>
      </c>
      <c r="AB27" s="27" t="s">
        <v>13</v>
      </c>
      <c r="AC27" s="27" t="s">
        <v>13</v>
      </c>
      <c r="AD27" s="27" t="s">
        <v>12</v>
      </c>
      <c r="AE27" s="27" t="s">
        <v>12</v>
      </c>
      <c r="AF27" s="27" t="s">
        <v>12</v>
      </c>
      <c r="AG27" s="27" t="s">
        <v>12</v>
      </c>
      <c r="AH27" s="27" t="s">
        <v>12</v>
      </c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135">
        <v>3</v>
      </c>
      <c r="E28" s="135">
        <v>2</v>
      </c>
      <c r="F28" s="135" t="s">
        <v>49</v>
      </c>
      <c r="G28" s="135" t="s">
        <v>49</v>
      </c>
      <c r="H28" s="28" t="s">
        <v>49</v>
      </c>
      <c r="I28" s="28" t="s">
        <v>49</v>
      </c>
      <c r="J28" s="28">
        <v>2</v>
      </c>
      <c r="K28" s="28">
        <v>3</v>
      </c>
      <c r="L28" s="28">
        <v>3</v>
      </c>
      <c r="M28" s="28">
        <v>3</v>
      </c>
      <c r="N28" s="28">
        <v>3</v>
      </c>
      <c r="O28" s="28" t="s">
        <v>175</v>
      </c>
      <c r="P28" s="28">
        <v>2</v>
      </c>
      <c r="Q28" s="28" t="s">
        <v>49</v>
      </c>
      <c r="R28" s="28" t="s">
        <v>49</v>
      </c>
      <c r="S28" s="28" t="s">
        <v>49</v>
      </c>
      <c r="T28" s="28" t="s">
        <v>49</v>
      </c>
      <c r="U28" s="28">
        <v>2</v>
      </c>
      <c r="V28" s="28">
        <v>2</v>
      </c>
      <c r="W28" s="28">
        <v>0</v>
      </c>
      <c r="X28" s="28">
        <v>2</v>
      </c>
      <c r="Y28" s="28">
        <v>2</v>
      </c>
      <c r="Z28" s="28">
        <v>2</v>
      </c>
      <c r="AA28" s="28">
        <v>2</v>
      </c>
      <c r="AB28" s="28">
        <v>2</v>
      </c>
      <c r="AC28" s="28" t="s">
        <v>49</v>
      </c>
      <c r="AD28" s="28" t="s">
        <v>50</v>
      </c>
      <c r="AE28" s="28" t="s">
        <v>49</v>
      </c>
      <c r="AF28" s="28" t="s">
        <v>49</v>
      </c>
      <c r="AG28" s="28">
        <v>2</v>
      </c>
      <c r="AH28" s="28">
        <v>2</v>
      </c>
      <c r="AI28" s="17">
        <f>IF(COUNTA(D28:AH28)&gt;0,(COUNTA(D28:AH28)-COUNTIF(D28:AH28,"NB")-COUNTIF(D28:AH28,"DN")-COUNTIF(D28:AH28,"An")-COUNTIF(D28:AH28,"NB^")-COUNTIF(D28:AH28,0))/COUNTA(D28:AH28),"")</f>
        <v>0.967741935483871</v>
      </c>
      <c r="AK28" s="172" t="s">
        <v>52</v>
      </c>
      <c r="AL28" s="173">
        <f>COUNTIFS(D28:AH28,"&lt;&gt;"&amp;AL32)</f>
        <v>30</v>
      </c>
      <c r="AM28" s="174">
        <f>AL28/AL31</f>
        <v>0.967741935483871</v>
      </c>
      <c r="AN28" s="175">
        <f>COUNTIFS(D28:AH28,AM33)</f>
        <v>1</v>
      </c>
      <c r="AO28" s="176">
        <f>AN28/AL31</f>
        <v>3.2258064516129031E-2</v>
      </c>
    </row>
    <row r="29" spans="1:41" ht="15.75" customHeight="1" thickBot="1" x14ac:dyDescent="0.35">
      <c r="A29" s="220" t="s">
        <v>53</v>
      </c>
      <c r="B29" s="221"/>
      <c r="C29" s="222"/>
      <c r="D29" s="136" t="s">
        <v>120</v>
      </c>
      <c r="E29" s="136" t="s">
        <v>126</v>
      </c>
      <c r="F29" s="136" t="s">
        <v>130</v>
      </c>
      <c r="G29" s="136">
        <v>0.02</v>
      </c>
      <c r="H29" s="78">
        <v>0.04</v>
      </c>
      <c r="I29" s="78">
        <v>0.6</v>
      </c>
      <c r="J29" s="78" t="s">
        <v>136</v>
      </c>
      <c r="K29" s="78">
        <v>0</v>
      </c>
      <c r="L29" s="78" t="s">
        <v>125</v>
      </c>
      <c r="M29" s="78" t="s">
        <v>130</v>
      </c>
      <c r="N29" s="78">
        <v>0</v>
      </c>
      <c r="O29" s="78">
        <v>0.5</v>
      </c>
      <c r="P29" s="78">
        <v>1.3</v>
      </c>
      <c r="Q29" s="78" t="s">
        <v>179</v>
      </c>
      <c r="R29" s="78" t="s">
        <v>180</v>
      </c>
      <c r="S29" s="78" t="s">
        <v>133</v>
      </c>
      <c r="T29" s="78" t="s">
        <v>181</v>
      </c>
      <c r="U29" s="78">
        <v>0</v>
      </c>
      <c r="V29" s="78">
        <v>0</v>
      </c>
      <c r="W29" s="78">
        <v>0</v>
      </c>
      <c r="X29" s="78">
        <v>0</v>
      </c>
      <c r="Y29" s="78">
        <v>0</v>
      </c>
      <c r="Z29" s="78">
        <v>0</v>
      </c>
      <c r="AA29" s="78">
        <v>0</v>
      </c>
      <c r="AB29" s="78">
        <v>0</v>
      </c>
      <c r="AC29" s="78" t="s">
        <v>126</v>
      </c>
      <c r="AD29" s="78" t="s">
        <v>130</v>
      </c>
      <c r="AE29" s="78">
        <v>0.6</v>
      </c>
      <c r="AF29" s="78">
        <v>0</v>
      </c>
      <c r="AG29" s="78">
        <v>0</v>
      </c>
      <c r="AH29" s="78">
        <v>0</v>
      </c>
      <c r="AI29" s="19">
        <f>IF(COUNTA(D29:AH29)&gt;0,(COUNTA(D29:AH29)-COUNTIF(D29:AH29,"NB")-COUNTIF(D29:AH29,"DN")-COUNTIF(D29:AH29,"An")-COUNTIF(D29:AH29,"NB^")-COUNTIF(D29:AH29,0))/COUNTA(D29:AH29),"")</f>
        <v>0.58064516129032262</v>
      </c>
      <c r="AK29" s="177" t="s">
        <v>55</v>
      </c>
      <c r="AL29" s="178">
        <f>COUNTIFS(D29:AH29,"&lt;&gt;"&amp;AL32)</f>
        <v>18</v>
      </c>
      <c r="AM29" s="179">
        <f>AL29/AL31</f>
        <v>0.58064516129032262</v>
      </c>
      <c r="AN29" s="180">
        <f>COUNTIFS(D29:AH29,AL32)</f>
        <v>13</v>
      </c>
      <c r="AO29" s="181">
        <f>AN29/AL31</f>
        <v>0.41935483870967744</v>
      </c>
    </row>
    <row r="30" spans="1:41" ht="15.75" customHeight="1" x14ac:dyDescent="0.3">
      <c r="A30" s="232" t="s">
        <v>56</v>
      </c>
      <c r="B30" s="233"/>
      <c r="C30" s="234"/>
      <c r="D30" s="137" t="s">
        <v>6</v>
      </c>
      <c r="E30" s="137" t="s">
        <v>6</v>
      </c>
      <c r="F30" s="137" t="s">
        <v>6</v>
      </c>
      <c r="G30" s="137" t="s">
        <v>12</v>
      </c>
      <c r="H30" s="137" t="s">
        <v>12</v>
      </c>
      <c r="I30" s="79" t="s">
        <v>12</v>
      </c>
      <c r="J30" s="79" t="s">
        <v>13</v>
      </c>
      <c r="K30" s="79" t="s">
        <v>13</v>
      </c>
      <c r="L30" s="79" t="s">
        <v>13</v>
      </c>
      <c r="M30" s="79" t="s">
        <v>6</v>
      </c>
      <c r="N30" s="79" t="s">
        <v>6</v>
      </c>
      <c r="O30" s="79" t="s">
        <v>6</v>
      </c>
      <c r="P30" s="79" t="s">
        <v>6</v>
      </c>
      <c r="Q30" s="79" t="s">
        <v>6</v>
      </c>
      <c r="R30" s="79" t="s">
        <v>6</v>
      </c>
      <c r="S30" s="79" t="s">
        <v>13</v>
      </c>
      <c r="T30" s="79" t="s">
        <v>13</v>
      </c>
      <c r="U30" s="79" t="s">
        <v>12</v>
      </c>
      <c r="V30" s="79" t="s">
        <v>13</v>
      </c>
      <c r="W30" s="79" t="s">
        <v>13</v>
      </c>
      <c r="X30" s="79" t="s">
        <v>12</v>
      </c>
      <c r="Y30" s="79" t="s">
        <v>12</v>
      </c>
      <c r="Z30" s="79" t="s">
        <v>13</v>
      </c>
      <c r="AA30" s="79" t="s">
        <v>6</v>
      </c>
      <c r="AB30" s="79" t="s">
        <v>13</v>
      </c>
      <c r="AC30" s="79" t="s">
        <v>13</v>
      </c>
      <c r="AD30" s="79" t="s">
        <v>13</v>
      </c>
      <c r="AE30" s="79" t="s">
        <v>12</v>
      </c>
      <c r="AF30" s="79" t="s">
        <v>12</v>
      </c>
      <c r="AG30" s="79" t="s">
        <v>12</v>
      </c>
      <c r="AH30" s="79" t="s">
        <v>12</v>
      </c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130" t="s">
        <v>6</v>
      </c>
      <c r="E31" s="130" t="s">
        <v>13</v>
      </c>
      <c r="F31" s="130" t="s">
        <v>6</v>
      </c>
      <c r="G31" s="130" t="s">
        <v>12</v>
      </c>
      <c r="H31" s="130" t="s">
        <v>12</v>
      </c>
      <c r="I31" s="72" t="s">
        <v>12</v>
      </c>
      <c r="J31" s="72" t="s">
        <v>13</v>
      </c>
      <c r="K31" s="72" t="s">
        <v>13</v>
      </c>
      <c r="L31" s="72" t="s">
        <v>13</v>
      </c>
      <c r="M31" s="72" t="s">
        <v>13</v>
      </c>
      <c r="N31" s="72" t="s">
        <v>13</v>
      </c>
      <c r="O31" s="72" t="s">
        <v>13</v>
      </c>
      <c r="P31" s="72" t="s">
        <v>6</v>
      </c>
      <c r="Q31" s="72" t="s">
        <v>6</v>
      </c>
      <c r="R31" s="72" t="s">
        <v>6</v>
      </c>
      <c r="S31" s="72" t="s">
        <v>13</v>
      </c>
      <c r="T31" s="72" t="s">
        <v>13</v>
      </c>
      <c r="U31" s="72" t="s">
        <v>12</v>
      </c>
      <c r="V31" s="72" t="s">
        <v>12</v>
      </c>
      <c r="W31" s="72" t="s">
        <v>13</v>
      </c>
      <c r="X31" s="72" t="s">
        <v>12</v>
      </c>
      <c r="Y31" s="72" t="s">
        <v>12</v>
      </c>
      <c r="Z31" s="72" t="s">
        <v>13</v>
      </c>
      <c r="AA31" s="72" t="s">
        <v>13</v>
      </c>
      <c r="AB31" s="72" t="s">
        <v>13</v>
      </c>
      <c r="AC31" s="72" t="s">
        <v>13</v>
      </c>
      <c r="AD31" s="72" t="s">
        <v>12</v>
      </c>
      <c r="AE31" s="72" t="s">
        <v>12</v>
      </c>
      <c r="AF31" s="72" t="s">
        <v>12</v>
      </c>
      <c r="AG31" s="72" t="s">
        <v>12</v>
      </c>
      <c r="AH31" s="72" t="s">
        <v>12</v>
      </c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31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138" t="s">
        <v>6</v>
      </c>
      <c r="E32" s="138" t="s">
        <v>13</v>
      </c>
      <c r="F32" s="138" t="s">
        <v>6</v>
      </c>
      <c r="G32" s="138" t="s">
        <v>12</v>
      </c>
      <c r="H32" s="138" t="s">
        <v>12</v>
      </c>
      <c r="I32" s="80" t="s">
        <v>12</v>
      </c>
      <c r="J32" s="80" t="s">
        <v>13</v>
      </c>
      <c r="K32" s="80" t="s">
        <v>13</v>
      </c>
      <c r="L32" s="80" t="s">
        <v>13</v>
      </c>
      <c r="M32" s="80" t="s">
        <v>13</v>
      </c>
      <c r="N32" s="80" t="s">
        <v>13</v>
      </c>
      <c r="O32" s="80" t="s">
        <v>13</v>
      </c>
      <c r="P32" s="80" t="s">
        <v>6</v>
      </c>
      <c r="Q32" s="80" t="s">
        <v>6</v>
      </c>
      <c r="R32" s="80" t="s">
        <v>6</v>
      </c>
      <c r="S32" s="80" t="s">
        <v>13</v>
      </c>
      <c r="T32" s="80" t="s">
        <v>13</v>
      </c>
      <c r="U32" s="80" t="s">
        <v>12</v>
      </c>
      <c r="V32" s="80" t="s">
        <v>12</v>
      </c>
      <c r="W32" s="80" t="s">
        <v>13</v>
      </c>
      <c r="X32" s="80" t="s">
        <v>12</v>
      </c>
      <c r="Y32" s="80" t="s">
        <v>12</v>
      </c>
      <c r="Z32" s="80" t="s">
        <v>13</v>
      </c>
      <c r="AA32" s="80" t="s">
        <v>13</v>
      </c>
      <c r="AB32" s="80" t="s">
        <v>13</v>
      </c>
      <c r="AC32" s="80" t="s">
        <v>13</v>
      </c>
      <c r="AD32" s="80" t="s">
        <v>12</v>
      </c>
      <c r="AE32" s="80" t="s">
        <v>12</v>
      </c>
      <c r="AF32" s="80" t="s">
        <v>12</v>
      </c>
      <c r="AG32" s="80" t="s">
        <v>12</v>
      </c>
      <c r="AH32" s="80" t="s">
        <v>12</v>
      </c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134" t="s">
        <v>17</v>
      </c>
      <c r="E33" s="134" t="s">
        <v>17</v>
      </c>
      <c r="F33" s="134" t="s">
        <v>17</v>
      </c>
      <c r="G33" s="134" t="s">
        <v>17</v>
      </c>
      <c r="H33" s="134" t="s">
        <v>17</v>
      </c>
      <c r="I33" s="134" t="s">
        <v>17</v>
      </c>
      <c r="J33" s="134" t="s">
        <v>17</v>
      </c>
      <c r="K33" s="134" t="s">
        <v>17</v>
      </c>
      <c r="L33" s="134" t="s">
        <v>17</v>
      </c>
      <c r="M33" s="134" t="s">
        <v>17</v>
      </c>
      <c r="N33" s="134" t="s">
        <v>17</v>
      </c>
      <c r="O33" s="134" t="s">
        <v>17</v>
      </c>
      <c r="P33" s="134" t="s">
        <v>17</v>
      </c>
      <c r="Q33" s="134" t="s">
        <v>17</v>
      </c>
      <c r="R33" s="134" t="s">
        <v>17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76" t="s">
        <v>17</v>
      </c>
      <c r="AF33" s="76" t="s">
        <v>17</v>
      </c>
      <c r="AG33" s="76" t="s">
        <v>17</v>
      </c>
      <c r="AH33" s="76" t="s">
        <v>17</v>
      </c>
      <c r="AI33" s="19">
        <f t="shared" si="0"/>
        <v>1</v>
      </c>
    </row>
    <row r="34" spans="1:44" ht="15.75" customHeight="1" x14ac:dyDescent="0.3">
      <c r="A34" s="211" t="s">
        <v>62</v>
      </c>
      <c r="B34" s="212"/>
      <c r="C34" s="213"/>
      <c r="D34" s="134" t="s">
        <v>17</v>
      </c>
      <c r="E34" s="134" t="s">
        <v>17</v>
      </c>
      <c r="F34" s="134" t="s">
        <v>17</v>
      </c>
      <c r="G34" s="134" t="s">
        <v>17</v>
      </c>
      <c r="H34" s="134" t="s">
        <v>17</v>
      </c>
      <c r="I34" s="24" t="s">
        <v>17</v>
      </c>
      <c r="J34" s="24" t="s">
        <v>17</v>
      </c>
      <c r="K34" s="24" t="s">
        <v>17</v>
      </c>
      <c r="L34" s="24" t="s">
        <v>17</v>
      </c>
      <c r="M34" s="24" t="s">
        <v>17</v>
      </c>
      <c r="N34" s="24" t="s">
        <v>17</v>
      </c>
      <c r="O34" s="24" t="s">
        <v>17</v>
      </c>
      <c r="P34" s="24" t="s">
        <v>17</v>
      </c>
      <c r="Q34" s="24" t="s">
        <v>17</v>
      </c>
      <c r="R34" s="24" t="s">
        <v>17</v>
      </c>
      <c r="S34" s="24" t="s">
        <v>17</v>
      </c>
      <c r="T34" s="24" t="s">
        <v>17</v>
      </c>
      <c r="U34" s="24" t="s">
        <v>17</v>
      </c>
      <c r="V34" s="24" t="s">
        <v>17</v>
      </c>
      <c r="W34" s="24" t="s">
        <v>17</v>
      </c>
      <c r="X34" s="24" t="s">
        <v>17</v>
      </c>
      <c r="Y34" s="24" t="s">
        <v>17</v>
      </c>
      <c r="Z34" s="24" t="s">
        <v>17</v>
      </c>
      <c r="AA34" s="24" t="s">
        <v>17</v>
      </c>
      <c r="AB34" s="24" t="s">
        <v>17</v>
      </c>
      <c r="AC34" s="24" t="s">
        <v>17</v>
      </c>
      <c r="AD34" s="24" t="s">
        <v>17</v>
      </c>
      <c r="AE34" s="24" t="s">
        <v>17</v>
      </c>
      <c r="AF34" s="24" t="s">
        <v>17</v>
      </c>
      <c r="AG34" s="24" t="s">
        <v>17</v>
      </c>
      <c r="AH34" s="24" t="s">
        <v>17</v>
      </c>
      <c r="AI34" s="19">
        <f t="shared" si="0"/>
        <v>1</v>
      </c>
    </row>
    <row r="35" spans="1:44" ht="15.75" customHeight="1" thickBot="1" x14ac:dyDescent="0.35">
      <c r="A35" s="238" t="s">
        <v>63</v>
      </c>
      <c r="B35" s="239"/>
      <c r="C35" s="240"/>
      <c r="D35" s="139" t="s">
        <v>17</v>
      </c>
      <c r="E35" s="139" t="s">
        <v>17</v>
      </c>
      <c r="F35" s="139" t="s">
        <v>17</v>
      </c>
      <c r="G35" s="139" t="s">
        <v>17</v>
      </c>
      <c r="H35" s="139" t="s">
        <v>17</v>
      </c>
      <c r="I35" s="85" t="s">
        <v>17</v>
      </c>
      <c r="J35" s="85" t="s">
        <v>17</v>
      </c>
      <c r="K35" s="85" t="s">
        <v>17</v>
      </c>
      <c r="L35" s="85" t="s">
        <v>17</v>
      </c>
      <c r="M35" s="85" t="s">
        <v>17</v>
      </c>
      <c r="N35" s="85" t="s">
        <v>17</v>
      </c>
      <c r="O35" s="85" t="s">
        <v>17</v>
      </c>
      <c r="P35" s="85" t="s">
        <v>17</v>
      </c>
      <c r="Q35" s="85" t="s">
        <v>17</v>
      </c>
      <c r="R35" s="85" t="s">
        <v>17</v>
      </c>
      <c r="S35" s="85" t="s">
        <v>17</v>
      </c>
      <c r="T35" s="85" t="s">
        <v>17</v>
      </c>
      <c r="U35" s="85" t="s">
        <v>17</v>
      </c>
      <c r="V35" s="85" t="s">
        <v>17</v>
      </c>
      <c r="W35" s="85" t="s">
        <v>17</v>
      </c>
      <c r="X35" s="85" t="s">
        <v>17</v>
      </c>
      <c r="Y35" s="85" t="s">
        <v>17</v>
      </c>
      <c r="Z35" s="85" t="s">
        <v>17</v>
      </c>
      <c r="AA35" s="85" t="s">
        <v>17</v>
      </c>
      <c r="AB35" s="85" t="s">
        <v>17</v>
      </c>
      <c r="AC35" s="85" t="s">
        <v>17</v>
      </c>
      <c r="AD35" s="85" t="s">
        <v>17</v>
      </c>
      <c r="AE35" s="85" t="s">
        <v>17</v>
      </c>
      <c r="AF35" s="85" t="s">
        <v>17</v>
      </c>
      <c r="AG35" s="85" t="s">
        <v>17</v>
      </c>
      <c r="AH35" s="85" t="s">
        <v>17</v>
      </c>
      <c r="AI35" s="87">
        <f t="shared" si="0"/>
        <v>1</v>
      </c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>AB</v>
      </c>
      <c r="E38" s="37" t="str">
        <f>IF(AND(E5&gt;0,COUNTA(E6:E37)&gt;0,COUNTA(E6:E37)-COUNTIF(E6:E37,"NB")-COUNTIF(E30:E31, "0")=COUNTA(E6:E37)),"AB","")</f>
        <v>AB</v>
      </c>
      <c r="F38" s="37" t="str">
        <f>IF(AND(F5&gt;0,COUNTA(F6:F37)&gt;0,COUNTA(F6:F37)-COUNTIF(F6:F37,"NB")-COUNTIF(F30:F31, "0")=COUNTA(F6:F37)),"AB","")</f>
        <v>AB</v>
      </c>
      <c r="G38" s="37" t="str">
        <f>IF(AND(G5&gt;0,COUNTA(G6:G37)&gt;0,COUNTA(G6:G37)-COUNTIF(G6:G37,"NB")-COUNTIF(G30:G31, "0")=COUNTA(G6:G37)),"AB","")</f>
        <v>AB</v>
      </c>
      <c r="H38" s="37" t="str">
        <f>IF(AND(H5&gt;0,COUNTA(H6:H37)&gt;0,COUNTA(H6:H37)-COUNTIF(H6:H37,"NB")-COUNTIF(H30:H31, "0")=COUNTA(H6:H37)),"AB","")</f>
        <v>AB</v>
      </c>
      <c r="J38" s="37" t="str">
        <f t="shared" ref="J38:AH38" si="1">IF(AND(J5&gt;0,COUNTA(J6:J37)&gt;0,COUNTA(J6:J37)-COUNTIF(J6:J37,"NB")-COUNTIF(J30:J31, "0")=COUNTA(J6:J37)),"AB","")</f>
        <v>AB</v>
      </c>
      <c r="K38" s="37" t="str">
        <f t="shared" si="1"/>
        <v>AB</v>
      </c>
      <c r="L38" s="37" t="str">
        <f t="shared" si="1"/>
        <v>AB</v>
      </c>
      <c r="M38" s="37" t="str">
        <f t="shared" si="1"/>
        <v>AB</v>
      </c>
      <c r="N38" s="37" t="str">
        <f t="shared" si="1"/>
        <v>AB</v>
      </c>
      <c r="O38" s="37" t="str">
        <f t="shared" si="1"/>
        <v>AB</v>
      </c>
      <c r="P38" s="37" t="str">
        <f t="shared" si="1"/>
        <v>AB</v>
      </c>
      <c r="Q38" s="37" t="str">
        <f t="shared" si="1"/>
        <v>AB</v>
      </c>
      <c r="R38" s="37" t="str">
        <f t="shared" si="1"/>
        <v>AB</v>
      </c>
      <c r="S38" s="37" t="str">
        <f t="shared" si="1"/>
        <v>AB</v>
      </c>
      <c r="T38" s="37" t="str">
        <f t="shared" si="1"/>
        <v>AB</v>
      </c>
      <c r="U38" s="37" t="str">
        <f t="shared" si="1"/>
        <v>AB</v>
      </c>
      <c r="V38" s="37" t="str">
        <f t="shared" si="1"/>
        <v>AB</v>
      </c>
      <c r="W38" s="37" t="str">
        <f t="shared" si="1"/>
        <v>AB</v>
      </c>
      <c r="X38" s="37" t="str">
        <f t="shared" si="1"/>
        <v/>
      </c>
      <c r="Y38" s="37" t="str">
        <f t="shared" si="1"/>
        <v>AB</v>
      </c>
      <c r="Z38" s="37" t="str">
        <f t="shared" si="1"/>
        <v>AB</v>
      </c>
      <c r="AA38" s="37" t="str">
        <f t="shared" si="1"/>
        <v>AB</v>
      </c>
      <c r="AB38" s="37" t="str">
        <f t="shared" si="1"/>
        <v>AB</v>
      </c>
      <c r="AC38" s="37" t="str">
        <f t="shared" si="1"/>
        <v>AB</v>
      </c>
      <c r="AD38" s="37" t="str">
        <f t="shared" si="1"/>
        <v>AB</v>
      </c>
      <c r="AE38" s="37" t="str">
        <f t="shared" si="1"/>
        <v>AB</v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26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5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</mergeCells>
  <conditionalFormatting sqref="H6:H22 D6:G35 H30:H35 I6:AH14 H23:L26">
    <cfRule type="cellIs" dxfId="17" priority="7" operator="equal">
      <formula>0</formula>
    </cfRule>
  </conditionalFormatting>
  <conditionalFormatting sqref="H6:H22 D6:G35 H30:H35">
    <cfRule type="containsText" dxfId="16" priority="5" operator="containsText" text="M">
      <formula>NOT(ISERROR(SEARCH("M",D6)))</formula>
    </cfRule>
    <cfRule type="containsText" dxfId="15" priority="6" operator="containsText" text="NB">
      <formula>NOT(ISERROR(SEARCH("NB",D6)))</formula>
    </cfRule>
  </conditionalFormatting>
  <conditionalFormatting sqref="I6:L8 M6:AH35 I15:L22 H27:I29 J27:L35 I30:I35">
    <cfRule type="containsText" dxfId="14" priority="17" operator="containsText" text="NB">
      <formula>NOT(ISERROR(SEARCH("NB",H6)))</formula>
    </cfRule>
  </conditionalFormatting>
  <conditionalFormatting sqref="I9:L14 H23:L26">
    <cfRule type="containsText" dxfId="13" priority="1" operator="containsText" text="M">
      <formula>NOT(ISERROR(SEARCH("M",H9)))</formula>
    </cfRule>
    <cfRule type="containsText" dxfId="12" priority="2" operator="containsText" text="NB">
      <formula>NOT(ISERROR(SEARCH("NB",H9)))</formula>
    </cfRule>
  </conditionalFormatting>
  <conditionalFormatting sqref="I15:R17">
    <cfRule type="containsText" dxfId="11" priority="8" operator="containsText" text="M">
      <formula>NOT(ISERROR(SEARCH("M",I15)))</formula>
    </cfRule>
    <cfRule type="containsText" dxfId="10" priority="9" operator="containsText" text="NB">
      <formula>NOT(ISERROR(SEARCH("NB",I15)))</formula>
    </cfRule>
  </conditionalFormatting>
  <conditionalFormatting sqref="M25:R25 I33:R33">
    <cfRule type="containsText" dxfId="9" priority="12" operator="containsText" text="M">
      <formula>NOT(ISERROR(SEARCH("M",I25)))</formula>
    </cfRule>
    <cfRule type="containsText" dxfId="8" priority="13" operator="containsText" text="NB">
      <formula>NOT(ISERROR(SEARCH("NB",I25)))</formula>
    </cfRule>
  </conditionalFormatting>
  <conditionalFormatting sqref="M6:AH35 I15:L22 H27:I29 J27:L35 I30:I35 I6:L8">
    <cfRule type="containsText" dxfId="7" priority="16" operator="containsText" text="M">
      <formula>NOT(ISERROR(SEARCH("M",H6)))</formula>
    </cfRule>
  </conditionalFormatting>
  <conditionalFormatting sqref="M15:AH35 J27:L35 I30:I35 I15:L22 H27:I29">
    <cfRule type="cellIs" dxfId="6" priority="14" operator="equal">
      <formula>0</formula>
    </cfRule>
  </conditionalFormatting>
  <pageMargins left="0.75" right="0.75" top="1" bottom="1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59"/>
  <sheetViews>
    <sheetView tabSelected="1" topLeftCell="G11" zoomScale="70" zoomScaleNormal="70" zoomScalePageLayoutView="90" workbookViewId="0">
      <selection activeCell="AF28" sqref="AF28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8.5546875" customWidth="1"/>
    <col min="35" max="35" width="9.44140625" style="3" bestFit="1" customWidth="1"/>
    <col min="36" max="36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182</v>
      </c>
    </row>
    <row r="4" spans="1:44" s="5" customFormat="1" ht="15.75" customHeight="1" x14ac:dyDescent="0.3">
      <c r="C4" s="6"/>
      <c r="D4" s="5" t="s">
        <v>6</v>
      </c>
      <c r="E4" s="5" t="s">
        <v>6</v>
      </c>
      <c r="G4" s="6"/>
      <c r="K4" s="5" t="s">
        <v>6</v>
      </c>
      <c r="L4" s="5" t="s">
        <v>6</v>
      </c>
      <c r="N4" s="5" t="s">
        <v>5</v>
      </c>
      <c r="R4" s="5" t="s">
        <v>6</v>
      </c>
      <c r="S4" s="5" t="s">
        <v>6</v>
      </c>
      <c r="Y4" s="5" t="s">
        <v>6</v>
      </c>
      <c r="Z4" s="5" t="s">
        <v>6</v>
      </c>
      <c r="AD4" s="5" t="s">
        <v>5</v>
      </c>
      <c r="AE4" s="5" t="s">
        <v>5</v>
      </c>
      <c r="AF4" s="5" t="s">
        <v>6</v>
      </c>
      <c r="AG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51" t="s">
        <v>9</v>
      </c>
      <c r="AK5" s="152" t="s">
        <v>10</v>
      </c>
      <c r="AL5" s="153">
        <f>SUM(AL10:AL13)</f>
        <v>718</v>
      </c>
      <c r="AM5" s="154">
        <f>AL5/AL8</f>
        <v>0.90656565656565657</v>
      </c>
      <c r="AN5" s="155"/>
      <c r="AO5"/>
      <c r="AP5"/>
      <c r="AQ5"/>
    </row>
    <row r="6" spans="1:44" ht="15.75" customHeight="1" x14ac:dyDescent="0.3">
      <c r="A6" s="208" t="s">
        <v>11</v>
      </c>
      <c r="B6" s="209"/>
      <c r="C6" s="210"/>
      <c r="D6" s="72" t="s">
        <v>12</v>
      </c>
      <c r="E6" s="72" t="s">
        <v>12</v>
      </c>
      <c r="F6" s="72" t="s">
        <v>13</v>
      </c>
      <c r="G6" s="72" t="s">
        <v>6</v>
      </c>
      <c r="H6" s="72" t="s">
        <v>13</v>
      </c>
      <c r="I6" s="72" t="s">
        <v>13</v>
      </c>
      <c r="J6" s="72" t="s">
        <v>12</v>
      </c>
      <c r="K6" s="72" t="s">
        <v>12</v>
      </c>
      <c r="L6" s="72" t="s">
        <v>12</v>
      </c>
      <c r="M6" s="72" t="s">
        <v>12</v>
      </c>
      <c r="N6" s="72" t="s">
        <v>12</v>
      </c>
      <c r="O6" s="72" t="s">
        <v>6</v>
      </c>
      <c r="P6" s="72" t="s">
        <v>6</v>
      </c>
      <c r="Q6" s="72" t="s">
        <v>6</v>
      </c>
      <c r="R6" s="72" t="s">
        <v>13</v>
      </c>
      <c r="S6" s="72" t="s">
        <v>13</v>
      </c>
      <c r="T6" s="72" t="s">
        <v>6</v>
      </c>
      <c r="U6" s="72" t="s">
        <v>6</v>
      </c>
      <c r="V6" s="72" t="s">
        <v>12</v>
      </c>
      <c r="W6" s="72" t="s">
        <v>13</v>
      </c>
      <c r="X6" s="72" t="s">
        <v>13</v>
      </c>
      <c r="Y6" s="72" t="s">
        <v>12</v>
      </c>
      <c r="Z6" s="72" t="s">
        <v>12</v>
      </c>
      <c r="AA6" s="72" t="s">
        <v>12</v>
      </c>
      <c r="AB6" s="72" t="s">
        <v>12</v>
      </c>
      <c r="AC6" s="72" t="s">
        <v>14</v>
      </c>
      <c r="AD6" s="72" t="s">
        <v>14</v>
      </c>
      <c r="AE6" s="72" t="s">
        <v>14</v>
      </c>
      <c r="AF6" s="72"/>
      <c r="AG6" s="72"/>
      <c r="AH6" s="13">
        <f t="shared" ref="AH6:AH35" si="0">IF(COUNTA(D6:AG6)&gt;0,(COUNTA(D6:AG6)-COUNTIF(D6:AG6,"NB")-COUNTIF(D6:AG6,"DN")-COUNTIF(D6:AG6,"An")-COUNTIF(D6:AG6,"NB^")-COUNTIF(D6:AG6,0))/COUNTA(D6:AG6),"")</f>
        <v>1</v>
      </c>
      <c r="AI6"/>
      <c r="AJ6" s="156" t="s">
        <v>15</v>
      </c>
      <c r="AK6" s="157" t="s">
        <v>14</v>
      </c>
      <c r="AL6" s="158">
        <f>AL14</f>
        <v>39</v>
      </c>
      <c r="AM6" s="159">
        <f>AL6/AL8</f>
        <v>4.924242424242424E-2</v>
      </c>
      <c r="AN6" s="155"/>
    </row>
    <row r="7" spans="1:44" ht="15.75" customHeight="1" x14ac:dyDescent="0.3">
      <c r="A7" s="205" t="s">
        <v>16</v>
      </c>
      <c r="B7" s="206"/>
      <c r="C7" s="207"/>
      <c r="D7" s="14" t="s">
        <v>17</v>
      </c>
      <c r="E7" s="14" t="s">
        <v>17</v>
      </c>
      <c r="F7" s="14" t="s">
        <v>17</v>
      </c>
      <c r="G7" s="14" t="s">
        <v>17</v>
      </c>
      <c r="H7" s="14" t="s">
        <v>17</v>
      </c>
      <c r="I7" s="14" t="s">
        <v>17</v>
      </c>
      <c r="J7" s="14" t="s">
        <v>17</v>
      </c>
      <c r="K7" s="14" t="s">
        <v>17</v>
      </c>
      <c r="L7" s="14" t="s">
        <v>17</v>
      </c>
      <c r="M7" s="14" t="s">
        <v>17</v>
      </c>
      <c r="N7" s="14" t="s">
        <v>17</v>
      </c>
      <c r="O7" s="14" t="s">
        <v>17</v>
      </c>
      <c r="P7" s="14" t="s">
        <v>17</v>
      </c>
      <c r="Q7" s="14" t="s">
        <v>17</v>
      </c>
      <c r="R7" s="14" t="s">
        <v>17</v>
      </c>
      <c r="S7" s="14" t="s">
        <v>17</v>
      </c>
      <c r="T7" s="14" t="s">
        <v>17</v>
      </c>
      <c r="U7" s="14" t="s">
        <v>17</v>
      </c>
      <c r="V7" s="14" t="s">
        <v>17</v>
      </c>
      <c r="W7" s="14" t="s">
        <v>17</v>
      </c>
      <c r="X7" s="14" t="s">
        <v>17</v>
      </c>
      <c r="Y7" s="14" t="s">
        <v>17</v>
      </c>
      <c r="Z7" s="14" t="s">
        <v>17</v>
      </c>
      <c r="AA7" s="14" t="s">
        <v>17</v>
      </c>
      <c r="AB7" s="14" t="s">
        <v>17</v>
      </c>
      <c r="AC7" s="73" t="s">
        <v>14</v>
      </c>
      <c r="AD7" s="73" t="s">
        <v>14</v>
      </c>
      <c r="AE7" s="14" t="s">
        <v>14</v>
      </c>
      <c r="AF7" s="14"/>
      <c r="AG7" s="14"/>
      <c r="AH7" s="17">
        <f t="shared" si="0"/>
        <v>1</v>
      </c>
      <c r="AI7"/>
      <c r="AJ7" s="160" t="s">
        <v>18</v>
      </c>
      <c r="AK7" s="161" t="s">
        <v>19</v>
      </c>
      <c r="AL7" s="162">
        <f>AL15</f>
        <v>35</v>
      </c>
      <c r="AM7" s="163">
        <f>AL7/AL8</f>
        <v>4.4191919191919192E-2</v>
      </c>
      <c r="AN7" s="155"/>
    </row>
    <row r="8" spans="1:44" ht="15.75" customHeight="1" x14ac:dyDescent="0.3">
      <c r="A8" s="211" t="s">
        <v>164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14</v>
      </c>
      <c r="AD8" s="18" t="s">
        <v>14</v>
      </c>
      <c r="AE8" s="18" t="s">
        <v>14</v>
      </c>
      <c r="AF8" s="18"/>
      <c r="AG8" s="18"/>
      <c r="AH8" s="19">
        <f t="shared" si="0"/>
        <v>1</v>
      </c>
      <c r="AI8"/>
      <c r="AJ8" s="164" t="s">
        <v>21</v>
      </c>
      <c r="AK8" s="165" t="s">
        <v>21</v>
      </c>
      <c r="AL8" s="165">
        <f>SUM(AL5:AL7)</f>
        <v>792</v>
      </c>
      <c r="AM8" s="166" t="s">
        <v>21</v>
      </c>
      <c r="AN8" s="155"/>
    </row>
    <row r="9" spans="1:44" ht="15.75" customHeight="1" x14ac:dyDescent="0.3">
      <c r="A9" s="214" t="s">
        <v>22</v>
      </c>
      <c r="B9" s="215"/>
      <c r="C9" s="216"/>
      <c r="D9" s="74" t="s">
        <v>17</v>
      </c>
      <c r="E9" s="74" t="s">
        <v>17</v>
      </c>
      <c r="F9" s="74" t="s">
        <v>17</v>
      </c>
      <c r="G9" s="74" t="s">
        <v>17</v>
      </c>
      <c r="H9" s="74" t="s">
        <v>17</v>
      </c>
      <c r="I9" s="74" t="s">
        <v>17</v>
      </c>
      <c r="J9" s="74" t="s">
        <v>17</v>
      </c>
      <c r="K9" s="74" t="s">
        <v>17</v>
      </c>
      <c r="L9" s="74" t="s">
        <v>17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17</v>
      </c>
      <c r="U9" s="74" t="s">
        <v>17</v>
      </c>
      <c r="V9" s="74" t="s">
        <v>17</v>
      </c>
      <c r="W9" s="74" t="s">
        <v>17</v>
      </c>
      <c r="X9" s="74" t="s">
        <v>17</v>
      </c>
      <c r="Y9" s="74" t="s">
        <v>17</v>
      </c>
      <c r="Z9" s="74" t="s">
        <v>17</v>
      </c>
      <c r="AA9" s="74" t="s">
        <v>17</v>
      </c>
      <c r="AB9" s="74" t="s">
        <v>17</v>
      </c>
      <c r="AC9" s="74" t="s">
        <v>19</v>
      </c>
      <c r="AD9" s="74" t="s">
        <v>19</v>
      </c>
      <c r="AE9" s="74" t="s">
        <v>19</v>
      </c>
      <c r="AF9" s="20"/>
      <c r="AG9" s="20"/>
      <c r="AH9" s="13">
        <f t="shared" si="0"/>
        <v>0.8928571428571429</v>
      </c>
      <c r="AI9"/>
      <c r="AJ9" s="167" t="s">
        <v>23</v>
      </c>
      <c r="AK9" s="155"/>
      <c r="AL9" s="155"/>
      <c r="AM9" s="155"/>
      <c r="AN9" s="155"/>
    </row>
    <row r="10" spans="1:44" ht="15.75" customHeight="1" x14ac:dyDescent="0.3">
      <c r="A10" s="217" t="s">
        <v>24</v>
      </c>
      <c r="B10" s="218"/>
      <c r="C10" s="219"/>
      <c r="D10" s="75" t="s">
        <v>17</v>
      </c>
      <c r="E10" s="75" t="s">
        <v>17</v>
      </c>
      <c r="F10" s="75" t="s">
        <v>17</v>
      </c>
      <c r="G10" s="75" t="s">
        <v>17</v>
      </c>
      <c r="H10" s="75" t="s">
        <v>17</v>
      </c>
      <c r="I10" s="75" t="s">
        <v>17</v>
      </c>
      <c r="J10" s="75" t="s">
        <v>17</v>
      </c>
      <c r="K10" s="75" t="s">
        <v>17</v>
      </c>
      <c r="L10" s="75" t="s">
        <v>17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17</v>
      </c>
      <c r="U10" s="75" t="s">
        <v>17</v>
      </c>
      <c r="V10" s="75" t="s">
        <v>17</v>
      </c>
      <c r="W10" s="75" t="s">
        <v>17</v>
      </c>
      <c r="X10" s="75" t="s">
        <v>17</v>
      </c>
      <c r="Y10" s="75" t="s">
        <v>17</v>
      </c>
      <c r="Z10" s="75" t="s">
        <v>17</v>
      </c>
      <c r="AA10" s="75" t="s">
        <v>17</v>
      </c>
      <c r="AB10" s="75" t="s">
        <v>17</v>
      </c>
      <c r="AC10" s="75" t="s">
        <v>19</v>
      </c>
      <c r="AD10" s="75" t="s">
        <v>19</v>
      </c>
      <c r="AE10" s="75" t="s">
        <v>19</v>
      </c>
      <c r="AF10" s="16"/>
      <c r="AG10" s="16"/>
      <c r="AH10" s="21">
        <f t="shared" si="0"/>
        <v>0.8928571428571429</v>
      </c>
      <c r="AI10"/>
      <c r="AJ10" s="155" t="s">
        <v>17</v>
      </c>
      <c r="AK10" s="155"/>
      <c r="AL10" s="155" cm="1">
        <f t="array" ref="AL10:AL15">COUNTIFS(C6:AG35,AJ10:AJ15)</f>
        <v>593</v>
      </c>
      <c r="AM10" s="155"/>
      <c r="AN10" s="155"/>
    </row>
    <row r="11" spans="1:44" ht="15.75" customHeight="1" x14ac:dyDescent="0.3">
      <c r="A11" s="217" t="s">
        <v>25</v>
      </c>
      <c r="B11" s="218"/>
      <c r="C11" s="219"/>
      <c r="D11" s="75" t="s">
        <v>17</v>
      </c>
      <c r="E11" s="75" t="s">
        <v>17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17</v>
      </c>
      <c r="L11" s="75" t="s">
        <v>17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17</v>
      </c>
      <c r="U11" s="75" t="s">
        <v>17</v>
      </c>
      <c r="V11" s="75" t="s">
        <v>17</v>
      </c>
      <c r="W11" s="75" t="s">
        <v>17</v>
      </c>
      <c r="X11" s="75" t="s">
        <v>17</v>
      </c>
      <c r="Y11" s="75" t="s">
        <v>17</v>
      </c>
      <c r="Z11" s="75" t="s">
        <v>17</v>
      </c>
      <c r="AA11" s="75" t="s">
        <v>17</v>
      </c>
      <c r="AB11" s="75" t="s">
        <v>17</v>
      </c>
      <c r="AC11" s="75" t="s">
        <v>19</v>
      </c>
      <c r="AD11" s="75" t="s">
        <v>19</v>
      </c>
      <c r="AE11" s="75" t="s">
        <v>19</v>
      </c>
      <c r="AF11" s="16"/>
      <c r="AG11" s="16"/>
      <c r="AH11" s="21">
        <f t="shared" si="0"/>
        <v>0.8928571428571429</v>
      </c>
      <c r="AI11"/>
      <c r="AJ11" s="155" t="s">
        <v>6</v>
      </c>
      <c r="AK11" s="155"/>
      <c r="AL11" s="155">
        <v>30</v>
      </c>
      <c r="AM11" s="155"/>
      <c r="AN11" s="155"/>
    </row>
    <row r="12" spans="1:44" ht="15.75" customHeight="1" x14ac:dyDescent="0.3">
      <c r="A12" s="217" t="s">
        <v>26</v>
      </c>
      <c r="B12" s="218"/>
      <c r="C12" s="219"/>
      <c r="D12" s="75" t="s">
        <v>17</v>
      </c>
      <c r="E12" s="75" t="s">
        <v>17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17</v>
      </c>
      <c r="L12" s="75" t="s">
        <v>17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17</v>
      </c>
      <c r="U12" s="75" t="s">
        <v>17</v>
      </c>
      <c r="V12" s="75" t="s">
        <v>17</v>
      </c>
      <c r="W12" s="75" t="s">
        <v>17</v>
      </c>
      <c r="X12" s="75" t="s">
        <v>17</v>
      </c>
      <c r="Y12" s="75" t="s">
        <v>17</v>
      </c>
      <c r="Z12" s="75" t="s">
        <v>17</v>
      </c>
      <c r="AA12" s="75" t="s">
        <v>17</v>
      </c>
      <c r="AB12" s="75" t="s">
        <v>17</v>
      </c>
      <c r="AC12" s="75" t="s">
        <v>19</v>
      </c>
      <c r="AD12" s="75" t="s">
        <v>19</v>
      </c>
      <c r="AE12" s="75" t="s">
        <v>19</v>
      </c>
      <c r="AF12" s="16"/>
      <c r="AG12" s="16"/>
      <c r="AH12" s="21">
        <f t="shared" si="0"/>
        <v>0.8928571428571429</v>
      </c>
      <c r="AI12"/>
      <c r="AJ12" s="155" t="s">
        <v>13</v>
      </c>
      <c r="AK12" s="155"/>
      <c r="AL12" s="155">
        <v>35</v>
      </c>
      <c r="AM12" s="155"/>
      <c r="AN12" s="155"/>
    </row>
    <row r="13" spans="1:44" ht="15.75" customHeight="1" x14ac:dyDescent="0.3">
      <c r="A13" s="217" t="s">
        <v>27</v>
      </c>
      <c r="B13" s="218"/>
      <c r="C13" s="219"/>
      <c r="D13" s="75" t="s">
        <v>17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17</v>
      </c>
      <c r="L13" s="75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17</v>
      </c>
      <c r="U13" s="75" t="s">
        <v>17</v>
      </c>
      <c r="V13" s="75" t="s">
        <v>17</v>
      </c>
      <c r="W13" s="75" t="s">
        <v>17</v>
      </c>
      <c r="X13" s="75" t="s">
        <v>17</v>
      </c>
      <c r="Y13" s="75" t="s">
        <v>17</v>
      </c>
      <c r="Z13" s="75" t="s">
        <v>17</v>
      </c>
      <c r="AA13" s="75" t="s">
        <v>17</v>
      </c>
      <c r="AB13" s="75" t="s">
        <v>17</v>
      </c>
      <c r="AC13" s="75" t="s">
        <v>19</v>
      </c>
      <c r="AD13" s="75" t="s">
        <v>19</v>
      </c>
      <c r="AE13" s="75" t="s">
        <v>19</v>
      </c>
      <c r="AF13" s="16"/>
      <c r="AG13" s="16"/>
      <c r="AH13" s="21">
        <f t="shared" si="0"/>
        <v>0.8928571428571429</v>
      </c>
      <c r="AI13"/>
      <c r="AJ13" s="155" t="s">
        <v>12</v>
      </c>
      <c r="AK13" s="155"/>
      <c r="AL13" s="155">
        <v>60</v>
      </c>
      <c r="AM13" s="155"/>
      <c r="AN13" s="155"/>
    </row>
    <row r="14" spans="1:44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17</v>
      </c>
      <c r="L14" s="73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17</v>
      </c>
      <c r="U14" s="73" t="s">
        <v>17</v>
      </c>
      <c r="V14" s="73" t="s">
        <v>17</v>
      </c>
      <c r="W14" s="73" t="s">
        <v>17</v>
      </c>
      <c r="X14" s="73" t="s">
        <v>17</v>
      </c>
      <c r="Y14" s="73" t="s">
        <v>17</v>
      </c>
      <c r="Z14" s="73" t="s">
        <v>17</v>
      </c>
      <c r="AA14" s="73" t="s">
        <v>17</v>
      </c>
      <c r="AB14" s="73" t="s">
        <v>17</v>
      </c>
      <c r="AC14" s="73" t="s">
        <v>19</v>
      </c>
      <c r="AD14" s="73" t="s">
        <v>19</v>
      </c>
      <c r="AE14" s="73" t="s">
        <v>19</v>
      </c>
      <c r="AF14" s="73"/>
      <c r="AG14" s="73"/>
      <c r="AH14" s="17">
        <f t="shared" si="0"/>
        <v>0.8928571428571429</v>
      </c>
      <c r="AI14"/>
      <c r="AJ14" s="155" t="s">
        <v>14</v>
      </c>
      <c r="AK14" s="155"/>
      <c r="AL14" s="155">
        <v>39</v>
      </c>
      <c r="AM14" s="155"/>
      <c r="AN14" s="155"/>
    </row>
    <row r="15" spans="1:44" ht="15.75" customHeight="1" x14ac:dyDescent="0.3">
      <c r="A15" s="214" t="s">
        <v>29</v>
      </c>
      <c r="B15" s="215"/>
      <c r="C15" s="216"/>
      <c r="D15" s="132" t="s">
        <v>17</v>
      </c>
      <c r="E15" s="132" t="s">
        <v>17</v>
      </c>
      <c r="F15" s="132" t="s">
        <v>17</v>
      </c>
      <c r="G15" s="132" t="s">
        <v>17</v>
      </c>
      <c r="H15" s="132" t="s">
        <v>17</v>
      </c>
      <c r="I15" s="132" t="s">
        <v>17</v>
      </c>
      <c r="J15" s="132" t="s">
        <v>17</v>
      </c>
      <c r="K15" s="132" t="s">
        <v>17</v>
      </c>
      <c r="L15" s="132" t="s">
        <v>17</v>
      </c>
      <c r="M15" s="132" t="s">
        <v>17</v>
      </c>
      <c r="N15" s="132" t="s">
        <v>17</v>
      </c>
      <c r="O15" s="132" t="s">
        <v>17</v>
      </c>
      <c r="P15" s="132" t="s">
        <v>17</v>
      </c>
      <c r="Q15" s="132" t="s">
        <v>17</v>
      </c>
      <c r="R15" s="132" t="s">
        <v>17</v>
      </c>
      <c r="S15" s="132" t="s">
        <v>17</v>
      </c>
      <c r="T15" s="132" t="s">
        <v>17</v>
      </c>
      <c r="U15" s="132" t="s">
        <v>17</v>
      </c>
      <c r="V15" s="132" t="s">
        <v>17</v>
      </c>
      <c r="W15" s="132" t="s">
        <v>17</v>
      </c>
      <c r="X15" s="132" t="s">
        <v>17</v>
      </c>
      <c r="Y15" s="132" t="s">
        <v>17</v>
      </c>
      <c r="Z15" s="132" t="s">
        <v>17</v>
      </c>
      <c r="AA15" s="132" t="s">
        <v>17</v>
      </c>
      <c r="AB15" s="132" t="s">
        <v>17</v>
      </c>
      <c r="AC15" s="132" t="s">
        <v>14</v>
      </c>
      <c r="AD15" s="132" t="s">
        <v>14</v>
      </c>
      <c r="AE15" s="132" t="s">
        <v>14</v>
      </c>
      <c r="AF15" s="132"/>
      <c r="AG15" s="20"/>
      <c r="AH15" s="13">
        <f t="shared" si="0"/>
        <v>1</v>
      </c>
      <c r="AI15"/>
      <c r="AJ15" s="155" t="s">
        <v>19</v>
      </c>
      <c r="AK15" s="155"/>
      <c r="AL15" s="155">
        <v>35</v>
      </c>
      <c r="AM15" s="155"/>
      <c r="AN15" s="155"/>
    </row>
    <row r="16" spans="1:44" ht="15.75" customHeight="1" x14ac:dyDescent="0.3">
      <c r="A16" s="217" t="s">
        <v>31</v>
      </c>
      <c r="B16" s="218"/>
      <c r="C16" s="219"/>
      <c r="D16" s="133" t="s">
        <v>17</v>
      </c>
      <c r="E16" s="133" t="s">
        <v>17</v>
      </c>
      <c r="F16" s="133" t="s">
        <v>17</v>
      </c>
      <c r="G16" s="133" t="s">
        <v>17</v>
      </c>
      <c r="H16" s="133" t="s">
        <v>17</v>
      </c>
      <c r="I16" s="133" t="s">
        <v>17</v>
      </c>
      <c r="J16" s="133" t="s">
        <v>17</v>
      </c>
      <c r="K16" s="133" t="s">
        <v>17</v>
      </c>
      <c r="L16" s="133" t="s">
        <v>17</v>
      </c>
      <c r="M16" s="133" t="s">
        <v>17</v>
      </c>
      <c r="N16" s="133" t="s">
        <v>17</v>
      </c>
      <c r="O16" s="133" t="s">
        <v>17</v>
      </c>
      <c r="P16" s="133" t="s">
        <v>17</v>
      </c>
      <c r="Q16" s="133" t="s">
        <v>17</v>
      </c>
      <c r="R16" s="133" t="s">
        <v>17</v>
      </c>
      <c r="S16" s="133" t="s">
        <v>17</v>
      </c>
      <c r="T16" s="133" t="s">
        <v>17</v>
      </c>
      <c r="U16" s="133" t="s">
        <v>17</v>
      </c>
      <c r="V16" s="133" t="s">
        <v>17</v>
      </c>
      <c r="W16" s="133" t="s">
        <v>17</v>
      </c>
      <c r="X16" s="133" t="s">
        <v>17</v>
      </c>
      <c r="Y16" s="133" t="s">
        <v>17</v>
      </c>
      <c r="Z16" s="133" t="s">
        <v>17</v>
      </c>
      <c r="AA16" s="133" t="s">
        <v>17</v>
      </c>
      <c r="AB16" s="133" t="s">
        <v>17</v>
      </c>
      <c r="AC16" s="133" t="s">
        <v>14</v>
      </c>
      <c r="AD16" s="133" t="s">
        <v>14</v>
      </c>
      <c r="AE16" s="133" t="s">
        <v>14</v>
      </c>
      <c r="AF16" s="133"/>
      <c r="AG16" s="16"/>
      <c r="AH16" s="21">
        <f t="shared" si="0"/>
        <v>1</v>
      </c>
      <c r="AI16"/>
      <c r="AJ16" s="155" t="s">
        <v>32</v>
      </c>
      <c r="AK16" s="155"/>
      <c r="AL16" s="155">
        <f>SUM(AL10:AL15)</f>
        <v>792</v>
      </c>
      <c r="AM16" s="155"/>
      <c r="AN16" s="155"/>
    </row>
    <row r="17" spans="1:40" ht="15.75" customHeight="1" x14ac:dyDescent="0.3">
      <c r="A17" s="205" t="s">
        <v>33</v>
      </c>
      <c r="B17" s="206"/>
      <c r="C17" s="207"/>
      <c r="D17" s="133" t="s">
        <v>17</v>
      </c>
      <c r="E17" s="133" t="s">
        <v>17</v>
      </c>
      <c r="F17" s="133" t="s">
        <v>17</v>
      </c>
      <c r="G17" s="133" t="s">
        <v>17</v>
      </c>
      <c r="H17" s="133" t="s">
        <v>17</v>
      </c>
      <c r="I17" s="133" t="s">
        <v>17</v>
      </c>
      <c r="J17" s="133" t="s">
        <v>17</v>
      </c>
      <c r="K17" s="133" t="s">
        <v>17</v>
      </c>
      <c r="L17" s="133" t="s">
        <v>17</v>
      </c>
      <c r="M17" s="133" t="s">
        <v>17</v>
      </c>
      <c r="N17" s="133" t="s">
        <v>17</v>
      </c>
      <c r="O17" s="133" t="s">
        <v>17</v>
      </c>
      <c r="P17" s="133" t="s">
        <v>17</v>
      </c>
      <c r="Q17" s="133" t="s">
        <v>17</v>
      </c>
      <c r="R17" s="133" t="s">
        <v>17</v>
      </c>
      <c r="S17" s="133" t="s">
        <v>17</v>
      </c>
      <c r="T17" s="133" t="s">
        <v>17</v>
      </c>
      <c r="U17" s="133" t="s">
        <v>17</v>
      </c>
      <c r="V17" s="133" t="s">
        <v>17</v>
      </c>
      <c r="W17" s="133" t="s">
        <v>17</v>
      </c>
      <c r="X17" s="133" t="s">
        <v>17</v>
      </c>
      <c r="Y17" s="133" t="s">
        <v>17</v>
      </c>
      <c r="Z17" s="133" t="s">
        <v>17</v>
      </c>
      <c r="AA17" s="133" t="s">
        <v>17</v>
      </c>
      <c r="AB17" s="133" t="s">
        <v>17</v>
      </c>
      <c r="AC17" s="133" t="s">
        <v>14</v>
      </c>
      <c r="AD17" s="133" t="s">
        <v>14</v>
      </c>
      <c r="AE17" s="133" t="s">
        <v>14</v>
      </c>
      <c r="AF17" s="133"/>
      <c r="AG17" s="16"/>
      <c r="AH17" s="17">
        <f t="shared" si="0"/>
        <v>1</v>
      </c>
      <c r="AI17"/>
      <c r="AJ17" s="155"/>
      <c r="AK17" s="155"/>
      <c r="AL17" s="155"/>
      <c r="AM17" s="155"/>
      <c r="AN17" s="155"/>
    </row>
    <row r="18" spans="1:40" ht="15.75" customHeight="1" x14ac:dyDescent="0.3">
      <c r="A18" s="214" t="s">
        <v>34</v>
      </c>
      <c r="B18" s="215"/>
      <c r="C18" s="216"/>
      <c r="D18" s="22" t="s">
        <v>17</v>
      </c>
      <c r="E18" s="22" t="s">
        <v>17</v>
      </c>
      <c r="F18" s="22" t="s">
        <v>17</v>
      </c>
      <c r="G18" s="22" t="s">
        <v>17</v>
      </c>
      <c r="H18" s="22" t="s">
        <v>17</v>
      </c>
      <c r="I18" s="22" t="s">
        <v>17</v>
      </c>
      <c r="J18" s="22" t="s">
        <v>17</v>
      </c>
      <c r="K18" s="22" t="s">
        <v>17</v>
      </c>
      <c r="L18" s="22" t="s">
        <v>17</v>
      </c>
      <c r="M18" s="22" t="s">
        <v>17</v>
      </c>
      <c r="N18" s="22" t="s">
        <v>17</v>
      </c>
      <c r="O18" s="22" t="s">
        <v>17</v>
      </c>
      <c r="P18" s="22" t="s">
        <v>17</v>
      </c>
      <c r="Q18" s="22" t="s">
        <v>17</v>
      </c>
      <c r="R18" s="22" t="s">
        <v>17</v>
      </c>
      <c r="S18" s="22" t="s">
        <v>17</v>
      </c>
      <c r="T18" s="22" t="s">
        <v>17</v>
      </c>
      <c r="U18" s="22" t="s">
        <v>17</v>
      </c>
      <c r="V18" s="22" t="s">
        <v>17</v>
      </c>
      <c r="W18" s="22" t="s">
        <v>17</v>
      </c>
      <c r="X18" s="22" t="s">
        <v>17</v>
      </c>
      <c r="Y18" s="22" t="s">
        <v>17</v>
      </c>
      <c r="Z18" s="22" t="s">
        <v>17</v>
      </c>
      <c r="AA18" s="22" t="s">
        <v>17</v>
      </c>
      <c r="AB18" s="22" t="s">
        <v>17</v>
      </c>
      <c r="AC18" s="22" t="s">
        <v>17</v>
      </c>
      <c r="AD18" s="22" t="s">
        <v>17</v>
      </c>
      <c r="AE18" s="22" t="s">
        <v>17</v>
      </c>
      <c r="AF18" s="22"/>
      <c r="AG18" s="22"/>
      <c r="AH18" s="13">
        <f t="shared" si="0"/>
        <v>1</v>
      </c>
      <c r="AI18"/>
      <c r="AJ18" s="155"/>
      <c r="AK18" s="155"/>
      <c r="AL18" s="155"/>
      <c r="AM18" s="155"/>
      <c r="AN18" s="155"/>
    </row>
    <row r="19" spans="1:40" ht="15.75" customHeight="1" x14ac:dyDescent="0.3">
      <c r="A19" s="217" t="s">
        <v>35</v>
      </c>
      <c r="B19" s="218"/>
      <c r="C19" s="219"/>
      <c r="D19" s="23" t="s">
        <v>17</v>
      </c>
      <c r="E19" s="23" t="s">
        <v>17</v>
      </c>
      <c r="F19" s="23" t="s">
        <v>17</v>
      </c>
      <c r="G19" s="23" t="s">
        <v>17</v>
      </c>
      <c r="H19" s="23" t="s">
        <v>17</v>
      </c>
      <c r="I19" s="23" t="s">
        <v>17</v>
      </c>
      <c r="J19" s="23" t="s">
        <v>17</v>
      </c>
      <c r="K19" s="23" t="s">
        <v>17</v>
      </c>
      <c r="L19" s="23" t="s">
        <v>17</v>
      </c>
      <c r="M19" s="23" t="s">
        <v>17</v>
      </c>
      <c r="N19" s="23" t="s">
        <v>17</v>
      </c>
      <c r="O19" s="23" t="s">
        <v>17</v>
      </c>
      <c r="P19" s="23" t="s">
        <v>17</v>
      </c>
      <c r="Q19" s="23" t="s">
        <v>17</v>
      </c>
      <c r="R19" s="23" t="s">
        <v>17</v>
      </c>
      <c r="S19" s="23" t="s">
        <v>17</v>
      </c>
      <c r="T19" s="23" t="s">
        <v>17</v>
      </c>
      <c r="U19" s="23" t="s">
        <v>17</v>
      </c>
      <c r="V19" s="23" t="s">
        <v>17</v>
      </c>
      <c r="W19" s="23" t="s">
        <v>17</v>
      </c>
      <c r="X19" s="23" t="s">
        <v>17</v>
      </c>
      <c r="Y19" s="23" t="s">
        <v>17</v>
      </c>
      <c r="Z19" s="23" t="s">
        <v>17</v>
      </c>
      <c r="AA19" s="23" t="s">
        <v>17</v>
      </c>
      <c r="AB19" s="23" t="s">
        <v>17</v>
      </c>
      <c r="AC19" s="23" t="s">
        <v>17</v>
      </c>
      <c r="AD19" s="23" t="s">
        <v>17</v>
      </c>
      <c r="AE19" s="23" t="s">
        <v>17</v>
      </c>
      <c r="AF19" s="23"/>
      <c r="AG19" s="23"/>
      <c r="AH19" s="21">
        <f t="shared" si="0"/>
        <v>1</v>
      </c>
      <c r="AI19"/>
      <c r="AJ19" s="155"/>
      <c r="AK19" s="155"/>
      <c r="AL19" s="155"/>
      <c r="AM19" s="155"/>
      <c r="AN19" s="155"/>
    </row>
    <row r="20" spans="1:40" ht="15.75" customHeight="1" x14ac:dyDescent="0.3">
      <c r="A20" s="217" t="s">
        <v>36</v>
      </c>
      <c r="B20" s="218"/>
      <c r="C20" s="219"/>
      <c r="D20" s="23" t="s">
        <v>17</v>
      </c>
      <c r="E20" s="23" t="s">
        <v>17</v>
      </c>
      <c r="F20" s="23" t="s">
        <v>17</v>
      </c>
      <c r="G20" s="23" t="s">
        <v>17</v>
      </c>
      <c r="H20" s="23" t="s">
        <v>17</v>
      </c>
      <c r="I20" s="23" t="s">
        <v>17</v>
      </c>
      <c r="J20" s="23" t="s">
        <v>17</v>
      </c>
      <c r="K20" s="23" t="s">
        <v>17</v>
      </c>
      <c r="L20" s="23" t="s">
        <v>17</v>
      </c>
      <c r="M20" s="23" t="s">
        <v>17</v>
      </c>
      <c r="N20" s="23" t="s">
        <v>17</v>
      </c>
      <c r="O20" s="23" t="s">
        <v>17</v>
      </c>
      <c r="P20" s="23" t="s">
        <v>17</v>
      </c>
      <c r="Q20" s="23" t="s">
        <v>17</v>
      </c>
      <c r="R20" s="23" t="s">
        <v>17</v>
      </c>
      <c r="S20" s="23" t="s">
        <v>17</v>
      </c>
      <c r="T20" s="23" t="s">
        <v>17</v>
      </c>
      <c r="U20" s="23" t="s">
        <v>17</v>
      </c>
      <c r="V20" s="23" t="s">
        <v>17</v>
      </c>
      <c r="W20" s="23" t="s">
        <v>17</v>
      </c>
      <c r="X20" s="23" t="s">
        <v>17</v>
      </c>
      <c r="Y20" s="23" t="s">
        <v>17</v>
      </c>
      <c r="Z20" s="23" t="s">
        <v>17</v>
      </c>
      <c r="AA20" s="23" t="s">
        <v>17</v>
      </c>
      <c r="AB20" s="23" t="s">
        <v>17</v>
      </c>
      <c r="AC20" s="23" t="s">
        <v>17</v>
      </c>
      <c r="AD20" s="23" t="s">
        <v>17</v>
      </c>
      <c r="AE20" s="23" t="s">
        <v>17</v>
      </c>
      <c r="AF20" s="23"/>
      <c r="AG20" s="23"/>
      <c r="AH20" s="21">
        <f t="shared" si="0"/>
        <v>1</v>
      </c>
      <c r="AI20"/>
      <c r="AJ20" s="155"/>
      <c r="AK20" s="155"/>
      <c r="AL20" s="155"/>
      <c r="AM20" s="155"/>
      <c r="AN20" s="155"/>
    </row>
    <row r="21" spans="1:40" ht="15.75" customHeight="1" x14ac:dyDescent="0.3">
      <c r="A21" s="205" t="s">
        <v>37</v>
      </c>
      <c r="B21" s="206"/>
      <c r="C21" s="207"/>
      <c r="D21" s="14" t="s">
        <v>17</v>
      </c>
      <c r="E21" s="14" t="s">
        <v>17</v>
      </c>
      <c r="F21" s="14" t="s">
        <v>17</v>
      </c>
      <c r="G21" s="14" t="s">
        <v>17</v>
      </c>
      <c r="H21" s="14" t="s">
        <v>17</v>
      </c>
      <c r="I21" s="14" t="s">
        <v>17</v>
      </c>
      <c r="J21" s="14" t="s">
        <v>17</v>
      </c>
      <c r="K21" s="14" t="s">
        <v>17</v>
      </c>
      <c r="L21" s="14" t="s">
        <v>17</v>
      </c>
      <c r="M21" s="14" t="s">
        <v>17</v>
      </c>
      <c r="N21" s="14" t="s">
        <v>17</v>
      </c>
      <c r="O21" s="14" t="s">
        <v>17</v>
      </c>
      <c r="P21" s="14" t="s">
        <v>17</v>
      </c>
      <c r="Q21" s="14" t="s">
        <v>17</v>
      </c>
      <c r="R21" s="14" t="s">
        <v>17</v>
      </c>
      <c r="S21" s="14" t="s">
        <v>17</v>
      </c>
      <c r="T21" s="14" t="s">
        <v>17</v>
      </c>
      <c r="U21" s="14" t="s">
        <v>17</v>
      </c>
      <c r="V21" s="14" t="s">
        <v>17</v>
      </c>
      <c r="W21" s="14" t="s">
        <v>17</v>
      </c>
      <c r="X21" s="14" t="s">
        <v>17</v>
      </c>
      <c r="Y21" s="14" t="s">
        <v>17</v>
      </c>
      <c r="Z21" s="14" t="s">
        <v>17</v>
      </c>
      <c r="AA21" s="14" t="s">
        <v>17</v>
      </c>
      <c r="AB21" s="14" t="s">
        <v>17</v>
      </c>
      <c r="AC21" s="14" t="s">
        <v>17</v>
      </c>
      <c r="AD21" s="14" t="s">
        <v>17</v>
      </c>
      <c r="AE21" s="14" t="s">
        <v>17</v>
      </c>
      <c r="AF21" s="14"/>
      <c r="AG21" s="14"/>
      <c r="AH21" s="17">
        <f t="shared" si="0"/>
        <v>1</v>
      </c>
      <c r="AI21"/>
      <c r="AJ21" s="155"/>
      <c r="AK21" s="155"/>
      <c r="AL21" s="155"/>
      <c r="AM21" s="155"/>
      <c r="AN21" s="155"/>
    </row>
    <row r="22" spans="1:40" ht="15.75" customHeight="1" x14ac:dyDescent="0.3">
      <c r="A22" s="211" t="s">
        <v>38</v>
      </c>
      <c r="B22" s="212"/>
      <c r="C22" s="213"/>
      <c r="D22" s="24" t="s">
        <v>19</v>
      </c>
      <c r="E22" s="24" t="s">
        <v>19</v>
      </c>
      <c r="F22" s="24" t="s">
        <v>19</v>
      </c>
      <c r="G22" s="24" t="s">
        <v>19</v>
      </c>
      <c r="H22" s="24" t="s">
        <v>17</v>
      </c>
      <c r="I22" s="24" t="s">
        <v>17</v>
      </c>
      <c r="J22" s="24" t="s">
        <v>17</v>
      </c>
      <c r="K22" s="24" t="s">
        <v>17</v>
      </c>
      <c r="L22" s="24" t="s">
        <v>17</v>
      </c>
      <c r="M22" s="24" t="s">
        <v>17</v>
      </c>
      <c r="N22" s="24" t="s">
        <v>17</v>
      </c>
      <c r="O22" s="24" t="s">
        <v>19</v>
      </c>
      <c r="P22" s="24" t="s">
        <v>17</v>
      </c>
      <c r="Q22" s="24" t="s">
        <v>17</v>
      </c>
      <c r="R22" s="24" t="s">
        <v>17</v>
      </c>
      <c r="S22" s="24" t="s">
        <v>17</v>
      </c>
      <c r="T22" s="24" t="s">
        <v>17</v>
      </c>
      <c r="U22" s="24" t="s">
        <v>17</v>
      </c>
      <c r="V22" s="24" t="s">
        <v>19</v>
      </c>
      <c r="W22" s="24" t="s">
        <v>17</v>
      </c>
      <c r="X22" s="24" t="s">
        <v>17</v>
      </c>
      <c r="Y22" s="24" t="s">
        <v>17</v>
      </c>
      <c r="Z22" s="24" t="s">
        <v>19</v>
      </c>
      <c r="AA22" s="24" t="s">
        <v>19</v>
      </c>
      <c r="AB22" s="24" t="s">
        <v>17</v>
      </c>
      <c r="AC22" s="76" t="s">
        <v>17</v>
      </c>
      <c r="AD22" s="76" t="s">
        <v>17</v>
      </c>
      <c r="AE22" s="76" t="s">
        <v>17</v>
      </c>
      <c r="AF22" s="24"/>
      <c r="AG22" s="24"/>
      <c r="AH22" s="19">
        <f t="shared" si="0"/>
        <v>0.7142857142857143</v>
      </c>
      <c r="AI22"/>
      <c r="AJ22" s="155"/>
      <c r="AK22" s="155"/>
      <c r="AL22" s="155"/>
      <c r="AM22" s="155"/>
      <c r="AN22" s="155"/>
    </row>
    <row r="23" spans="1:40" ht="15.75" customHeight="1" x14ac:dyDescent="0.3">
      <c r="A23" s="214" t="s">
        <v>39</v>
      </c>
      <c r="B23" s="215"/>
      <c r="C23" s="216"/>
      <c r="D23" s="74" t="s">
        <v>17</v>
      </c>
      <c r="E23" s="74" t="s">
        <v>17</v>
      </c>
      <c r="F23" s="74" t="s">
        <v>17</v>
      </c>
      <c r="G23" s="74" t="s">
        <v>17</v>
      </c>
      <c r="H23" s="74" t="s">
        <v>17</v>
      </c>
      <c r="I23" s="74" t="s">
        <v>17</v>
      </c>
      <c r="J23" s="74" t="s">
        <v>17</v>
      </c>
      <c r="K23" s="74" t="s">
        <v>17</v>
      </c>
      <c r="L23" s="109" t="s">
        <v>19</v>
      </c>
      <c r="M23" s="109" t="s">
        <v>19</v>
      </c>
      <c r="N23" s="109" t="s">
        <v>19</v>
      </c>
      <c r="O23" s="74" t="s">
        <v>17</v>
      </c>
      <c r="P23" s="74" t="s">
        <v>17</v>
      </c>
      <c r="Q23" s="74" t="s">
        <v>17</v>
      </c>
      <c r="R23" s="74" t="s">
        <v>17</v>
      </c>
      <c r="S23" s="74" t="s">
        <v>17</v>
      </c>
      <c r="T23" s="74" t="s">
        <v>17</v>
      </c>
      <c r="U23" s="74" t="s">
        <v>17</v>
      </c>
      <c r="V23" s="74" t="s">
        <v>17</v>
      </c>
      <c r="W23" s="74" t="s">
        <v>17</v>
      </c>
      <c r="X23" s="74" t="s">
        <v>17</v>
      </c>
      <c r="Y23" s="74" t="s">
        <v>17</v>
      </c>
      <c r="Z23" s="74" t="s">
        <v>17</v>
      </c>
      <c r="AA23" s="74" t="s">
        <v>17</v>
      </c>
      <c r="AB23" s="74" t="s">
        <v>17</v>
      </c>
      <c r="AC23" s="74" t="s">
        <v>17</v>
      </c>
      <c r="AD23" s="74" t="s">
        <v>19</v>
      </c>
      <c r="AE23" s="22" t="s">
        <v>17</v>
      </c>
      <c r="AF23" s="22" t="s">
        <v>17</v>
      </c>
      <c r="AG23" s="22" t="s">
        <v>17</v>
      </c>
      <c r="AH23" s="13">
        <f t="shared" si="0"/>
        <v>0.8666666666666667</v>
      </c>
      <c r="AI23"/>
      <c r="AJ23" s="155"/>
      <c r="AK23" s="155"/>
      <c r="AL23" s="155"/>
      <c r="AM23" s="155"/>
      <c r="AN23" s="155"/>
    </row>
    <row r="24" spans="1:40" ht="15.75" customHeight="1" x14ac:dyDescent="0.3">
      <c r="A24" s="205" t="s">
        <v>40</v>
      </c>
      <c r="B24" s="206"/>
      <c r="C24" s="207"/>
      <c r="D24" s="73" t="s">
        <v>17</v>
      </c>
      <c r="E24" s="73" t="s">
        <v>17</v>
      </c>
      <c r="F24" s="73" t="s">
        <v>17</v>
      </c>
      <c r="G24" s="73" t="s">
        <v>17</v>
      </c>
      <c r="H24" s="73" t="s">
        <v>17</v>
      </c>
      <c r="I24" s="73" t="s">
        <v>17</v>
      </c>
      <c r="J24" s="73" t="s">
        <v>17</v>
      </c>
      <c r="K24" s="73" t="s">
        <v>17</v>
      </c>
      <c r="L24" s="110" t="s">
        <v>19</v>
      </c>
      <c r="M24" s="110" t="s">
        <v>19</v>
      </c>
      <c r="N24" s="110" t="s">
        <v>19</v>
      </c>
      <c r="O24" s="73" t="s">
        <v>17</v>
      </c>
      <c r="P24" s="73" t="s">
        <v>17</v>
      </c>
      <c r="Q24" s="73" t="s">
        <v>17</v>
      </c>
      <c r="R24" s="73" t="s">
        <v>17</v>
      </c>
      <c r="S24" s="73" t="s">
        <v>17</v>
      </c>
      <c r="T24" s="73" t="s">
        <v>17</v>
      </c>
      <c r="U24" s="73" t="s">
        <v>17</v>
      </c>
      <c r="V24" s="73" t="s">
        <v>17</v>
      </c>
      <c r="W24" s="73" t="s">
        <v>17</v>
      </c>
      <c r="X24" s="73" t="s">
        <v>17</v>
      </c>
      <c r="Y24" s="73" t="s">
        <v>17</v>
      </c>
      <c r="Z24" s="73" t="s">
        <v>17</v>
      </c>
      <c r="AA24" s="73" t="s">
        <v>17</v>
      </c>
      <c r="AB24" s="73" t="s">
        <v>17</v>
      </c>
      <c r="AC24" s="73" t="s">
        <v>19</v>
      </c>
      <c r="AD24" s="73" t="s">
        <v>19</v>
      </c>
      <c r="AE24" s="14" t="s">
        <v>17</v>
      </c>
      <c r="AF24" s="14" t="s">
        <v>17</v>
      </c>
      <c r="AG24" s="14" t="s">
        <v>17</v>
      </c>
      <c r="AH24" s="17">
        <f t="shared" si="0"/>
        <v>0.83333333333333337</v>
      </c>
      <c r="AI24"/>
      <c r="AJ24" s="155"/>
      <c r="AK24" s="155"/>
      <c r="AL24" s="155"/>
      <c r="AM24" s="155"/>
      <c r="AN24" s="155"/>
    </row>
    <row r="25" spans="1:40" ht="15.75" customHeight="1" x14ac:dyDescent="0.3">
      <c r="A25" s="211" t="s">
        <v>41</v>
      </c>
      <c r="B25" s="212"/>
      <c r="C25" s="213"/>
      <c r="D25" s="24" t="s">
        <v>17</v>
      </c>
      <c r="E25" s="24" t="s">
        <v>17</v>
      </c>
      <c r="F25" s="24" t="s">
        <v>17</v>
      </c>
      <c r="G25" s="90" t="s">
        <v>17</v>
      </c>
      <c r="H25" s="90" t="s">
        <v>17</v>
      </c>
      <c r="I25" s="90" t="s">
        <v>17</v>
      </c>
      <c r="J25" s="24" t="s">
        <v>17</v>
      </c>
      <c r="K25" s="24" t="s">
        <v>17</v>
      </c>
      <c r="L25" s="90" t="s">
        <v>17</v>
      </c>
      <c r="M25" s="90" t="s">
        <v>17</v>
      </c>
      <c r="N25" s="90" t="s">
        <v>17</v>
      </c>
      <c r="O25" s="90" t="s">
        <v>17</v>
      </c>
      <c r="P25" s="90" t="s">
        <v>17</v>
      </c>
      <c r="Q25" s="90" t="s">
        <v>17</v>
      </c>
      <c r="R25" s="90" t="s">
        <v>17</v>
      </c>
      <c r="S25" s="90" t="s">
        <v>17</v>
      </c>
      <c r="T25" s="90" t="s">
        <v>17</v>
      </c>
      <c r="U25" s="90" t="s">
        <v>17</v>
      </c>
      <c r="V25" s="90" t="s">
        <v>17</v>
      </c>
      <c r="W25" s="90" t="s">
        <v>17</v>
      </c>
      <c r="X25" s="90" t="s">
        <v>17</v>
      </c>
      <c r="Y25" s="24" t="s">
        <v>17</v>
      </c>
      <c r="Z25" s="24" t="s">
        <v>17</v>
      </c>
      <c r="AA25" s="24" t="s">
        <v>17</v>
      </c>
      <c r="AB25" s="24" t="s">
        <v>17</v>
      </c>
      <c r="AC25" s="90" t="s">
        <v>17</v>
      </c>
      <c r="AD25" s="24" t="s">
        <v>17</v>
      </c>
      <c r="AE25" s="24" t="s">
        <v>17</v>
      </c>
      <c r="AF25" s="24" t="s">
        <v>17</v>
      </c>
      <c r="AG25" s="90" t="s">
        <v>17</v>
      </c>
      <c r="AH25" s="19">
        <f t="shared" si="0"/>
        <v>1</v>
      </c>
      <c r="AI25"/>
      <c r="AJ25" s="155"/>
      <c r="AK25" s="155"/>
      <c r="AL25" s="155"/>
      <c r="AM25" s="155"/>
      <c r="AN25" s="155"/>
    </row>
    <row r="26" spans="1:40" ht="15.75" customHeight="1" x14ac:dyDescent="0.3">
      <c r="A26" s="211" t="s">
        <v>42</v>
      </c>
      <c r="B26" s="212"/>
      <c r="C26" s="213"/>
      <c r="D26" s="76" t="s">
        <v>17</v>
      </c>
      <c r="E26" s="76" t="s">
        <v>17</v>
      </c>
      <c r="F26" s="76" t="s">
        <v>17</v>
      </c>
      <c r="G26" s="76" t="s">
        <v>17</v>
      </c>
      <c r="H26" s="76" t="s">
        <v>17</v>
      </c>
      <c r="I26" s="76" t="s">
        <v>17</v>
      </c>
      <c r="J26" s="76" t="s">
        <v>17</v>
      </c>
      <c r="K26" s="76" t="s">
        <v>17</v>
      </c>
      <c r="L26" s="76" t="s">
        <v>17</v>
      </c>
      <c r="M26" s="76" t="s">
        <v>17</v>
      </c>
      <c r="N26" s="76" t="s">
        <v>17</v>
      </c>
      <c r="O26" s="76" t="s">
        <v>17</v>
      </c>
      <c r="P26" s="76" t="s">
        <v>17</v>
      </c>
      <c r="Q26" s="76" t="s">
        <v>17</v>
      </c>
      <c r="R26" s="76" t="s">
        <v>17</v>
      </c>
      <c r="S26" s="76" t="s">
        <v>17</v>
      </c>
      <c r="T26" s="76" t="s">
        <v>17</v>
      </c>
      <c r="U26" s="76" t="s">
        <v>17</v>
      </c>
      <c r="V26" s="76" t="s">
        <v>17</v>
      </c>
      <c r="W26" s="76" t="s">
        <v>17</v>
      </c>
      <c r="X26" s="76" t="s">
        <v>17</v>
      </c>
      <c r="Y26" s="76" t="s">
        <v>17</v>
      </c>
      <c r="Z26" s="76" t="s">
        <v>17</v>
      </c>
      <c r="AA26" s="76" t="s">
        <v>17</v>
      </c>
      <c r="AB26" s="76" t="s">
        <v>17</v>
      </c>
      <c r="AC26" s="76" t="s">
        <v>17</v>
      </c>
      <c r="AD26" s="76" t="s">
        <v>17</v>
      </c>
      <c r="AE26" s="76" t="s">
        <v>17</v>
      </c>
      <c r="AF26" s="76" t="s">
        <v>17</v>
      </c>
      <c r="AG26" s="76" t="s">
        <v>17</v>
      </c>
      <c r="AH26" s="19">
        <f t="shared" si="0"/>
        <v>1</v>
      </c>
      <c r="AI26"/>
      <c r="AJ26" s="155"/>
      <c r="AK26" s="155"/>
      <c r="AL26" s="155"/>
      <c r="AM26" s="155"/>
      <c r="AN26" s="155"/>
    </row>
    <row r="27" spans="1:40" ht="15.75" customHeight="1" x14ac:dyDescent="0.3">
      <c r="A27" s="208" t="s">
        <v>43</v>
      </c>
      <c r="B27" s="209"/>
      <c r="C27" s="210"/>
      <c r="D27" s="27" t="s">
        <v>12</v>
      </c>
      <c r="E27" s="27" t="s">
        <v>12</v>
      </c>
      <c r="F27" s="27" t="s">
        <v>13</v>
      </c>
      <c r="G27" s="27" t="s">
        <v>6</v>
      </c>
      <c r="H27" s="27" t="s">
        <v>13</v>
      </c>
      <c r="I27" s="27" t="s">
        <v>13</v>
      </c>
      <c r="J27" s="27" t="s">
        <v>12</v>
      </c>
      <c r="K27" s="27" t="s">
        <v>12</v>
      </c>
      <c r="L27" s="27" t="s">
        <v>12</v>
      </c>
      <c r="M27" s="27" t="s">
        <v>12</v>
      </c>
      <c r="N27" s="27" t="s">
        <v>12</v>
      </c>
      <c r="O27" s="27" t="s">
        <v>6</v>
      </c>
      <c r="P27" s="27" t="s">
        <v>6</v>
      </c>
      <c r="Q27" s="27" t="s">
        <v>6</v>
      </c>
      <c r="R27" s="27" t="s">
        <v>13</v>
      </c>
      <c r="S27" s="27" t="s">
        <v>13</v>
      </c>
      <c r="T27" s="27" t="s">
        <v>6</v>
      </c>
      <c r="U27" s="27" t="s">
        <v>6</v>
      </c>
      <c r="V27" s="27" t="s">
        <v>12</v>
      </c>
      <c r="W27" s="27" t="s">
        <v>13</v>
      </c>
      <c r="X27" s="27" t="s">
        <v>13</v>
      </c>
      <c r="Y27" s="27" t="s">
        <v>12</v>
      </c>
      <c r="Z27" s="27" t="s">
        <v>12</v>
      </c>
      <c r="AA27" s="27" t="s">
        <v>12</v>
      </c>
      <c r="AB27" s="27" t="s">
        <v>12</v>
      </c>
      <c r="AC27" s="27" t="s">
        <v>14</v>
      </c>
      <c r="AD27" s="27" t="s">
        <v>14</v>
      </c>
      <c r="AE27" s="27" t="s">
        <v>14</v>
      </c>
      <c r="AF27" s="27"/>
      <c r="AG27" s="27"/>
      <c r="AH27" s="13">
        <f t="shared" si="0"/>
        <v>1</v>
      </c>
      <c r="AI27"/>
      <c r="AJ27" s="168" t="s">
        <v>44</v>
      </c>
      <c r="AK27" s="153" t="s">
        <v>45</v>
      </c>
      <c r="AL27" s="169" t="s">
        <v>8</v>
      </c>
      <c r="AM27" s="170" t="s">
        <v>46</v>
      </c>
      <c r="AN27" s="171" t="s">
        <v>47</v>
      </c>
    </row>
    <row r="28" spans="1:40" ht="15.75" customHeight="1" x14ac:dyDescent="0.3">
      <c r="A28" s="223" t="s">
        <v>48</v>
      </c>
      <c r="B28" s="224"/>
      <c r="C28" s="225"/>
      <c r="D28" s="28">
        <v>2</v>
      </c>
      <c r="E28" s="28">
        <v>2</v>
      </c>
      <c r="F28" s="28">
        <v>3</v>
      </c>
      <c r="G28" s="28">
        <v>2</v>
      </c>
      <c r="H28" s="28" t="s">
        <v>119</v>
      </c>
      <c r="I28" s="28" t="s">
        <v>49</v>
      </c>
      <c r="J28" s="28" t="s">
        <v>49</v>
      </c>
      <c r="K28" s="28" t="s">
        <v>49</v>
      </c>
      <c r="L28" s="28" t="s">
        <v>49</v>
      </c>
      <c r="M28" s="28">
        <v>2</v>
      </c>
      <c r="N28" s="28">
        <v>2</v>
      </c>
      <c r="O28" s="28">
        <v>3</v>
      </c>
      <c r="P28" s="28" t="s">
        <v>49</v>
      </c>
      <c r="Q28" s="28" t="s">
        <v>49</v>
      </c>
      <c r="R28" s="28" t="s">
        <v>49</v>
      </c>
      <c r="S28" s="28" t="s">
        <v>49</v>
      </c>
      <c r="T28" s="28" t="s">
        <v>49</v>
      </c>
      <c r="U28" s="28" t="s">
        <v>49</v>
      </c>
      <c r="V28" s="28" t="s">
        <v>49</v>
      </c>
      <c r="W28" s="28" t="s">
        <v>49</v>
      </c>
      <c r="X28" s="28" t="s">
        <v>49</v>
      </c>
      <c r="Y28" s="28" t="s">
        <v>49</v>
      </c>
      <c r="Z28" s="28">
        <v>2</v>
      </c>
      <c r="AA28" s="28">
        <v>2</v>
      </c>
      <c r="AB28" s="28">
        <v>2</v>
      </c>
      <c r="AC28" s="28">
        <v>2</v>
      </c>
      <c r="AD28" s="28">
        <v>2</v>
      </c>
      <c r="AE28" s="28">
        <v>2</v>
      </c>
      <c r="AF28" s="28"/>
      <c r="AG28" s="28"/>
      <c r="AH28" s="17">
        <f t="shared" si="0"/>
        <v>1</v>
      </c>
      <c r="AI28"/>
      <c r="AJ28" s="172" t="s">
        <v>52</v>
      </c>
      <c r="AK28" s="173">
        <f>COUNTIFS(C28:AG28,"&lt;&gt;"&amp;AK32)</f>
        <v>31</v>
      </c>
      <c r="AL28" s="174">
        <f>AK28/AK31</f>
        <v>1.1071428571428572</v>
      </c>
      <c r="AM28" s="175">
        <f>COUNTIFS(C28:AG28,AL33)</f>
        <v>0</v>
      </c>
      <c r="AN28" s="176">
        <f>AM28/AK31</f>
        <v>0</v>
      </c>
    </row>
    <row r="29" spans="1:40" ht="15.75" customHeight="1" x14ac:dyDescent="0.3">
      <c r="A29" s="220" t="s">
        <v>53</v>
      </c>
      <c r="B29" s="221"/>
      <c r="C29" s="222"/>
      <c r="D29" s="78">
        <v>0</v>
      </c>
      <c r="E29" s="78">
        <v>0</v>
      </c>
      <c r="F29" s="78">
        <v>0</v>
      </c>
      <c r="G29" s="78">
        <v>0</v>
      </c>
      <c r="H29" s="78">
        <v>0</v>
      </c>
      <c r="I29" s="78">
        <v>0</v>
      </c>
      <c r="J29" s="78">
        <v>0</v>
      </c>
      <c r="K29" s="78">
        <v>0</v>
      </c>
      <c r="L29" s="78">
        <v>0</v>
      </c>
      <c r="M29" s="78">
        <v>0</v>
      </c>
      <c r="N29" s="78">
        <v>0</v>
      </c>
      <c r="O29" s="78">
        <v>0</v>
      </c>
      <c r="P29" s="78">
        <v>0</v>
      </c>
      <c r="Q29" s="78">
        <v>0</v>
      </c>
      <c r="R29" s="78" t="s">
        <v>183</v>
      </c>
      <c r="S29" s="78" t="s">
        <v>184</v>
      </c>
      <c r="T29" s="78" t="s">
        <v>185</v>
      </c>
      <c r="U29" s="78" t="s">
        <v>180</v>
      </c>
      <c r="V29" s="78" t="s">
        <v>133</v>
      </c>
      <c r="W29" s="78" t="s">
        <v>186</v>
      </c>
      <c r="X29" s="78">
        <v>0</v>
      </c>
      <c r="Y29" s="78">
        <v>0</v>
      </c>
      <c r="Z29" s="78">
        <v>0</v>
      </c>
      <c r="AA29" s="78">
        <v>0</v>
      </c>
      <c r="AB29" s="78">
        <v>0</v>
      </c>
      <c r="AC29" s="78">
        <v>0</v>
      </c>
      <c r="AD29" s="78">
        <v>0</v>
      </c>
      <c r="AE29" s="78">
        <v>0</v>
      </c>
      <c r="AF29" s="78"/>
      <c r="AG29" s="78"/>
      <c r="AH29" s="19">
        <f t="shared" si="0"/>
        <v>0.21428571428571427</v>
      </c>
      <c r="AI29"/>
      <c r="AJ29" s="177" t="s">
        <v>55</v>
      </c>
      <c r="AK29" s="178">
        <f>COUNTIFS(C29:AG29,"&lt;&gt;"&amp;AK32)</f>
        <v>9</v>
      </c>
      <c r="AL29" s="179">
        <f>AK29/AK31</f>
        <v>0.32142857142857145</v>
      </c>
      <c r="AM29" s="180">
        <f>COUNTIFS(C29:AG29,AK32)</f>
        <v>22</v>
      </c>
      <c r="AN29" s="181">
        <f>AM29/AK31</f>
        <v>0.7857142857142857</v>
      </c>
    </row>
    <row r="30" spans="1:40" ht="15.75" customHeight="1" x14ac:dyDescent="0.3">
      <c r="A30" s="232" t="s">
        <v>56</v>
      </c>
      <c r="B30" s="233"/>
      <c r="C30" s="234"/>
      <c r="D30" s="79" t="s">
        <v>12</v>
      </c>
      <c r="E30" s="79" t="s">
        <v>12</v>
      </c>
      <c r="F30" s="79" t="s">
        <v>13</v>
      </c>
      <c r="G30" s="79" t="s">
        <v>6</v>
      </c>
      <c r="H30" s="79" t="s">
        <v>13</v>
      </c>
      <c r="I30" s="79" t="s">
        <v>13</v>
      </c>
      <c r="J30" s="79" t="s">
        <v>12</v>
      </c>
      <c r="K30" s="79" t="s">
        <v>12</v>
      </c>
      <c r="L30" s="79" t="s">
        <v>12</v>
      </c>
      <c r="M30" s="79" t="s">
        <v>12</v>
      </c>
      <c r="N30" s="79" t="s">
        <v>12</v>
      </c>
      <c r="O30" s="79" t="s">
        <v>6</v>
      </c>
      <c r="P30" s="79" t="s">
        <v>6</v>
      </c>
      <c r="Q30" s="79" t="s">
        <v>6</v>
      </c>
      <c r="R30" s="79" t="s">
        <v>13</v>
      </c>
      <c r="S30" s="79" t="s">
        <v>13</v>
      </c>
      <c r="T30" s="79" t="s">
        <v>6</v>
      </c>
      <c r="U30" s="79" t="s">
        <v>6</v>
      </c>
      <c r="V30" s="79" t="s">
        <v>12</v>
      </c>
      <c r="W30" s="79" t="s">
        <v>13</v>
      </c>
      <c r="X30" s="79" t="s">
        <v>13</v>
      </c>
      <c r="Y30" s="79" t="s">
        <v>12</v>
      </c>
      <c r="Z30" s="79" t="s">
        <v>12</v>
      </c>
      <c r="AA30" s="79" t="s">
        <v>12</v>
      </c>
      <c r="AB30" s="79" t="s">
        <v>12</v>
      </c>
      <c r="AC30" s="79" t="s">
        <v>14</v>
      </c>
      <c r="AD30" s="79" t="s">
        <v>14</v>
      </c>
      <c r="AE30" s="79" t="s">
        <v>14</v>
      </c>
      <c r="AF30" s="79"/>
      <c r="AG30" s="79"/>
      <c r="AH30" s="19">
        <f t="shared" si="0"/>
        <v>1</v>
      </c>
      <c r="AI30"/>
      <c r="AJ30" s="155"/>
      <c r="AK30" s="155"/>
      <c r="AL30" s="155"/>
      <c r="AM30" s="155"/>
      <c r="AN30" s="155"/>
    </row>
    <row r="31" spans="1:40" ht="15.75" customHeight="1" x14ac:dyDescent="0.3">
      <c r="A31" s="208" t="s">
        <v>57</v>
      </c>
      <c r="B31" s="209"/>
      <c r="C31" s="210"/>
      <c r="D31" s="72" t="s">
        <v>12</v>
      </c>
      <c r="E31" s="72" t="s">
        <v>12</v>
      </c>
      <c r="F31" s="72" t="s">
        <v>13</v>
      </c>
      <c r="G31" s="72" t="s">
        <v>6</v>
      </c>
      <c r="H31" s="72" t="s">
        <v>13</v>
      </c>
      <c r="I31" s="72" t="s">
        <v>13</v>
      </c>
      <c r="J31" s="72" t="s">
        <v>12</v>
      </c>
      <c r="K31" s="72" t="s">
        <v>12</v>
      </c>
      <c r="L31" s="72" t="s">
        <v>12</v>
      </c>
      <c r="M31" s="72" t="s">
        <v>12</v>
      </c>
      <c r="N31" s="72" t="s">
        <v>12</v>
      </c>
      <c r="O31" s="72" t="s">
        <v>6</v>
      </c>
      <c r="P31" s="72" t="s">
        <v>6</v>
      </c>
      <c r="Q31" s="72" t="s">
        <v>6</v>
      </c>
      <c r="R31" s="72" t="s">
        <v>13</v>
      </c>
      <c r="S31" s="72" t="s">
        <v>13</v>
      </c>
      <c r="T31" s="72" t="s">
        <v>6</v>
      </c>
      <c r="U31" s="72" t="s">
        <v>6</v>
      </c>
      <c r="V31" s="72" t="s">
        <v>12</v>
      </c>
      <c r="W31" s="72" t="s">
        <v>13</v>
      </c>
      <c r="X31" s="72" t="s">
        <v>13</v>
      </c>
      <c r="Y31" s="72" t="s">
        <v>12</v>
      </c>
      <c r="Z31" s="72" t="s">
        <v>12</v>
      </c>
      <c r="AA31" s="72" t="s">
        <v>12</v>
      </c>
      <c r="AB31" s="72" t="s">
        <v>12</v>
      </c>
      <c r="AC31" s="72" t="s">
        <v>14</v>
      </c>
      <c r="AD31" s="72" t="s">
        <v>14</v>
      </c>
      <c r="AE31" s="72" t="s">
        <v>14</v>
      </c>
      <c r="AF31" s="72"/>
      <c r="AG31" s="72"/>
      <c r="AH31" s="13">
        <f t="shared" si="0"/>
        <v>1</v>
      </c>
      <c r="AI31"/>
      <c r="AJ31" s="167" t="s">
        <v>58</v>
      </c>
      <c r="AK31" s="155">
        <f>COUNTA(C28:AG28)</f>
        <v>28</v>
      </c>
      <c r="AL31" s="155"/>
      <c r="AM31" s="155"/>
      <c r="AN31" s="155"/>
    </row>
    <row r="32" spans="1:40" ht="15.75" customHeight="1" x14ac:dyDescent="0.3">
      <c r="A32" s="235" t="s">
        <v>59</v>
      </c>
      <c r="B32" s="236"/>
      <c r="C32" s="237"/>
      <c r="D32" s="80" t="s">
        <v>12</v>
      </c>
      <c r="E32" s="80" t="s">
        <v>12</v>
      </c>
      <c r="F32" s="80" t="s">
        <v>13</v>
      </c>
      <c r="G32" s="80" t="s">
        <v>6</v>
      </c>
      <c r="H32" s="80" t="s">
        <v>13</v>
      </c>
      <c r="I32" s="80" t="s">
        <v>13</v>
      </c>
      <c r="J32" s="80" t="s">
        <v>12</v>
      </c>
      <c r="K32" s="80" t="s">
        <v>12</v>
      </c>
      <c r="L32" s="80" t="s">
        <v>12</v>
      </c>
      <c r="M32" s="80" t="s">
        <v>12</v>
      </c>
      <c r="N32" s="80" t="s">
        <v>12</v>
      </c>
      <c r="O32" s="80" t="s">
        <v>6</v>
      </c>
      <c r="P32" s="80" t="s">
        <v>6</v>
      </c>
      <c r="Q32" s="80" t="s">
        <v>6</v>
      </c>
      <c r="R32" s="80" t="s">
        <v>13</v>
      </c>
      <c r="S32" s="80" t="s">
        <v>13</v>
      </c>
      <c r="T32" s="80" t="s">
        <v>6</v>
      </c>
      <c r="U32" s="80" t="s">
        <v>6</v>
      </c>
      <c r="V32" s="80" t="s">
        <v>12</v>
      </c>
      <c r="W32" s="80" t="s">
        <v>13</v>
      </c>
      <c r="X32" s="80" t="s">
        <v>13</v>
      </c>
      <c r="Y32" s="80" t="s">
        <v>12</v>
      </c>
      <c r="Z32" s="80" t="s">
        <v>12</v>
      </c>
      <c r="AA32" s="80" t="s">
        <v>12</v>
      </c>
      <c r="AB32" s="80" t="s">
        <v>12</v>
      </c>
      <c r="AC32" s="80" t="s">
        <v>14</v>
      </c>
      <c r="AD32" s="80" t="s">
        <v>14</v>
      </c>
      <c r="AE32" s="80" t="s">
        <v>14</v>
      </c>
      <c r="AF32" s="80"/>
      <c r="AG32" s="80"/>
      <c r="AH32" s="17">
        <f t="shared" si="0"/>
        <v>1</v>
      </c>
      <c r="AI32"/>
      <c r="AJ32" s="167" t="s">
        <v>60</v>
      </c>
      <c r="AK32" s="155">
        <v>0</v>
      </c>
      <c r="AL32" s="155"/>
      <c r="AM32" s="155"/>
      <c r="AN32" s="155"/>
    </row>
    <row r="33" spans="1:44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76" t="s">
        <v>17</v>
      </c>
      <c r="R33" s="76" t="s">
        <v>17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14</v>
      </c>
      <c r="AD33" s="76" t="s">
        <v>14</v>
      </c>
      <c r="AE33" s="25" t="s">
        <v>14</v>
      </c>
      <c r="AF33" s="25"/>
      <c r="AG33" s="25"/>
      <c r="AH33" s="19">
        <f t="shared" si="0"/>
        <v>1</v>
      </c>
      <c r="AI33"/>
    </row>
    <row r="34" spans="1:44" ht="15.75" customHeight="1" x14ac:dyDescent="0.3">
      <c r="A34" s="211" t="s">
        <v>62</v>
      </c>
      <c r="B34" s="212"/>
      <c r="C34" s="213"/>
      <c r="D34" s="24" t="s">
        <v>17</v>
      </c>
      <c r="E34" s="24" t="s">
        <v>17</v>
      </c>
      <c r="F34" s="24" t="s">
        <v>17</v>
      </c>
      <c r="G34" s="24" t="s">
        <v>17</v>
      </c>
      <c r="H34" s="24" t="s">
        <v>17</v>
      </c>
      <c r="I34" s="24" t="s">
        <v>17</v>
      </c>
      <c r="J34" s="24" t="s">
        <v>17</v>
      </c>
      <c r="K34" s="24" t="s">
        <v>17</v>
      </c>
      <c r="L34" s="24" t="s">
        <v>17</v>
      </c>
      <c r="M34" s="24" t="s">
        <v>17</v>
      </c>
      <c r="N34" s="24" t="s">
        <v>17</v>
      </c>
      <c r="O34" s="24" t="s">
        <v>17</v>
      </c>
      <c r="P34" s="24" t="s">
        <v>17</v>
      </c>
      <c r="Q34" s="24" t="s">
        <v>17</v>
      </c>
      <c r="R34" s="24" t="s">
        <v>17</v>
      </c>
      <c r="S34" s="24" t="s">
        <v>17</v>
      </c>
      <c r="T34" s="76" t="s">
        <v>17</v>
      </c>
      <c r="U34" s="76" t="s">
        <v>17</v>
      </c>
      <c r="V34" s="76" t="s">
        <v>17</v>
      </c>
      <c r="W34" s="76" t="s">
        <v>17</v>
      </c>
      <c r="X34" s="76" t="s">
        <v>17</v>
      </c>
      <c r="Y34" s="24" t="s">
        <v>17</v>
      </c>
      <c r="Z34" s="24" t="s">
        <v>17</v>
      </c>
      <c r="AA34" s="24" t="s">
        <v>17</v>
      </c>
      <c r="AB34" s="24" t="s">
        <v>17</v>
      </c>
      <c r="AC34" s="76" t="s">
        <v>14</v>
      </c>
      <c r="AD34" s="76" t="s">
        <v>14</v>
      </c>
      <c r="AE34" s="24" t="s">
        <v>14</v>
      </c>
      <c r="AF34" s="24"/>
      <c r="AG34" s="24"/>
      <c r="AH34" s="19">
        <f t="shared" si="0"/>
        <v>1</v>
      </c>
      <c r="AI34"/>
    </row>
    <row r="35" spans="1:44" ht="15.75" customHeight="1" thickBot="1" x14ac:dyDescent="0.35">
      <c r="A35" s="238" t="s">
        <v>63</v>
      </c>
      <c r="B35" s="239"/>
      <c r="C35" s="240"/>
      <c r="D35" s="85" t="s">
        <v>17</v>
      </c>
      <c r="E35" s="85" t="s">
        <v>17</v>
      </c>
      <c r="F35" s="85" t="s">
        <v>17</v>
      </c>
      <c r="G35" s="85" t="s">
        <v>17</v>
      </c>
      <c r="H35" s="85" t="s">
        <v>17</v>
      </c>
      <c r="I35" s="85" t="s">
        <v>17</v>
      </c>
      <c r="J35" s="85" t="s">
        <v>17</v>
      </c>
      <c r="K35" s="85" t="s">
        <v>17</v>
      </c>
      <c r="L35" s="85" t="s">
        <v>17</v>
      </c>
      <c r="M35" s="85" t="s">
        <v>17</v>
      </c>
      <c r="N35" s="85" t="s">
        <v>17</v>
      </c>
      <c r="O35" s="85" t="s">
        <v>17</v>
      </c>
      <c r="P35" s="85" t="s">
        <v>17</v>
      </c>
      <c r="Q35" s="85" t="s">
        <v>17</v>
      </c>
      <c r="R35" s="85" t="s">
        <v>17</v>
      </c>
      <c r="S35" s="85" t="s">
        <v>17</v>
      </c>
      <c r="T35" s="84" t="s">
        <v>17</v>
      </c>
      <c r="U35" s="84" t="s">
        <v>17</v>
      </c>
      <c r="V35" s="84" t="s">
        <v>17</v>
      </c>
      <c r="W35" s="84" t="s">
        <v>17</v>
      </c>
      <c r="X35" s="84" t="s">
        <v>17</v>
      </c>
      <c r="Y35" s="85" t="s">
        <v>17</v>
      </c>
      <c r="Z35" s="85" t="s">
        <v>17</v>
      </c>
      <c r="AA35" s="85" t="s">
        <v>17</v>
      </c>
      <c r="AB35" s="85" t="s">
        <v>17</v>
      </c>
      <c r="AC35" s="84" t="s">
        <v>14</v>
      </c>
      <c r="AD35" s="84" t="s">
        <v>14</v>
      </c>
      <c r="AE35" s="85" t="s">
        <v>14</v>
      </c>
      <c r="AF35" s="85"/>
      <c r="AG35" s="85"/>
      <c r="AH35" s="87">
        <f t="shared" si="0"/>
        <v>1</v>
      </c>
      <c r="AI35"/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>AB</v>
      </c>
      <c r="J38" s="37" t="str">
        <f t="shared" ref="J38:AG38" si="1">IF(AND(J5&gt;0,COUNTA(J6:J37)&gt;0,COUNTA(J6:J37)-COUNTIF(J6:J37,"NB")-COUNTIF(J30:J31, "0")=COUNTA(J6:J37)),"AB","")</f>
        <v>AB</v>
      </c>
      <c r="K38" s="37" t="str">
        <f t="shared" si="1"/>
        <v>AB</v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>AB</v>
      </c>
      <c r="Q38" s="37" t="str">
        <f t="shared" si="1"/>
        <v>AB</v>
      </c>
      <c r="R38" s="37" t="str">
        <f t="shared" si="1"/>
        <v>AB</v>
      </c>
      <c r="S38" s="37" t="str">
        <f t="shared" si="1"/>
        <v>AB</v>
      </c>
      <c r="T38" s="37" t="str">
        <f t="shared" si="1"/>
        <v>AB</v>
      </c>
      <c r="U38" s="37" t="str">
        <f t="shared" si="1"/>
        <v>AB</v>
      </c>
      <c r="V38" s="37" t="str">
        <f t="shared" si="1"/>
        <v/>
      </c>
      <c r="W38" s="37" t="str">
        <f t="shared" si="1"/>
        <v>AB</v>
      </c>
      <c r="X38" s="37" t="str">
        <f t="shared" si="1"/>
        <v>AB</v>
      </c>
      <c r="Y38" s="37" t="str">
        <f t="shared" si="1"/>
        <v>AB</v>
      </c>
      <c r="Z38" s="37" t="str">
        <f t="shared" si="1"/>
        <v/>
      </c>
      <c r="AA38" s="37" t="str">
        <f>IF(AND(AA5&gt;0,COUNTA(AA6:AA37)&gt;0,COUNTA(AA6:AA37)-COUNTIF(AA6:AA37,"NB")-COUNTIF(AA30:AA31, "0")=COUNTA(AA6:AA37)),"AB","")</f>
        <v/>
      </c>
      <c r="AB38" s="37" t="str">
        <f t="shared" si="1"/>
        <v>AB</v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>AB</v>
      </c>
      <c r="AG38" s="37" t="str">
        <f t="shared" si="1"/>
        <v>AB</v>
      </c>
      <c r="AH38" s="37" t="e">
        <f>IF(AND(#REF!&gt;0,COUNTA(AH36:AH37)&gt;0,COUNTA(AH36:AH37)-COUNTIF(AH36:AH37,"NB")-COUNTIF(#REF!, "0")=COUNTA(AH36:AH37)),"AB","")</f>
        <v>#REF!</v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G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>IF(AND(O5:O5&gt;0,COUNTA(O6:O35),COUNTIF(O6:O35,"NB")+COUNTIF(O6:O35,0)=COUNTA(O6:O35)),"ANB","")</f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>IF(AND(AA5:AA5&gt;0,COUNTA(AA6:AA35),COUNTIF(AA6:AA35,"NB")+COUNTIF(AA6:AA35,0)=COUNTA(AA6:AA35)),"ANB","")</f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e">
        <f>IF(AND(#REF!&gt;0,COUNTA(#REF!),COUNTIF(#REF!,"NB")+COUNTIF(#REF!,0)=COUNTA(#REF!)),"ANB","")</f>
        <v>#REF!</v>
      </c>
    </row>
    <row r="40" spans="1:44" ht="15.75" customHeight="1" thickBot="1" x14ac:dyDescent="0.35">
      <c r="D40" s="39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COUNTA(D5:AG5)</f>
        <v>30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15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15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6:AG35">
    <cfRule type="cellIs" dxfId="5" priority="1" operator="equal">
      <formula>0</formula>
    </cfRule>
    <cfRule type="containsText" dxfId="4" priority="3" operator="containsText" text="M">
      <formula>NOT(ISERROR(SEARCH("M",D6)))</formula>
    </cfRule>
    <cfRule type="containsText" dxfId="3" priority="4" operator="containsText" text="NB">
      <formula>NOT(ISERROR(SEARCH("NB",D6)))</formula>
    </cfRule>
  </conditionalFormatting>
  <pageMargins left="0.75" right="0.75" top="1" bottom="1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R59"/>
  <sheetViews>
    <sheetView topLeftCell="A17" zoomScale="70" zoomScaleNormal="70" zoomScalePageLayoutView="90" workbookViewId="0">
      <selection activeCell="D22" sqref="D22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187</v>
      </c>
    </row>
    <row r="4" spans="1:44" s="5" customFormat="1" ht="15.75" customHeight="1" x14ac:dyDescent="0.3">
      <c r="C4" s="6"/>
      <c r="D4" s="5" t="s">
        <v>6</v>
      </c>
      <c r="J4" s="6" t="s">
        <v>6</v>
      </c>
      <c r="K4" s="5" t="s">
        <v>6</v>
      </c>
      <c r="Q4" s="5" t="s">
        <v>6</v>
      </c>
      <c r="R4" s="5" t="s">
        <v>6</v>
      </c>
      <c r="X4" s="5" t="s">
        <v>6</v>
      </c>
      <c r="Y4" s="5" t="s">
        <v>6</v>
      </c>
      <c r="AB4" s="5" t="s">
        <v>5</v>
      </c>
      <c r="AE4" s="5" t="s">
        <v>6</v>
      </c>
      <c r="AF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4</v>
      </c>
      <c r="AN5" s="154">
        <f>AM5/AM8</f>
        <v>1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147"/>
      <c r="P6" s="72"/>
      <c r="Q6" s="147"/>
      <c r="R6" s="72"/>
      <c r="S6" s="72"/>
      <c r="T6" s="72"/>
      <c r="U6" s="149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6" t="s">
        <v>15</v>
      </c>
      <c r="AL6" s="157" t="s">
        <v>14</v>
      </c>
      <c r="AM6" s="158">
        <f>AM14</f>
        <v>0</v>
      </c>
      <c r="AN6" s="159">
        <f>AM6/AM8</f>
        <v>0</v>
      </c>
      <c r="AO6" s="155"/>
    </row>
    <row r="7" spans="1:44" ht="15.75" customHeight="1" x14ac:dyDescent="0.3">
      <c r="A7" s="205" t="s">
        <v>16</v>
      </c>
      <c r="B7" s="206"/>
      <c r="C7" s="207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7" t="str">
        <f t="shared" ref="AI7:AI35" si="0">IF(COUNTA(D7:AH7)&gt;0,(COUNTA(D7:AH7)-COUNTIF(D7:AH7,"NB")-COUNTIF(D7:AH7,"DN")-COUNTIF(D7:AH7,"An")-COUNTIF(D7:AH7,"NB^")-COUNTIF(D7:AH7,0))/COUNTA(D7:AH7),"")</f>
        <v/>
      </c>
      <c r="AK7" s="160" t="s">
        <v>18</v>
      </c>
      <c r="AL7" s="161" t="s">
        <v>19</v>
      </c>
      <c r="AM7" s="162">
        <f>AM15</f>
        <v>0</v>
      </c>
      <c r="AN7" s="163">
        <f>AM7/AM8</f>
        <v>0</v>
      </c>
      <c r="AO7" s="155"/>
    </row>
    <row r="8" spans="1:44" ht="15.75" customHeight="1" x14ac:dyDescent="0.3">
      <c r="A8" s="211" t="s">
        <v>20</v>
      </c>
      <c r="B8" s="212"/>
      <c r="C8" s="213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4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 t="shared" si="0"/>
        <v/>
      </c>
      <c r="AK8" s="164" t="s">
        <v>21</v>
      </c>
      <c r="AL8" s="165" t="s">
        <v>21</v>
      </c>
      <c r="AM8" s="165">
        <f>SUM(AM5:AM7)</f>
        <v>4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20"/>
      <c r="E9" s="20"/>
      <c r="F9" s="109"/>
      <c r="G9" s="109"/>
      <c r="H9" s="109"/>
      <c r="I9" s="109"/>
      <c r="J9" s="109"/>
      <c r="K9" s="109"/>
      <c r="L9" s="74"/>
      <c r="M9" s="74"/>
      <c r="N9" s="74"/>
      <c r="O9" s="74"/>
      <c r="P9" s="74"/>
      <c r="Q9" s="74"/>
      <c r="R9" s="74"/>
      <c r="S9" s="74"/>
      <c r="T9" s="74"/>
      <c r="U9" s="74"/>
      <c r="V9" s="109"/>
      <c r="W9" s="109"/>
      <c r="X9" s="109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" t="str">
        <f t="shared" si="0"/>
        <v/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16"/>
      <c r="E10" s="16"/>
      <c r="F10" s="108"/>
      <c r="G10" s="108"/>
      <c r="H10" s="108"/>
      <c r="I10" s="108"/>
      <c r="J10" s="108"/>
      <c r="K10" s="108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21" t="str">
        <f t="shared" si="0"/>
        <v/>
      </c>
      <c r="AK10" s="155" t="s">
        <v>17</v>
      </c>
      <c r="AL10" s="155"/>
      <c r="AM10" s="155" cm="1">
        <f t="array" ref="AM10:AM15">COUNTIFS(D6:AH35,AK10:AK15)</f>
        <v>4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16"/>
      <c r="E11" s="16"/>
      <c r="F11" s="108"/>
      <c r="G11" s="108"/>
      <c r="H11" s="108"/>
      <c r="I11" s="108"/>
      <c r="J11" s="108"/>
      <c r="K11" s="108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21" t="str">
        <f t="shared" si="0"/>
        <v/>
      </c>
      <c r="AK11" s="155" t="s">
        <v>6</v>
      </c>
      <c r="AL11" s="155"/>
      <c r="AM11" s="155">
        <v>0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16"/>
      <c r="E12" s="16"/>
      <c r="F12" s="108"/>
      <c r="G12" s="108"/>
      <c r="H12" s="108"/>
      <c r="I12" s="108"/>
      <c r="J12" s="108"/>
      <c r="K12" s="108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21" t="str">
        <f t="shared" si="0"/>
        <v/>
      </c>
      <c r="AK12" s="155" t="s">
        <v>13</v>
      </c>
      <c r="AL12" s="155"/>
      <c r="AM12" s="155">
        <v>0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16"/>
      <c r="E13" s="16"/>
      <c r="F13" s="108"/>
      <c r="G13" s="108"/>
      <c r="H13" s="108"/>
      <c r="I13" s="108"/>
      <c r="J13" s="108"/>
      <c r="K13" s="108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108"/>
      <c r="W13" s="108"/>
      <c r="X13" s="108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21" t="str">
        <f t="shared" si="0"/>
        <v/>
      </c>
      <c r="AK13" s="155" t="s">
        <v>12</v>
      </c>
      <c r="AL13" s="155"/>
      <c r="AM13" s="155">
        <v>0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73"/>
      <c r="E14" s="73"/>
      <c r="F14" s="110"/>
      <c r="G14" s="110"/>
      <c r="H14" s="110"/>
      <c r="I14" s="110"/>
      <c r="J14" s="110"/>
      <c r="K14" s="110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110"/>
      <c r="W14" s="110"/>
      <c r="X14" s="110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17" t="str">
        <f t="shared" si="0"/>
        <v/>
      </c>
      <c r="AK14" s="155" t="s">
        <v>14</v>
      </c>
      <c r="AL14" s="155"/>
      <c r="AM14" s="155">
        <v>0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20"/>
      <c r="E15" s="20"/>
      <c r="F15" s="20"/>
      <c r="G15" s="20"/>
      <c r="H15" s="20"/>
      <c r="I15" s="20"/>
      <c r="J15" s="20"/>
      <c r="K15" s="132"/>
      <c r="L15" s="132"/>
      <c r="M15" s="132"/>
      <c r="N15" s="132"/>
      <c r="O15" s="132"/>
      <c r="P15" s="132"/>
      <c r="Q15" s="132"/>
      <c r="R15" s="132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13" t="str">
        <f t="shared" si="0"/>
        <v/>
      </c>
      <c r="AK15" s="155" t="s">
        <v>19</v>
      </c>
      <c r="AL15" s="155"/>
      <c r="AM15" s="155">
        <v>0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16"/>
      <c r="E16" s="16"/>
      <c r="F16" s="16"/>
      <c r="G16" s="16"/>
      <c r="H16" s="16"/>
      <c r="I16" s="16"/>
      <c r="J16" s="16"/>
      <c r="K16" s="133"/>
      <c r="L16" s="133"/>
      <c r="M16" s="133"/>
      <c r="N16" s="133"/>
      <c r="O16" s="133"/>
      <c r="P16" s="133"/>
      <c r="Q16" s="133"/>
      <c r="R16" s="133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21" t="str">
        <f t="shared" si="0"/>
        <v/>
      </c>
      <c r="AK16" s="155" t="s">
        <v>32</v>
      </c>
      <c r="AL16" s="155"/>
      <c r="AM16" s="155">
        <f>SUM(AM10:AM15)</f>
        <v>4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6"/>
      <c r="E17" s="16"/>
      <c r="F17" s="16"/>
      <c r="G17" s="16"/>
      <c r="H17" s="16"/>
      <c r="I17" s="16"/>
      <c r="J17" s="16"/>
      <c r="K17" s="129"/>
      <c r="L17" s="133"/>
      <c r="M17" s="133"/>
      <c r="N17" s="133"/>
      <c r="O17" s="133"/>
      <c r="P17" s="133"/>
      <c r="Q17" s="133"/>
      <c r="R17" s="133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17" t="str">
        <f t="shared" si="0"/>
        <v/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13" t="str">
        <f t="shared" si="0"/>
        <v/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1" t="str">
        <f t="shared" si="0"/>
        <v/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1" t="str">
        <f t="shared" si="0"/>
        <v/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7" t="str">
        <f t="shared" si="0"/>
        <v/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76"/>
      <c r="T22" s="76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19" t="str">
        <f t="shared" si="0"/>
        <v/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22" t="s">
        <v>17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13">
        <f t="shared" si="0"/>
        <v>1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4" t="s">
        <v>17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7">
        <f t="shared" si="0"/>
        <v>1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90" t="s">
        <v>17</v>
      </c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x14ac:dyDescent="0.3">
      <c r="A26" s="211" t="s">
        <v>42</v>
      </c>
      <c r="B26" s="212"/>
      <c r="C26" s="213"/>
      <c r="D26" s="76" t="s">
        <v>17</v>
      </c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4"/>
      <c r="P26" s="76"/>
      <c r="Q26" s="74"/>
      <c r="R26" s="76"/>
      <c r="S26" s="74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27"/>
      <c r="E27" s="27"/>
      <c r="F27" s="27"/>
      <c r="G27" s="27"/>
      <c r="H27" s="27"/>
      <c r="I27" s="27"/>
      <c r="J27" s="27"/>
      <c r="K27" s="27"/>
      <c r="L27" s="130"/>
      <c r="M27" s="130"/>
      <c r="N27" s="140"/>
      <c r="O27" s="147"/>
      <c r="P27" s="142"/>
      <c r="Q27" s="147"/>
      <c r="R27" s="142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72"/>
      <c r="AH27" s="72"/>
      <c r="AI27" s="13" t="str">
        <f t="shared" si="0"/>
        <v/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141"/>
      <c r="O28" s="148"/>
      <c r="P28" s="143"/>
      <c r="Q28" s="148"/>
      <c r="R28" s="143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77"/>
      <c r="AH28" s="77"/>
      <c r="AI28" s="17" t="str">
        <f>IF(COUNTA(D28:AH28)&gt;0,(COUNTA(D28:AH28)-COUNTIF(D28:AH28,"NB")-COUNTIF(D28:AH28,"DN")-COUNTIF(D28:AH28,"An")-COUNTIF(D28:AH28,"NB^")-COUNTIF(D28:AH28,0))/COUNTA(D28:AH28),"")</f>
        <v/>
      </c>
      <c r="AK28" s="172" t="s">
        <v>52</v>
      </c>
      <c r="AL28" s="173">
        <f>COUNTIFS(D28:AH28,"&lt;&gt;"&amp;AL32)</f>
        <v>31</v>
      </c>
      <c r="AM28" s="174" t="e">
        <f>AL28/AL31</f>
        <v>#DIV/0!</v>
      </c>
      <c r="AN28" s="175">
        <f>COUNTIFS(D28:AH28,AM33)</f>
        <v>0</v>
      </c>
      <c r="AO28" s="176" t="e">
        <f>AN28/AL31</f>
        <v>#DIV/0!</v>
      </c>
    </row>
    <row r="29" spans="1:41" ht="15.75" customHeight="1" x14ac:dyDescent="0.3">
      <c r="A29" s="220" t="s">
        <v>53</v>
      </c>
      <c r="B29" s="221"/>
      <c r="C29" s="222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145"/>
      <c r="O29" s="144"/>
      <c r="P29" s="146"/>
      <c r="Q29" s="144"/>
      <c r="R29" s="146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29"/>
      <c r="AH29" s="29"/>
      <c r="AI29" s="19" t="str">
        <f>IF(COUNTA(D29:AH29)&gt;0,(COUNTA(D29:AH29)-COUNTIF(D29:AH29,"NB")-COUNTIF(D29:AH29,"DN")-COUNTIF(D29:AH29,"An")-COUNTIF(D29:AH29,"NB^")-COUNTIF(D29:AH29,0))/COUNTA(D29:AH29),"")</f>
        <v/>
      </c>
      <c r="AK29" s="177" t="s">
        <v>55</v>
      </c>
      <c r="AL29" s="178">
        <f>COUNTIFS(D29:AH29,"&lt;&gt;"&amp;AL32)</f>
        <v>31</v>
      </c>
      <c r="AM29" s="179" t="e">
        <f>AL29/AL31</f>
        <v>#DIV/0!</v>
      </c>
      <c r="AN29" s="180">
        <f>COUNTIFS(D29:AH29,AL32)</f>
        <v>0</v>
      </c>
      <c r="AO29" s="181" t="e">
        <f>AN29/AL31</f>
        <v>#DIV/0!</v>
      </c>
    </row>
    <row r="30" spans="1:41" ht="15.75" customHeight="1" x14ac:dyDescent="0.3">
      <c r="A30" s="232" t="s">
        <v>56</v>
      </c>
      <c r="B30" s="233"/>
      <c r="C30" s="234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80"/>
      <c r="P30" s="79"/>
      <c r="Q30" s="80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7" t="s">
        <v>58</v>
      </c>
      <c r="AL31" s="155">
        <f>COUNTA(D28:AH28)</f>
        <v>0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25"/>
      <c r="E33" s="25"/>
      <c r="F33" s="25"/>
      <c r="G33" s="25"/>
      <c r="H33" s="25"/>
      <c r="I33" s="25"/>
      <c r="J33" s="25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5"/>
      <c r="V33" s="25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76"/>
      <c r="AH33" s="76"/>
      <c r="AI33" s="19" t="str">
        <f t="shared" si="0"/>
        <v/>
      </c>
    </row>
    <row r="34" spans="1:44" ht="15.75" customHeight="1" x14ac:dyDescent="0.3">
      <c r="A34" s="211" t="s">
        <v>62</v>
      </c>
      <c r="B34" s="212"/>
      <c r="C34" s="213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9" t="str">
        <f t="shared" si="0"/>
        <v/>
      </c>
    </row>
    <row r="35" spans="1:44" ht="15.75" customHeight="1" x14ac:dyDescent="0.3">
      <c r="A35" s="238" t="s">
        <v>63</v>
      </c>
      <c r="B35" s="239"/>
      <c r="C35" s="240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24"/>
      <c r="Y35" s="85"/>
      <c r="Z35" s="85"/>
      <c r="AA35" s="85"/>
      <c r="AB35" s="85"/>
      <c r="AC35" s="85"/>
      <c r="AD35" s="85"/>
      <c r="AE35" s="85"/>
      <c r="AF35" s="85"/>
      <c r="AG35" s="24"/>
      <c r="AH35" s="24"/>
      <c r="AI35" s="87" t="str">
        <f t="shared" si="0"/>
        <v/>
      </c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82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>AB</v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>IF(AND(T5&gt;0,COUNTA(T6:T37)&gt;0,COUNTA(T6:T37)-COUNTIF(T6:T37,"NB")-COUNTIF(T30:T31, "0")=COUNTA(T6:T37)),"AB","")</f>
        <v/>
      </c>
      <c r="U38" s="37" t="str">
        <f>IF(AND(U5&gt;0,COUNTA(U6:U37)&gt;0,COUNTA(U6:U37)-COUNTIF(U6:U37,"NB")-COUNTIF(U30:U31, "0")=COUNTA(U6:U37)),"AB","")</f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>IF(AND(AB5&gt;0,COUNTA(AB6:AB37)&gt;0,COUNTA(AB6:AB37)-COUNTIF(AB6:AB37,"NB")-COUNTIF(AB30:AB31, "0")=COUNTA(AB6:AB37)),"AB","")</f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>IF(AND(T5:T5&gt;0,COUNTA(T6:T35),COUNTIF(T6:T35,"NB")+COUNTIF(T6:T35,0)=COUNTA(T6:T35)),"ANB","")</f>
        <v/>
      </c>
      <c r="U39" s="38" t="str">
        <f>IF(AND(U5:U5&gt;0,COUNTA(U6:U35),COUNTIF(U6:U35,"NB")+COUNTIF(U6:U35,0)=COUNTA(U6:U35)),"ANB","")</f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>IF(AND(AB5:AB5&gt;0,COUNTA(AB6:AB35),COUNTIF(AB6:AB35,"NB")+COUNTIF(AB6:AB35,0)=COUNTA(AB6:AB35)),"ANB","")</f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  <c r="I40" s="93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1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30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</mergeCells>
  <conditionalFormatting sqref="D6:AH35">
    <cfRule type="cellIs" dxfId="2" priority="1" operator="equal">
      <formula>0</formula>
    </cfRule>
    <cfRule type="containsText" priority="2" operator="containsText" text="B">
      <formula>NOT(ISERROR(SEARCH("B",D6)))</formula>
    </cfRule>
    <cfRule type="containsText" dxfId="1" priority="3" operator="containsText" text="M">
      <formula>NOT(ISERROR(SEARCH("M",D6)))</formula>
    </cfRule>
    <cfRule type="containsText" dxfId="0" priority="4" operator="containsText" text="NB">
      <formula>NOT(ISERROR(SEARCH("NB",D6)))</formula>
    </cfRule>
  </conditionalFormatting>
  <pageMargins left="0.75" right="0.75" top="1" bottom="1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R59"/>
  <sheetViews>
    <sheetView topLeftCell="C23" zoomScale="55" zoomScaleNormal="55" zoomScalePageLayoutView="90" workbookViewId="0">
      <selection activeCell="AO28" sqref="AO28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  <col min="38" max="38" width="11.554687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118</v>
      </c>
    </row>
    <row r="4" spans="1:44" s="5" customFormat="1" ht="15.75" customHeight="1" x14ac:dyDescent="0.3">
      <c r="C4" s="6"/>
      <c r="D4" s="6" t="s">
        <v>6</v>
      </c>
      <c r="E4" s="5" t="s">
        <v>6</v>
      </c>
      <c r="F4" s="6"/>
      <c r="K4" s="5" t="s">
        <v>6</v>
      </c>
      <c r="L4" s="5" t="s">
        <v>6</v>
      </c>
      <c r="R4" s="5" t="s">
        <v>6</v>
      </c>
      <c r="S4" s="5" t="s">
        <v>6</v>
      </c>
      <c r="T4" s="5" t="s">
        <v>5</v>
      </c>
      <c r="Y4" s="5" t="s">
        <v>6</v>
      </c>
      <c r="Z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182">
        <v>29</v>
      </c>
      <c r="AG5" s="94">
        <v>30</v>
      </c>
      <c r="AH5" s="95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767</v>
      </c>
      <c r="AN5" s="154">
        <f>AM5/AM8</f>
        <v>0.97831632653061229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72" t="s">
        <v>12</v>
      </c>
      <c r="E6" s="72" t="s">
        <v>6</v>
      </c>
      <c r="F6" s="72" t="s">
        <v>6</v>
      </c>
      <c r="G6" s="72" t="s">
        <v>6</v>
      </c>
      <c r="H6" s="72" t="s">
        <v>6</v>
      </c>
      <c r="I6" s="72" t="s">
        <v>6</v>
      </c>
      <c r="J6" s="72" t="s">
        <v>6</v>
      </c>
      <c r="K6" s="72" t="s">
        <v>12</v>
      </c>
      <c r="L6" s="72" t="s">
        <v>12</v>
      </c>
      <c r="M6" s="72" t="s">
        <v>12</v>
      </c>
      <c r="N6" s="72" t="s">
        <v>12</v>
      </c>
      <c r="O6" s="72" t="s">
        <v>12</v>
      </c>
      <c r="P6" s="72" t="s">
        <v>6</v>
      </c>
      <c r="Q6" s="72" t="s">
        <v>6</v>
      </c>
      <c r="R6" s="72" t="s">
        <v>12</v>
      </c>
      <c r="S6" s="72" t="s">
        <v>13</v>
      </c>
      <c r="T6" s="72" t="s">
        <v>13</v>
      </c>
      <c r="U6" s="72" t="s">
        <v>13</v>
      </c>
      <c r="V6" s="72" t="s">
        <v>12</v>
      </c>
      <c r="W6" s="72" t="s">
        <v>12</v>
      </c>
      <c r="X6" s="72" t="s">
        <v>12</v>
      </c>
      <c r="Y6" s="72" t="s">
        <v>12</v>
      </c>
      <c r="Z6" s="72" t="s">
        <v>12</v>
      </c>
      <c r="AA6" s="72" t="s">
        <v>13</v>
      </c>
      <c r="AB6" s="72" t="s">
        <v>12</v>
      </c>
      <c r="AC6" s="72" t="s">
        <v>12</v>
      </c>
      <c r="AD6" s="72" t="s">
        <v>12</v>
      </c>
      <c r="AE6" s="72" t="s">
        <v>12</v>
      </c>
      <c r="AF6" s="183"/>
      <c r="AG6" s="96"/>
      <c r="AH6" s="96"/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0</v>
      </c>
      <c r="AN6" s="159">
        <f>AM6/AM8</f>
        <v>0</v>
      </c>
      <c r="AO6" s="155"/>
    </row>
    <row r="7" spans="1:44" ht="15.75" customHeight="1" x14ac:dyDescent="0.3">
      <c r="A7" s="205" t="s">
        <v>16</v>
      </c>
      <c r="B7" s="206"/>
      <c r="C7" s="207"/>
      <c r="D7" s="73" t="s">
        <v>17</v>
      </c>
      <c r="E7" s="73" t="s">
        <v>17</v>
      </c>
      <c r="F7" s="73" t="s">
        <v>17</v>
      </c>
      <c r="G7" s="73" t="s">
        <v>17</v>
      </c>
      <c r="H7" s="73" t="s">
        <v>17</v>
      </c>
      <c r="I7" s="73" t="s">
        <v>17</v>
      </c>
      <c r="J7" s="73" t="s">
        <v>17</v>
      </c>
      <c r="K7" s="73" t="s">
        <v>17</v>
      </c>
      <c r="L7" s="73" t="s">
        <v>17</v>
      </c>
      <c r="M7" s="73" t="s">
        <v>17</v>
      </c>
      <c r="N7" s="73" t="s">
        <v>17</v>
      </c>
      <c r="O7" s="73" t="s">
        <v>17</v>
      </c>
      <c r="P7" s="73" t="s">
        <v>17</v>
      </c>
      <c r="Q7" s="73" t="s">
        <v>17</v>
      </c>
      <c r="R7" s="73" t="s">
        <v>17</v>
      </c>
      <c r="S7" s="73" t="s">
        <v>17</v>
      </c>
      <c r="T7" s="73" t="s">
        <v>17</v>
      </c>
      <c r="U7" s="73" t="s">
        <v>17</v>
      </c>
      <c r="V7" s="73" t="s">
        <v>17</v>
      </c>
      <c r="W7" s="73" t="s">
        <v>17</v>
      </c>
      <c r="X7" s="73" t="s">
        <v>17</v>
      </c>
      <c r="Y7" s="73" t="s">
        <v>17</v>
      </c>
      <c r="Z7" s="73" t="s">
        <v>17</v>
      </c>
      <c r="AA7" s="73" t="s">
        <v>17</v>
      </c>
      <c r="AB7" s="73" t="s">
        <v>17</v>
      </c>
      <c r="AC7" s="73" t="s">
        <v>17</v>
      </c>
      <c r="AD7" s="73" t="s">
        <v>17</v>
      </c>
      <c r="AE7" s="73" t="s">
        <v>17</v>
      </c>
      <c r="AF7" s="184"/>
      <c r="AG7" s="97"/>
      <c r="AH7" s="97"/>
      <c r="AI7" s="17">
        <f t="shared" ref="AI7:AI35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17</v>
      </c>
      <c r="AN7" s="163">
        <f>AM7/AM8</f>
        <v>2.1683673469387755E-2</v>
      </c>
      <c r="AO7" s="155"/>
    </row>
    <row r="8" spans="1:44" ht="15.75" customHeight="1" x14ac:dyDescent="0.3">
      <c r="A8" s="211" t="s">
        <v>20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5"/>
      <c r="AG8" s="98"/>
      <c r="AH8" s="98"/>
      <c r="AI8" s="19">
        <f t="shared" si="0"/>
        <v>1</v>
      </c>
      <c r="AK8" s="164" t="s">
        <v>21</v>
      </c>
      <c r="AL8" s="165" t="s">
        <v>21</v>
      </c>
      <c r="AM8" s="165">
        <f>SUM(AM5:AM7)</f>
        <v>784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74" t="s">
        <v>17</v>
      </c>
      <c r="E9" s="74" t="s">
        <v>17</v>
      </c>
      <c r="F9" s="74" t="s">
        <v>17</v>
      </c>
      <c r="G9" s="74" t="s">
        <v>17</v>
      </c>
      <c r="H9" s="74" t="s">
        <v>17</v>
      </c>
      <c r="I9" s="74" t="s">
        <v>17</v>
      </c>
      <c r="J9" s="74" t="s">
        <v>17</v>
      </c>
      <c r="K9" s="74" t="s">
        <v>17</v>
      </c>
      <c r="L9" s="74" t="s">
        <v>17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17</v>
      </c>
      <c r="U9" s="74" t="s">
        <v>17</v>
      </c>
      <c r="V9" s="74" t="s">
        <v>17</v>
      </c>
      <c r="W9" s="74" t="s">
        <v>17</v>
      </c>
      <c r="X9" s="74" t="s">
        <v>17</v>
      </c>
      <c r="Y9" s="74" t="s">
        <v>17</v>
      </c>
      <c r="Z9" s="74" t="s">
        <v>19</v>
      </c>
      <c r="AA9" s="74" t="s">
        <v>17</v>
      </c>
      <c r="AB9" s="74" t="s">
        <v>17</v>
      </c>
      <c r="AC9" s="74" t="s">
        <v>17</v>
      </c>
      <c r="AD9" s="74" t="s">
        <v>17</v>
      </c>
      <c r="AE9" s="74" t="s">
        <v>17</v>
      </c>
      <c r="AF9" s="183"/>
      <c r="AG9" s="96"/>
      <c r="AH9" s="99"/>
      <c r="AI9" s="13">
        <f t="shared" si="0"/>
        <v>0.9642857142857143</v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75" t="s">
        <v>17</v>
      </c>
      <c r="E10" s="75" t="s">
        <v>17</v>
      </c>
      <c r="F10" s="75" t="s">
        <v>17</v>
      </c>
      <c r="G10" s="75" t="s">
        <v>17</v>
      </c>
      <c r="H10" s="75" t="s">
        <v>17</v>
      </c>
      <c r="I10" s="75" t="s">
        <v>17</v>
      </c>
      <c r="J10" s="75" t="s">
        <v>17</v>
      </c>
      <c r="K10" s="75" t="s">
        <v>17</v>
      </c>
      <c r="L10" s="75" t="s">
        <v>17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17</v>
      </c>
      <c r="U10" s="75" t="s">
        <v>17</v>
      </c>
      <c r="V10" s="75" t="s">
        <v>17</v>
      </c>
      <c r="W10" s="75" t="s">
        <v>17</v>
      </c>
      <c r="X10" s="75" t="s">
        <v>17</v>
      </c>
      <c r="Y10" s="75" t="s">
        <v>17</v>
      </c>
      <c r="Z10" s="75" t="s">
        <v>19</v>
      </c>
      <c r="AA10" s="75" t="s">
        <v>17</v>
      </c>
      <c r="AB10" s="75" t="s">
        <v>17</v>
      </c>
      <c r="AC10" s="75" t="s">
        <v>17</v>
      </c>
      <c r="AD10" s="75" t="s">
        <v>17</v>
      </c>
      <c r="AE10" s="75" t="s">
        <v>17</v>
      </c>
      <c r="AF10" s="186"/>
      <c r="AG10" s="100"/>
      <c r="AH10" s="101"/>
      <c r="AI10" s="21">
        <f t="shared" si="0"/>
        <v>0.9642857142857143</v>
      </c>
      <c r="AK10" s="155" t="s">
        <v>17</v>
      </c>
      <c r="AL10" s="155"/>
      <c r="AM10" s="155" cm="1">
        <f t="array" ref="AM10:AM15">COUNTIFS(D6:AH35,AK10:AK15)</f>
        <v>627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75" t="s">
        <v>17</v>
      </c>
      <c r="E11" s="75" t="s">
        <v>17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17</v>
      </c>
      <c r="L11" s="75" t="s">
        <v>17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17</v>
      </c>
      <c r="U11" s="75" t="s">
        <v>17</v>
      </c>
      <c r="V11" s="75" t="s">
        <v>17</v>
      </c>
      <c r="W11" s="75" t="s">
        <v>17</v>
      </c>
      <c r="X11" s="75" t="s">
        <v>17</v>
      </c>
      <c r="Y11" s="75" t="s">
        <v>17</v>
      </c>
      <c r="Z11" s="75" t="s">
        <v>19</v>
      </c>
      <c r="AA11" s="75" t="s">
        <v>17</v>
      </c>
      <c r="AB11" s="75" t="s">
        <v>17</v>
      </c>
      <c r="AC11" s="75" t="s">
        <v>17</v>
      </c>
      <c r="AD11" s="75" t="s">
        <v>17</v>
      </c>
      <c r="AE11" s="75" t="s">
        <v>17</v>
      </c>
      <c r="AF11" s="186"/>
      <c r="AG11" s="100"/>
      <c r="AH11" s="101"/>
      <c r="AI11" s="21">
        <f t="shared" si="0"/>
        <v>0.9642857142857143</v>
      </c>
      <c r="AK11" s="155" t="s">
        <v>6</v>
      </c>
      <c r="AL11" s="155"/>
      <c r="AM11" s="155">
        <v>40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75" t="s">
        <v>17</v>
      </c>
      <c r="E12" s="75" t="s">
        <v>17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17</v>
      </c>
      <c r="L12" s="75" t="s">
        <v>17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17</v>
      </c>
      <c r="U12" s="75" t="s">
        <v>17</v>
      </c>
      <c r="V12" s="75" t="s">
        <v>17</v>
      </c>
      <c r="W12" s="75" t="s">
        <v>17</v>
      </c>
      <c r="X12" s="75" t="s">
        <v>17</v>
      </c>
      <c r="Y12" s="75" t="s">
        <v>17</v>
      </c>
      <c r="Z12" s="75" t="s">
        <v>19</v>
      </c>
      <c r="AA12" s="75" t="s">
        <v>17</v>
      </c>
      <c r="AB12" s="75" t="s">
        <v>17</v>
      </c>
      <c r="AC12" s="75" t="s">
        <v>17</v>
      </c>
      <c r="AD12" s="75" t="s">
        <v>17</v>
      </c>
      <c r="AE12" s="75" t="s">
        <v>17</v>
      </c>
      <c r="AF12" s="186"/>
      <c r="AG12" s="100"/>
      <c r="AH12" s="101"/>
      <c r="AI12" s="21">
        <f t="shared" si="0"/>
        <v>0.9642857142857143</v>
      </c>
      <c r="AK12" s="155" t="s">
        <v>13</v>
      </c>
      <c r="AL12" s="155"/>
      <c r="AM12" s="155">
        <v>21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75" t="s">
        <v>17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17</v>
      </c>
      <c r="L13" s="75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17</v>
      </c>
      <c r="U13" s="75" t="s">
        <v>17</v>
      </c>
      <c r="V13" s="75" t="s">
        <v>17</v>
      </c>
      <c r="W13" s="75" t="s">
        <v>17</v>
      </c>
      <c r="X13" s="75" t="s">
        <v>17</v>
      </c>
      <c r="Y13" s="75" t="s">
        <v>17</v>
      </c>
      <c r="Z13" s="75" t="s">
        <v>19</v>
      </c>
      <c r="AA13" s="75" t="s">
        <v>17</v>
      </c>
      <c r="AB13" s="75" t="s">
        <v>17</v>
      </c>
      <c r="AC13" s="75" t="s">
        <v>17</v>
      </c>
      <c r="AD13" s="75" t="s">
        <v>17</v>
      </c>
      <c r="AE13" s="75" t="s">
        <v>17</v>
      </c>
      <c r="AF13" s="186"/>
      <c r="AG13" s="100"/>
      <c r="AH13" s="101"/>
      <c r="AI13" s="21">
        <f t="shared" si="0"/>
        <v>0.9642857142857143</v>
      </c>
      <c r="AK13" s="155" t="s">
        <v>12</v>
      </c>
      <c r="AL13" s="155"/>
      <c r="AM13" s="155">
        <v>79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17</v>
      </c>
      <c r="L14" s="73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17</v>
      </c>
      <c r="U14" s="73" t="s">
        <v>17</v>
      </c>
      <c r="V14" s="73" t="s">
        <v>17</v>
      </c>
      <c r="W14" s="73" t="s">
        <v>17</v>
      </c>
      <c r="X14" s="73" t="s">
        <v>17</v>
      </c>
      <c r="Y14" s="73" t="s">
        <v>17</v>
      </c>
      <c r="Z14" s="73" t="s">
        <v>19</v>
      </c>
      <c r="AA14" s="73" t="s">
        <v>17</v>
      </c>
      <c r="AB14" s="73" t="s">
        <v>17</v>
      </c>
      <c r="AC14" s="73" t="s">
        <v>17</v>
      </c>
      <c r="AD14" s="73" t="s">
        <v>17</v>
      </c>
      <c r="AE14" s="73" t="s">
        <v>17</v>
      </c>
      <c r="AF14" s="184"/>
      <c r="AG14" s="97"/>
      <c r="AH14" s="102"/>
      <c r="AI14" s="17">
        <f t="shared" si="0"/>
        <v>0.9642857142857143</v>
      </c>
      <c r="AK14" s="155" t="s">
        <v>14</v>
      </c>
      <c r="AL14" s="155"/>
      <c r="AM14" s="155">
        <v>0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20" t="s">
        <v>17</v>
      </c>
      <c r="E15" s="20" t="s">
        <v>17</v>
      </c>
      <c r="F15" s="20" t="s">
        <v>17</v>
      </c>
      <c r="G15" s="20" t="s">
        <v>17</v>
      </c>
      <c r="H15" s="20" t="s">
        <v>17</v>
      </c>
      <c r="I15" s="20" t="s">
        <v>17</v>
      </c>
      <c r="J15" s="20" t="s">
        <v>17</v>
      </c>
      <c r="K15" s="20" t="s">
        <v>17</v>
      </c>
      <c r="L15" s="20" t="s">
        <v>17</v>
      </c>
      <c r="M15" s="20" t="s">
        <v>17</v>
      </c>
      <c r="N15" s="20" t="s">
        <v>17</v>
      </c>
      <c r="O15" s="20" t="s">
        <v>17</v>
      </c>
      <c r="P15" s="20" t="s">
        <v>17</v>
      </c>
      <c r="Q15" s="20" t="s">
        <v>17</v>
      </c>
      <c r="R15" s="20" t="s">
        <v>17</v>
      </c>
      <c r="S15" s="20" t="s">
        <v>17</v>
      </c>
      <c r="T15" s="20" t="s">
        <v>17</v>
      </c>
      <c r="U15" s="20" t="s">
        <v>17</v>
      </c>
      <c r="V15" s="20" t="s">
        <v>17</v>
      </c>
      <c r="W15" s="20" t="s">
        <v>17</v>
      </c>
      <c r="X15" s="20" t="s">
        <v>17</v>
      </c>
      <c r="Y15" s="20" t="s">
        <v>17</v>
      </c>
      <c r="Z15" s="20" t="s">
        <v>17</v>
      </c>
      <c r="AA15" s="20" t="s">
        <v>17</v>
      </c>
      <c r="AB15" s="20" t="s">
        <v>17</v>
      </c>
      <c r="AC15" s="20" t="s">
        <v>17</v>
      </c>
      <c r="AD15" s="20" t="s">
        <v>17</v>
      </c>
      <c r="AE15" s="20" t="s">
        <v>17</v>
      </c>
      <c r="AF15" s="187"/>
      <c r="AG15" s="96"/>
      <c r="AH15" s="96"/>
      <c r="AI15" s="13">
        <f t="shared" si="0"/>
        <v>1</v>
      </c>
      <c r="AK15" s="155" t="s">
        <v>19</v>
      </c>
      <c r="AL15" s="155"/>
      <c r="AM15" s="155">
        <v>17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16" t="s">
        <v>17</v>
      </c>
      <c r="E16" s="16" t="s">
        <v>17</v>
      </c>
      <c r="F16" s="16" t="s">
        <v>17</v>
      </c>
      <c r="G16" s="16" t="s">
        <v>17</v>
      </c>
      <c r="H16" s="16" t="s">
        <v>17</v>
      </c>
      <c r="I16" s="16" t="s">
        <v>17</v>
      </c>
      <c r="J16" s="16" t="s">
        <v>17</v>
      </c>
      <c r="K16" s="16" t="s">
        <v>17</v>
      </c>
      <c r="L16" s="16" t="s">
        <v>17</v>
      </c>
      <c r="M16" s="16" t="s">
        <v>17</v>
      </c>
      <c r="N16" s="16" t="s">
        <v>17</v>
      </c>
      <c r="O16" s="16" t="s">
        <v>17</v>
      </c>
      <c r="P16" s="16" t="s">
        <v>17</v>
      </c>
      <c r="Q16" s="16" t="s">
        <v>17</v>
      </c>
      <c r="R16" s="16" t="s">
        <v>17</v>
      </c>
      <c r="S16" s="16" t="s">
        <v>17</v>
      </c>
      <c r="T16" s="16" t="s">
        <v>17</v>
      </c>
      <c r="U16" s="16" t="s">
        <v>17</v>
      </c>
      <c r="V16" s="16" t="s">
        <v>17</v>
      </c>
      <c r="W16" s="16" t="s">
        <v>17</v>
      </c>
      <c r="X16" s="16" t="s">
        <v>17</v>
      </c>
      <c r="Y16" s="16" t="s">
        <v>17</v>
      </c>
      <c r="Z16" s="16" t="s">
        <v>17</v>
      </c>
      <c r="AA16" s="16" t="s">
        <v>17</v>
      </c>
      <c r="AB16" s="16" t="s">
        <v>17</v>
      </c>
      <c r="AC16" s="16" t="s">
        <v>17</v>
      </c>
      <c r="AD16" s="16" t="s">
        <v>17</v>
      </c>
      <c r="AE16" s="16" t="s">
        <v>17</v>
      </c>
      <c r="AF16" s="188"/>
      <c r="AG16" s="100"/>
      <c r="AH16" s="100"/>
      <c r="AI16" s="21">
        <f t="shared" si="0"/>
        <v>1</v>
      </c>
      <c r="AK16" s="155" t="s">
        <v>32</v>
      </c>
      <c r="AL16" s="155"/>
      <c r="AM16" s="155">
        <f>SUM(AM10:AM15)</f>
        <v>784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6" t="s">
        <v>17</v>
      </c>
      <c r="E17" s="16" t="s">
        <v>17</v>
      </c>
      <c r="F17" s="16" t="s">
        <v>17</v>
      </c>
      <c r="G17" s="16" t="s">
        <v>17</v>
      </c>
      <c r="H17" s="16" t="s">
        <v>17</v>
      </c>
      <c r="I17" s="16" t="s">
        <v>17</v>
      </c>
      <c r="J17" s="16" t="s">
        <v>17</v>
      </c>
      <c r="K17" s="16" t="s">
        <v>17</v>
      </c>
      <c r="L17" s="16" t="s">
        <v>17</v>
      </c>
      <c r="M17" s="16" t="s">
        <v>17</v>
      </c>
      <c r="N17" s="16" t="s">
        <v>17</v>
      </c>
      <c r="O17" s="16" t="s">
        <v>17</v>
      </c>
      <c r="P17" s="16" t="s">
        <v>17</v>
      </c>
      <c r="Q17" s="16" t="s">
        <v>17</v>
      </c>
      <c r="R17" s="16" t="s">
        <v>17</v>
      </c>
      <c r="S17" s="16" t="s">
        <v>17</v>
      </c>
      <c r="T17" s="16" t="s">
        <v>17</v>
      </c>
      <c r="U17" s="16" t="s">
        <v>17</v>
      </c>
      <c r="V17" s="16" t="s">
        <v>17</v>
      </c>
      <c r="W17" s="16" t="s">
        <v>17</v>
      </c>
      <c r="X17" s="16" t="s">
        <v>17</v>
      </c>
      <c r="Y17" s="16" t="s">
        <v>17</v>
      </c>
      <c r="Z17" s="16" t="s">
        <v>17</v>
      </c>
      <c r="AA17" s="16" t="s">
        <v>17</v>
      </c>
      <c r="AB17" s="16" t="s">
        <v>17</v>
      </c>
      <c r="AC17" s="16" t="s">
        <v>17</v>
      </c>
      <c r="AD17" s="16" t="s">
        <v>17</v>
      </c>
      <c r="AE17" s="16" t="s">
        <v>17</v>
      </c>
      <c r="AF17" s="188"/>
      <c r="AG17" s="102"/>
      <c r="AH17" s="102"/>
      <c r="AI17" s="17">
        <f t="shared" si="0"/>
        <v>1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74" t="s">
        <v>17</v>
      </c>
      <c r="E18" s="74" t="s">
        <v>17</v>
      </c>
      <c r="F18" s="74" t="s">
        <v>17</v>
      </c>
      <c r="G18" s="74" t="s">
        <v>17</v>
      </c>
      <c r="H18" s="74" t="s">
        <v>17</v>
      </c>
      <c r="I18" s="74" t="s">
        <v>17</v>
      </c>
      <c r="J18" s="74" t="s">
        <v>17</v>
      </c>
      <c r="K18" s="74" t="s">
        <v>17</v>
      </c>
      <c r="L18" s="74" t="s">
        <v>17</v>
      </c>
      <c r="M18" s="74" t="s">
        <v>17</v>
      </c>
      <c r="N18" s="74" t="s">
        <v>17</v>
      </c>
      <c r="O18" s="74" t="s">
        <v>17</v>
      </c>
      <c r="P18" s="74" t="s">
        <v>17</v>
      </c>
      <c r="Q18" s="74" t="s">
        <v>17</v>
      </c>
      <c r="R18" s="20" t="s">
        <v>17</v>
      </c>
      <c r="S18" s="20" t="s">
        <v>17</v>
      </c>
      <c r="T18" s="20" t="s">
        <v>17</v>
      </c>
      <c r="U18" s="20" t="s">
        <v>17</v>
      </c>
      <c r="V18" s="20" t="s">
        <v>17</v>
      </c>
      <c r="W18" s="20" t="s">
        <v>17</v>
      </c>
      <c r="X18" s="20" t="s">
        <v>17</v>
      </c>
      <c r="Y18" s="20" t="s">
        <v>17</v>
      </c>
      <c r="Z18" s="20" t="s">
        <v>17</v>
      </c>
      <c r="AA18" s="20" t="s">
        <v>17</v>
      </c>
      <c r="AB18" s="20" t="s">
        <v>17</v>
      </c>
      <c r="AC18" s="20" t="s">
        <v>17</v>
      </c>
      <c r="AD18" s="20" t="s">
        <v>17</v>
      </c>
      <c r="AE18" s="20" t="s">
        <v>17</v>
      </c>
      <c r="AF18" s="187"/>
      <c r="AG18" s="96"/>
      <c r="AH18" s="96"/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16" t="s">
        <v>17</v>
      </c>
      <c r="E19" s="16" t="s">
        <v>17</v>
      </c>
      <c r="F19" s="16" t="s">
        <v>17</v>
      </c>
      <c r="G19" s="16" t="s">
        <v>17</v>
      </c>
      <c r="H19" s="16" t="s">
        <v>17</v>
      </c>
      <c r="I19" s="16" t="s">
        <v>17</v>
      </c>
      <c r="J19" s="16" t="s">
        <v>17</v>
      </c>
      <c r="K19" s="16" t="s">
        <v>17</v>
      </c>
      <c r="L19" s="16" t="s">
        <v>17</v>
      </c>
      <c r="M19" s="16" t="s">
        <v>17</v>
      </c>
      <c r="N19" s="16" t="s">
        <v>17</v>
      </c>
      <c r="O19" s="16" t="s">
        <v>17</v>
      </c>
      <c r="P19" s="16" t="s">
        <v>17</v>
      </c>
      <c r="Q19" s="16" t="s">
        <v>17</v>
      </c>
      <c r="R19" s="16" t="s">
        <v>17</v>
      </c>
      <c r="S19" s="16" t="s">
        <v>17</v>
      </c>
      <c r="T19" s="16" t="s">
        <v>17</v>
      </c>
      <c r="U19" s="16" t="s">
        <v>17</v>
      </c>
      <c r="V19" s="16" t="s">
        <v>17</v>
      </c>
      <c r="W19" s="16" t="s">
        <v>17</v>
      </c>
      <c r="X19" s="16" t="s">
        <v>17</v>
      </c>
      <c r="Y19" s="16" t="s">
        <v>17</v>
      </c>
      <c r="Z19" s="16" t="s">
        <v>17</v>
      </c>
      <c r="AA19" s="16" t="s">
        <v>17</v>
      </c>
      <c r="AB19" s="16" t="s">
        <v>17</v>
      </c>
      <c r="AC19" s="16" t="s">
        <v>17</v>
      </c>
      <c r="AD19" s="16" t="s">
        <v>17</v>
      </c>
      <c r="AE19" s="16" t="s">
        <v>17</v>
      </c>
      <c r="AF19" s="188"/>
      <c r="AG19" s="101"/>
      <c r="AH19" s="101"/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16" t="s">
        <v>17</v>
      </c>
      <c r="E20" s="16" t="s">
        <v>17</v>
      </c>
      <c r="F20" s="16" t="s">
        <v>17</v>
      </c>
      <c r="G20" s="16" t="s">
        <v>17</v>
      </c>
      <c r="H20" s="16" t="s">
        <v>17</v>
      </c>
      <c r="I20" s="16" t="s">
        <v>17</v>
      </c>
      <c r="J20" s="16" t="s">
        <v>17</v>
      </c>
      <c r="K20" s="16" t="s">
        <v>17</v>
      </c>
      <c r="L20" s="16" t="s">
        <v>17</v>
      </c>
      <c r="M20" s="16" t="s">
        <v>17</v>
      </c>
      <c r="N20" s="16" t="s">
        <v>17</v>
      </c>
      <c r="O20" s="16" t="s">
        <v>17</v>
      </c>
      <c r="P20" s="16" t="s">
        <v>17</v>
      </c>
      <c r="Q20" s="16" t="s">
        <v>17</v>
      </c>
      <c r="R20" s="75" t="s">
        <v>17</v>
      </c>
      <c r="S20" s="75" t="s">
        <v>17</v>
      </c>
      <c r="T20" s="75" t="s">
        <v>17</v>
      </c>
      <c r="U20" s="75" t="s">
        <v>17</v>
      </c>
      <c r="V20" s="75" t="s">
        <v>17</v>
      </c>
      <c r="W20" s="75" t="s">
        <v>17</v>
      </c>
      <c r="X20" s="75" t="s">
        <v>17</v>
      </c>
      <c r="Y20" s="75" t="s">
        <v>17</v>
      </c>
      <c r="Z20" s="75" t="s">
        <v>17</v>
      </c>
      <c r="AA20" s="75" t="s">
        <v>17</v>
      </c>
      <c r="AB20" s="75" t="s">
        <v>17</v>
      </c>
      <c r="AC20" s="75" t="s">
        <v>17</v>
      </c>
      <c r="AD20" s="75" t="s">
        <v>17</v>
      </c>
      <c r="AE20" s="75" t="s">
        <v>17</v>
      </c>
      <c r="AF20" s="186"/>
      <c r="AG20" s="101"/>
      <c r="AH20" s="101"/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73" t="s">
        <v>17</v>
      </c>
      <c r="E21" s="73" t="s">
        <v>17</v>
      </c>
      <c r="F21" s="73" t="s">
        <v>17</v>
      </c>
      <c r="G21" s="73" t="s">
        <v>17</v>
      </c>
      <c r="H21" s="73" t="s">
        <v>17</v>
      </c>
      <c r="I21" s="73" t="s">
        <v>17</v>
      </c>
      <c r="J21" s="73" t="s">
        <v>17</v>
      </c>
      <c r="K21" s="73" t="s">
        <v>17</v>
      </c>
      <c r="L21" s="73" t="s">
        <v>17</v>
      </c>
      <c r="M21" s="73" t="s">
        <v>17</v>
      </c>
      <c r="N21" s="73" t="s">
        <v>17</v>
      </c>
      <c r="O21" s="73" t="s">
        <v>17</v>
      </c>
      <c r="P21" s="73" t="s">
        <v>17</v>
      </c>
      <c r="Q21" s="73" t="s">
        <v>17</v>
      </c>
      <c r="R21" s="73" t="s">
        <v>17</v>
      </c>
      <c r="S21" s="73" t="s">
        <v>17</v>
      </c>
      <c r="T21" s="73" t="s">
        <v>17</v>
      </c>
      <c r="U21" s="73" t="s">
        <v>17</v>
      </c>
      <c r="V21" s="73" t="s">
        <v>17</v>
      </c>
      <c r="W21" s="73" t="s">
        <v>17</v>
      </c>
      <c r="X21" s="73" t="s">
        <v>17</v>
      </c>
      <c r="Y21" s="73" t="s">
        <v>17</v>
      </c>
      <c r="Z21" s="73" t="s">
        <v>17</v>
      </c>
      <c r="AA21" s="73" t="s">
        <v>17</v>
      </c>
      <c r="AB21" s="73" t="s">
        <v>17</v>
      </c>
      <c r="AC21" s="73" t="s">
        <v>17</v>
      </c>
      <c r="AD21" s="73" t="s">
        <v>17</v>
      </c>
      <c r="AE21" s="73" t="s">
        <v>17</v>
      </c>
      <c r="AF21" s="184"/>
      <c r="AG21" s="97"/>
      <c r="AH21" s="97"/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76" t="s">
        <v>19</v>
      </c>
      <c r="E22" s="76" t="s">
        <v>19</v>
      </c>
      <c r="F22" s="76" t="s">
        <v>19</v>
      </c>
      <c r="G22" s="76" t="s">
        <v>17</v>
      </c>
      <c r="H22" s="76" t="s">
        <v>17</v>
      </c>
      <c r="I22" s="76" t="s">
        <v>17</v>
      </c>
      <c r="J22" s="76" t="s">
        <v>17</v>
      </c>
      <c r="K22" s="76" t="s">
        <v>17</v>
      </c>
      <c r="L22" s="76" t="s">
        <v>17</v>
      </c>
      <c r="M22" s="76" t="s">
        <v>17</v>
      </c>
      <c r="N22" s="76" t="s">
        <v>17</v>
      </c>
      <c r="O22" s="76" t="s">
        <v>17</v>
      </c>
      <c r="P22" s="76" t="s">
        <v>17</v>
      </c>
      <c r="Q22" s="76" t="s">
        <v>17</v>
      </c>
      <c r="R22" s="76" t="s">
        <v>17</v>
      </c>
      <c r="S22" s="76" t="s">
        <v>19</v>
      </c>
      <c r="T22" s="76" t="s">
        <v>17</v>
      </c>
      <c r="U22" s="76" t="s">
        <v>17</v>
      </c>
      <c r="V22" s="76" t="s">
        <v>19</v>
      </c>
      <c r="W22" s="76" t="s">
        <v>17</v>
      </c>
      <c r="X22" s="76" t="s">
        <v>17</v>
      </c>
      <c r="Y22" s="76" t="s">
        <v>19</v>
      </c>
      <c r="Z22" s="76" t="s">
        <v>19</v>
      </c>
      <c r="AA22" s="76" t="s">
        <v>19</v>
      </c>
      <c r="AB22" s="76" t="s">
        <v>17</v>
      </c>
      <c r="AC22" s="76" t="s">
        <v>17</v>
      </c>
      <c r="AD22" s="76" t="s">
        <v>17</v>
      </c>
      <c r="AE22" s="76" t="s">
        <v>17</v>
      </c>
      <c r="AF22" s="189"/>
      <c r="AG22" s="103"/>
      <c r="AH22" s="103"/>
      <c r="AI22" s="19">
        <f t="shared" si="0"/>
        <v>0.7142857142857143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20" t="s">
        <v>17</v>
      </c>
      <c r="E23" s="20" t="s">
        <v>17</v>
      </c>
      <c r="F23" s="20" t="s">
        <v>17</v>
      </c>
      <c r="G23" s="20" t="s">
        <v>17</v>
      </c>
      <c r="H23" s="20" t="s">
        <v>17</v>
      </c>
      <c r="I23" s="20" t="s">
        <v>17</v>
      </c>
      <c r="J23" s="20" t="s">
        <v>17</v>
      </c>
      <c r="K23" s="20" t="s">
        <v>17</v>
      </c>
      <c r="L23" s="20" t="s">
        <v>17</v>
      </c>
      <c r="M23" s="20" t="s">
        <v>17</v>
      </c>
      <c r="N23" s="20" t="s">
        <v>17</v>
      </c>
      <c r="O23" s="20" t="s">
        <v>17</v>
      </c>
      <c r="P23" s="20" t="s">
        <v>17</v>
      </c>
      <c r="Q23" s="20" t="s">
        <v>17</v>
      </c>
      <c r="R23" s="20" t="s">
        <v>17</v>
      </c>
      <c r="S23" s="20" t="s">
        <v>17</v>
      </c>
      <c r="T23" s="20" t="s">
        <v>17</v>
      </c>
      <c r="U23" s="20" t="s">
        <v>17</v>
      </c>
      <c r="V23" s="22" t="s">
        <v>17</v>
      </c>
      <c r="W23" s="22" t="s">
        <v>17</v>
      </c>
      <c r="X23" s="22" t="s">
        <v>17</v>
      </c>
      <c r="Y23" s="22" t="s">
        <v>17</v>
      </c>
      <c r="Z23" s="22" t="s">
        <v>17</v>
      </c>
      <c r="AA23" s="22" t="s">
        <v>17</v>
      </c>
      <c r="AB23" s="22" t="s">
        <v>17</v>
      </c>
      <c r="AC23" s="22" t="s">
        <v>17</v>
      </c>
      <c r="AD23" s="22" t="s">
        <v>17</v>
      </c>
      <c r="AE23" s="22" t="s">
        <v>17</v>
      </c>
      <c r="AF23" s="190"/>
      <c r="AG23" s="99"/>
      <c r="AH23" s="99"/>
      <c r="AI23" s="13">
        <f t="shared" si="0"/>
        <v>1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5" t="s">
        <v>17</v>
      </c>
      <c r="E24" s="15" t="s">
        <v>17</v>
      </c>
      <c r="F24" s="15" t="s">
        <v>17</v>
      </c>
      <c r="G24" s="15" t="s">
        <v>17</v>
      </c>
      <c r="H24" s="15" t="s">
        <v>17</v>
      </c>
      <c r="I24" s="15" t="s">
        <v>17</v>
      </c>
      <c r="J24" s="15" t="s">
        <v>17</v>
      </c>
      <c r="K24" s="15" t="s">
        <v>17</v>
      </c>
      <c r="L24" s="15" t="s">
        <v>17</v>
      </c>
      <c r="M24" s="15" t="s">
        <v>17</v>
      </c>
      <c r="N24" s="15" t="s">
        <v>17</v>
      </c>
      <c r="O24" s="15" t="s">
        <v>17</v>
      </c>
      <c r="P24" s="15" t="s">
        <v>17</v>
      </c>
      <c r="Q24" s="15" t="s">
        <v>17</v>
      </c>
      <c r="R24" s="15" t="s">
        <v>17</v>
      </c>
      <c r="S24" s="15" t="s">
        <v>17</v>
      </c>
      <c r="T24" s="15" t="s">
        <v>17</v>
      </c>
      <c r="U24" s="15" t="s">
        <v>17</v>
      </c>
      <c r="V24" s="14" t="s">
        <v>17</v>
      </c>
      <c r="W24" s="14" t="s">
        <v>17</v>
      </c>
      <c r="X24" s="14" t="s">
        <v>17</v>
      </c>
      <c r="Y24" s="14" t="s">
        <v>17</v>
      </c>
      <c r="Z24" s="14" t="s">
        <v>17</v>
      </c>
      <c r="AA24" s="14" t="s">
        <v>17</v>
      </c>
      <c r="AB24" s="14" t="s">
        <v>19</v>
      </c>
      <c r="AC24" s="14" t="s">
        <v>19</v>
      </c>
      <c r="AD24" s="14" t="s">
        <v>19</v>
      </c>
      <c r="AE24" s="14" t="s">
        <v>17</v>
      </c>
      <c r="AF24" s="191"/>
      <c r="AG24" s="102"/>
      <c r="AH24" s="102"/>
      <c r="AI24" s="17">
        <f t="shared" si="0"/>
        <v>0.8928571428571429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25" t="s">
        <v>17</v>
      </c>
      <c r="E25" s="25" t="s">
        <v>17</v>
      </c>
      <c r="F25" s="25" t="s">
        <v>17</v>
      </c>
      <c r="G25" s="25" t="s">
        <v>17</v>
      </c>
      <c r="H25" s="25" t="s">
        <v>17</v>
      </c>
      <c r="I25" s="25" t="s">
        <v>17</v>
      </c>
      <c r="J25" s="25" t="s">
        <v>17</v>
      </c>
      <c r="K25" s="25" t="s">
        <v>17</v>
      </c>
      <c r="L25" s="25" t="s">
        <v>17</v>
      </c>
      <c r="M25" s="25" t="s">
        <v>17</v>
      </c>
      <c r="N25" s="25" t="s">
        <v>17</v>
      </c>
      <c r="O25" s="25" t="s">
        <v>17</v>
      </c>
      <c r="P25" s="25" t="s">
        <v>17</v>
      </c>
      <c r="Q25" s="25" t="s">
        <v>17</v>
      </c>
      <c r="R25" s="25" t="s">
        <v>17</v>
      </c>
      <c r="S25" s="25" t="s">
        <v>17</v>
      </c>
      <c r="T25" s="25" t="s">
        <v>17</v>
      </c>
      <c r="U25" s="25" t="s">
        <v>17</v>
      </c>
      <c r="V25" s="76" t="s">
        <v>17</v>
      </c>
      <c r="W25" s="76" t="s">
        <v>17</v>
      </c>
      <c r="X25" s="76" t="s">
        <v>17</v>
      </c>
      <c r="Y25" s="76" t="s">
        <v>17</v>
      </c>
      <c r="Z25" s="76" t="s">
        <v>17</v>
      </c>
      <c r="AA25" s="76" t="s">
        <v>17</v>
      </c>
      <c r="AB25" s="76" t="s">
        <v>17</v>
      </c>
      <c r="AC25" s="76" t="s">
        <v>17</v>
      </c>
      <c r="AD25" s="76" t="s">
        <v>17</v>
      </c>
      <c r="AE25" s="76" t="s">
        <v>17</v>
      </c>
      <c r="AF25" s="189"/>
      <c r="AG25" s="104"/>
      <c r="AH25" s="104"/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x14ac:dyDescent="0.3">
      <c r="A26" s="211" t="s">
        <v>42</v>
      </c>
      <c r="B26" s="212"/>
      <c r="C26" s="213"/>
      <c r="D26" s="25" t="s">
        <v>17</v>
      </c>
      <c r="E26" s="25" t="s">
        <v>17</v>
      </c>
      <c r="F26" s="25" t="s">
        <v>17</v>
      </c>
      <c r="G26" s="25" t="s">
        <v>17</v>
      </c>
      <c r="H26" s="25" t="s">
        <v>17</v>
      </c>
      <c r="I26" s="25" t="s">
        <v>17</v>
      </c>
      <c r="J26" s="25" t="s">
        <v>17</v>
      </c>
      <c r="K26" s="25" t="s">
        <v>17</v>
      </c>
      <c r="L26" s="25" t="s">
        <v>17</v>
      </c>
      <c r="M26" s="25" t="s">
        <v>17</v>
      </c>
      <c r="N26" s="25" t="s">
        <v>17</v>
      </c>
      <c r="O26" s="25" t="s">
        <v>17</v>
      </c>
      <c r="P26" s="25" t="s">
        <v>17</v>
      </c>
      <c r="Q26" s="25" t="s">
        <v>17</v>
      </c>
      <c r="R26" s="25" t="s">
        <v>17</v>
      </c>
      <c r="S26" s="25" t="s">
        <v>17</v>
      </c>
      <c r="T26" s="25" t="s">
        <v>17</v>
      </c>
      <c r="U26" s="25" t="s">
        <v>17</v>
      </c>
      <c r="V26" s="76" t="s">
        <v>17</v>
      </c>
      <c r="W26" s="76" t="s">
        <v>17</v>
      </c>
      <c r="X26" s="76" t="s">
        <v>17</v>
      </c>
      <c r="Y26" s="76" t="s">
        <v>17</v>
      </c>
      <c r="Z26" s="76" t="s">
        <v>17</v>
      </c>
      <c r="AA26" s="76" t="s">
        <v>17</v>
      </c>
      <c r="AB26" s="76" t="s">
        <v>17</v>
      </c>
      <c r="AC26" s="76" t="s">
        <v>17</v>
      </c>
      <c r="AD26" s="76" t="s">
        <v>17</v>
      </c>
      <c r="AE26" s="76" t="s">
        <v>17</v>
      </c>
      <c r="AF26" s="189"/>
      <c r="AG26" s="104"/>
      <c r="AH26" s="104"/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72" t="s">
        <v>12</v>
      </c>
      <c r="E27" s="72" t="s">
        <v>6</v>
      </c>
      <c r="F27" s="72" t="s">
        <v>6</v>
      </c>
      <c r="G27" s="72" t="s">
        <v>6</v>
      </c>
      <c r="H27" s="72" t="s">
        <v>6</v>
      </c>
      <c r="I27" s="72" t="s">
        <v>6</v>
      </c>
      <c r="J27" s="72" t="s">
        <v>6</v>
      </c>
      <c r="K27" s="72" t="s">
        <v>12</v>
      </c>
      <c r="L27" s="72" t="s">
        <v>12</v>
      </c>
      <c r="M27" s="72" t="s">
        <v>12</v>
      </c>
      <c r="N27" s="72" t="s">
        <v>12</v>
      </c>
      <c r="O27" s="72" t="s">
        <v>12</v>
      </c>
      <c r="P27" s="72" t="s">
        <v>6</v>
      </c>
      <c r="Q27" s="72" t="s">
        <v>6</v>
      </c>
      <c r="R27" s="72" t="s">
        <v>12</v>
      </c>
      <c r="S27" s="72" t="s">
        <v>13</v>
      </c>
      <c r="T27" s="72" t="s">
        <v>13</v>
      </c>
      <c r="U27" s="72" t="s">
        <v>13</v>
      </c>
      <c r="V27" s="72" t="s">
        <v>12</v>
      </c>
      <c r="W27" s="72" t="s">
        <v>12</v>
      </c>
      <c r="X27" s="72" t="s">
        <v>12</v>
      </c>
      <c r="Y27" s="72" t="s">
        <v>12</v>
      </c>
      <c r="Z27" s="72" t="s">
        <v>12</v>
      </c>
      <c r="AA27" s="72" t="s">
        <v>13</v>
      </c>
      <c r="AB27" s="72" t="s">
        <v>12</v>
      </c>
      <c r="AC27" s="72" t="s">
        <v>12</v>
      </c>
      <c r="AD27" s="72" t="s">
        <v>12</v>
      </c>
      <c r="AE27" s="72" t="s">
        <v>12</v>
      </c>
      <c r="AF27" s="183"/>
      <c r="AG27" s="96"/>
      <c r="AH27" s="96"/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77" t="s">
        <v>119</v>
      </c>
      <c r="E28" s="28" t="s">
        <v>49</v>
      </c>
      <c r="F28" s="28" t="s">
        <v>49</v>
      </c>
      <c r="G28" s="28" t="s">
        <v>49</v>
      </c>
      <c r="H28" s="28" t="s">
        <v>49</v>
      </c>
      <c r="I28" s="28" t="s">
        <v>49</v>
      </c>
      <c r="J28" s="28" t="s">
        <v>49</v>
      </c>
      <c r="K28" s="28" t="s">
        <v>49</v>
      </c>
      <c r="L28" s="28" t="s">
        <v>49</v>
      </c>
      <c r="M28" s="28">
        <v>2</v>
      </c>
      <c r="N28" s="28">
        <v>3</v>
      </c>
      <c r="O28" s="28">
        <v>2</v>
      </c>
      <c r="P28" s="28" t="s">
        <v>119</v>
      </c>
      <c r="Q28" s="28" t="s">
        <v>119</v>
      </c>
      <c r="R28" s="28" t="s">
        <v>49</v>
      </c>
      <c r="S28" s="28" t="s">
        <v>49</v>
      </c>
      <c r="T28" s="28" t="s">
        <v>49</v>
      </c>
      <c r="U28" s="28">
        <v>3</v>
      </c>
      <c r="V28" s="28">
        <v>3</v>
      </c>
      <c r="W28" s="28" t="s">
        <v>50</v>
      </c>
      <c r="X28" s="28">
        <v>2</v>
      </c>
      <c r="Y28" s="28">
        <v>2</v>
      </c>
      <c r="Z28" s="28">
        <v>3</v>
      </c>
      <c r="AA28" s="28">
        <v>3</v>
      </c>
      <c r="AB28" s="28">
        <v>2</v>
      </c>
      <c r="AC28" s="28">
        <v>2</v>
      </c>
      <c r="AD28" s="28">
        <v>2</v>
      </c>
      <c r="AE28" s="28">
        <v>2</v>
      </c>
      <c r="AF28" s="192"/>
      <c r="AG28" s="105"/>
      <c r="AH28" s="105"/>
      <c r="AI28" s="17">
        <f>IF(COUNTA(D28:AH28)&gt;0,(COUNTA(D28:AH28)-COUNTIF(D28:AH28,"NB")-COUNTIF(D28:AH28,"DN")-COUNTIF(D28:AH28,"An")-COUNTIF(D28:AH28,"NB^")-COUNTIF(D28:AH28,0))/COUNTA(D28:AH28),"")</f>
        <v>1</v>
      </c>
      <c r="AK28" s="172" t="s">
        <v>52</v>
      </c>
      <c r="AL28" s="173">
        <f>COUNTIFS(D28:AE28,"&lt;&gt;"&amp;AL32)</f>
        <v>28</v>
      </c>
      <c r="AM28" s="174">
        <f>AL28/AL31</f>
        <v>1</v>
      </c>
      <c r="AN28" s="175">
        <f>COUNTIFS(D28:AH28,AM33)</f>
        <v>0</v>
      </c>
      <c r="AO28" s="176">
        <f>AN28/AL31</f>
        <v>0</v>
      </c>
    </row>
    <row r="29" spans="1:41" ht="15.75" customHeight="1" x14ac:dyDescent="0.3">
      <c r="A29" s="220" t="s">
        <v>53</v>
      </c>
      <c r="B29" s="221"/>
      <c r="C29" s="222"/>
      <c r="D29" s="78">
        <v>0</v>
      </c>
      <c r="E29" s="29">
        <v>0</v>
      </c>
      <c r="F29" s="29" t="s">
        <v>120</v>
      </c>
      <c r="G29" s="29" t="s">
        <v>121</v>
      </c>
      <c r="H29" s="29" t="s">
        <v>122</v>
      </c>
      <c r="I29" s="29" t="s">
        <v>123</v>
      </c>
      <c r="J29" s="29" t="s">
        <v>124</v>
      </c>
      <c r="K29" s="29">
        <v>0.3</v>
      </c>
      <c r="L29" s="29">
        <v>0.1</v>
      </c>
      <c r="M29" s="29">
        <v>0.6</v>
      </c>
      <c r="N29" s="29" t="s">
        <v>125</v>
      </c>
      <c r="O29" s="29" t="s">
        <v>120</v>
      </c>
      <c r="P29" s="29" t="s">
        <v>126</v>
      </c>
      <c r="Q29" s="29" t="s">
        <v>127</v>
      </c>
      <c r="R29" s="29" t="s">
        <v>128</v>
      </c>
      <c r="S29" s="29">
        <v>0.01</v>
      </c>
      <c r="T29" s="29">
        <v>0.3</v>
      </c>
      <c r="U29" s="29" t="s">
        <v>129</v>
      </c>
      <c r="V29" s="29" t="s">
        <v>130</v>
      </c>
      <c r="W29" s="29" t="s">
        <v>126</v>
      </c>
      <c r="X29" s="29" t="s">
        <v>121</v>
      </c>
      <c r="Y29" s="29">
        <v>0.2</v>
      </c>
      <c r="Z29" s="29">
        <v>0</v>
      </c>
      <c r="AA29" s="29">
        <v>0</v>
      </c>
      <c r="AB29" s="29" t="s">
        <v>130</v>
      </c>
      <c r="AC29" s="29">
        <v>0</v>
      </c>
      <c r="AD29" s="29">
        <v>0</v>
      </c>
      <c r="AE29" s="29">
        <v>0</v>
      </c>
      <c r="AF29" s="193"/>
      <c r="AG29" s="106"/>
      <c r="AH29" s="106"/>
      <c r="AI29" s="19">
        <f>IF(COUNTA(D29:AH29)&gt;0,(COUNTA(D29:AH29)-COUNTIF(D29:AH29,"NB")-COUNTIF(D29:AH29,"DN")-COUNTIF(D29:AH29,"An")-COUNTIF(D29:AH29,"NB^")-COUNTIF(D29:AH29,0))/COUNTA(D29:AH29),"")</f>
        <v>0.75</v>
      </c>
      <c r="AK29" s="177" t="s">
        <v>55</v>
      </c>
      <c r="AL29" s="178">
        <f>COUNTIFS(D29:AH29,"&lt;&gt;"&amp;AL32)</f>
        <v>24</v>
      </c>
      <c r="AM29" s="179">
        <f>AL29/AL31</f>
        <v>0.8571428571428571</v>
      </c>
      <c r="AN29" s="180">
        <f>COUNTIFS(D29:AH29,AL32)</f>
        <v>7</v>
      </c>
      <c r="AO29" s="181">
        <f>AN29/AL31</f>
        <v>0.25</v>
      </c>
    </row>
    <row r="30" spans="1:41" ht="15.75" customHeight="1" x14ac:dyDescent="0.3">
      <c r="A30" s="232" t="s">
        <v>56</v>
      </c>
      <c r="B30" s="233"/>
      <c r="C30" s="234"/>
      <c r="D30" s="79" t="s">
        <v>12</v>
      </c>
      <c r="E30" s="79" t="s">
        <v>6</v>
      </c>
      <c r="F30" s="79" t="s">
        <v>6</v>
      </c>
      <c r="G30" s="79" t="s">
        <v>6</v>
      </c>
      <c r="H30" s="79" t="s">
        <v>6</v>
      </c>
      <c r="I30" s="79" t="s">
        <v>6</v>
      </c>
      <c r="J30" s="79" t="s">
        <v>6</v>
      </c>
      <c r="K30" s="79" t="s">
        <v>12</v>
      </c>
      <c r="L30" s="79" t="s">
        <v>12</v>
      </c>
      <c r="M30" s="79" t="s">
        <v>12</v>
      </c>
      <c r="N30" s="79" t="s">
        <v>12</v>
      </c>
      <c r="O30" s="79" t="s">
        <v>12</v>
      </c>
      <c r="P30" s="79" t="s">
        <v>6</v>
      </c>
      <c r="Q30" s="79" t="s">
        <v>6</v>
      </c>
      <c r="R30" s="79" t="s">
        <v>12</v>
      </c>
      <c r="S30" s="79" t="s">
        <v>13</v>
      </c>
      <c r="T30" s="79" t="s">
        <v>13</v>
      </c>
      <c r="U30" s="79" t="s">
        <v>13</v>
      </c>
      <c r="V30" s="79" t="s">
        <v>12</v>
      </c>
      <c r="W30" s="79" t="s">
        <v>13</v>
      </c>
      <c r="X30" s="79" t="s">
        <v>13</v>
      </c>
      <c r="Y30" s="79" t="s">
        <v>12</v>
      </c>
      <c r="Z30" s="79" t="s">
        <v>12</v>
      </c>
      <c r="AA30" s="79" t="s">
        <v>13</v>
      </c>
      <c r="AB30" s="79" t="s">
        <v>13</v>
      </c>
      <c r="AC30" s="79" t="s">
        <v>12</v>
      </c>
      <c r="AD30" s="79" t="s">
        <v>12</v>
      </c>
      <c r="AE30" s="79" t="s">
        <v>12</v>
      </c>
      <c r="AF30" s="189"/>
      <c r="AG30" s="103"/>
      <c r="AH30" s="103"/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 t="s">
        <v>12</v>
      </c>
      <c r="E31" s="72" t="s">
        <v>6</v>
      </c>
      <c r="F31" s="72" t="s">
        <v>6</v>
      </c>
      <c r="G31" s="72" t="s">
        <v>6</v>
      </c>
      <c r="H31" s="72" t="s">
        <v>6</v>
      </c>
      <c r="I31" s="72" t="s">
        <v>6</v>
      </c>
      <c r="J31" s="72" t="s">
        <v>6</v>
      </c>
      <c r="K31" s="72" t="s">
        <v>12</v>
      </c>
      <c r="L31" s="72" t="s">
        <v>12</v>
      </c>
      <c r="M31" s="72" t="s">
        <v>12</v>
      </c>
      <c r="N31" s="72" t="s">
        <v>12</v>
      </c>
      <c r="O31" s="72" t="s">
        <v>12</v>
      </c>
      <c r="P31" s="72" t="s">
        <v>6</v>
      </c>
      <c r="Q31" s="72" t="s">
        <v>6</v>
      </c>
      <c r="R31" s="72" t="s">
        <v>12</v>
      </c>
      <c r="S31" s="72" t="s">
        <v>12</v>
      </c>
      <c r="T31" s="72" t="s">
        <v>13</v>
      </c>
      <c r="U31" s="72" t="s">
        <v>13</v>
      </c>
      <c r="V31" s="72" t="s">
        <v>12</v>
      </c>
      <c r="W31" s="72" t="s">
        <v>12</v>
      </c>
      <c r="X31" s="72" t="s">
        <v>12</v>
      </c>
      <c r="Y31" s="72" t="s">
        <v>12</v>
      </c>
      <c r="Z31" s="72" t="s">
        <v>12</v>
      </c>
      <c r="AA31" s="72" t="s">
        <v>13</v>
      </c>
      <c r="AB31" s="72" t="s">
        <v>12</v>
      </c>
      <c r="AC31" s="72" t="s">
        <v>12</v>
      </c>
      <c r="AD31" s="72" t="s">
        <v>12</v>
      </c>
      <c r="AE31" s="72" t="s">
        <v>12</v>
      </c>
      <c r="AF31" s="183"/>
      <c r="AG31" s="96"/>
      <c r="AH31" s="96"/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28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 t="s">
        <v>12</v>
      </c>
      <c r="E32" s="80" t="s">
        <v>6</v>
      </c>
      <c r="F32" s="80" t="s">
        <v>6</v>
      </c>
      <c r="G32" s="80" t="s">
        <v>6</v>
      </c>
      <c r="H32" s="80" t="s">
        <v>6</v>
      </c>
      <c r="I32" s="80" t="s">
        <v>6</v>
      </c>
      <c r="J32" s="80" t="s">
        <v>6</v>
      </c>
      <c r="K32" s="80" t="s">
        <v>12</v>
      </c>
      <c r="L32" s="80" t="s">
        <v>12</v>
      </c>
      <c r="M32" s="80" t="s">
        <v>12</v>
      </c>
      <c r="N32" s="80" t="s">
        <v>12</v>
      </c>
      <c r="O32" s="80" t="s">
        <v>12</v>
      </c>
      <c r="P32" s="80" t="s">
        <v>6</v>
      </c>
      <c r="Q32" s="80" t="s">
        <v>6</v>
      </c>
      <c r="R32" s="80" t="s">
        <v>12</v>
      </c>
      <c r="S32" s="80" t="s">
        <v>12</v>
      </c>
      <c r="T32" s="80" t="s">
        <v>13</v>
      </c>
      <c r="U32" s="80" t="s">
        <v>13</v>
      </c>
      <c r="V32" s="80" t="s">
        <v>12</v>
      </c>
      <c r="W32" s="80" t="s">
        <v>12</v>
      </c>
      <c r="X32" s="80" t="s">
        <v>12</v>
      </c>
      <c r="Y32" s="80" t="s">
        <v>12</v>
      </c>
      <c r="Z32" s="80" t="s">
        <v>12</v>
      </c>
      <c r="AA32" s="80" t="s">
        <v>13</v>
      </c>
      <c r="AB32" s="80" t="s">
        <v>12</v>
      </c>
      <c r="AC32" s="80" t="s">
        <v>12</v>
      </c>
      <c r="AD32" s="80" t="s">
        <v>12</v>
      </c>
      <c r="AE32" s="80" t="s">
        <v>12</v>
      </c>
      <c r="AF32" s="184"/>
      <c r="AG32" s="97"/>
      <c r="AH32" s="97"/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76" t="s">
        <v>17</v>
      </c>
      <c r="R33" s="76" t="s">
        <v>17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76" t="s">
        <v>17</v>
      </c>
      <c r="AF33" s="189"/>
      <c r="AG33" s="103"/>
      <c r="AH33" s="103"/>
      <c r="AI33" s="19">
        <f t="shared" si="0"/>
        <v>1</v>
      </c>
    </row>
    <row r="34" spans="1:44" ht="15.75" customHeight="1" x14ac:dyDescent="0.3">
      <c r="A34" s="211" t="s">
        <v>62</v>
      </c>
      <c r="B34" s="212"/>
      <c r="C34" s="213"/>
      <c r="D34" s="76" t="s">
        <v>17</v>
      </c>
      <c r="E34" s="76" t="s">
        <v>17</v>
      </c>
      <c r="F34" s="76" t="s">
        <v>17</v>
      </c>
      <c r="G34" s="76" t="s">
        <v>17</v>
      </c>
      <c r="H34" s="76" t="s">
        <v>17</v>
      </c>
      <c r="I34" s="76" t="s">
        <v>17</v>
      </c>
      <c r="J34" s="76" t="s">
        <v>17</v>
      </c>
      <c r="K34" s="76" t="s">
        <v>17</v>
      </c>
      <c r="L34" s="76" t="s">
        <v>17</v>
      </c>
      <c r="M34" s="76" t="s">
        <v>17</v>
      </c>
      <c r="N34" s="76" t="s">
        <v>17</v>
      </c>
      <c r="O34" s="76" t="s">
        <v>17</v>
      </c>
      <c r="P34" s="76" t="s">
        <v>17</v>
      </c>
      <c r="Q34" s="76" t="s">
        <v>17</v>
      </c>
      <c r="R34" s="76" t="s">
        <v>17</v>
      </c>
      <c r="S34" s="76" t="s">
        <v>17</v>
      </c>
      <c r="T34" s="76" t="s">
        <v>17</v>
      </c>
      <c r="U34" s="76" t="s">
        <v>17</v>
      </c>
      <c r="V34" s="76" t="s">
        <v>17</v>
      </c>
      <c r="W34" s="76" t="s">
        <v>17</v>
      </c>
      <c r="X34" s="76" t="s">
        <v>17</v>
      </c>
      <c r="Y34" s="76" t="s">
        <v>17</v>
      </c>
      <c r="Z34" s="76" t="s">
        <v>17</v>
      </c>
      <c r="AA34" s="76" t="s">
        <v>17</v>
      </c>
      <c r="AB34" s="76" t="s">
        <v>17</v>
      </c>
      <c r="AC34" s="76" t="s">
        <v>17</v>
      </c>
      <c r="AD34" s="76" t="s">
        <v>17</v>
      </c>
      <c r="AE34" s="76" t="s">
        <v>17</v>
      </c>
      <c r="AF34" s="189"/>
      <c r="AG34" s="104"/>
      <c r="AH34" s="104"/>
      <c r="AI34" s="19">
        <f t="shared" si="0"/>
        <v>1</v>
      </c>
    </row>
    <row r="35" spans="1:44" ht="15.75" customHeight="1" thickBot="1" x14ac:dyDescent="0.35">
      <c r="A35" s="238" t="s">
        <v>63</v>
      </c>
      <c r="B35" s="239"/>
      <c r="C35" s="240"/>
      <c r="D35" s="84" t="s">
        <v>17</v>
      </c>
      <c r="E35" s="84" t="s">
        <v>17</v>
      </c>
      <c r="F35" s="84" t="s">
        <v>17</v>
      </c>
      <c r="G35" s="84" t="s">
        <v>17</v>
      </c>
      <c r="H35" s="84" t="s">
        <v>17</v>
      </c>
      <c r="I35" s="84" t="s">
        <v>17</v>
      </c>
      <c r="J35" s="84" t="s">
        <v>17</v>
      </c>
      <c r="K35" s="84" t="s">
        <v>17</v>
      </c>
      <c r="L35" s="84" t="s">
        <v>17</v>
      </c>
      <c r="M35" s="84" t="s">
        <v>17</v>
      </c>
      <c r="N35" s="84" t="s">
        <v>17</v>
      </c>
      <c r="O35" s="84" t="s">
        <v>17</v>
      </c>
      <c r="P35" s="84" t="s">
        <v>17</v>
      </c>
      <c r="Q35" s="84" t="s">
        <v>17</v>
      </c>
      <c r="R35" s="84" t="s">
        <v>17</v>
      </c>
      <c r="S35" s="84" t="s">
        <v>17</v>
      </c>
      <c r="T35" s="84" t="s">
        <v>17</v>
      </c>
      <c r="U35" s="84" t="s">
        <v>17</v>
      </c>
      <c r="V35" s="84" t="s">
        <v>17</v>
      </c>
      <c r="W35" s="84" t="s">
        <v>17</v>
      </c>
      <c r="X35" s="84" t="s">
        <v>17</v>
      </c>
      <c r="Y35" s="84" t="s">
        <v>17</v>
      </c>
      <c r="Z35" s="84" t="s">
        <v>17</v>
      </c>
      <c r="AA35" s="84" t="s">
        <v>17</v>
      </c>
      <c r="AB35" s="84" t="s">
        <v>17</v>
      </c>
      <c r="AC35" s="84" t="s">
        <v>17</v>
      </c>
      <c r="AD35" s="84" t="s">
        <v>17</v>
      </c>
      <c r="AE35" s="84" t="s">
        <v>17</v>
      </c>
      <c r="AF35" s="194"/>
      <c r="AG35" s="107"/>
      <c r="AH35" s="107"/>
      <c r="AI35" s="87">
        <f t="shared" si="0"/>
        <v>1</v>
      </c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82"/>
      <c r="AB36" s="31"/>
      <c r="AC36" s="31"/>
      <c r="AD36" s="31"/>
      <c r="AE36" s="31"/>
      <c r="AF36" s="195"/>
      <c r="AG36" s="124"/>
      <c r="AH36" s="125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96"/>
      <c r="AG37" s="126"/>
      <c r="AH37" s="127"/>
      <c r="AI37" s="35"/>
    </row>
    <row r="38" spans="1:44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 t="str">
        <f>IF(AND(AD5&gt;0,COUNTA(AD6:AD37)&gt;0,COUNTA(AD6:AD37)-COUNTIF(AD6:AD37,"NB")-COUNTIF(AD30:AD31, "0")=COUNTA(AD6:AD37)),"AB","")</f>
        <v/>
      </c>
      <c r="AE38" s="37" t="str">
        <f>IF(AND(AE5&gt;0,COUNTA(AE6:AE37)&gt;0,COUNTA(AE6:AE37)-COUNTIF(AE6:AE37,"NB")-COUNTIF(AE30:AE31, "0")=COUNTA(AE6:AE37)),"AB","")</f>
        <v>AB</v>
      </c>
      <c r="AF38" s="37" t="str">
        <f>IF(AND(AF5&gt;0,COUNTA(AF6:AF37)&gt;0,COUNTA(AF6:AF37)-COUNTIF(AF6:AF37,"NB")-COUNTIF(AF30:AF31, "0")=COUNTA(AF6:AF37)),"AB","")</f>
        <v/>
      </c>
      <c r="AG38" s="37" t="str">
        <f>IF(AND(AG5&gt;0,COUNTA(AG6:AG37)&gt;0,COUNTA(AG6:AG37)-COUNTIF(AG6:AG37,"NB")-COUNTIF(AG30:AG31, "0")=COUNTA(AG6:AG37)),"AB","")</f>
        <v/>
      </c>
      <c r="AH38" s="37" t="str">
        <f>IF(AND(AH5&gt;0,COUNTA(AH6:AH37)&gt;0,COUNTA(AH6:AH37)-COUNTIF(AH6:AH37,"NB")-COUNTIF(AH30:AH31, "0")=COUNTA(AH6:AH37)),"AB","")</f>
        <v/>
      </c>
      <c r="AI38" s="35"/>
    </row>
    <row r="39" spans="1:44" ht="15.75" hidden="1" customHeight="1" thickBot="1" x14ac:dyDescent="0.35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 t="str">
        <f>IF(AND(AD5:AD5&gt;0,COUNTA(AD6:AD35),COUNTIF(AD6:AD35,"NB")+COUNTIF(AD6:AD35,0)=COUNTA(AD6:AD35)),"ANB","")</f>
        <v/>
      </c>
      <c r="AE39" s="38" t="str">
        <f>IF(AND(AE5:AE5&gt;0,COUNTA(AE6:AE35),COUNTIF(AE6:AE35,"NB")+COUNTIF(AE6:AE35,0)=COUNTA(AE6:AE35)),"ANB","")</f>
        <v/>
      </c>
      <c r="AF39" s="38" t="str">
        <f>IF(AND(AF5:AF5&gt;0,COUNTA(AF6:AF35),COUNTIF(AF6:AF35,"NB")+COUNTIF(AF6:AF35,0)=COUNTA(AF6:AF35)),"ANB","")</f>
        <v/>
      </c>
      <c r="AG39" s="38" t="str">
        <f>IF(AND(AG5:AG5&gt;0,COUNTA(AG6:AG35),COUNTIF(AG6:AG35,"NB")+COUNTIF(AG6:AG35,0)=COUNTA(AG6:AG35)),"ANB","")</f>
        <v/>
      </c>
      <c r="AH39" s="38" t="str">
        <f>IF(AND(AH5:AH5&gt;0,COUNTA(AH6:AH35),COUNTIF(AH6:AH35,"NB")+COUNTIF(AH6:AH35,0)=COUNTA(AH6:AH35)),"ANB","")</f>
        <v/>
      </c>
    </row>
    <row r="40" spans="1:44" ht="15.75" customHeight="1" thickBot="1" x14ac:dyDescent="0.35">
      <c r="D40" s="39"/>
      <c r="I40" s="93"/>
      <c r="P40" s="93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1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30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41:AH41"/>
    <mergeCell ref="A36:C36"/>
    <mergeCell ref="A30:C30"/>
    <mergeCell ref="A31:C31"/>
    <mergeCell ref="A32:C32"/>
    <mergeCell ref="A33:C33"/>
    <mergeCell ref="A34:C34"/>
    <mergeCell ref="A35:C35"/>
    <mergeCell ref="A37:C37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6:D24 E23:F24">
    <cfRule type="cellIs" dxfId="547" priority="104" stopIfTrue="1" operator="equal">
      <formula>"B"</formula>
    </cfRule>
  </conditionalFormatting>
  <conditionalFormatting sqref="D27:D35">
    <cfRule type="cellIs" dxfId="546" priority="107" stopIfTrue="1" operator="equal">
      <formula>"B"</formula>
    </cfRule>
    <cfRule type="cellIs" dxfId="545" priority="106" stopIfTrue="1" operator="equal">
      <formula>"NB"</formula>
    </cfRule>
    <cfRule type="cellIs" dxfId="544" priority="105" stopIfTrue="1" operator="equal">
      <formula>"M"</formula>
    </cfRule>
  </conditionalFormatting>
  <conditionalFormatting sqref="D28:D29">
    <cfRule type="cellIs" dxfId="543" priority="113" operator="equal">
      <formula>0</formula>
    </cfRule>
  </conditionalFormatting>
  <conditionalFormatting sqref="D6:E21">
    <cfRule type="cellIs" dxfId="542" priority="109" stopIfTrue="1" operator="between">
      <formula>"NB"</formula>
      <formula>"NB^"</formula>
    </cfRule>
    <cfRule type="cellIs" dxfId="541" priority="108" stopIfTrue="1" operator="equal">
      <formula>"M"</formula>
    </cfRule>
  </conditionalFormatting>
  <conditionalFormatting sqref="D25:F26">
    <cfRule type="cellIs" dxfId="540" priority="111" stopIfTrue="1" operator="equal">
      <formula>"M"</formula>
    </cfRule>
    <cfRule type="cellIs" dxfId="539" priority="110" stopIfTrue="1" operator="equal">
      <formula>"B"</formula>
    </cfRule>
    <cfRule type="cellIs" dxfId="538" priority="112" stopIfTrue="1" operator="between">
      <formula>"NB"</formula>
      <formula>"NB^"</formula>
    </cfRule>
  </conditionalFormatting>
  <conditionalFormatting sqref="D22:Q24">
    <cfRule type="cellIs" dxfId="537" priority="71" stopIfTrue="1" operator="equal">
      <formula>"NB"</formula>
    </cfRule>
    <cfRule type="cellIs" dxfId="536" priority="70" stopIfTrue="1" operator="equal">
      <formula>"M"</formula>
    </cfRule>
  </conditionalFormatting>
  <conditionalFormatting sqref="E28:E35">
    <cfRule type="cellIs" dxfId="535" priority="199" stopIfTrue="1" operator="equal">
      <formula>"B"</formula>
    </cfRule>
    <cfRule type="cellIs" dxfId="534" priority="198" stopIfTrue="1" operator="equal">
      <formula>"NB"</formula>
    </cfRule>
    <cfRule type="cellIs" dxfId="533" priority="197" stopIfTrue="1" operator="equal">
      <formula>"M"</formula>
    </cfRule>
  </conditionalFormatting>
  <conditionalFormatting sqref="E6:J22 L6:L22 K6:K26 G23:J26">
    <cfRule type="cellIs" dxfId="532" priority="93" stopIfTrue="1" operator="equal">
      <formula>"B"</formula>
    </cfRule>
  </conditionalFormatting>
  <conditionalFormatting sqref="E27:L27">
    <cfRule type="cellIs" dxfId="531" priority="190" stopIfTrue="1" operator="equal">
      <formula>"M"</formula>
    </cfRule>
    <cfRule type="cellIs" dxfId="530" priority="192" stopIfTrue="1" operator="equal">
      <formula>"B"</formula>
    </cfRule>
    <cfRule type="cellIs" dxfId="529" priority="191" stopIfTrue="1" operator="equal">
      <formula>"NB"</formula>
    </cfRule>
  </conditionalFormatting>
  <conditionalFormatting sqref="E28:Z29">
    <cfRule type="cellIs" dxfId="528" priority="196" operator="equal">
      <formula>0</formula>
    </cfRule>
  </conditionalFormatting>
  <conditionalFormatting sqref="F28:L35">
    <cfRule type="cellIs" dxfId="527" priority="90" stopIfTrue="1" operator="equal">
      <formula>"B"</formula>
    </cfRule>
    <cfRule type="cellIs" dxfId="526" priority="88" stopIfTrue="1" operator="equal">
      <formula>"M"</formula>
    </cfRule>
    <cfRule type="cellIs" dxfId="525" priority="89" stopIfTrue="1" operator="equal">
      <formula>"NB"</formula>
    </cfRule>
  </conditionalFormatting>
  <conditionalFormatting sqref="F6:O21">
    <cfRule type="cellIs" dxfId="524" priority="68" stopIfTrue="1" operator="between">
      <formula>"NB"</formula>
      <formula>"NB^"</formula>
    </cfRule>
    <cfRule type="cellIs" dxfId="523" priority="67" stopIfTrue="1" operator="equal">
      <formula>"M"</formula>
    </cfRule>
  </conditionalFormatting>
  <conditionalFormatting sqref="G25:M26">
    <cfRule type="cellIs" dxfId="522" priority="96" stopIfTrue="1" operator="between">
      <formula>"NB"</formula>
      <formula>"NB^"</formula>
    </cfRule>
    <cfRule type="cellIs" dxfId="521" priority="95" stopIfTrue="1" operator="equal">
      <formula>"M"</formula>
    </cfRule>
  </conditionalFormatting>
  <conditionalFormatting sqref="L23:Q26">
    <cfRule type="cellIs" dxfId="520" priority="72" stopIfTrue="1" operator="equal">
      <formula>"B"</formula>
    </cfRule>
  </conditionalFormatting>
  <conditionalFormatting sqref="M6:O22">
    <cfRule type="cellIs" dxfId="519" priority="69" stopIfTrue="1" operator="equal">
      <formula>"B"</formula>
    </cfRule>
  </conditionalFormatting>
  <conditionalFormatting sqref="M27:Q29">
    <cfRule type="cellIs" dxfId="518" priority="278" stopIfTrue="1" operator="equal">
      <formula>"M"</formula>
    </cfRule>
    <cfRule type="cellIs" dxfId="517" priority="279" stopIfTrue="1" operator="equal">
      <formula>"NB"</formula>
    </cfRule>
    <cfRule type="cellIs" dxfId="516" priority="280" stopIfTrue="1" operator="equal">
      <formula>"B"</formula>
    </cfRule>
  </conditionalFormatting>
  <conditionalFormatting sqref="M30:Z35">
    <cfRule type="cellIs" dxfId="515" priority="174" stopIfTrue="1" operator="equal">
      <formula>"B"</formula>
    </cfRule>
    <cfRule type="cellIs" dxfId="514" priority="172" stopIfTrue="1" operator="equal">
      <formula>"M"</formula>
    </cfRule>
    <cfRule type="cellIs" dxfId="513" priority="173" stopIfTrue="1" operator="equal">
      <formula>"NB"</formula>
    </cfRule>
  </conditionalFormatting>
  <conditionalFormatting sqref="N25:Q26">
    <cfRule type="cellIs" dxfId="512" priority="73" stopIfTrue="1" operator="equal">
      <formula>"M"</formula>
    </cfRule>
    <cfRule type="cellIs" dxfId="511" priority="74" stopIfTrue="1" operator="between">
      <formula>"NB"</formula>
      <formula>"NB^"</formula>
    </cfRule>
  </conditionalFormatting>
  <conditionalFormatting sqref="P9:Q21">
    <cfRule type="cellIs" dxfId="510" priority="62" stopIfTrue="1" operator="between">
      <formula>"NB"</formula>
      <formula>"NB^"</formula>
    </cfRule>
    <cfRule type="cellIs" dxfId="509" priority="61" stopIfTrue="1" operator="equal">
      <formula>"M"</formula>
    </cfRule>
  </conditionalFormatting>
  <conditionalFormatting sqref="P9:Q22">
    <cfRule type="cellIs" dxfId="508" priority="63" stopIfTrue="1" operator="equal">
      <formula>"B"</formula>
    </cfRule>
  </conditionalFormatting>
  <conditionalFormatting sqref="P6:U8">
    <cfRule type="cellIs" dxfId="507" priority="241" stopIfTrue="1" operator="equal">
      <formula>"B"</formula>
    </cfRule>
  </conditionalFormatting>
  <conditionalFormatting sqref="P6:AF8">
    <cfRule type="cellIs" dxfId="506" priority="122" stopIfTrue="1" operator="equal">
      <formula>"M"</formula>
    </cfRule>
    <cfRule type="cellIs" dxfId="505" priority="123" stopIfTrue="1" operator="equal">
      <formula>"NB"</formula>
    </cfRule>
  </conditionalFormatting>
  <conditionalFormatting sqref="R15:S17">
    <cfRule type="cellIs" dxfId="504" priority="180" stopIfTrue="1" operator="equal">
      <formula>"M"</formula>
    </cfRule>
    <cfRule type="cellIs" dxfId="503" priority="181" stopIfTrue="1" operator="between">
      <formula>"NB"</formula>
      <formula>"NB^"</formula>
    </cfRule>
  </conditionalFormatting>
  <conditionalFormatting sqref="R15:S22 R27:S29">
    <cfRule type="cellIs" dxfId="502" priority="179" stopIfTrue="1" operator="equal">
      <formula>"B"</formula>
    </cfRule>
  </conditionalFormatting>
  <conditionalFormatting sqref="R9:T14">
    <cfRule type="cellIs" dxfId="501" priority="34" stopIfTrue="1" operator="equal">
      <formula>"B"</formula>
    </cfRule>
  </conditionalFormatting>
  <conditionalFormatting sqref="R9:U14">
    <cfRule type="cellIs" dxfId="500" priority="23" stopIfTrue="1" operator="equal">
      <formula>"M"</formula>
    </cfRule>
  </conditionalFormatting>
  <conditionalFormatting sqref="R23:U24">
    <cfRule type="cellIs" dxfId="499" priority="39" stopIfTrue="1" operator="equal">
      <formula>"NB"</formula>
    </cfRule>
    <cfRule type="cellIs" dxfId="498" priority="38" stopIfTrue="1" operator="equal">
      <formula>"M"</formula>
    </cfRule>
  </conditionalFormatting>
  <conditionalFormatting sqref="R23:U26">
    <cfRule type="cellIs" dxfId="497" priority="40" stopIfTrue="1" operator="equal">
      <formula>"B"</formula>
    </cfRule>
  </conditionalFormatting>
  <conditionalFormatting sqref="R25:U26">
    <cfRule type="cellIs" dxfId="496" priority="42" stopIfTrue="1" operator="between">
      <formula>"NB"</formula>
      <formula>"NB^"</formula>
    </cfRule>
    <cfRule type="cellIs" dxfId="495" priority="41" stopIfTrue="1" operator="equal">
      <formula>"M"</formula>
    </cfRule>
  </conditionalFormatting>
  <conditionalFormatting sqref="R9:Z14">
    <cfRule type="cellIs" dxfId="494" priority="24" stopIfTrue="1" operator="between">
      <formula>"NB"</formula>
      <formula>"NB^"</formula>
    </cfRule>
  </conditionalFormatting>
  <conditionalFormatting sqref="R18:AE22 R27:S29">
    <cfRule type="cellIs" dxfId="493" priority="177" stopIfTrue="1" operator="equal">
      <formula>"M"</formula>
    </cfRule>
    <cfRule type="cellIs" dxfId="492" priority="178" stopIfTrue="1" operator="equal">
      <formula>"NB"</formula>
    </cfRule>
  </conditionalFormatting>
  <conditionalFormatting sqref="T15:T17">
    <cfRule type="cellIs" dxfId="491" priority="31" stopIfTrue="1" operator="between">
      <formula>"NB"</formula>
      <formula>"NB^"</formula>
    </cfRule>
    <cfRule type="cellIs" dxfId="490" priority="30" stopIfTrue="1" operator="equal">
      <formula>"M"</formula>
    </cfRule>
  </conditionalFormatting>
  <conditionalFormatting sqref="T15:T21">
    <cfRule type="cellIs" dxfId="489" priority="29" stopIfTrue="1" operator="equal">
      <formula>"B"</formula>
    </cfRule>
  </conditionalFormatting>
  <conditionalFormatting sqref="U9:U21">
    <cfRule type="cellIs" dxfId="488" priority="25" stopIfTrue="1" operator="equal">
      <formula>"B"</formula>
    </cfRule>
  </conditionalFormatting>
  <conditionalFormatting sqref="U15:U17">
    <cfRule type="cellIs" dxfId="487" priority="27" stopIfTrue="1" operator="equal">
      <formula>"M"</formula>
    </cfRule>
    <cfRule type="cellIs" dxfId="486" priority="28" stopIfTrue="1" operator="between">
      <formula>"NB"</formula>
      <formula>"NB^"</formula>
    </cfRule>
  </conditionalFormatting>
  <conditionalFormatting sqref="U28:AE28">
    <cfRule type="cellIs" dxfId="485" priority="125" stopIfTrue="1" operator="equal">
      <formula>"NB"</formula>
    </cfRule>
    <cfRule type="cellIs" dxfId="484" priority="126" stopIfTrue="1" operator="equal">
      <formula>"B"</formula>
    </cfRule>
    <cfRule type="cellIs" dxfId="483" priority="124" stopIfTrue="1" operator="equal">
      <formula>"M"</formula>
    </cfRule>
  </conditionalFormatting>
  <conditionalFormatting sqref="V23:V26 W23:Y29 T27:V29 Z27:Z29">
    <cfRule type="cellIs" dxfId="482" priority="236" stopIfTrue="1" operator="equal">
      <formula>"NB"</formula>
    </cfRule>
  </conditionalFormatting>
  <conditionalFormatting sqref="V6:Z21">
    <cfRule type="cellIs" dxfId="481" priority="238" stopIfTrue="1" operator="equal">
      <formula>"B"</formula>
    </cfRule>
  </conditionalFormatting>
  <conditionalFormatting sqref="V9:Z17">
    <cfRule type="cellIs" dxfId="480" priority="240" stopIfTrue="1" operator="between">
      <formula>"NB"</formula>
      <formula>"NB^"</formula>
    </cfRule>
    <cfRule type="cellIs" dxfId="479" priority="239" stopIfTrue="1" operator="equal">
      <formula>"M"</formula>
    </cfRule>
  </conditionalFormatting>
  <conditionalFormatting sqref="W22:Y29 V23:V26 T27:V29 Z27:Z29 T22:V22 Z22">
    <cfRule type="cellIs" dxfId="478" priority="250" stopIfTrue="1" operator="equal">
      <formula>"B"</formula>
    </cfRule>
  </conditionalFormatting>
  <conditionalFormatting sqref="W23:Y29 T27:V29 Z27:Z29 V23:V26">
    <cfRule type="cellIs" dxfId="477" priority="235" stopIfTrue="1" operator="equal">
      <formula>"M"</formula>
    </cfRule>
  </conditionalFormatting>
  <conditionalFormatting sqref="Z23:AA26 AA27 AA29:AA35">
    <cfRule type="cellIs" dxfId="476" priority="224" stopIfTrue="1" operator="equal">
      <formula>"B"</formula>
    </cfRule>
    <cfRule type="cellIs" dxfId="475" priority="223" stopIfTrue="1" operator="equal">
      <formula>"NB"</formula>
    </cfRule>
  </conditionalFormatting>
  <conditionalFormatting sqref="AA6:AA22">
    <cfRule type="cellIs" dxfId="474" priority="216" stopIfTrue="1" operator="equal">
      <formula>"B"</formula>
    </cfRule>
  </conditionalFormatting>
  <conditionalFormatting sqref="AA9:AA17">
    <cfRule type="cellIs" dxfId="473" priority="218" stopIfTrue="1" operator="between">
      <formula>"NB"</formula>
      <formula>"NB^"</formula>
    </cfRule>
    <cfRule type="cellIs" dxfId="472" priority="217" stopIfTrue="1" operator="equal">
      <formula>"M"</formula>
    </cfRule>
  </conditionalFormatting>
  <conditionalFormatting sqref="AA28:AA29">
    <cfRule type="cellIs" dxfId="471" priority="127" operator="equal">
      <formula>0</formula>
    </cfRule>
  </conditionalFormatting>
  <conditionalFormatting sqref="AA29:AA35 Z23:AA26 AA27">
    <cfRule type="cellIs" dxfId="470" priority="222" stopIfTrue="1" operator="equal">
      <formula>"M"</formula>
    </cfRule>
  </conditionalFormatting>
  <conditionalFormatting sqref="AB6:AE29">
    <cfRule type="cellIs" dxfId="469" priority="8" stopIfTrue="1" operator="equal">
      <formula>"B"</formula>
    </cfRule>
  </conditionalFormatting>
  <conditionalFormatting sqref="AB9:AE17">
    <cfRule type="cellIs" dxfId="468" priority="10" stopIfTrue="1" operator="between">
      <formula>"NB"</formula>
      <formula>"NB^"</formula>
    </cfRule>
    <cfRule type="cellIs" dxfId="467" priority="9" stopIfTrue="1" operator="equal">
      <formula>"M"</formula>
    </cfRule>
  </conditionalFormatting>
  <conditionalFormatting sqref="AB23:AE29">
    <cfRule type="cellIs" dxfId="466" priority="7" stopIfTrue="1" operator="equal">
      <formula>"NB"</formula>
    </cfRule>
    <cfRule type="cellIs" dxfId="465" priority="6" stopIfTrue="1" operator="equal">
      <formula>"M"</formula>
    </cfRule>
  </conditionalFormatting>
  <conditionalFormatting sqref="AB30:AE35">
    <cfRule type="cellIs" dxfId="464" priority="2" stopIfTrue="1" operator="equal">
      <formula>"M"</formula>
    </cfRule>
    <cfRule type="cellIs" dxfId="463" priority="3" stopIfTrue="1" operator="equal">
      <formula>"NB"</formula>
    </cfRule>
    <cfRule type="cellIs" dxfId="462" priority="4" stopIfTrue="1" operator="equal">
      <formula>"B"</formula>
    </cfRule>
  </conditionalFormatting>
  <conditionalFormatting sqref="AB9:AF14">
    <cfRule type="cellIs" dxfId="461" priority="1" stopIfTrue="1" operator="between">
      <formula>"NB"</formula>
      <formula>"NB^"</formula>
    </cfRule>
  </conditionalFormatting>
  <conditionalFormatting sqref="AB28:AF29">
    <cfRule type="cellIs" dxfId="460" priority="5" operator="equal">
      <formula>0</formula>
    </cfRule>
  </conditionalFormatting>
  <conditionalFormatting sqref="AF6:AF21">
    <cfRule type="cellIs" dxfId="459" priority="116" stopIfTrue="1" operator="equal">
      <formula>"B"</formula>
    </cfRule>
  </conditionalFormatting>
  <conditionalFormatting sqref="AF9:AF17">
    <cfRule type="cellIs" dxfId="458" priority="118" stopIfTrue="1" operator="between">
      <formula>"NB"</formula>
      <formula>"NB^"</formula>
    </cfRule>
    <cfRule type="cellIs" dxfId="457" priority="117" stopIfTrue="1" operator="equal">
      <formula>"M"</formula>
    </cfRule>
  </conditionalFormatting>
  <conditionalFormatting sqref="AF18:AF35">
    <cfRule type="cellIs" dxfId="456" priority="120" stopIfTrue="1" operator="equal">
      <formula>"NB"</formula>
    </cfRule>
    <cfRule type="cellIs" dxfId="455" priority="119" stopIfTrue="1" operator="equal">
      <formula>"M"</formula>
    </cfRule>
  </conditionalFormatting>
  <conditionalFormatting sqref="AF22:AF35">
    <cfRule type="cellIs" dxfId="454" priority="121" stopIfTrue="1" operator="equal">
      <formula>"B"</formula>
    </cfRule>
  </conditionalFormatting>
  <conditionalFormatting sqref="AG6:AH37 D36:AF37">
    <cfRule type="cellIs" priority="772" stopIfTrue="1" operator="equal">
      <formula>"B"</formula>
    </cfRule>
    <cfRule type="cellIs" dxfId="453" priority="773" stopIfTrue="1" operator="equal">
      <formula>"M"</formula>
    </cfRule>
    <cfRule type="cellIs" dxfId="452" priority="774" stopIfTrue="1" operator="equal">
      <formula>"NB"</formula>
    </cfRule>
    <cfRule type="cellIs" dxfId="451" priority="775" stopIfTrue="1" operator="equal">
      <formula>0</formula>
    </cfRule>
  </conditionalFormatting>
  <pageMargins left="0.75" right="0.75" top="1" bottom="1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R59"/>
  <sheetViews>
    <sheetView topLeftCell="F18" zoomScale="70" zoomScaleNormal="70" zoomScalePageLayoutView="90" workbookViewId="0">
      <selection activeCell="AD30" sqref="AD30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132</v>
      </c>
    </row>
    <row r="4" spans="1:44" s="5" customFormat="1" ht="15.75" customHeight="1" x14ac:dyDescent="0.3">
      <c r="C4" s="6"/>
      <c r="D4" s="5" t="s">
        <v>6</v>
      </c>
      <c r="E4" s="5" t="s">
        <v>6</v>
      </c>
      <c r="H4" s="6"/>
      <c r="K4" s="5" t="s">
        <v>6</v>
      </c>
      <c r="L4" s="5" t="s">
        <v>6</v>
      </c>
      <c r="R4" s="5" t="s">
        <v>6</v>
      </c>
      <c r="S4" s="5" t="s">
        <v>6</v>
      </c>
      <c r="Y4" s="5" t="s">
        <v>6</v>
      </c>
      <c r="Z4" s="5" t="s">
        <v>6</v>
      </c>
      <c r="AF4" s="5" t="s">
        <v>6</v>
      </c>
      <c r="AG4" s="5" t="s">
        <v>6</v>
      </c>
      <c r="AH4" s="5" t="s">
        <v>5</v>
      </c>
      <c r="AJ4"/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9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857</v>
      </c>
      <c r="AN5" s="154">
        <f>AM5/AM8</f>
        <v>0.98732718894009219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72" t="s">
        <v>12</v>
      </c>
      <c r="E6" s="72" t="s">
        <v>6</v>
      </c>
      <c r="F6" s="72" t="s">
        <v>6</v>
      </c>
      <c r="G6" s="72" t="s">
        <v>13</v>
      </c>
      <c r="H6" s="72" t="s">
        <v>6</v>
      </c>
      <c r="I6" s="72" t="s">
        <v>6</v>
      </c>
      <c r="J6" s="72" t="s">
        <v>13</v>
      </c>
      <c r="K6" s="72" t="s">
        <v>12</v>
      </c>
      <c r="L6" s="72" t="s">
        <v>12</v>
      </c>
      <c r="M6" s="72" t="s">
        <v>13</v>
      </c>
      <c r="N6" s="72" t="s">
        <v>13</v>
      </c>
      <c r="O6" s="72" t="s">
        <v>6</v>
      </c>
      <c r="P6" s="72" t="s">
        <v>12</v>
      </c>
      <c r="Q6" s="72" t="s">
        <v>12</v>
      </c>
      <c r="R6" s="72" t="s">
        <v>13</v>
      </c>
      <c r="S6" s="72" t="s">
        <v>6</v>
      </c>
      <c r="T6" s="72" t="s">
        <v>6</v>
      </c>
      <c r="U6" s="72" t="s">
        <v>13</v>
      </c>
      <c r="V6" s="72" t="s">
        <v>13</v>
      </c>
      <c r="W6" s="72" t="s">
        <v>13</v>
      </c>
      <c r="X6" s="72" t="s">
        <v>12</v>
      </c>
      <c r="Y6" s="72" t="s">
        <v>12</v>
      </c>
      <c r="Z6" s="72" t="s">
        <v>12</v>
      </c>
      <c r="AA6" s="72" t="s">
        <v>12</v>
      </c>
      <c r="AB6" s="72" t="s">
        <v>12</v>
      </c>
      <c r="AC6" s="72" t="s">
        <v>6</v>
      </c>
      <c r="AD6" s="72" t="s">
        <v>6</v>
      </c>
      <c r="AE6" s="72" t="s">
        <v>6</v>
      </c>
      <c r="AF6" s="72" t="s">
        <v>6</v>
      </c>
      <c r="AG6" s="72" t="s">
        <v>6</v>
      </c>
      <c r="AH6" s="72" t="s">
        <v>6</v>
      </c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8</v>
      </c>
      <c r="AN6" s="159">
        <f>AM6/AM8</f>
        <v>9.2165898617511521E-3</v>
      </c>
      <c r="AO6" s="155"/>
    </row>
    <row r="7" spans="1:44" ht="15.75" customHeight="1" x14ac:dyDescent="0.3">
      <c r="A7" s="205" t="s">
        <v>16</v>
      </c>
      <c r="B7" s="206"/>
      <c r="C7" s="207"/>
      <c r="D7" s="73" t="s">
        <v>17</v>
      </c>
      <c r="E7" s="73" t="s">
        <v>17</v>
      </c>
      <c r="F7" s="73" t="s">
        <v>17</v>
      </c>
      <c r="G7" s="73" t="s">
        <v>17</v>
      </c>
      <c r="H7" s="73" t="s">
        <v>17</v>
      </c>
      <c r="I7" s="73" t="s">
        <v>17</v>
      </c>
      <c r="J7" s="73" t="s">
        <v>17</v>
      </c>
      <c r="K7" s="73" t="s">
        <v>17</v>
      </c>
      <c r="L7" s="73" t="s">
        <v>17</v>
      </c>
      <c r="M7" s="73" t="s">
        <v>17</v>
      </c>
      <c r="N7" s="73" t="s">
        <v>17</v>
      </c>
      <c r="O7" s="73" t="s">
        <v>17</v>
      </c>
      <c r="P7" s="73" t="s">
        <v>17</v>
      </c>
      <c r="Q7" s="73" t="s">
        <v>17</v>
      </c>
      <c r="R7" s="73" t="s">
        <v>17</v>
      </c>
      <c r="S7" s="73" t="s">
        <v>17</v>
      </c>
      <c r="T7" s="73" t="s">
        <v>17</v>
      </c>
      <c r="U7" s="73" t="s">
        <v>17</v>
      </c>
      <c r="V7" s="73" t="s">
        <v>17</v>
      </c>
      <c r="W7" s="73" t="s">
        <v>17</v>
      </c>
      <c r="X7" s="73" t="s">
        <v>17</v>
      </c>
      <c r="Y7" s="73" t="s">
        <v>17</v>
      </c>
      <c r="Z7" s="73" t="s">
        <v>17</v>
      </c>
      <c r="AA7" s="73" t="s">
        <v>17</v>
      </c>
      <c r="AB7" s="73" t="s">
        <v>17</v>
      </c>
      <c r="AC7" s="73" t="s">
        <v>17</v>
      </c>
      <c r="AD7" s="73" t="s">
        <v>17</v>
      </c>
      <c r="AE7" s="73" t="s">
        <v>17</v>
      </c>
      <c r="AF7" s="73" t="s">
        <v>17</v>
      </c>
      <c r="AG7" s="73" t="s">
        <v>17</v>
      </c>
      <c r="AH7" s="73" t="s">
        <v>17</v>
      </c>
      <c r="AI7" s="17">
        <f t="shared" ref="AI7:AI35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3</v>
      </c>
      <c r="AN7" s="163">
        <f>AM7/AM8</f>
        <v>3.4562211981566822E-3</v>
      </c>
      <c r="AO7" s="155"/>
    </row>
    <row r="8" spans="1:44" ht="15.75" customHeight="1" thickBot="1" x14ac:dyDescent="0.35">
      <c r="A8" s="211" t="s">
        <v>20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97" t="s">
        <v>17</v>
      </c>
      <c r="L8" s="197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8" t="s">
        <v>17</v>
      </c>
      <c r="AI8" s="19">
        <f t="shared" si="0"/>
        <v>1</v>
      </c>
      <c r="AK8" s="164" t="s">
        <v>21</v>
      </c>
      <c r="AL8" s="165" t="s">
        <v>21</v>
      </c>
      <c r="AM8" s="165">
        <f>SUM(AM5:AM7)</f>
        <v>868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74" t="s">
        <v>17</v>
      </c>
      <c r="E9" s="74" t="s">
        <v>17</v>
      </c>
      <c r="F9" s="74" t="s">
        <v>17</v>
      </c>
      <c r="G9" s="74" t="s">
        <v>17</v>
      </c>
      <c r="H9" s="74" t="s">
        <v>17</v>
      </c>
      <c r="I9" s="74" t="s">
        <v>17</v>
      </c>
      <c r="J9" s="74" t="s">
        <v>17</v>
      </c>
      <c r="K9" s="74" t="s">
        <v>17</v>
      </c>
      <c r="L9" s="74" t="s">
        <v>17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17</v>
      </c>
      <c r="U9" s="74" t="s">
        <v>17</v>
      </c>
      <c r="V9" s="74" t="s">
        <v>17</v>
      </c>
      <c r="W9" s="74" t="s">
        <v>17</v>
      </c>
      <c r="X9" s="74" t="s">
        <v>17</v>
      </c>
      <c r="Y9" s="74" t="s">
        <v>17</v>
      </c>
      <c r="Z9" s="74" t="s">
        <v>17</v>
      </c>
      <c r="AA9" s="74" t="s">
        <v>17</v>
      </c>
      <c r="AB9" s="74" t="s">
        <v>17</v>
      </c>
      <c r="AC9" s="74" t="s">
        <v>17</v>
      </c>
      <c r="AD9" s="74" t="s">
        <v>17</v>
      </c>
      <c r="AE9" s="74" t="s">
        <v>17</v>
      </c>
      <c r="AF9" s="74" t="s">
        <v>17</v>
      </c>
      <c r="AG9" s="74" t="s">
        <v>17</v>
      </c>
      <c r="AH9" s="74" t="s">
        <v>17</v>
      </c>
      <c r="AI9" s="13">
        <f t="shared" si="0"/>
        <v>1</v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75" t="s">
        <v>17</v>
      </c>
      <c r="E10" s="75" t="s">
        <v>17</v>
      </c>
      <c r="F10" s="75" t="s">
        <v>17</v>
      </c>
      <c r="G10" s="75" t="s">
        <v>17</v>
      </c>
      <c r="H10" s="75" t="s">
        <v>17</v>
      </c>
      <c r="I10" s="75" t="s">
        <v>17</v>
      </c>
      <c r="J10" s="75" t="s">
        <v>17</v>
      </c>
      <c r="K10" s="75" t="s">
        <v>17</v>
      </c>
      <c r="L10" s="75" t="s">
        <v>17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17</v>
      </c>
      <c r="U10" s="75" t="s">
        <v>17</v>
      </c>
      <c r="V10" s="75" t="s">
        <v>17</v>
      </c>
      <c r="W10" s="75" t="s">
        <v>17</v>
      </c>
      <c r="X10" s="75" t="s">
        <v>17</v>
      </c>
      <c r="Y10" s="75" t="s">
        <v>17</v>
      </c>
      <c r="Z10" s="75" t="s">
        <v>17</v>
      </c>
      <c r="AA10" s="75" t="s">
        <v>17</v>
      </c>
      <c r="AB10" s="75" t="s">
        <v>17</v>
      </c>
      <c r="AC10" s="75" t="s">
        <v>17</v>
      </c>
      <c r="AD10" s="75" t="s">
        <v>17</v>
      </c>
      <c r="AE10" s="75" t="s">
        <v>17</v>
      </c>
      <c r="AF10" s="75" t="s">
        <v>17</v>
      </c>
      <c r="AG10" s="75" t="s">
        <v>17</v>
      </c>
      <c r="AH10" s="75" t="s">
        <v>17</v>
      </c>
      <c r="AI10" s="21">
        <f t="shared" si="0"/>
        <v>1</v>
      </c>
      <c r="AK10" s="155" t="s">
        <v>17</v>
      </c>
      <c r="AL10" s="155"/>
      <c r="AM10" s="155" cm="1">
        <f t="array" ref="AM10:AM15">COUNTIFS(D6:AH35,AK10:AK15)</f>
        <v>702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75" t="s">
        <v>17</v>
      </c>
      <c r="E11" s="75" t="s">
        <v>17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17</v>
      </c>
      <c r="L11" s="75" t="s">
        <v>17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17</v>
      </c>
      <c r="U11" s="75" t="s">
        <v>17</v>
      </c>
      <c r="V11" s="75" t="s">
        <v>17</v>
      </c>
      <c r="W11" s="75" t="s">
        <v>17</v>
      </c>
      <c r="X11" s="75" t="s">
        <v>17</v>
      </c>
      <c r="Y11" s="75" t="s">
        <v>17</v>
      </c>
      <c r="Z11" s="75" t="s">
        <v>17</v>
      </c>
      <c r="AA11" s="75" t="s">
        <v>17</v>
      </c>
      <c r="AB11" s="75" t="s">
        <v>17</v>
      </c>
      <c r="AC11" s="75" t="s">
        <v>17</v>
      </c>
      <c r="AD11" s="75" t="s">
        <v>17</v>
      </c>
      <c r="AE11" s="75" t="s">
        <v>17</v>
      </c>
      <c r="AF11" s="75" t="s">
        <v>17</v>
      </c>
      <c r="AG11" s="75" t="s">
        <v>17</v>
      </c>
      <c r="AH11" s="75" t="s">
        <v>17</v>
      </c>
      <c r="AI11" s="21">
        <f t="shared" si="0"/>
        <v>1</v>
      </c>
      <c r="AK11" s="155" t="s">
        <v>6</v>
      </c>
      <c r="AL11" s="155"/>
      <c r="AM11" s="155">
        <v>63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75" t="s">
        <v>17</v>
      </c>
      <c r="E12" s="75" t="s">
        <v>17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17</v>
      </c>
      <c r="L12" s="75" t="s">
        <v>17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17</v>
      </c>
      <c r="U12" s="75" t="s">
        <v>17</v>
      </c>
      <c r="V12" s="75" t="s">
        <v>17</v>
      </c>
      <c r="W12" s="75" t="s">
        <v>17</v>
      </c>
      <c r="X12" s="75" t="s">
        <v>17</v>
      </c>
      <c r="Y12" s="75" t="s">
        <v>17</v>
      </c>
      <c r="Z12" s="75" t="s">
        <v>17</v>
      </c>
      <c r="AA12" s="75" t="s">
        <v>17</v>
      </c>
      <c r="AB12" s="75" t="s">
        <v>17</v>
      </c>
      <c r="AC12" s="75" t="s">
        <v>17</v>
      </c>
      <c r="AD12" s="75" t="s">
        <v>17</v>
      </c>
      <c r="AE12" s="75" t="s">
        <v>17</v>
      </c>
      <c r="AF12" s="75" t="s">
        <v>17</v>
      </c>
      <c r="AG12" s="75" t="s">
        <v>17</v>
      </c>
      <c r="AH12" s="75" t="s">
        <v>17</v>
      </c>
      <c r="AI12" s="21">
        <f t="shared" si="0"/>
        <v>1</v>
      </c>
      <c r="AK12" s="155" t="s">
        <v>13</v>
      </c>
      <c r="AL12" s="155"/>
      <c r="AM12" s="155">
        <v>40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75" t="s">
        <v>17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17</v>
      </c>
      <c r="L13" s="75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17</v>
      </c>
      <c r="U13" s="75" t="s">
        <v>17</v>
      </c>
      <c r="V13" s="75" t="s">
        <v>17</v>
      </c>
      <c r="W13" s="75" t="s">
        <v>17</v>
      </c>
      <c r="X13" s="75" t="s">
        <v>17</v>
      </c>
      <c r="Y13" s="75" t="s">
        <v>17</v>
      </c>
      <c r="Z13" s="75" t="s">
        <v>17</v>
      </c>
      <c r="AA13" s="75" t="s">
        <v>17</v>
      </c>
      <c r="AB13" s="75" t="s">
        <v>17</v>
      </c>
      <c r="AC13" s="75" t="s">
        <v>17</v>
      </c>
      <c r="AD13" s="75" t="s">
        <v>17</v>
      </c>
      <c r="AE13" s="75" t="s">
        <v>17</v>
      </c>
      <c r="AF13" s="75" t="s">
        <v>17</v>
      </c>
      <c r="AG13" s="75" t="s">
        <v>17</v>
      </c>
      <c r="AH13" s="75" t="s">
        <v>17</v>
      </c>
      <c r="AI13" s="21">
        <f t="shared" si="0"/>
        <v>1</v>
      </c>
      <c r="AK13" s="155" t="s">
        <v>12</v>
      </c>
      <c r="AL13" s="155"/>
      <c r="AM13" s="155">
        <v>52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17</v>
      </c>
      <c r="L14" s="73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17</v>
      </c>
      <c r="U14" s="73" t="s">
        <v>17</v>
      </c>
      <c r="V14" s="73" t="s">
        <v>17</v>
      </c>
      <c r="W14" s="73" t="s">
        <v>17</v>
      </c>
      <c r="X14" s="73" t="s">
        <v>17</v>
      </c>
      <c r="Y14" s="73" t="s">
        <v>17</v>
      </c>
      <c r="Z14" s="73" t="s">
        <v>17</v>
      </c>
      <c r="AA14" s="73" t="s">
        <v>17</v>
      </c>
      <c r="AB14" s="73" t="s">
        <v>17</v>
      </c>
      <c r="AC14" s="73" t="s">
        <v>17</v>
      </c>
      <c r="AD14" s="73" t="s">
        <v>17</v>
      </c>
      <c r="AE14" s="73" t="s">
        <v>17</v>
      </c>
      <c r="AF14" s="73" t="s">
        <v>17</v>
      </c>
      <c r="AG14" s="73" t="s">
        <v>17</v>
      </c>
      <c r="AH14" s="73" t="s">
        <v>17</v>
      </c>
      <c r="AI14" s="17">
        <f t="shared" si="0"/>
        <v>1</v>
      </c>
      <c r="AK14" s="155" t="s">
        <v>14</v>
      </c>
      <c r="AL14" s="155"/>
      <c r="AM14" s="155">
        <v>8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20" t="s">
        <v>17</v>
      </c>
      <c r="E15" s="109" t="s">
        <v>17</v>
      </c>
      <c r="F15" s="109" t="s">
        <v>17</v>
      </c>
      <c r="G15" s="109" t="s">
        <v>17</v>
      </c>
      <c r="H15" s="109" t="s">
        <v>17</v>
      </c>
      <c r="I15" s="109" t="s">
        <v>17</v>
      </c>
      <c r="J15" s="109" t="s">
        <v>17</v>
      </c>
      <c r="K15" s="109" t="s">
        <v>17</v>
      </c>
      <c r="L15" s="109" t="s">
        <v>17</v>
      </c>
      <c r="M15" s="109" t="s">
        <v>17</v>
      </c>
      <c r="N15" s="109" t="s">
        <v>17</v>
      </c>
      <c r="O15" s="109" t="s">
        <v>17</v>
      </c>
      <c r="P15" s="109" t="s">
        <v>17</v>
      </c>
      <c r="Q15" s="109" t="s">
        <v>17</v>
      </c>
      <c r="R15" s="109" t="s">
        <v>17</v>
      </c>
      <c r="S15" s="109" t="s">
        <v>17</v>
      </c>
      <c r="T15" s="109" t="s">
        <v>17</v>
      </c>
      <c r="U15" s="109" t="s">
        <v>17</v>
      </c>
      <c r="V15" s="109" t="s">
        <v>17</v>
      </c>
      <c r="W15" s="109" t="s">
        <v>17</v>
      </c>
      <c r="X15" s="109" t="s">
        <v>17</v>
      </c>
      <c r="Y15" s="109" t="s">
        <v>17</v>
      </c>
      <c r="Z15" s="109" t="s">
        <v>17</v>
      </c>
      <c r="AA15" s="109" t="s">
        <v>17</v>
      </c>
      <c r="AB15" s="109" t="s">
        <v>17</v>
      </c>
      <c r="AC15" s="109" t="s">
        <v>17</v>
      </c>
      <c r="AD15" s="109" t="s">
        <v>17</v>
      </c>
      <c r="AE15" s="109" t="s">
        <v>17</v>
      </c>
      <c r="AF15" s="109" t="s">
        <v>17</v>
      </c>
      <c r="AG15" s="109" t="s">
        <v>17</v>
      </c>
      <c r="AH15" s="109" t="s">
        <v>17</v>
      </c>
      <c r="AI15" s="13">
        <f t="shared" si="0"/>
        <v>1</v>
      </c>
      <c r="AK15" s="155" t="s">
        <v>19</v>
      </c>
      <c r="AL15" s="155"/>
      <c r="AM15" s="155">
        <v>3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16" t="s">
        <v>17</v>
      </c>
      <c r="E16" s="108" t="s">
        <v>17</v>
      </c>
      <c r="F16" s="108" t="s">
        <v>17</v>
      </c>
      <c r="G16" s="108" t="s">
        <v>17</v>
      </c>
      <c r="H16" s="108" t="s">
        <v>17</v>
      </c>
      <c r="I16" s="108" t="s">
        <v>17</v>
      </c>
      <c r="J16" s="108" t="s">
        <v>17</v>
      </c>
      <c r="K16" s="108" t="s">
        <v>17</v>
      </c>
      <c r="L16" s="108" t="s">
        <v>17</v>
      </c>
      <c r="M16" s="108" t="s">
        <v>17</v>
      </c>
      <c r="N16" s="108" t="s">
        <v>17</v>
      </c>
      <c r="O16" s="108" t="s">
        <v>17</v>
      </c>
      <c r="P16" s="108" t="s">
        <v>17</v>
      </c>
      <c r="Q16" s="108" t="s">
        <v>17</v>
      </c>
      <c r="R16" s="108" t="s">
        <v>17</v>
      </c>
      <c r="S16" s="108" t="s">
        <v>17</v>
      </c>
      <c r="T16" s="108" t="s">
        <v>17</v>
      </c>
      <c r="U16" s="108" t="s">
        <v>17</v>
      </c>
      <c r="V16" s="108" t="s">
        <v>17</v>
      </c>
      <c r="W16" s="108" t="s">
        <v>17</v>
      </c>
      <c r="X16" s="108" t="s">
        <v>17</v>
      </c>
      <c r="Y16" s="108" t="s">
        <v>17</v>
      </c>
      <c r="Z16" s="108" t="s">
        <v>17</v>
      </c>
      <c r="AA16" s="108" t="s">
        <v>17</v>
      </c>
      <c r="AB16" s="108" t="s">
        <v>17</v>
      </c>
      <c r="AC16" s="108" t="s">
        <v>17</v>
      </c>
      <c r="AD16" s="108" t="s">
        <v>17</v>
      </c>
      <c r="AE16" s="108" t="s">
        <v>17</v>
      </c>
      <c r="AF16" s="108" t="s">
        <v>17</v>
      </c>
      <c r="AG16" s="108" t="s">
        <v>17</v>
      </c>
      <c r="AH16" s="108" t="s">
        <v>17</v>
      </c>
      <c r="AI16" s="21">
        <f t="shared" si="0"/>
        <v>1</v>
      </c>
      <c r="AK16" s="155" t="s">
        <v>32</v>
      </c>
      <c r="AL16" s="155"/>
      <c r="AM16" s="155">
        <f>SUM(AM10:AM15)</f>
        <v>868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6" t="s">
        <v>17</v>
      </c>
      <c r="E17" s="108" t="s">
        <v>17</v>
      </c>
      <c r="F17" s="108" t="s">
        <v>17</v>
      </c>
      <c r="G17" s="108" t="s">
        <v>17</v>
      </c>
      <c r="H17" s="108" t="s">
        <v>17</v>
      </c>
      <c r="I17" s="108" t="s">
        <v>17</v>
      </c>
      <c r="J17" s="108" t="s">
        <v>17</v>
      </c>
      <c r="K17" s="108" t="s">
        <v>17</v>
      </c>
      <c r="L17" s="108" t="s">
        <v>17</v>
      </c>
      <c r="M17" s="108" t="s">
        <v>17</v>
      </c>
      <c r="N17" s="108" t="s">
        <v>17</v>
      </c>
      <c r="O17" s="108" t="s">
        <v>17</v>
      </c>
      <c r="P17" s="108" t="s">
        <v>17</v>
      </c>
      <c r="Q17" s="108" t="s">
        <v>17</v>
      </c>
      <c r="R17" s="108" t="s">
        <v>17</v>
      </c>
      <c r="S17" s="108" t="s">
        <v>17</v>
      </c>
      <c r="T17" s="108" t="s">
        <v>17</v>
      </c>
      <c r="U17" s="108" t="s">
        <v>17</v>
      </c>
      <c r="V17" s="108" t="s">
        <v>17</v>
      </c>
      <c r="W17" s="108" t="s">
        <v>17</v>
      </c>
      <c r="X17" s="108" t="s">
        <v>17</v>
      </c>
      <c r="Y17" s="108" t="s">
        <v>17</v>
      </c>
      <c r="Z17" s="108" t="s">
        <v>17</v>
      </c>
      <c r="AA17" s="108" t="s">
        <v>17</v>
      </c>
      <c r="AB17" s="108" t="s">
        <v>17</v>
      </c>
      <c r="AC17" s="108" t="s">
        <v>17</v>
      </c>
      <c r="AD17" s="108" t="s">
        <v>17</v>
      </c>
      <c r="AE17" s="108" t="s">
        <v>17</v>
      </c>
      <c r="AF17" s="108" t="s">
        <v>17</v>
      </c>
      <c r="AG17" s="108" t="s">
        <v>17</v>
      </c>
      <c r="AH17" s="108" t="s">
        <v>17</v>
      </c>
      <c r="AI17" s="17">
        <f t="shared" si="0"/>
        <v>1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20" t="s">
        <v>17</v>
      </c>
      <c r="E18" s="109" t="s">
        <v>17</v>
      </c>
      <c r="F18" s="109" t="s">
        <v>17</v>
      </c>
      <c r="G18" s="109" t="s">
        <v>17</v>
      </c>
      <c r="H18" s="109" t="s">
        <v>17</v>
      </c>
      <c r="I18" s="109" t="s">
        <v>17</v>
      </c>
      <c r="J18" s="109" t="s">
        <v>17</v>
      </c>
      <c r="K18" s="109" t="s">
        <v>17</v>
      </c>
      <c r="L18" s="109" t="s">
        <v>17</v>
      </c>
      <c r="M18" s="109" t="s">
        <v>17</v>
      </c>
      <c r="N18" s="109" t="s">
        <v>17</v>
      </c>
      <c r="O18" s="109" t="s">
        <v>17</v>
      </c>
      <c r="P18" s="109" t="s">
        <v>17</v>
      </c>
      <c r="Q18" s="109" t="s">
        <v>17</v>
      </c>
      <c r="R18" s="109" t="s">
        <v>17</v>
      </c>
      <c r="S18" s="109" t="s">
        <v>17</v>
      </c>
      <c r="T18" s="109" t="s">
        <v>17</v>
      </c>
      <c r="U18" s="109" t="s">
        <v>17</v>
      </c>
      <c r="V18" s="109" t="s">
        <v>17</v>
      </c>
      <c r="W18" s="109" t="s">
        <v>17</v>
      </c>
      <c r="X18" s="109" t="s">
        <v>17</v>
      </c>
      <c r="Y18" s="109" t="s">
        <v>17</v>
      </c>
      <c r="Z18" s="109" t="s">
        <v>17</v>
      </c>
      <c r="AA18" s="109" t="s">
        <v>17</v>
      </c>
      <c r="AB18" s="109" t="s">
        <v>17</v>
      </c>
      <c r="AC18" s="109" t="s">
        <v>17</v>
      </c>
      <c r="AD18" s="109" t="s">
        <v>17</v>
      </c>
      <c r="AE18" s="109" t="s">
        <v>17</v>
      </c>
      <c r="AF18" s="109" t="s">
        <v>17</v>
      </c>
      <c r="AG18" s="109" t="s">
        <v>17</v>
      </c>
      <c r="AH18" s="109" t="s">
        <v>17</v>
      </c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16" t="s">
        <v>17</v>
      </c>
      <c r="E19" s="108" t="s">
        <v>17</v>
      </c>
      <c r="F19" s="108" t="s">
        <v>17</v>
      </c>
      <c r="G19" s="108" t="s">
        <v>17</v>
      </c>
      <c r="H19" s="108" t="s">
        <v>17</v>
      </c>
      <c r="I19" s="108" t="s">
        <v>17</v>
      </c>
      <c r="J19" s="108" t="s">
        <v>17</v>
      </c>
      <c r="K19" s="108" t="s">
        <v>17</v>
      </c>
      <c r="L19" s="108" t="s">
        <v>17</v>
      </c>
      <c r="M19" s="108" t="s">
        <v>17</v>
      </c>
      <c r="N19" s="108" t="s">
        <v>17</v>
      </c>
      <c r="O19" s="108" t="s">
        <v>17</v>
      </c>
      <c r="P19" s="108" t="s">
        <v>17</v>
      </c>
      <c r="Q19" s="108" t="s">
        <v>17</v>
      </c>
      <c r="R19" s="108" t="s">
        <v>17</v>
      </c>
      <c r="S19" s="108" t="s">
        <v>17</v>
      </c>
      <c r="T19" s="108" t="s">
        <v>17</v>
      </c>
      <c r="U19" s="108" t="s">
        <v>17</v>
      </c>
      <c r="V19" s="108" t="s">
        <v>17</v>
      </c>
      <c r="W19" s="108" t="s">
        <v>17</v>
      </c>
      <c r="X19" s="108" t="s">
        <v>17</v>
      </c>
      <c r="Y19" s="108" t="s">
        <v>17</v>
      </c>
      <c r="Z19" s="108" t="s">
        <v>17</v>
      </c>
      <c r="AA19" s="108" t="s">
        <v>17</v>
      </c>
      <c r="AB19" s="108" t="s">
        <v>17</v>
      </c>
      <c r="AC19" s="108" t="s">
        <v>17</v>
      </c>
      <c r="AD19" s="108" t="s">
        <v>17</v>
      </c>
      <c r="AE19" s="108" t="s">
        <v>17</v>
      </c>
      <c r="AF19" s="108" t="s">
        <v>17</v>
      </c>
      <c r="AG19" s="108" t="s">
        <v>17</v>
      </c>
      <c r="AH19" s="108" t="s">
        <v>17</v>
      </c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75" t="s">
        <v>17</v>
      </c>
      <c r="E20" s="108" t="s">
        <v>17</v>
      </c>
      <c r="F20" s="108" t="s">
        <v>17</v>
      </c>
      <c r="G20" s="108" t="s">
        <v>17</v>
      </c>
      <c r="H20" s="108" t="s">
        <v>17</v>
      </c>
      <c r="I20" s="108" t="s">
        <v>17</v>
      </c>
      <c r="J20" s="108" t="s">
        <v>17</v>
      </c>
      <c r="K20" s="108" t="s">
        <v>17</v>
      </c>
      <c r="L20" s="108" t="s">
        <v>17</v>
      </c>
      <c r="M20" s="108" t="s">
        <v>17</v>
      </c>
      <c r="N20" s="108" t="s">
        <v>17</v>
      </c>
      <c r="O20" s="108" t="s">
        <v>17</v>
      </c>
      <c r="P20" s="108" t="s">
        <v>17</v>
      </c>
      <c r="Q20" s="108" t="s">
        <v>17</v>
      </c>
      <c r="R20" s="108" t="s">
        <v>17</v>
      </c>
      <c r="S20" s="108" t="s">
        <v>17</v>
      </c>
      <c r="T20" s="108" t="s">
        <v>17</v>
      </c>
      <c r="U20" s="108" t="s">
        <v>17</v>
      </c>
      <c r="V20" s="108" t="s">
        <v>17</v>
      </c>
      <c r="W20" s="108" t="s">
        <v>17</v>
      </c>
      <c r="X20" s="108" t="s">
        <v>17</v>
      </c>
      <c r="Y20" s="108" t="s">
        <v>17</v>
      </c>
      <c r="Z20" s="108" t="s">
        <v>17</v>
      </c>
      <c r="AA20" s="108" t="s">
        <v>17</v>
      </c>
      <c r="AB20" s="108" t="s">
        <v>17</v>
      </c>
      <c r="AC20" s="108" t="s">
        <v>17</v>
      </c>
      <c r="AD20" s="108" t="s">
        <v>17</v>
      </c>
      <c r="AE20" s="108" t="s">
        <v>17</v>
      </c>
      <c r="AF20" s="108" t="s">
        <v>17</v>
      </c>
      <c r="AG20" s="108" t="s">
        <v>17</v>
      </c>
      <c r="AH20" s="108" t="s">
        <v>17</v>
      </c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73" t="s">
        <v>17</v>
      </c>
      <c r="E21" s="110" t="s">
        <v>17</v>
      </c>
      <c r="F21" s="110" t="s">
        <v>17</v>
      </c>
      <c r="G21" s="110" t="s">
        <v>17</v>
      </c>
      <c r="H21" s="110" t="s">
        <v>17</v>
      </c>
      <c r="I21" s="110" t="s">
        <v>17</v>
      </c>
      <c r="J21" s="110" t="s">
        <v>17</v>
      </c>
      <c r="K21" s="110" t="s">
        <v>17</v>
      </c>
      <c r="L21" s="110" t="s">
        <v>17</v>
      </c>
      <c r="M21" s="110" t="s">
        <v>17</v>
      </c>
      <c r="N21" s="110" t="s">
        <v>17</v>
      </c>
      <c r="O21" s="110" t="s">
        <v>17</v>
      </c>
      <c r="P21" s="110" t="s">
        <v>17</v>
      </c>
      <c r="Q21" s="110" t="s">
        <v>17</v>
      </c>
      <c r="R21" s="110" t="s">
        <v>17</v>
      </c>
      <c r="S21" s="110" t="s">
        <v>17</v>
      </c>
      <c r="T21" s="110" t="s">
        <v>17</v>
      </c>
      <c r="U21" s="110" t="s">
        <v>17</v>
      </c>
      <c r="V21" s="110" t="s">
        <v>17</v>
      </c>
      <c r="W21" s="110" t="s">
        <v>17</v>
      </c>
      <c r="X21" s="110" t="s">
        <v>17</v>
      </c>
      <c r="Y21" s="110" t="s">
        <v>17</v>
      </c>
      <c r="Z21" s="110" t="s">
        <v>17</v>
      </c>
      <c r="AA21" s="110" t="s">
        <v>17</v>
      </c>
      <c r="AB21" s="110" t="s">
        <v>17</v>
      </c>
      <c r="AC21" s="110" t="s">
        <v>17</v>
      </c>
      <c r="AD21" s="110" t="s">
        <v>17</v>
      </c>
      <c r="AE21" s="110" t="s">
        <v>17</v>
      </c>
      <c r="AF21" s="110" t="s">
        <v>17</v>
      </c>
      <c r="AG21" s="110" t="s">
        <v>17</v>
      </c>
      <c r="AH21" s="110" t="s">
        <v>17</v>
      </c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76" t="s">
        <v>17</v>
      </c>
      <c r="E22" s="76" t="s">
        <v>17</v>
      </c>
      <c r="F22" s="76" t="s">
        <v>17</v>
      </c>
      <c r="G22" s="76" t="s">
        <v>17</v>
      </c>
      <c r="H22" s="76" t="s">
        <v>17</v>
      </c>
      <c r="I22" s="76" t="s">
        <v>17</v>
      </c>
      <c r="J22" s="76" t="s">
        <v>17</v>
      </c>
      <c r="K22" s="76" t="s">
        <v>17</v>
      </c>
      <c r="L22" s="76" t="s">
        <v>17</v>
      </c>
      <c r="M22" s="76" t="s">
        <v>17</v>
      </c>
      <c r="N22" s="76" t="s">
        <v>17</v>
      </c>
      <c r="O22" s="76" t="s">
        <v>17</v>
      </c>
      <c r="P22" s="76" t="s">
        <v>17</v>
      </c>
      <c r="Q22" s="76" t="s">
        <v>17</v>
      </c>
      <c r="R22" s="76" t="s">
        <v>17</v>
      </c>
      <c r="S22" s="76" t="s">
        <v>19</v>
      </c>
      <c r="T22" s="76" t="s">
        <v>17</v>
      </c>
      <c r="U22" s="76" t="s">
        <v>17</v>
      </c>
      <c r="V22" s="76" t="s">
        <v>17</v>
      </c>
      <c r="W22" s="76" t="s">
        <v>17</v>
      </c>
      <c r="X22" s="76" t="s">
        <v>19</v>
      </c>
      <c r="Y22" s="76" t="s">
        <v>17</v>
      </c>
      <c r="Z22" s="76" t="s">
        <v>17</v>
      </c>
      <c r="AA22" s="76" t="s">
        <v>14</v>
      </c>
      <c r="AB22" s="76" t="s">
        <v>14</v>
      </c>
      <c r="AC22" s="76" t="s">
        <v>17</v>
      </c>
      <c r="AD22" s="76" t="s">
        <v>17</v>
      </c>
      <c r="AE22" s="76" t="s">
        <v>17</v>
      </c>
      <c r="AF22" s="76" t="s">
        <v>17</v>
      </c>
      <c r="AG22" s="76" t="s">
        <v>17</v>
      </c>
      <c r="AH22" s="76" t="s">
        <v>17</v>
      </c>
      <c r="AI22" s="19">
        <f t="shared" si="0"/>
        <v>0.93548387096774188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22" t="s">
        <v>17</v>
      </c>
      <c r="E23" s="22" t="s">
        <v>17</v>
      </c>
      <c r="F23" s="22" t="s">
        <v>17</v>
      </c>
      <c r="G23" s="22" t="s">
        <v>17</v>
      </c>
      <c r="H23" s="22" t="s">
        <v>17</v>
      </c>
      <c r="I23" s="22" t="s">
        <v>17</v>
      </c>
      <c r="J23" s="22" t="s">
        <v>17</v>
      </c>
      <c r="K23" s="22" t="s">
        <v>17</v>
      </c>
      <c r="L23" s="22" t="s">
        <v>17</v>
      </c>
      <c r="M23" s="22" t="s">
        <v>17</v>
      </c>
      <c r="N23" s="22" t="s">
        <v>17</v>
      </c>
      <c r="O23" s="22" t="s">
        <v>17</v>
      </c>
      <c r="P23" s="22" t="s">
        <v>17</v>
      </c>
      <c r="Q23" s="22" t="s">
        <v>17</v>
      </c>
      <c r="R23" s="22" t="s">
        <v>17</v>
      </c>
      <c r="S23" s="22" t="s">
        <v>17</v>
      </c>
      <c r="T23" s="22" t="s">
        <v>17</v>
      </c>
      <c r="U23" s="22" t="s">
        <v>17</v>
      </c>
      <c r="V23" s="22" t="s">
        <v>17</v>
      </c>
      <c r="W23" s="22" t="s">
        <v>17</v>
      </c>
      <c r="X23" s="22" t="s">
        <v>17</v>
      </c>
      <c r="Y23" s="22" t="s">
        <v>17</v>
      </c>
      <c r="Z23" s="22" t="s">
        <v>17</v>
      </c>
      <c r="AA23" s="22" t="s">
        <v>17</v>
      </c>
      <c r="AB23" s="22" t="s">
        <v>17</v>
      </c>
      <c r="AC23" s="22" t="s">
        <v>17</v>
      </c>
      <c r="AD23" s="22" t="s">
        <v>17</v>
      </c>
      <c r="AE23" s="22" t="s">
        <v>17</v>
      </c>
      <c r="AF23" s="22" t="s">
        <v>17</v>
      </c>
      <c r="AG23" s="22" t="s">
        <v>17</v>
      </c>
      <c r="AH23" s="22" t="s">
        <v>17</v>
      </c>
      <c r="AI23" s="13">
        <f t="shared" si="0"/>
        <v>1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4" t="s">
        <v>17</v>
      </c>
      <c r="E24" s="15" t="s">
        <v>17</v>
      </c>
      <c r="F24" s="15" t="s">
        <v>17</v>
      </c>
      <c r="G24" s="15" t="s">
        <v>17</v>
      </c>
      <c r="H24" s="15" t="s">
        <v>17</v>
      </c>
      <c r="I24" s="15" t="s">
        <v>17</v>
      </c>
      <c r="J24" s="15" t="s">
        <v>17</v>
      </c>
      <c r="K24" s="15" t="s">
        <v>17</v>
      </c>
      <c r="L24" s="15" t="s">
        <v>17</v>
      </c>
      <c r="M24" s="15" t="s">
        <v>17</v>
      </c>
      <c r="N24" s="15" t="s">
        <v>17</v>
      </c>
      <c r="O24" s="15" t="s">
        <v>17</v>
      </c>
      <c r="P24" s="15" t="s">
        <v>17</v>
      </c>
      <c r="Q24" s="15" t="s">
        <v>17</v>
      </c>
      <c r="R24" s="15" t="s">
        <v>17</v>
      </c>
      <c r="S24" s="15" t="s">
        <v>17</v>
      </c>
      <c r="T24" s="15" t="s">
        <v>17</v>
      </c>
      <c r="U24" s="15" t="s">
        <v>17</v>
      </c>
      <c r="V24" s="15" t="s">
        <v>19</v>
      </c>
      <c r="W24" s="15" t="s">
        <v>17</v>
      </c>
      <c r="X24" s="15" t="s">
        <v>17</v>
      </c>
      <c r="Y24" s="15" t="s">
        <v>17</v>
      </c>
      <c r="Z24" s="15" t="s">
        <v>17</v>
      </c>
      <c r="AA24" s="15" t="s">
        <v>17</v>
      </c>
      <c r="AB24" s="15" t="s">
        <v>17</v>
      </c>
      <c r="AC24" s="15" t="s">
        <v>17</v>
      </c>
      <c r="AD24" s="15" t="s">
        <v>17</v>
      </c>
      <c r="AE24" s="15" t="s">
        <v>17</v>
      </c>
      <c r="AF24" s="15" t="s">
        <v>17</v>
      </c>
      <c r="AG24" s="15" t="s">
        <v>17</v>
      </c>
      <c r="AH24" s="15" t="s">
        <v>17</v>
      </c>
      <c r="AI24" s="17">
        <f t="shared" si="0"/>
        <v>0.967741935483871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76" t="s">
        <v>17</v>
      </c>
      <c r="E25" s="25" t="s">
        <v>17</v>
      </c>
      <c r="F25" s="25" t="s">
        <v>17</v>
      </c>
      <c r="G25" s="25" t="s">
        <v>17</v>
      </c>
      <c r="H25" s="25" t="s">
        <v>17</v>
      </c>
      <c r="I25" s="25" t="s">
        <v>17</v>
      </c>
      <c r="J25" s="25" t="s">
        <v>17</v>
      </c>
      <c r="K25" s="25" t="s">
        <v>17</v>
      </c>
      <c r="L25" s="25" t="s">
        <v>17</v>
      </c>
      <c r="M25" s="25" t="s">
        <v>17</v>
      </c>
      <c r="N25" s="25" t="s">
        <v>17</v>
      </c>
      <c r="O25" s="25" t="s">
        <v>17</v>
      </c>
      <c r="P25" s="25" t="s">
        <v>14</v>
      </c>
      <c r="Q25" s="25" t="s">
        <v>17</v>
      </c>
      <c r="R25" s="25" t="s">
        <v>17</v>
      </c>
      <c r="S25" s="25" t="s">
        <v>17</v>
      </c>
      <c r="T25" s="25" t="s">
        <v>17</v>
      </c>
      <c r="U25" s="25" t="s">
        <v>17</v>
      </c>
      <c r="V25" s="25" t="s">
        <v>17</v>
      </c>
      <c r="W25" s="25" t="s">
        <v>17</v>
      </c>
      <c r="X25" s="25" t="s">
        <v>17</v>
      </c>
      <c r="Y25" s="25" t="s">
        <v>17</v>
      </c>
      <c r="Z25" s="25" t="s">
        <v>17</v>
      </c>
      <c r="AA25" s="25" t="s">
        <v>17</v>
      </c>
      <c r="AB25" s="25" t="s">
        <v>17</v>
      </c>
      <c r="AC25" s="25" t="s">
        <v>17</v>
      </c>
      <c r="AD25" s="25" t="s">
        <v>17</v>
      </c>
      <c r="AE25" s="25" t="s">
        <v>17</v>
      </c>
      <c r="AF25" s="25" t="s">
        <v>17</v>
      </c>
      <c r="AG25" s="25" t="s">
        <v>17</v>
      </c>
      <c r="AH25" s="25" t="s">
        <v>17</v>
      </c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thickBot="1" x14ac:dyDescent="0.35">
      <c r="A26" s="211" t="s">
        <v>42</v>
      </c>
      <c r="B26" s="212"/>
      <c r="C26" s="213"/>
      <c r="D26" s="76" t="s">
        <v>17</v>
      </c>
      <c r="E26" s="25" t="s">
        <v>17</v>
      </c>
      <c r="F26" s="25" t="s">
        <v>17</v>
      </c>
      <c r="G26" s="25" t="s">
        <v>17</v>
      </c>
      <c r="H26" s="25" t="s">
        <v>17</v>
      </c>
      <c r="I26" s="25" t="s">
        <v>17</v>
      </c>
      <c r="J26" s="25" t="s">
        <v>17</v>
      </c>
      <c r="K26" s="25" t="s">
        <v>17</v>
      </c>
      <c r="L26" s="25" t="s">
        <v>17</v>
      </c>
      <c r="M26" s="25" t="s">
        <v>17</v>
      </c>
      <c r="N26" s="25" t="s">
        <v>17</v>
      </c>
      <c r="O26" s="25" t="s">
        <v>17</v>
      </c>
      <c r="P26" s="25" t="s">
        <v>14</v>
      </c>
      <c r="Q26" s="25" t="s">
        <v>17</v>
      </c>
      <c r="R26" s="25" t="s">
        <v>17</v>
      </c>
      <c r="S26" s="25" t="s">
        <v>17</v>
      </c>
      <c r="T26" s="25" t="s">
        <v>17</v>
      </c>
      <c r="U26" s="25" t="s">
        <v>17</v>
      </c>
      <c r="V26" s="25" t="s">
        <v>17</v>
      </c>
      <c r="W26" s="25" t="s">
        <v>17</v>
      </c>
      <c r="X26" s="25" t="s">
        <v>17</v>
      </c>
      <c r="Y26" s="25" t="s">
        <v>17</v>
      </c>
      <c r="Z26" s="25" t="s">
        <v>17</v>
      </c>
      <c r="AA26" s="25" t="s">
        <v>17</v>
      </c>
      <c r="AB26" s="25" t="s">
        <v>17</v>
      </c>
      <c r="AC26" s="25" t="s">
        <v>17</v>
      </c>
      <c r="AD26" s="25" t="s">
        <v>17</v>
      </c>
      <c r="AE26" s="25" t="s">
        <v>17</v>
      </c>
      <c r="AF26" s="25" t="s">
        <v>17</v>
      </c>
      <c r="AG26" s="25" t="s">
        <v>17</v>
      </c>
      <c r="AH26" s="25" t="s">
        <v>17</v>
      </c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72" t="s">
        <v>12</v>
      </c>
      <c r="E27" s="72" t="s">
        <v>6</v>
      </c>
      <c r="F27" s="72" t="s">
        <v>6</v>
      </c>
      <c r="G27" s="72" t="s">
        <v>13</v>
      </c>
      <c r="H27" s="72" t="s">
        <v>6</v>
      </c>
      <c r="I27" s="72" t="s">
        <v>6</v>
      </c>
      <c r="J27" s="72" t="s">
        <v>13</v>
      </c>
      <c r="K27" s="72" t="s">
        <v>12</v>
      </c>
      <c r="L27" s="72" t="s">
        <v>12</v>
      </c>
      <c r="M27" s="72" t="s">
        <v>13</v>
      </c>
      <c r="N27" s="72" t="s">
        <v>13</v>
      </c>
      <c r="O27" s="72" t="s">
        <v>6</v>
      </c>
      <c r="P27" s="72" t="s">
        <v>12</v>
      </c>
      <c r="Q27" s="72" t="s">
        <v>12</v>
      </c>
      <c r="R27" s="72" t="s">
        <v>13</v>
      </c>
      <c r="S27" s="72" t="s">
        <v>13</v>
      </c>
      <c r="T27" s="72" t="s">
        <v>6</v>
      </c>
      <c r="U27" s="72" t="s">
        <v>13</v>
      </c>
      <c r="V27" s="72" t="s">
        <v>13</v>
      </c>
      <c r="W27" s="72" t="s">
        <v>13</v>
      </c>
      <c r="X27" s="72" t="s">
        <v>12</v>
      </c>
      <c r="Y27" s="72" t="s">
        <v>12</v>
      </c>
      <c r="Z27" s="72" t="s">
        <v>12</v>
      </c>
      <c r="AA27" s="72" t="s">
        <v>12</v>
      </c>
      <c r="AB27" s="72" t="s">
        <v>12</v>
      </c>
      <c r="AC27" s="72" t="s">
        <v>6</v>
      </c>
      <c r="AD27" s="72" t="s">
        <v>6</v>
      </c>
      <c r="AE27" s="72" t="s">
        <v>6</v>
      </c>
      <c r="AF27" s="72" t="s">
        <v>6</v>
      </c>
      <c r="AG27" s="72" t="s">
        <v>6</v>
      </c>
      <c r="AH27" s="72" t="s">
        <v>6</v>
      </c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28">
        <v>3</v>
      </c>
      <c r="E28" s="28">
        <v>3</v>
      </c>
      <c r="F28" s="28" t="s">
        <v>119</v>
      </c>
      <c r="G28" s="28">
        <v>3</v>
      </c>
      <c r="H28" s="28">
        <v>3</v>
      </c>
      <c r="I28" s="28">
        <v>3</v>
      </c>
      <c r="J28" s="28" t="s">
        <v>50</v>
      </c>
      <c r="K28" s="28">
        <v>2</v>
      </c>
      <c r="L28" s="28">
        <v>4</v>
      </c>
      <c r="M28" s="28" t="s">
        <v>50</v>
      </c>
      <c r="N28" s="28">
        <v>4</v>
      </c>
      <c r="O28" s="28">
        <v>2</v>
      </c>
      <c r="P28" s="28" t="s">
        <v>119</v>
      </c>
      <c r="Q28" s="28" t="s">
        <v>49</v>
      </c>
      <c r="R28" s="28" t="s">
        <v>49</v>
      </c>
      <c r="S28" s="28" t="s">
        <v>49</v>
      </c>
      <c r="T28" s="28" t="s">
        <v>119</v>
      </c>
      <c r="U28" s="28" t="s">
        <v>119</v>
      </c>
      <c r="V28" s="28" t="s">
        <v>119</v>
      </c>
      <c r="W28" s="28" t="s">
        <v>119</v>
      </c>
      <c r="X28" s="28">
        <v>2</v>
      </c>
      <c r="Y28" s="28">
        <v>3</v>
      </c>
      <c r="Z28" s="28">
        <v>3</v>
      </c>
      <c r="AA28" s="28">
        <v>3</v>
      </c>
      <c r="AB28" s="28">
        <v>3</v>
      </c>
      <c r="AC28" s="28">
        <v>3</v>
      </c>
      <c r="AD28" s="28">
        <v>3</v>
      </c>
      <c r="AE28" s="28">
        <v>3</v>
      </c>
      <c r="AF28" s="28">
        <v>4</v>
      </c>
      <c r="AG28" s="28">
        <v>4</v>
      </c>
      <c r="AH28" s="28" t="s">
        <v>119</v>
      </c>
      <c r="AI28" s="17">
        <f>IF(COUNTA(D28:AH28)&gt;0,(COUNTA(D28:AH28)-COUNTIF(D28:AH28,"NB")-COUNTIF(D28:AH28,"DN")-COUNTIF(D28:AH28,"An")-COUNTIF(D28:AH28,"NB^")-COUNTIF(D28:AH28,0))/COUNTA(D28:AH28),"")</f>
        <v>1</v>
      </c>
      <c r="AK28" s="172" t="s">
        <v>52</v>
      </c>
      <c r="AL28" s="173">
        <f>COUNTIFS(D28:AH28,"&lt;&gt;"&amp;AL32)</f>
        <v>31</v>
      </c>
      <c r="AM28" s="174">
        <f>AL28/AL31</f>
        <v>1</v>
      </c>
      <c r="AN28" s="175">
        <f>COUNTIFS(D28:AH28,AM33)</f>
        <v>0</v>
      </c>
      <c r="AO28" s="176">
        <f>AN28/AL31</f>
        <v>0</v>
      </c>
    </row>
    <row r="29" spans="1:41" ht="15.75" customHeight="1" x14ac:dyDescent="0.3">
      <c r="A29" s="220" t="s">
        <v>53</v>
      </c>
      <c r="B29" s="221"/>
      <c r="C29" s="222"/>
      <c r="D29" s="29" t="s">
        <v>121</v>
      </c>
      <c r="E29" s="78" t="s">
        <v>124</v>
      </c>
      <c r="F29" s="78">
        <v>1.5</v>
      </c>
      <c r="G29" s="78" t="s">
        <v>126</v>
      </c>
      <c r="H29" s="78" t="s">
        <v>126</v>
      </c>
      <c r="I29" s="78" t="s">
        <v>133</v>
      </c>
      <c r="J29" s="78" t="s">
        <v>134</v>
      </c>
      <c r="K29" s="78">
        <v>0.4</v>
      </c>
      <c r="L29" s="78">
        <v>0.2</v>
      </c>
      <c r="M29" s="78">
        <v>0.7</v>
      </c>
      <c r="N29" s="78" t="s">
        <v>135</v>
      </c>
      <c r="O29" s="78">
        <v>0</v>
      </c>
      <c r="P29" s="78" t="s">
        <v>125</v>
      </c>
      <c r="Q29" s="78" t="s">
        <v>128</v>
      </c>
      <c r="R29" s="78">
        <v>0.2</v>
      </c>
      <c r="S29" s="78">
        <v>0</v>
      </c>
      <c r="T29" s="78">
        <v>0</v>
      </c>
      <c r="U29" s="78" t="s">
        <v>126</v>
      </c>
      <c r="V29" s="78" t="s">
        <v>136</v>
      </c>
      <c r="W29" s="78" t="s">
        <v>136</v>
      </c>
      <c r="X29" s="78" t="s">
        <v>136</v>
      </c>
      <c r="Y29" s="78" t="s">
        <v>128</v>
      </c>
      <c r="Z29" s="78" t="s">
        <v>128</v>
      </c>
      <c r="AA29" s="78">
        <v>0.4</v>
      </c>
      <c r="AB29" s="78">
        <v>0.5</v>
      </c>
      <c r="AC29" s="78" t="s">
        <v>137</v>
      </c>
      <c r="AD29" s="78" t="s">
        <v>130</v>
      </c>
      <c r="AE29" s="78">
        <v>2</v>
      </c>
      <c r="AF29" s="78">
        <v>2.6</v>
      </c>
      <c r="AG29" s="78">
        <v>0.4</v>
      </c>
      <c r="AH29" s="78">
        <v>1.3</v>
      </c>
      <c r="AI29" s="19">
        <f>IF(COUNTA(D29:AH29)&gt;0,(COUNTA(D29:AH29)-COUNTIF(D29:AH29,"NB")-COUNTIF(D29:AH29,"DN")-COUNTIF(D29:AH29,"An")-COUNTIF(D29:AH29,"NB^")-COUNTIF(D29:AH29,0))/COUNTA(D29:AH29),"")</f>
        <v>0.90322580645161288</v>
      </c>
      <c r="AK29" s="177" t="s">
        <v>55</v>
      </c>
      <c r="AL29" s="178">
        <f>COUNTIFS(D29:AH29,"&lt;&gt;"&amp;AL32)</f>
        <v>28</v>
      </c>
      <c r="AM29" s="179">
        <f>AL29/AL31</f>
        <v>0.90322580645161288</v>
      </c>
      <c r="AN29" s="180">
        <f>COUNTIFS(D29:AH29,AL32)</f>
        <v>3</v>
      </c>
      <c r="AO29" s="181">
        <f>AN29/AL31</f>
        <v>9.6774193548387094E-2</v>
      </c>
    </row>
    <row r="30" spans="1:41" ht="15.75" customHeight="1" x14ac:dyDescent="0.3">
      <c r="A30" s="232" t="s">
        <v>56</v>
      </c>
      <c r="B30" s="233"/>
      <c r="C30" s="234"/>
      <c r="D30" s="79" t="s">
        <v>12</v>
      </c>
      <c r="E30" s="79" t="s">
        <v>6</v>
      </c>
      <c r="F30" s="79" t="s">
        <v>6</v>
      </c>
      <c r="G30" s="79" t="s">
        <v>13</v>
      </c>
      <c r="H30" s="79" t="s">
        <v>6</v>
      </c>
      <c r="I30" s="79" t="s">
        <v>6</v>
      </c>
      <c r="J30" s="79" t="s">
        <v>13</v>
      </c>
      <c r="K30" s="79" t="s">
        <v>12</v>
      </c>
      <c r="L30" s="79" t="s">
        <v>12</v>
      </c>
      <c r="M30" s="79" t="s">
        <v>13</v>
      </c>
      <c r="N30" s="79" t="s">
        <v>13</v>
      </c>
      <c r="O30" s="79" t="s">
        <v>6</v>
      </c>
      <c r="P30" s="79" t="s">
        <v>12</v>
      </c>
      <c r="Q30" s="79" t="s">
        <v>12</v>
      </c>
      <c r="R30" s="79" t="s">
        <v>6</v>
      </c>
      <c r="S30" s="79" t="s">
        <v>6</v>
      </c>
      <c r="T30" s="79" t="s">
        <v>6</v>
      </c>
      <c r="U30" s="79" t="s">
        <v>13</v>
      </c>
      <c r="V30" s="79" t="s">
        <v>13</v>
      </c>
      <c r="W30" s="79" t="s">
        <v>13</v>
      </c>
      <c r="X30" s="79" t="s">
        <v>12</v>
      </c>
      <c r="Y30" s="79" t="s">
        <v>12</v>
      </c>
      <c r="Z30" s="79" t="s">
        <v>12</v>
      </c>
      <c r="AA30" s="79" t="s">
        <v>12</v>
      </c>
      <c r="AB30" s="79" t="s">
        <v>12</v>
      </c>
      <c r="AC30" s="79" t="s">
        <v>6</v>
      </c>
      <c r="AD30" s="79" t="s">
        <v>6</v>
      </c>
      <c r="AE30" s="79" t="s">
        <v>6</v>
      </c>
      <c r="AF30" s="79" t="s">
        <v>6</v>
      </c>
      <c r="AG30" s="79" t="s">
        <v>6</v>
      </c>
      <c r="AH30" s="79" t="s">
        <v>6</v>
      </c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 t="s">
        <v>12</v>
      </c>
      <c r="E31" s="72" t="s">
        <v>6</v>
      </c>
      <c r="F31" s="72" t="s">
        <v>6</v>
      </c>
      <c r="G31" s="72" t="s">
        <v>13</v>
      </c>
      <c r="H31" s="72" t="s">
        <v>6</v>
      </c>
      <c r="I31" s="72" t="s">
        <v>6</v>
      </c>
      <c r="J31" s="72" t="s">
        <v>13</v>
      </c>
      <c r="K31" s="72" t="s">
        <v>12</v>
      </c>
      <c r="L31" s="72" t="s">
        <v>12</v>
      </c>
      <c r="M31" s="72" t="s">
        <v>13</v>
      </c>
      <c r="N31" s="72" t="s">
        <v>13</v>
      </c>
      <c r="O31" s="72" t="s">
        <v>6</v>
      </c>
      <c r="P31" s="72" t="s">
        <v>12</v>
      </c>
      <c r="Q31" s="72" t="s">
        <v>12</v>
      </c>
      <c r="R31" s="72" t="s">
        <v>13</v>
      </c>
      <c r="S31" s="72" t="s">
        <v>13</v>
      </c>
      <c r="T31" s="72" t="s">
        <v>6</v>
      </c>
      <c r="U31" s="72" t="s">
        <v>13</v>
      </c>
      <c r="V31" s="72" t="s">
        <v>12</v>
      </c>
      <c r="W31" s="72" t="s">
        <v>13</v>
      </c>
      <c r="X31" s="72" t="s">
        <v>12</v>
      </c>
      <c r="Y31" s="72" t="s">
        <v>12</v>
      </c>
      <c r="Z31" s="72" t="s">
        <v>12</v>
      </c>
      <c r="AA31" s="72" t="s">
        <v>12</v>
      </c>
      <c r="AB31" s="72" t="s">
        <v>12</v>
      </c>
      <c r="AC31" s="72" t="s">
        <v>6</v>
      </c>
      <c r="AD31" s="72" t="s">
        <v>6</v>
      </c>
      <c r="AE31" s="72" t="s">
        <v>6</v>
      </c>
      <c r="AF31" s="72" t="s">
        <v>6</v>
      </c>
      <c r="AG31" s="72" t="s">
        <v>6</v>
      </c>
      <c r="AH31" s="72" t="s">
        <v>6</v>
      </c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31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 t="s">
        <v>12</v>
      </c>
      <c r="E32" s="80" t="s">
        <v>6</v>
      </c>
      <c r="F32" s="80" t="s">
        <v>6</v>
      </c>
      <c r="G32" s="80" t="s">
        <v>13</v>
      </c>
      <c r="H32" s="80" t="s">
        <v>6</v>
      </c>
      <c r="I32" s="80" t="s">
        <v>6</v>
      </c>
      <c r="J32" s="80" t="s">
        <v>13</v>
      </c>
      <c r="K32" s="80" t="s">
        <v>12</v>
      </c>
      <c r="L32" s="80" t="s">
        <v>12</v>
      </c>
      <c r="M32" s="80" t="s">
        <v>13</v>
      </c>
      <c r="N32" s="80" t="s">
        <v>13</v>
      </c>
      <c r="O32" s="80" t="s">
        <v>6</v>
      </c>
      <c r="P32" s="80" t="s">
        <v>12</v>
      </c>
      <c r="Q32" s="80" t="s">
        <v>12</v>
      </c>
      <c r="R32" s="80" t="s">
        <v>13</v>
      </c>
      <c r="S32" s="80" t="s">
        <v>13</v>
      </c>
      <c r="T32" s="80" t="s">
        <v>6</v>
      </c>
      <c r="U32" s="80" t="s">
        <v>13</v>
      </c>
      <c r="V32" s="80" t="s">
        <v>12</v>
      </c>
      <c r="W32" s="80" t="s">
        <v>13</v>
      </c>
      <c r="X32" s="80" t="s">
        <v>12</v>
      </c>
      <c r="Y32" s="80" t="s">
        <v>12</v>
      </c>
      <c r="Z32" s="80" t="s">
        <v>12</v>
      </c>
      <c r="AA32" s="80" t="s">
        <v>12</v>
      </c>
      <c r="AB32" s="80" t="s">
        <v>12</v>
      </c>
      <c r="AC32" s="80" t="s">
        <v>6</v>
      </c>
      <c r="AD32" s="80" t="s">
        <v>6</v>
      </c>
      <c r="AE32" s="80" t="s">
        <v>6</v>
      </c>
      <c r="AF32" s="80" t="s">
        <v>6</v>
      </c>
      <c r="AG32" s="80" t="s">
        <v>6</v>
      </c>
      <c r="AH32" s="80" t="s">
        <v>6</v>
      </c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76" t="s">
        <v>17</v>
      </c>
      <c r="R33" s="76" t="s">
        <v>17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76" t="s">
        <v>17</v>
      </c>
      <c r="AF33" s="76" t="s">
        <v>17</v>
      </c>
      <c r="AG33" s="76" t="s">
        <v>17</v>
      </c>
      <c r="AH33" s="76" t="s">
        <v>17</v>
      </c>
      <c r="AI33" s="19">
        <f t="shared" si="0"/>
        <v>1</v>
      </c>
    </row>
    <row r="34" spans="1:44" ht="15.75" customHeight="1" x14ac:dyDescent="0.3">
      <c r="A34" s="211" t="s">
        <v>62</v>
      </c>
      <c r="B34" s="212"/>
      <c r="C34" s="213"/>
      <c r="D34" s="76" t="s">
        <v>17</v>
      </c>
      <c r="E34" s="76" t="s">
        <v>17</v>
      </c>
      <c r="F34" s="76" t="s">
        <v>17</v>
      </c>
      <c r="G34" s="76" t="s">
        <v>17</v>
      </c>
      <c r="H34" s="76" t="s">
        <v>17</v>
      </c>
      <c r="I34" s="76" t="s">
        <v>17</v>
      </c>
      <c r="J34" s="76" t="s">
        <v>17</v>
      </c>
      <c r="K34" s="76" t="s">
        <v>17</v>
      </c>
      <c r="L34" s="76" t="s">
        <v>17</v>
      </c>
      <c r="M34" s="76" t="s">
        <v>17</v>
      </c>
      <c r="N34" s="76" t="s">
        <v>17</v>
      </c>
      <c r="O34" s="76" t="s">
        <v>17</v>
      </c>
      <c r="P34" s="76" t="s">
        <v>14</v>
      </c>
      <c r="Q34" s="76" t="s">
        <v>14</v>
      </c>
      <c r="R34" s="76" t="s">
        <v>17</v>
      </c>
      <c r="S34" s="76" t="s">
        <v>17</v>
      </c>
      <c r="T34" s="76" t="s">
        <v>17</v>
      </c>
      <c r="U34" s="76" t="s">
        <v>17</v>
      </c>
      <c r="V34" s="76" t="s">
        <v>17</v>
      </c>
      <c r="W34" s="76" t="s">
        <v>17</v>
      </c>
      <c r="X34" s="76" t="s">
        <v>17</v>
      </c>
      <c r="Y34" s="76" t="s">
        <v>17</v>
      </c>
      <c r="Z34" s="76" t="s">
        <v>17</v>
      </c>
      <c r="AA34" s="76" t="s">
        <v>17</v>
      </c>
      <c r="AB34" s="76" t="s">
        <v>17</v>
      </c>
      <c r="AC34" s="76" t="s">
        <v>17</v>
      </c>
      <c r="AD34" s="76" t="s">
        <v>17</v>
      </c>
      <c r="AE34" s="76" t="s">
        <v>17</v>
      </c>
      <c r="AF34" s="76" t="s">
        <v>17</v>
      </c>
      <c r="AG34" s="76" t="s">
        <v>17</v>
      </c>
      <c r="AH34" s="76" t="s">
        <v>17</v>
      </c>
      <c r="AI34" s="13">
        <f>IF(COUNTA(D34:AH34)&gt;0,(COUNTA(D34:AH34)-COUNTIF(D34:AH34,"NB")-COUNTIF(D34:AH34,"DN")-COUNTIF(D34:AH34,"An")-COUNTIF(D34:AH34,"NB^")-COUNTIF(D34:AH34,0))/COUNTA(D34:AH34),"")</f>
        <v>1</v>
      </c>
    </row>
    <row r="35" spans="1:44" ht="15.75" customHeight="1" x14ac:dyDescent="0.3">
      <c r="A35" s="244" t="s">
        <v>63</v>
      </c>
      <c r="B35" s="245"/>
      <c r="C35" s="246"/>
      <c r="D35" s="84" t="s">
        <v>17</v>
      </c>
      <c r="E35" s="84" t="s">
        <v>17</v>
      </c>
      <c r="F35" s="84" t="s">
        <v>17</v>
      </c>
      <c r="G35" s="84" t="s">
        <v>17</v>
      </c>
      <c r="H35" s="84" t="s">
        <v>17</v>
      </c>
      <c r="I35" s="84" t="s">
        <v>17</v>
      </c>
      <c r="J35" s="84" t="s">
        <v>17</v>
      </c>
      <c r="K35" s="84" t="s">
        <v>17</v>
      </c>
      <c r="L35" s="84" t="s">
        <v>17</v>
      </c>
      <c r="M35" s="84" t="s">
        <v>17</v>
      </c>
      <c r="N35" s="84" t="s">
        <v>17</v>
      </c>
      <c r="O35" s="84" t="s">
        <v>17</v>
      </c>
      <c r="P35" s="84" t="s">
        <v>14</v>
      </c>
      <c r="Q35" s="84" t="s">
        <v>14</v>
      </c>
      <c r="R35" s="84" t="s">
        <v>17</v>
      </c>
      <c r="S35" s="84" t="s">
        <v>17</v>
      </c>
      <c r="T35" s="84" t="s">
        <v>17</v>
      </c>
      <c r="U35" s="84" t="s">
        <v>17</v>
      </c>
      <c r="V35" s="84" t="s">
        <v>17</v>
      </c>
      <c r="W35" s="84" t="s">
        <v>17</v>
      </c>
      <c r="X35" s="84" t="s">
        <v>17</v>
      </c>
      <c r="Y35" s="84" t="s">
        <v>17</v>
      </c>
      <c r="Z35" s="84" t="s">
        <v>17</v>
      </c>
      <c r="AA35" s="84" t="s">
        <v>17</v>
      </c>
      <c r="AB35" s="84" t="s">
        <v>17</v>
      </c>
      <c r="AC35" s="84" t="s">
        <v>17</v>
      </c>
      <c r="AD35" s="84" t="s">
        <v>17</v>
      </c>
      <c r="AE35" s="84" t="s">
        <v>17</v>
      </c>
      <c r="AF35" s="84" t="s">
        <v>17</v>
      </c>
      <c r="AG35" s="84" t="s">
        <v>17</v>
      </c>
      <c r="AH35" s="84" t="s">
        <v>17</v>
      </c>
      <c r="AI35" s="30">
        <f t="shared" si="0"/>
        <v>1</v>
      </c>
    </row>
    <row r="36" spans="1:44" s="32" customFormat="1" ht="15.75" customHeight="1" x14ac:dyDescent="0.3">
      <c r="A36" s="229" t="s">
        <v>64</v>
      </c>
      <c r="B36" s="230"/>
      <c r="C36" s="231"/>
      <c r="D36" s="31">
        <v>15</v>
      </c>
      <c r="E36" s="31">
        <v>5</v>
      </c>
      <c r="F36" s="31">
        <v>5</v>
      </c>
      <c r="G36" s="31">
        <v>15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55</v>
      </c>
      <c r="O36" s="31">
        <v>0</v>
      </c>
      <c r="P36" s="31">
        <v>0</v>
      </c>
      <c r="Q36" s="31">
        <v>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18</v>
      </c>
      <c r="Z36" s="31">
        <v>0</v>
      </c>
      <c r="AA36" s="31">
        <v>0</v>
      </c>
      <c r="AB36" s="31">
        <v>0</v>
      </c>
      <c r="AC36" s="31">
        <v>49</v>
      </c>
      <c r="AD36" s="31">
        <v>99</v>
      </c>
      <c r="AE36" s="31">
        <v>112</v>
      </c>
      <c r="AF36" s="31">
        <v>0</v>
      </c>
      <c r="AG36" s="31">
        <v>0</v>
      </c>
      <c r="AH36" s="121">
        <v>0</v>
      </c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>AB</v>
      </c>
      <c r="E38" s="37" t="str">
        <f>IF(AND(E5&gt;0,COUNTA(E6:E37)&gt;0,COUNTA(E6:E37)-COUNTIF(E6:E37,"NB")-COUNTIF(E30:E31, "0")=COUNTA(E6:E37)),"AB","")</f>
        <v>AB</v>
      </c>
      <c r="F38" s="37" t="str">
        <f>IF(AND(F5&gt;0,COUNTA(F6:F37)&gt;0,COUNTA(F6:F37)-COUNTIF(F6:F37,"NB")-COUNTIF(F30:F31, "0")=COUNTA(F6:F37)),"AB","")</f>
        <v>AB</v>
      </c>
      <c r="G38" s="37" t="str">
        <f>IF(AND(G5&gt;0,COUNTA(G6:G37)&gt;0,COUNTA(G6:G37)-COUNTIF(G6:G37,"NB")-COUNTIF(G30:G31, "0")=COUNTA(G6:G37)),"AB","")</f>
        <v>AB</v>
      </c>
      <c r="H38" s="37" t="str">
        <f>IF(AND(H5&gt;0,COUNTA(H6:H37)&gt;0,COUNTA(H6:H37)-COUNTIF(H6:H37,"NB")-COUNTIF(H30:H31, "0")=COUNTA(H6:H37)),"AB","")</f>
        <v>AB</v>
      </c>
      <c r="J38" s="37" t="str">
        <f t="shared" ref="J38:AH38" si="1">IF(AND(J5&gt;0,COUNTA(J6:J37)&gt;0,COUNTA(J6:J37)-COUNTIF(J6:J37,"NB")-COUNTIF(J30:J31, "0")=COUNTA(J6:J37)),"AB","")</f>
        <v>AB</v>
      </c>
      <c r="K38" s="37" t="str">
        <f t="shared" si="1"/>
        <v>AB</v>
      </c>
      <c r="L38" s="37" t="str">
        <f t="shared" si="1"/>
        <v>AB</v>
      </c>
      <c r="M38" s="37" t="str">
        <f t="shared" si="1"/>
        <v>AB</v>
      </c>
      <c r="N38" s="37" t="str">
        <f t="shared" si="1"/>
        <v>AB</v>
      </c>
      <c r="O38" s="37" t="str">
        <f t="shared" si="1"/>
        <v>AB</v>
      </c>
      <c r="P38" s="37" t="str">
        <f t="shared" si="1"/>
        <v>AB</v>
      </c>
      <c r="Q38" s="37" t="str">
        <f t="shared" si="1"/>
        <v>AB</v>
      </c>
      <c r="R38" s="37" t="str">
        <f t="shared" si="1"/>
        <v>AB</v>
      </c>
      <c r="S38" s="37" t="str">
        <f t="shared" si="1"/>
        <v/>
      </c>
      <c r="T38" s="37" t="str">
        <f t="shared" si="1"/>
        <v>AB</v>
      </c>
      <c r="U38" s="37" t="str">
        <f t="shared" si="1"/>
        <v>AB</v>
      </c>
      <c r="V38" s="37" t="str">
        <f>IF(AND(V5&gt;0,COUNTA(V6:V37)&gt;0,COUNTA(V6:V37)-COUNTIF(V6:V37,"NB")-COUNTIF(V30:V31, "0")=COUNTA(V6:V37)),"AB","")</f>
        <v/>
      </c>
      <c r="W38" s="37" t="str">
        <f t="shared" si="1"/>
        <v>AB</v>
      </c>
      <c r="X38" s="37" t="str">
        <f t="shared" si="1"/>
        <v/>
      </c>
      <c r="Y38" s="37" t="str">
        <f t="shared" si="1"/>
        <v>AB</v>
      </c>
      <c r="Z38" s="37" t="str">
        <f t="shared" si="1"/>
        <v>AB</v>
      </c>
      <c r="AA38" s="37" t="str">
        <f t="shared" si="1"/>
        <v>AB</v>
      </c>
      <c r="AB38" s="37" t="str">
        <f t="shared" si="1"/>
        <v>AB</v>
      </c>
      <c r="AC38" s="37" t="str">
        <f t="shared" si="1"/>
        <v>AB</v>
      </c>
      <c r="AD38" s="37" t="str">
        <f t="shared" si="1"/>
        <v>AB</v>
      </c>
      <c r="AE38" s="37" t="str">
        <f t="shared" si="1"/>
        <v>AB</v>
      </c>
      <c r="AF38" s="37" t="str">
        <f t="shared" si="1"/>
        <v>AB</v>
      </c>
      <c r="AG38" s="37" t="str">
        <f t="shared" si="1"/>
        <v>AB</v>
      </c>
      <c r="AH38" s="37" t="str">
        <f t="shared" si="1"/>
        <v>AB</v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27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4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x14ac:dyDescent="0.3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37:C37"/>
    <mergeCell ref="A41:AH41"/>
    <mergeCell ref="A30:C30"/>
    <mergeCell ref="A31:C31"/>
    <mergeCell ref="A32:C32"/>
    <mergeCell ref="A33:C33"/>
    <mergeCell ref="A35:C35"/>
    <mergeCell ref="A36:C36"/>
    <mergeCell ref="A34:C34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6:D8">
    <cfRule type="cellIs" dxfId="450" priority="82" stopIfTrue="1" operator="equal">
      <formula>"NB"</formula>
    </cfRule>
    <cfRule type="cellIs" dxfId="449" priority="81" stopIfTrue="1" operator="equal">
      <formula>"M"</formula>
    </cfRule>
  </conditionalFormatting>
  <conditionalFormatting sqref="D6:D21">
    <cfRule type="cellIs" dxfId="448" priority="75" stopIfTrue="1" operator="equal">
      <formula>"B"</formula>
    </cfRule>
  </conditionalFormatting>
  <conditionalFormatting sqref="D9:D17">
    <cfRule type="cellIs" dxfId="447" priority="76" stopIfTrue="1" operator="equal">
      <formula>"M"</formula>
    </cfRule>
    <cfRule type="cellIs" dxfId="446" priority="77" stopIfTrue="1" operator="between">
      <formula>"NB"</formula>
      <formula>"NB^"</formula>
    </cfRule>
  </conditionalFormatting>
  <conditionalFormatting sqref="D18:D35 E28:W28">
    <cfRule type="cellIs" dxfId="445" priority="79" stopIfTrue="1" operator="equal">
      <formula>"NB"</formula>
    </cfRule>
    <cfRule type="cellIs" dxfId="444" priority="78" stopIfTrue="1" operator="equal">
      <formula>"M"</formula>
    </cfRule>
  </conditionalFormatting>
  <conditionalFormatting sqref="D22:D35 E28:W28">
    <cfRule type="cellIs" dxfId="443" priority="80" stopIfTrue="1" operator="equal">
      <formula>"B"</formula>
    </cfRule>
  </conditionalFormatting>
  <conditionalFormatting sqref="D9:L14">
    <cfRule type="cellIs" dxfId="442" priority="72" stopIfTrue="1" operator="between">
      <formula>"NB"</formula>
      <formula>"NB^"</formula>
    </cfRule>
  </conditionalFormatting>
  <conditionalFormatting sqref="E9:L14">
    <cfRule type="cellIs" dxfId="441" priority="71" stopIfTrue="1" operator="equal">
      <formula>"M"</formula>
    </cfRule>
    <cfRule type="cellIs" dxfId="440" priority="70" stopIfTrue="1" operator="equal">
      <formula>"B"</formula>
    </cfRule>
  </conditionalFormatting>
  <conditionalFormatting sqref="E9:M14">
    <cfRule type="cellIs" dxfId="439" priority="60" stopIfTrue="1" operator="between">
      <formula>"NB"</formula>
      <formula>"NB^"</formula>
    </cfRule>
  </conditionalFormatting>
  <conditionalFormatting sqref="E28:W28 D28:D29">
    <cfRule type="cellIs" dxfId="438" priority="74" operator="equal">
      <formula>0</formula>
    </cfRule>
  </conditionalFormatting>
  <conditionalFormatting sqref="E22:Z27 AC22:AD27 AA22:AB35 AE22:AH35 X28:Z35 AD28:AD35 E29:W35 AC29:AC35">
    <cfRule type="cellIs" dxfId="437" priority="89" stopIfTrue="1" operator="equal">
      <formula>"NB"</formula>
    </cfRule>
    <cfRule type="cellIs" dxfId="436" priority="88" stopIfTrue="1" operator="equal">
      <formula>"M"</formula>
    </cfRule>
  </conditionalFormatting>
  <conditionalFormatting sqref="E27:Z27 AC27:AD27 AA27:AB35 AE27:AH35 X28:Z35 AD28:AD35 E29:W35 AC29:AC35">
    <cfRule type="cellIs" dxfId="435" priority="90" stopIfTrue="1" operator="equal">
      <formula>0</formula>
    </cfRule>
    <cfRule type="cellIs" priority="87" stopIfTrue="1" operator="equal">
      <formula>"B"</formula>
    </cfRule>
  </conditionalFormatting>
  <conditionalFormatting sqref="E6:AH7 E15:AH21">
    <cfRule type="cellIs" dxfId="434" priority="86" stopIfTrue="1" operator="equal">
      <formula>0</formula>
    </cfRule>
  </conditionalFormatting>
  <conditionalFormatting sqref="E6:AH7 E15:AH22">
    <cfRule type="cellIs" priority="83" stopIfTrue="1" operator="equal">
      <formula>"B"</formula>
    </cfRule>
  </conditionalFormatting>
  <conditionalFormatting sqref="E6:AH8 E15:AH21">
    <cfRule type="cellIs" dxfId="433" priority="85" stopIfTrue="1" operator="equal">
      <formula>"NB"</formula>
    </cfRule>
    <cfRule type="cellIs" dxfId="432" priority="84" stopIfTrue="1" operator="equal">
      <formula>"M"</formula>
    </cfRule>
  </conditionalFormatting>
  <conditionalFormatting sqref="E8:AH8">
    <cfRule type="cellIs" dxfId="431" priority="417" stopIfTrue="1" operator="equal">
      <formula>"B"</formula>
    </cfRule>
  </conditionalFormatting>
  <conditionalFormatting sqref="E22:AH22">
    <cfRule type="cellIs" dxfId="430" priority="485" stopIfTrue="1" operator="equal">
      <formula>0</formula>
    </cfRule>
  </conditionalFormatting>
  <conditionalFormatting sqref="E23:AH26">
    <cfRule type="cellIs" dxfId="429" priority="488" stopIfTrue="1" operator="equal">
      <formula>"B"</formula>
    </cfRule>
  </conditionalFormatting>
  <conditionalFormatting sqref="M9:M14">
    <cfRule type="cellIs" dxfId="428" priority="59" stopIfTrue="1" operator="equal">
      <formula>"M"</formula>
    </cfRule>
    <cfRule type="cellIs" dxfId="427" priority="58" stopIfTrue="1" operator="equal">
      <formula>"B"</formula>
    </cfRule>
  </conditionalFormatting>
  <conditionalFormatting sqref="M9:N14">
    <cfRule type="cellIs" dxfId="426" priority="56" stopIfTrue="1" operator="between">
      <formula>"NB"</formula>
      <formula>"NB^"</formula>
    </cfRule>
  </conditionalFormatting>
  <conditionalFormatting sqref="N9:N14">
    <cfRule type="cellIs" dxfId="425" priority="55" stopIfTrue="1" operator="equal">
      <formula>"M"</formula>
    </cfRule>
    <cfRule type="cellIs" dxfId="424" priority="54" stopIfTrue="1" operator="equal">
      <formula>"B"</formula>
    </cfRule>
  </conditionalFormatting>
  <conditionalFormatting sqref="N9:Q14">
    <cfRule type="cellIs" dxfId="423" priority="52" stopIfTrue="1" operator="between">
      <formula>"NB"</formula>
      <formula>"NB^"</formula>
    </cfRule>
  </conditionalFormatting>
  <conditionalFormatting sqref="O9:Q14">
    <cfRule type="cellIs" dxfId="422" priority="51" stopIfTrue="1" operator="equal">
      <formula>"M"</formula>
    </cfRule>
    <cfRule type="cellIs" dxfId="421" priority="50" stopIfTrue="1" operator="equal">
      <formula>"B"</formula>
    </cfRule>
  </conditionalFormatting>
  <conditionalFormatting sqref="O9:S14">
    <cfRule type="cellIs" dxfId="420" priority="48" stopIfTrue="1" operator="between">
      <formula>"NB"</formula>
      <formula>"NB^"</formula>
    </cfRule>
  </conditionalFormatting>
  <conditionalFormatting sqref="R9:S14">
    <cfRule type="cellIs" dxfId="419" priority="47" stopIfTrue="1" operator="equal">
      <formula>"M"</formula>
    </cfRule>
    <cfRule type="cellIs" dxfId="418" priority="46" stopIfTrue="1" operator="equal">
      <formula>"B"</formula>
    </cfRule>
  </conditionalFormatting>
  <conditionalFormatting sqref="R9:T14">
    <cfRule type="cellIs" dxfId="417" priority="44" stopIfTrue="1" operator="between">
      <formula>"NB"</formula>
      <formula>"NB^"</formula>
    </cfRule>
  </conditionalFormatting>
  <conditionalFormatting sqref="T9:T14">
    <cfRule type="cellIs" dxfId="416" priority="43" stopIfTrue="1" operator="equal">
      <formula>"M"</formula>
    </cfRule>
    <cfRule type="cellIs" dxfId="415" priority="42" stopIfTrue="1" operator="equal">
      <formula>"B"</formula>
    </cfRule>
  </conditionalFormatting>
  <conditionalFormatting sqref="T9:W14">
    <cfRule type="cellIs" dxfId="414" priority="40" stopIfTrue="1" operator="between">
      <formula>"NB"</formula>
      <formula>"NB^"</formula>
    </cfRule>
  </conditionalFormatting>
  <conditionalFormatting sqref="U9:W14">
    <cfRule type="cellIs" dxfId="413" priority="39" stopIfTrue="1" operator="equal">
      <formula>"M"</formula>
    </cfRule>
    <cfRule type="cellIs" dxfId="412" priority="38" stopIfTrue="1" operator="equal">
      <formula>"B"</formula>
    </cfRule>
  </conditionalFormatting>
  <conditionalFormatting sqref="U9:X14">
    <cfRule type="cellIs" dxfId="411" priority="28" stopIfTrue="1" operator="between">
      <formula>"NB"</formula>
      <formula>"NB^"</formula>
    </cfRule>
  </conditionalFormatting>
  <conditionalFormatting sqref="X9:X14">
    <cfRule type="cellIs" dxfId="410" priority="27" stopIfTrue="1" operator="equal">
      <formula>"M"</formula>
    </cfRule>
    <cfRule type="cellIs" dxfId="409" priority="26" stopIfTrue="1" operator="equal">
      <formula>"B"</formula>
    </cfRule>
    <cfRule type="cellIs" dxfId="408" priority="25" stopIfTrue="1" operator="between">
      <formula>"NB"</formula>
      <formula>"NB^"</formula>
    </cfRule>
  </conditionalFormatting>
  <conditionalFormatting sqref="Y9:Y14">
    <cfRule type="cellIs" dxfId="407" priority="36" stopIfTrue="1" operator="between">
      <formula>"NB"</formula>
      <formula>"NB^"</formula>
    </cfRule>
    <cfRule type="cellIs" dxfId="406" priority="35" stopIfTrue="1" operator="equal">
      <formula>"M"</formula>
    </cfRule>
    <cfRule type="cellIs" dxfId="405" priority="34" stopIfTrue="1" operator="equal">
      <formula>"B"</formula>
    </cfRule>
  </conditionalFormatting>
  <conditionalFormatting sqref="Y9:Z14">
    <cfRule type="cellIs" dxfId="404" priority="32" stopIfTrue="1" operator="between">
      <formula>"NB"</formula>
      <formula>"NB^"</formula>
    </cfRule>
  </conditionalFormatting>
  <conditionalFormatting sqref="Z9:Z14">
    <cfRule type="cellIs" dxfId="403" priority="31" stopIfTrue="1" operator="equal">
      <formula>"M"</formula>
    </cfRule>
    <cfRule type="cellIs" dxfId="402" priority="30" stopIfTrue="1" operator="equal">
      <formula>"B"</formula>
    </cfRule>
  </conditionalFormatting>
  <conditionalFormatting sqref="Z9:AA14">
    <cfRule type="cellIs" dxfId="401" priority="24" stopIfTrue="1" operator="between">
      <formula>"NB"</formula>
      <formula>"NB^"</formula>
    </cfRule>
  </conditionalFormatting>
  <conditionalFormatting sqref="AA9:AA14">
    <cfRule type="cellIs" dxfId="400" priority="23" stopIfTrue="1" operator="equal">
      <formula>"M"</formula>
    </cfRule>
    <cfRule type="cellIs" dxfId="399" priority="22" stopIfTrue="1" operator="equal">
      <formula>"B"</formula>
    </cfRule>
  </conditionalFormatting>
  <conditionalFormatting sqref="AA9:AB14">
    <cfRule type="cellIs" dxfId="398" priority="20" stopIfTrue="1" operator="between">
      <formula>"NB"</formula>
      <formula>"NB^"</formula>
    </cfRule>
  </conditionalFormatting>
  <conditionalFormatting sqref="AB9:AB14">
    <cfRule type="cellIs" dxfId="397" priority="19" stopIfTrue="1" operator="equal">
      <formula>"M"</formula>
    </cfRule>
    <cfRule type="cellIs" dxfId="396" priority="18" stopIfTrue="1" operator="equal">
      <formula>"B"</formula>
    </cfRule>
  </conditionalFormatting>
  <conditionalFormatting sqref="AB9:AC14">
    <cfRule type="cellIs" dxfId="395" priority="12" stopIfTrue="1" operator="between">
      <formula>"NB"</formula>
      <formula>"NB^"</formula>
    </cfRule>
  </conditionalFormatting>
  <conditionalFormatting sqref="AC9:AC14">
    <cfRule type="cellIs" dxfId="394" priority="11" stopIfTrue="1" operator="equal">
      <formula>"M"</formula>
    </cfRule>
    <cfRule type="cellIs" dxfId="393" priority="10" stopIfTrue="1" operator="equal">
      <formula>"B"</formula>
    </cfRule>
  </conditionalFormatting>
  <conditionalFormatting sqref="AC28">
    <cfRule type="cellIs" dxfId="392" priority="16" stopIfTrue="1" operator="equal">
      <formula>"B"</formula>
    </cfRule>
    <cfRule type="cellIs" dxfId="391" priority="15" stopIfTrue="1" operator="equal">
      <formula>"NB"</formula>
    </cfRule>
    <cfRule type="cellIs" dxfId="390" priority="14" stopIfTrue="1" operator="equal">
      <formula>"M"</formula>
    </cfRule>
    <cfRule type="cellIs" dxfId="389" priority="13" operator="equal">
      <formula>0</formula>
    </cfRule>
  </conditionalFormatting>
  <conditionalFormatting sqref="AC9:AG14">
    <cfRule type="cellIs" dxfId="388" priority="8" stopIfTrue="1" operator="between">
      <formula>"NB"</formula>
      <formula>"NB^"</formula>
    </cfRule>
  </conditionalFormatting>
  <conditionalFormatting sqref="AD9:AG14">
    <cfRule type="cellIs" dxfId="387" priority="7" stopIfTrue="1" operator="equal">
      <formula>"M"</formula>
    </cfRule>
    <cfRule type="cellIs" dxfId="386" priority="6" stopIfTrue="1" operator="equal">
      <formula>"B"</formula>
    </cfRule>
  </conditionalFormatting>
  <conditionalFormatting sqref="AD9:AH14">
    <cfRule type="cellIs" dxfId="385" priority="4" stopIfTrue="1" operator="between">
      <formula>"NB"</formula>
      <formula>"NB^"</formula>
    </cfRule>
  </conditionalFormatting>
  <conditionalFormatting sqref="AH9:AH14">
    <cfRule type="cellIs" dxfId="384" priority="1" stopIfTrue="1" operator="between">
      <formula>"NB"</formula>
      <formula>"NB^"</formula>
    </cfRule>
    <cfRule type="cellIs" dxfId="383" priority="3" stopIfTrue="1" operator="equal">
      <formula>"M"</formula>
    </cfRule>
    <cfRule type="cellIs" dxfId="382" priority="2" stopIfTrue="1" operator="equal">
      <formula>"B"</formula>
    </cfRule>
  </conditionalFormatting>
  <pageMargins left="0.75" right="0.75" top="1" bottom="1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Q59"/>
  <sheetViews>
    <sheetView topLeftCell="F19" zoomScale="70" zoomScaleNormal="70" zoomScalePageLayoutView="90" workbookViewId="0">
      <selection activeCell="AG6" sqref="AG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9.44140625" style="3" bestFit="1" customWidth="1"/>
    <col min="36" max="36" width="18.44140625" bestFit="1" customWidth="1"/>
  </cols>
  <sheetData>
    <row r="1" spans="1:43" ht="19.5" customHeight="1" x14ac:dyDescent="0.4">
      <c r="A1" s="1" t="s">
        <v>0</v>
      </c>
      <c r="I1" s="2" t="s">
        <v>1</v>
      </c>
    </row>
    <row r="2" spans="1:43" ht="15" customHeight="1" x14ac:dyDescent="0.3">
      <c r="A2" s="1" t="s">
        <v>2</v>
      </c>
    </row>
    <row r="3" spans="1:43" ht="22.8" x14ac:dyDescent="0.4">
      <c r="A3" s="1" t="s">
        <v>3</v>
      </c>
      <c r="P3" s="4" t="s">
        <v>138</v>
      </c>
    </row>
    <row r="4" spans="1:43" s="5" customFormat="1" ht="15.75" customHeight="1" x14ac:dyDescent="0.3">
      <c r="C4" s="6"/>
      <c r="E4" s="6"/>
      <c r="H4" s="5" t="s">
        <v>6</v>
      </c>
      <c r="I4" s="5" t="s">
        <v>6</v>
      </c>
      <c r="J4" s="6"/>
      <c r="O4" s="5" t="s">
        <v>6</v>
      </c>
      <c r="P4" s="5" t="s">
        <v>6</v>
      </c>
      <c r="V4" s="5" t="s">
        <v>6</v>
      </c>
      <c r="W4" s="5" t="s">
        <v>6</v>
      </c>
      <c r="AC4" s="5" t="s">
        <v>6</v>
      </c>
      <c r="AD4" s="5" t="s">
        <v>6</v>
      </c>
      <c r="AI4"/>
      <c r="AJ4"/>
      <c r="AK4"/>
      <c r="AL4"/>
      <c r="AM4"/>
      <c r="AN4"/>
      <c r="AO4"/>
      <c r="AP4"/>
      <c r="AQ4"/>
    </row>
    <row r="5" spans="1:43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9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51" t="s">
        <v>9</v>
      </c>
      <c r="AK5" s="152" t="s">
        <v>10</v>
      </c>
      <c r="AL5" s="153">
        <f>SUM(AL10:AL13)</f>
        <v>831</v>
      </c>
      <c r="AM5" s="154">
        <f>AL5/AL8</f>
        <v>0.98928571428571432</v>
      </c>
      <c r="AN5" s="155"/>
      <c r="AO5"/>
      <c r="AP5"/>
      <c r="AQ5"/>
    </row>
    <row r="6" spans="1:43" ht="15.75" customHeight="1" x14ac:dyDescent="0.3">
      <c r="A6" s="208" t="s">
        <v>11</v>
      </c>
      <c r="B6" s="209"/>
      <c r="C6" s="210"/>
      <c r="D6" s="72" t="s">
        <v>6</v>
      </c>
      <c r="E6" s="72" t="s">
        <v>6</v>
      </c>
      <c r="F6" s="72" t="s">
        <v>6</v>
      </c>
      <c r="G6" s="72" t="s">
        <v>13</v>
      </c>
      <c r="H6" s="72" t="s">
        <v>12</v>
      </c>
      <c r="I6" s="72" t="s">
        <v>12</v>
      </c>
      <c r="J6" s="72" t="s">
        <v>6</v>
      </c>
      <c r="K6" s="72" t="s">
        <v>6</v>
      </c>
      <c r="L6" s="72" t="s">
        <v>12</v>
      </c>
      <c r="M6" s="72" t="s">
        <v>12</v>
      </c>
      <c r="N6" s="72" t="s">
        <v>12</v>
      </c>
      <c r="O6" s="72" t="s">
        <v>13</v>
      </c>
      <c r="P6" s="72" t="s">
        <v>12</v>
      </c>
      <c r="Q6" s="72" t="s">
        <v>13</v>
      </c>
      <c r="R6" s="72" t="s">
        <v>12</v>
      </c>
      <c r="S6" s="72" t="s">
        <v>13</v>
      </c>
      <c r="T6" s="72" t="s">
        <v>13</v>
      </c>
      <c r="U6" s="72" t="s">
        <v>6</v>
      </c>
      <c r="V6" s="72" t="s">
        <v>12</v>
      </c>
      <c r="W6" s="72" t="s">
        <v>12</v>
      </c>
      <c r="X6" s="72" t="s">
        <v>12</v>
      </c>
      <c r="Y6" s="72" t="s">
        <v>13</v>
      </c>
      <c r="Z6" s="72" t="s">
        <v>12</v>
      </c>
      <c r="AA6" s="72" t="s">
        <v>12</v>
      </c>
      <c r="AB6" s="72" t="s">
        <v>6</v>
      </c>
      <c r="AC6" s="72" t="s">
        <v>6</v>
      </c>
      <c r="AD6" s="72" t="s">
        <v>6</v>
      </c>
      <c r="AE6" s="72" t="s">
        <v>6</v>
      </c>
      <c r="AF6" s="72" t="s">
        <v>13</v>
      </c>
      <c r="AG6" s="72" t="s">
        <v>13</v>
      </c>
      <c r="AH6" s="13">
        <f t="shared" ref="AH6:AH35" si="0">IF(COUNTA(D6:AG6)&gt;0,(COUNTA(D6:AG6)-COUNTIF(D6:AG6,"NB")-COUNTIF(D6:AG6,"DN")-COUNTIF(D6:AG6,"An")-COUNTIF(D6:AG6,"NB^")-COUNTIF(D6:AG6,0))/COUNTA(D6:AG6),"")</f>
        <v>1</v>
      </c>
      <c r="AJ6" s="156" t="s">
        <v>15</v>
      </c>
      <c r="AK6" s="157" t="s">
        <v>14</v>
      </c>
      <c r="AL6" s="158">
        <f>AL14</f>
        <v>1</v>
      </c>
      <c r="AM6" s="159">
        <f>AL6/AL8</f>
        <v>1.1904761904761906E-3</v>
      </c>
      <c r="AN6" s="155"/>
    </row>
    <row r="7" spans="1:43" ht="15.75" customHeight="1" x14ac:dyDescent="0.3">
      <c r="A7" s="205" t="s">
        <v>16</v>
      </c>
      <c r="B7" s="206"/>
      <c r="C7" s="207"/>
      <c r="D7" s="73" t="s">
        <v>17</v>
      </c>
      <c r="E7" s="73" t="s">
        <v>17</v>
      </c>
      <c r="F7" s="73" t="s">
        <v>17</v>
      </c>
      <c r="G7" s="73" t="s">
        <v>17</v>
      </c>
      <c r="H7" s="73" t="s">
        <v>17</v>
      </c>
      <c r="I7" s="73" t="s">
        <v>17</v>
      </c>
      <c r="J7" s="73" t="s">
        <v>17</v>
      </c>
      <c r="K7" s="73" t="s">
        <v>17</v>
      </c>
      <c r="L7" s="73" t="s">
        <v>17</v>
      </c>
      <c r="M7" s="73" t="s">
        <v>17</v>
      </c>
      <c r="N7" s="73" t="s">
        <v>17</v>
      </c>
      <c r="O7" s="73" t="s">
        <v>17</v>
      </c>
      <c r="P7" s="73" t="s">
        <v>17</v>
      </c>
      <c r="Q7" s="73" t="s">
        <v>17</v>
      </c>
      <c r="R7" s="73" t="s">
        <v>17</v>
      </c>
      <c r="S7" s="73" t="s">
        <v>17</v>
      </c>
      <c r="T7" s="73" t="s">
        <v>17</v>
      </c>
      <c r="U7" s="73" t="s">
        <v>17</v>
      </c>
      <c r="V7" s="14" t="s">
        <v>17</v>
      </c>
      <c r="W7" s="14" t="s">
        <v>17</v>
      </c>
      <c r="X7" s="14" t="s">
        <v>17</v>
      </c>
      <c r="Y7" s="14" t="s">
        <v>17</v>
      </c>
      <c r="Z7" s="14" t="s">
        <v>17</v>
      </c>
      <c r="AA7" s="14" t="s">
        <v>17</v>
      </c>
      <c r="AB7" s="73" t="s">
        <v>17</v>
      </c>
      <c r="AC7" s="73" t="s">
        <v>17</v>
      </c>
      <c r="AD7" s="73" t="s">
        <v>17</v>
      </c>
      <c r="AE7" s="73" t="s">
        <v>17</v>
      </c>
      <c r="AF7" s="14" t="s">
        <v>17</v>
      </c>
      <c r="AG7" s="14" t="s">
        <v>17</v>
      </c>
      <c r="AH7" s="17">
        <f t="shared" si="0"/>
        <v>1</v>
      </c>
      <c r="AJ7" s="160" t="s">
        <v>18</v>
      </c>
      <c r="AK7" s="161" t="s">
        <v>19</v>
      </c>
      <c r="AL7" s="162">
        <f>AL15</f>
        <v>8</v>
      </c>
      <c r="AM7" s="163">
        <f>AL7/AL8</f>
        <v>9.5238095238095247E-3</v>
      </c>
      <c r="AN7" s="155"/>
    </row>
    <row r="8" spans="1:43" ht="15.75" customHeight="1" x14ac:dyDescent="0.3">
      <c r="A8" s="211" t="s">
        <v>20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9">
        <f t="shared" si="0"/>
        <v>1</v>
      </c>
      <c r="AJ8" s="164" t="s">
        <v>21</v>
      </c>
      <c r="AK8" s="165" t="s">
        <v>21</v>
      </c>
      <c r="AL8" s="165">
        <f>SUM(AL5:AL7)</f>
        <v>840</v>
      </c>
      <c r="AM8" s="166" t="s">
        <v>21</v>
      </c>
      <c r="AN8" s="155"/>
    </row>
    <row r="9" spans="1:43" ht="15.75" customHeight="1" x14ac:dyDescent="0.3">
      <c r="A9" s="214" t="s">
        <v>22</v>
      </c>
      <c r="B9" s="215"/>
      <c r="C9" s="216"/>
      <c r="D9" s="74" t="s">
        <v>17</v>
      </c>
      <c r="E9" s="74" t="s">
        <v>17</v>
      </c>
      <c r="F9" s="74" t="s">
        <v>17</v>
      </c>
      <c r="G9" s="74" t="s">
        <v>17</v>
      </c>
      <c r="H9" s="74" t="s">
        <v>17</v>
      </c>
      <c r="I9" s="74" t="s">
        <v>17</v>
      </c>
      <c r="J9" s="74" t="s">
        <v>17</v>
      </c>
      <c r="K9" s="74" t="s">
        <v>17</v>
      </c>
      <c r="L9" s="74" t="s">
        <v>17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17</v>
      </c>
      <c r="U9" s="74" t="s">
        <v>17</v>
      </c>
      <c r="V9" s="74" t="s">
        <v>17</v>
      </c>
      <c r="W9" s="74" t="s">
        <v>17</v>
      </c>
      <c r="X9" s="74" t="s">
        <v>17</v>
      </c>
      <c r="Y9" s="74" t="s">
        <v>17</v>
      </c>
      <c r="Z9" s="74" t="s">
        <v>17</v>
      </c>
      <c r="AA9" s="74" t="s">
        <v>17</v>
      </c>
      <c r="AB9" s="74" t="s">
        <v>17</v>
      </c>
      <c r="AC9" s="74" t="s">
        <v>17</v>
      </c>
      <c r="AD9" s="74" t="s">
        <v>17</v>
      </c>
      <c r="AE9" s="74" t="s">
        <v>17</v>
      </c>
      <c r="AF9" s="74" t="s">
        <v>17</v>
      </c>
      <c r="AG9" s="74" t="s">
        <v>17</v>
      </c>
      <c r="AH9" s="13">
        <f t="shared" si="0"/>
        <v>1</v>
      </c>
      <c r="AJ9" s="167" t="s">
        <v>23</v>
      </c>
      <c r="AK9" s="155"/>
      <c r="AL9" s="155"/>
      <c r="AM9" s="155"/>
      <c r="AN9" s="155"/>
    </row>
    <row r="10" spans="1:43" ht="15.75" customHeight="1" x14ac:dyDescent="0.3">
      <c r="A10" s="217" t="s">
        <v>24</v>
      </c>
      <c r="B10" s="218"/>
      <c r="C10" s="219"/>
      <c r="D10" s="75" t="s">
        <v>17</v>
      </c>
      <c r="E10" s="75" t="s">
        <v>17</v>
      </c>
      <c r="F10" s="75" t="s">
        <v>17</v>
      </c>
      <c r="G10" s="75" t="s">
        <v>17</v>
      </c>
      <c r="H10" s="75" t="s">
        <v>17</v>
      </c>
      <c r="I10" s="75" t="s">
        <v>17</v>
      </c>
      <c r="J10" s="75" t="s">
        <v>17</v>
      </c>
      <c r="K10" s="75" t="s">
        <v>17</v>
      </c>
      <c r="L10" s="75" t="s">
        <v>17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17</v>
      </c>
      <c r="U10" s="75" t="s">
        <v>17</v>
      </c>
      <c r="V10" s="75" t="s">
        <v>17</v>
      </c>
      <c r="W10" s="75" t="s">
        <v>17</v>
      </c>
      <c r="X10" s="75" t="s">
        <v>17</v>
      </c>
      <c r="Y10" s="75" t="s">
        <v>17</v>
      </c>
      <c r="Z10" s="75" t="s">
        <v>17</v>
      </c>
      <c r="AA10" s="75" t="s">
        <v>17</v>
      </c>
      <c r="AB10" s="75" t="s">
        <v>17</v>
      </c>
      <c r="AC10" s="75" t="s">
        <v>17</v>
      </c>
      <c r="AD10" s="75" t="s">
        <v>17</v>
      </c>
      <c r="AE10" s="75" t="s">
        <v>17</v>
      </c>
      <c r="AF10" s="75" t="s">
        <v>17</v>
      </c>
      <c r="AG10" s="75" t="s">
        <v>17</v>
      </c>
      <c r="AH10" s="21">
        <f t="shared" si="0"/>
        <v>1</v>
      </c>
      <c r="AJ10" s="155" t="s">
        <v>17</v>
      </c>
      <c r="AK10" s="155"/>
      <c r="AL10" s="155" cm="1">
        <f t="array" ref="AL10:AL15">COUNTIFS(C6:AG35,AJ10:AJ15)</f>
        <v>681</v>
      </c>
      <c r="AM10" s="155"/>
      <c r="AN10" s="155"/>
    </row>
    <row r="11" spans="1:43" ht="15.75" customHeight="1" x14ac:dyDescent="0.3">
      <c r="A11" s="217" t="s">
        <v>25</v>
      </c>
      <c r="B11" s="218"/>
      <c r="C11" s="219"/>
      <c r="D11" s="75" t="s">
        <v>17</v>
      </c>
      <c r="E11" s="75" t="s">
        <v>17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17</v>
      </c>
      <c r="L11" s="75" t="s">
        <v>17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17</v>
      </c>
      <c r="U11" s="75" t="s">
        <v>17</v>
      </c>
      <c r="V11" s="75" t="s">
        <v>17</v>
      </c>
      <c r="W11" s="75" t="s">
        <v>17</v>
      </c>
      <c r="X11" s="75" t="s">
        <v>17</v>
      </c>
      <c r="Y11" s="75" t="s">
        <v>17</v>
      </c>
      <c r="Z11" s="75" t="s">
        <v>17</v>
      </c>
      <c r="AA11" s="75" t="s">
        <v>17</v>
      </c>
      <c r="AB11" s="75" t="s">
        <v>17</v>
      </c>
      <c r="AC11" s="75" t="s">
        <v>17</v>
      </c>
      <c r="AD11" s="75" t="s">
        <v>17</v>
      </c>
      <c r="AE11" s="75" t="s">
        <v>17</v>
      </c>
      <c r="AF11" s="75" t="s">
        <v>17</v>
      </c>
      <c r="AG11" s="75" t="s">
        <v>17</v>
      </c>
      <c r="AH11" s="21">
        <f t="shared" si="0"/>
        <v>1</v>
      </c>
      <c r="AJ11" s="155" t="s">
        <v>6</v>
      </c>
      <c r="AK11" s="155"/>
      <c r="AL11" s="155">
        <v>50</v>
      </c>
      <c r="AM11" s="155"/>
      <c r="AN11" s="155"/>
    </row>
    <row r="12" spans="1:43" ht="15.75" customHeight="1" x14ac:dyDescent="0.3">
      <c r="A12" s="217" t="s">
        <v>26</v>
      </c>
      <c r="B12" s="218"/>
      <c r="C12" s="219"/>
      <c r="D12" s="75" t="s">
        <v>17</v>
      </c>
      <c r="E12" s="75" t="s">
        <v>17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17</v>
      </c>
      <c r="L12" s="75" t="s">
        <v>17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17</v>
      </c>
      <c r="U12" s="75" t="s">
        <v>17</v>
      </c>
      <c r="V12" s="75" t="s">
        <v>17</v>
      </c>
      <c r="W12" s="75" t="s">
        <v>17</v>
      </c>
      <c r="X12" s="75" t="s">
        <v>17</v>
      </c>
      <c r="Y12" s="75" t="s">
        <v>17</v>
      </c>
      <c r="Z12" s="75" t="s">
        <v>17</v>
      </c>
      <c r="AA12" s="75" t="s">
        <v>17</v>
      </c>
      <c r="AB12" s="75" t="s">
        <v>17</v>
      </c>
      <c r="AC12" s="75" t="s">
        <v>17</v>
      </c>
      <c r="AD12" s="75" t="s">
        <v>17</v>
      </c>
      <c r="AE12" s="75" t="s">
        <v>17</v>
      </c>
      <c r="AF12" s="75" t="s">
        <v>17</v>
      </c>
      <c r="AG12" s="75" t="s">
        <v>17</v>
      </c>
      <c r="AH12" s="21">
        <f t="shared" si="0"/>
        <v>1</v>
      </c>
      <c r="AJ12" s="155" t="s">
        <v>13</v>
      </c>
      <c r="AK12" s="155"/>
      <c r="AL12" s="155">
        <v>38</v>
      </c>
      <c r="AM12" s="155"/>
      <c r="AN12" s="155"/>
    </row>
    <row r="13" spans="1:43" ht="15.75" customHeight="1" x14ac:dyDescent="0.3">
      <c r="A13" s="217" t="s">
        <v>27</v>
      </c>
      <c r="B13" s="218"/>
      <c r="C13" s="219"/>
      <c r="D13" s="75" t="s">
        <v>17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17</v>
      </c>
      <c r="L13" s="75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17</v>
      </c>
      <c r="U13" s="75" t="s">
        <v>17</v>
      </c>
      <c r="V13" s="75" t="s">
        <v>17</v>
      </c>
      <c r="W13" s="75" t="s">
        <v>17</v>
      </c>
      <c r="X13" s="75" t="s">
        <v>17</v>
      </c>
      <c r="Y13" s="75" t="s">
        <v>17</v>
      </c>
      <c r="Z13" s="75" t="s">
        <v>17</v>
      </c>
      <c r="AA13" s="75" t="s">
        <v>17</v>
      </c>
      <c r="AB13" s="75" t="s">
        <v>17</v>
      </c>
      <c r="AC13" s="75" t="s">
        <v>17</v>
      </c>
      <c r="AD13" s="75" t="s">
        <v>17</v>
      </c>
      <c r="AE13" s="75" t="s">
        <v>17</v>
      </c>
      <c r="AF13" s="75" t="s">
        <v>17</v>
      </c>
      <c r="AG13" s="75" t="s">
        <v>17</v>
      </c>
      <c r="AH13" s="21">
        <f t="shared" si="0"/>
        <v>1</v>
      </c>
      <c r="AJ13" s="155" t="s">
        <v>12</v>
      </c>
      <c r="AK13" s="155"/>
      <c r="AL13" s="155">
        <v>62</v>
      </c>
      <c r="AM13" s="155"/>
      <c r="AN13" s="155"/>
    </row>
    <row r="14" spans="1:43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17</v>
      </c>
      <c r="L14" s="73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17</v>
      </c>
      <c r="U14" s="73" t="s">
        <v>17</v>
      </c>
      <c r="V14" s="73" t="s">
        <v>17</v>
      </c>
      <c r="W14" s="73" t="s">
        <v>17</v>
      </c>
      <c r="X14" s="73" t="s">
        <v>17</v>
      </c>
      <c r="Y14" s="73" t="s">
        <v>17</v>
      </c>
      <c r="Z14" s="73" t="s">
        <v>17</v>
      </c>
      <c r="AA14" s="73" t="s">
        <v>17</v>
      </c>
      <c r="AB14" s="73" t="s">
        <v>17</v>
      </c>
      <c r="AC14" s="73" t="s">
        <v>17</v>
      </c>
      <c r="AD14" s="73" t="s">
        <v>17</v>
      </c>
      <c r="AE14" s="73" t="s">
        <v>17</v>
      </c>
      <c r="AF14" s="73" t="s">
        <v>17</v>
      </c>
      <c r="AG14" s="73" t="s">
        <v>17</v>
      </c>
      <c r="AH14" s="17">
        <f t="shared" si="0"/>
        <v>1</v>
      </c>
      <c r="AJ14" s="155" t="s">
        <v>14</v>
      </c>
      <c r="AK14" s="155"/>
      <c r="AL14" s="155">
        <v>1</v>
      </c>
      <c r="AM14" s="155"/>
      <c r="AN14" s="155"/>
    </row>
    <row r="15" spans="1:43" ht="15.75" customHeight="1" x14ac:dyDescent="0.3">
      <c r="A15" s="214" t="s">
        <v>29</v>
      </c>
      <c r="B15" s="215"/>
      <c r="C15" s="216"/>
      <c r="D15" s="109" t="s">
        <v>17</v>
      </c>
      <c r="E15" s="109" t="s">
        <v>17</v>
      </c>
      <c r="F15" s="109" t="s">
        <v>17</v>
      </c>
      <c r="G15" s="109" t="s">
        <v>17</v>
      </c>
      <c r="H15" s="109" t="s">
        <v>17</v>
      </c>
      <c r="I15" s="109" t="s">
        <v>17</v>
      </c>
      <c r="J15" s="109" t="s">
        <v>17</v>
      </c>
      <c r="K15" s="109" t="s">
        <v>17</v>
      </c>
      <c r="L15" s="109" t="s">
        <v>17</v>
      </c>
      <c r="M15" s="109" t="s">
        <v>17</v>
      </c>
      <c r="N15" s="109" t="s">
        <v>17</v>
      </c>
      <c r="O15" s="109" t="s">
        <v>17</v>
      </c>
      <c r="P15" s="109" t="s">
        <v>17</v>
      </c>
      <c r="Q15" s="109" t="s">
        <v>17</v>
      </c>
      <c r="R15" s="109" t="s">
        <v>17</v>
      </c>
      <c r="S15" s="109" t="s">
        <v>17</v>
      </c>
      <c r="T15" s="109" t="s">
        <v>17</v>
      </c>
      <c r="U15" s="109" t="s">
        <v>17</v>
      </c>
      <c r="V15" s="109" t="s">
        <v>17</v>
      </c>
      <c r="W15" s="109" t="s">
        <v>17</v>
      </c>
      <c r="X15" s="109" t="s">
        <v>17</v>
      </c>
      <c r="Y15" s="109" t="s">
        <v>17</v>
      </c>
      <c r="Z15" s="109" t="s">
        <v>17</v>
      </c>
      <c r="AA15" s="109" t="s">
        <v>17</v>
      </c>
      <c r="AB15" s="109" t="s">
        <v>17</v>
      </c>
      <c r="AC15" s="109" t="s">
        <v>17</v>
      </c>
      <c r="AD15" s="109" t="s">
        <v>17</v>
      </c>
      <c r="AE15" s="109" t="s">
        <v>17</v>
      </c>
      <c r="AF15" s="109" t="s">
        <v>17</v>
      </c>
      <c r="AG15" s="109" t="s">
        <v>17</v>
      </c>
      <c r="AH15" s="13">
        <f t="shared" si="0"/>
        <v>1</v>
      </c>
      <c r="AJ15" s="155" t="s">
        <v>19</v>
      </c>
      <c r="AK15" s="155"/>
      <c r="AL15" s="155">
        <v>8</v>
      </c>
      <c r="AM15" s="155"/>
      <c r="AN15" s="155"/>
    </row>
    <row r="16" spans="1:43" ht="15.75" customHeight="1" x14ac:dyDescent="0.3">
      <c r="A16" s="217" t="s">
        <v>31</v>
      </c>
      <c r="B16" s="218"/>
      <c r="C16" s="219"/>
      <c r="D16" s="108" t="s">
        <v>17</v>
      </c>
      <c r="E16" s="108" t="s">
        <v>17</v>
      </c>
      <c r="F16" s="108" t="s">
        <v>17</v>
      </c>
      <c r="G16" s="108" t="s">
        <v>17</v>
      </c>
      <c r="H16" s="108" t="s">
        <v>17</v>
      </c>
      <c r="I16" s="108" t="s">
        <v>17</v>
      </c>
      <c r="J16" s="108" t="s">
        <v>17</v>
      </c>
      <c r="K16" s="108" t="s">
        <v>17</v>
      </c>
      <c r="L16" s="108" t="s">
        <v>17</v>
      </c>
      <c r="M16" s="108" t="s">
        <v>17</v>
      </c>
      <c r="N16" s="108" t="s">
        <v>17</v>
      </c>
      <c r="O16" s="108" t="s">
        <v>17</v>
      </c>
      <c r="P16" s="108" t="s">
        <v>17</v>
      </c>
      <c r="Q16" s="108" t="s">
        <v>17</v>
      </c>
      <c r="R16" s="108" t="s">
        <v>17</v>
      </c>
      <c r="S16" s="108" t="s">
        <v>17</v>
      </c>
      <c r="T16" s="108" t="s">
        <v>17</v>
      </c>
      <c r="U16" s="108" t="s">
        <v>17</v>
      </c>
      <c r="V16" s="108" t="s">
        <v>17</v>
      </c>
      <c r="W16" s="108" t="s">
        <v>17</v>
      </c>
      <c r="X16" s="108" t="s">
        <v>17</v>
      </c>
      <c r="Y16" s="108" t="s">
        <v>17</v>
      </c>
      <c r="Z16" s="108" t="s">
        <v>17</v>
      </c>
      <c r="AA16" s="108" t="s">
        <v>17</v>
      </c>
      <c r="AB16" s="108" t="s">
        <v>17</v>
      </c>
      <c r="AC16" s="108" t="s">
        <v>17</v>
      </c>
      <c r="AD16" s="108" t="s">
        <v>17</v>
      </c>
      <c r="AE16" s="108" t="s">
        <v>17</v>
      </c>
      <c r="AF16" s="108" t="s">
        <v>17</v>
      </c>
      <c r="AG16" s="108" t="s">
        <v>17</v>
      </c>
      <c r="AH16" s="21">
        <f t="shared" si="0"/>
        <v>1</v>
      </c>
      <c r="AJ16" s="155" t="s">
        <v>32</v>
      </c>
      <c r="AK16" s="155"/>
      <c r="AL16" s="155">
        <f>SUM(AL10:AL15)</f>
        <v>840</v>
      </c>
      <c r="AM16" s="155"/>
      <c r="AN16" s="155"/>
    </row>
    <row r="17" spans="1:40" ht="15.75" customHeight="1" x14ac:dyDescent="0.3">
      <c r="A17" s="205" t="s">
        <v>33</v>
      </c>
      <c r="B17" s="206"/>
      <c r="C17" s="207"/>
      <c r="D17" s="108" t="s">
        <v>17</v>
      </c>
      <c r="E17" s="108" t="s">
        <v>17</v>
      </c>
      <c r="F17" s="108" t="s">
        <v>17</v>
      </c>
      <c r="G17" s="108" t="s">
        <v>17</v>
      </c>
      <c r="H17" s="108" t="s">
        <v>17</v>
      </c>
      <c r="I17" s="108" t="s">
        <v>17</v>
      </c>
      <c r="J17" s="108" t="s">
        <v>17</v>
      </c>
      <c r="K17" s="108" t="s">
        <v>17</v>
      </c>
      <c r="L17" s="108" t="s">
        <v>17</v>
      </c>
      <c r="M17" s="108" t="s">
        <v>17</v>
      </c>
      <c r="N17" s="108" t="s">
        <v>17</v>
      </c>
      <c r="O17" s="108" t="s">
        <v>17</v>
      </c>
      <c r="P17" s="108" t="s">
        <v>17</v>
      </c>
      <c r="Q17" s="108" t="s">
        <v>17</v>
      </c>
      <c r="R17" s="108" t="s">
        <v>17</v>
      </c>
      <c r="S17" s="108" t="s">
        <v>17</v>
      </c>
      <c r="T17" s="108" t="s">
        <v>17</v>
      </c>
      <c r="U17" s="108" t="s">
        <v>17</v>
      </c>
      <c r="V17" s="108" t="s">
        <v>17</v>
      </c>
      <c r="W17" s="108" t="s">
        <v>17</v>
      </c>
      <c r="X17" s="108" t="s">
        <v>17</v>
      </c>
      <c r="Y17" s="108" t="s">
        <v>17</v>
      </c>
      <c r="Z17" s="108" t="s">
        <v>17</v>
      </c>
      <c r="AA17" s="108" t="s">
        <v>17</v>
      </c>
      <c r="AB17" s="108" t="s">
        <v>17</v>
      </c>
      <c r="AC17" s="108" t="s">
        <v>17</v>
      </c>
      <c r="AD17" s="108" t="s">
        <v>17</v>
      </c>
      <c r="AE17" s="108" t="s">
        <v>17</v>
      </c>
      <c r="AF17" s="108" t="s">
        <v>17</v>
      </c>
      <c r="AG17" s="108" t="s">
        <v>17</v>
      </c>
      <c r="AH17" s="17">
        <f t="shared" si="0"/>
        <v>1</v>
      </c>
      <c r="AJ17" s="155"/>
      <c r="AK17" s="155"/>
      <c r="AL17" s="155"/>
      <c r="AM17" s="155"/>
      <c r="AN17" s="155"/>
    </row>
    <row r="18" spans="1:40" ht="15.75" customHeight="1" x14ac:dyDescent="0.3">
      <c r="A18" s="214" t="s">
        <v>34</v>
      </c>
      <c r="B18" s="215"/>
      <c r="C18" s="216"/>
      <c r="D18" s="109" t="s">
        <v>17</v>
      </c>
      <c r="E18" s="109" t="s">
        <v>17</v>
      </c>
      <c r="F18" s="109" t="s">
        <v>17</v>
      </c>
      <c r="G18" s="109" t="s">
        <v>17</v>
      </c>
      <c r="H18" s="109" t="s">
        <v>17</v>
      </c>
      <c r="I18" s="109" t="s">
        <v>17</v>
      </c>
      <c r="J18" s="109" t="s">
        <v>17</v>
      </c>
      <c r="K18" s="109" t="s">
        <v>17</v>
      </c>
      <c r="L18" s="109" t="s">
        <v>17</v>
      </c>
      <c r="M18" s="109" t="s">
        <v>17</v>
      </c>
      <c r="N18" s="109" t="s">
        <v>17</v>
      </c>
      <c r="O18" s="109" t="s">
        <v>17</v>
      </c>
      <c r="P18" s="109" t="s">
        <v>17</v>
      </c>
      <c r="Q18" s="109" t="s">
        <v>17</v>
      </c>
      <c r="R18" s="109" t="s">
        <v>17</v>
      </c>
      <c r="S18" s="109" t="s">
        <v>17</v>
      </c>
      <c r="T18" s="109" t="s">
        <v>17</v>
      </c>
      <c r="U18" s="109" t="s">
        <v>17</v>
      </c>
      <c r="V18" s="74" t="s">
        <v>17</v>
      </c>
      <c r="W18" s="74" t="s">
        <v>17</v>
      </c>
      <c r="X18" s="74" t="s">
        <v>17</v>
      </c>
      <c r="Y18" s="74" t="s">
        <v>17</v>
      </c>
      <c r="Z18" s="74" t="s">
        <v>17</v>
      </c>
      <c r="AA18" s="74" t="s">
        <v>17</v>
      </c>
      <c r="AB18" s="74" t="s">
        <v>17</v>
      </c>
      <c r="AC18" s="74" t="s">
        <v>17</v>
      </c>
      <c r="AD18" s="74" t="s">
        <v>17</v>
      </c>
      <c r="AE18" s="74" t="s">
        <v>17</v>
      </c>
      <c r="AF18" s="74" t="s">
        <v>17</v>
      </c>
      <c r="AG18" s="74" t="s">
        <v>17</v>
      </c>
      <c r="AH18" s="13">
        <f t="shared" si="0"/>
        <v>1</v>
      </c>
      <c r="AJ18" s="155"/>
      <c r="AK18" s="155"/>
      <c r="AL18" s="155"/>
      <c r="AM18" s="155"/>
      <c r="AN18" s="155"/>
    </row>
    <row r="19" spans="1:40" ht="15.75" customHeight="1" x14ac:dyDescent="0.3">
      <c r="A19" s="217" t="s">
        <v>35</v>
      </c>
      <c r="B19" s="218"/>
      <c r="C19" s="219"/>
      <c r="D19" s="108" t="s">
        <v>17</v>
      </c>
      <c r="E19" s="108" t="s">
        <v>17</v>
      </c>
      <c r="F19" s="108" t="s">
        <v>17</v>
      </c>
      <c r="G19" s="108" t="s">
        <v>17</v>
      </c>
      <c r="H19" s="108" t="s">
        <v>17</v>
      </c>
      <c r="I19" s="108" t="s">
        <v>17</v>
      </c>
      <c r="J19" s="108" t="s">
        <v>17</v>
      </c>
      <c r="K19" s="108" t="s">
        <v>17</v>
      </c>
      <c r="L19" s="108" t="s">
        <v>17</v>
      </c>
      <c r="M19" s="108" t="s">
        <v>17</v>
      </c>
      <c r="N19" s="108" t="s">
        <v>17</v>
      </c>
      <c r="O19" s="108" t="s">
        <v>17</v>
      </c>
      <c r="P19" s="108" t="s">
        <v>17</v>
      </c>
      <c r="Q19" s="108" t="s">
        <v>17</v>
      </c>
      <c r="R19" s="108" t="s">
        <v>17</v>
      </c>
      <c r="S19" s="108" t="s">
        <v>17</v>
      </c>
      <c r="T19" s="108" t="s">
        <v>17</v>
      </c>
      <c r="U19" s="108" t="s">
        <v>17</v>
      </c>
      <c r="V19" s="75" t="s">
        <v>17</v>
      </c>
      <c r="W19" s="75" t="s">
        <v>17</v>
      </c>
      <c r="X19" s="75" t="s">
        <v>17</v>
      </c>
      <c r="Y19" s="75" t="s">
        <v>17</v>
      </c>
      <c r="Z19" s="75" t="s">
        <v>17</v>
      </c>
      <c r="AA19" s="75" t="s">
        <v>17</v>
      </c>
      <c r="AB19" s="75" t="s">
        <v>17</v>
      </c>
      <c r="AC19" s="75" t="s">
        <v>17</v>
      </c>
      <c r="AD19" s="75" t="s">
        <v>17</v>
      </c>
      <c r="AE19" s="75" t="s">
        <v>17</v>
      </c>
      <c r="AF19" s="75" t="s">
        <v>17</v>
      </c>
      <c r="AG19" s="75" t="s">
        <v>17</v>
      </c>
      <c r="AH19" s="21">
        <f t="shared" si="0"/>
        <v>1</v>
      </c>
      <c r="AJ19" s="155"/>
      <c r="AK19" s="155"/>
      <c r="AL19" s="155"/>
      <c r="AM19" s="155"/>
      <c r="AN19" s="155"/>
    </row>
    <row r="20" spans="1:40" ht="15.75" customHeight="1" x14ac:dyDescent="0.3">
      <c r="A20" s="217" t="s">
        <v>36</v>
      </c>
      <c r="B20" s="218"/>
      <c r="C20" s="219"/>
      <c r="D20" s="108" t="s">
        <v>17</v>
      </c>
      <c r="E20" s="108" t="s">
        <v>17</v>
      </c>
      <c r="F20" s="108" t="s">
        <v>17</v>
      </c>
      <c r="G20" s="108" t="s">
        <v>17</v>
      </c>
      <c r="H20" s="108" t="s">
        <v>17</v>
      </c>
      <c r="I20" s="108" t="s">
        <v>17</v>
      </c>
      <c r="J20" s="108" t="s">
        <v>17</v>
      </c>
      <c r="K20" s="108" t="s">
        <v>17</v>
      </c>
      <c r="L20" s="108" t="s">
        <v>17</v>
      </c>
      <c r="M20" s="108" t="s">
        <v>17</v>
      </c>
      <c r="N20" s="108" t="s">
        <v>17</v>
      </c>
      <c r="O20" s="108" t="s">
        <v>17</v>
      </c>
      <c r="P20" s="108" t="s">
        <v>17</v>
      </c>
      <c r="Q20" s="108" t="s">
        <v>17</v>
      </c>
      <c r="R20" s="108" t="s">
        <v>17</v>
      </c>
      <c r="S20" s="108" t="s">
        <v>17</v>
      </c>
      <c r="T20" s="108" t="s">
        <v>17</v>
      </c>
      <c r="U20" s="108" t="s">
        <v>17</v>
      </c>
      <c r="V20" s="75" t="s">
        <v>17</v>
      </c>
      <c r="W20" s="75" t="s">
        <v>17</v>
      </c>
      <c r="X20" s="75" t="s">
        <v>17</v>
      </c>
      <c r="Y20" s="75" t="s">
        <v>17</v>
      </c>
      <c r="Z20" s="75" t="s">
        <v>17</v>
      </c>
      <c r="AA20" s="75" t="s">
        <v>17</v>
      </c>
      <c r="AB20" s="75" t="s">
        <v>17</v>
      </c>
      <c r="AC20" s="75" t="s">
        <v>17</v>
      </c>
      <c r="AD20" s="75" t="s">
        <v>17</v>
      </c>
      <c r="AE20" s="75" t="s">
        <v>17</v>
      </c>
      <c r="AF20" s="75" t="s">
        <v>17</v>
      </c>
      <c r="AG20" s="75" t="s">
        <v>17</v>
      </c>
      <c r="AH20" s="21">
        <f t="shared" si="0"/>
        <v>1</v>
      </c>
      <c r="AJ20" s="155"/>
      <c r="AK20" s="155"/>
      <c r="AL20" s="155"/>
      <c r="AM20" s="155"/>
      <c r="AN20" s="155"/>
    </row>
    <row r="21" spans="1:40" ht="15.75" customHeight="1" x14ac:dyDescent="0.3">
      <c r="A21" s="205" t="s">
        <v>37</v>
      </c>
      <c r="B21" s="206"/>
      <c r="C21" s="207"/>
      <c r="D21" s="110" t="s">
        <v>17</v>
      </c>
      <c r="E21" s="110" t="s">
        <v>17</v>
      </c>
      <c r="F21" s="110" t="s">
        <v>17</v>
      </c>
      <c r="G21" s="110" t="s">
        <v>17</v>
      </c>
      <c r="H21" s="110" t="s">
        <v>17</v>
      </c>
      <c r="I21" s="110" t="s">
        <v>17</v>
      </c>
      <c r="J21" s="110" t="s">
        <v>17</v>
      </c>
      <c r="K21" s="110" t="s">
        <v>17</v>
      </c>
      <c r="L21" s="110" t="s">
        <v>17</v>
      </c>
      <c r="M21" s="110" t="s">
        <v>17</v>
      </c>
      <c r="N21" s="110" t="s">
        <v>17</v>
      </c>
      <c r="O21" s="110" t="s">
        <v>17</v>
      </c>
      <c r="P21" s="110" t="s">
        <v>17</v>
      </c>
      <c r="Q21" s="110" t="s">
        <v>17</v>
      </c>
      <c r="R21" s="110" t="s">
        <v>17</v>
      </c>
      <c r="S21" s="110" t="s">
        <v>17</v>
      </c>
      <c r="T21" s="110" t="s">
        <v>17</v>
      </c>
      <c r="U21" s="110" t="s">
        <v>17</v>
      </c>
      <c r="V21" s="73" t="s">
        <v>17</v>
      </c>
      <c r="W21" s="73" t="s">
        <v>17</v>
      </c>
      <c r="X21" s="73" t="s">
        <v>17</v>
      </c>
      <c r="Y21" s="73" t="s">
        <v>17</v>
      </c>
      <c r="Z21" s="73" t="s">
        <v>17</v>
      </c>
      <c r="AA21" s="73" t="s">
        <v>17</v>
      </c>
      <c r="AB21" s="73" t="s">
        <v>17</v>
      </c>
      <c r="AC21" s="73" t="s">
        <v>17</v>
      </c>
      <c r="AD21" s="73" t="s">
        <v>17</v>
      </c>
      <c r="AE21" s="73" t="s">
        <v>17</v>
      </c>
      <c r="AF21" s="73" t="s">
        <v>17</v>
      </c>
      <c r="AG21" s="73" t="s">
        <v>17</v>
      </c>
      <c r="AH21" s="17">
        <f t="shared" si="0"/>
        <v>1</v>
      </c>
      <c r="AJ21" s="155"/>
      <c r="AK21" s="155"/>
      <c r="AL21" s="155"/>
      <c r="AM21" s="155"/>
      <c r="AN21" s="155"/>
    </row>
    <row r="22" spans="1:40" ht="15.75" customHeight="1" x14ac:dyDescent="0.3">
      <c r="A22" s="211" t="s">
        <v>38</v>
      </c>
      <c r="B22" s="212"/>
      <c r="C22" s="213"/>
      <c r="D22" s="76" t="s">
        <v>17</v>
      </c>
      <c r="E22" s="76" t="s">
        <v>17</v>
      </c>
      <c r="F22" s="76" t="s">
        <v>17</v>
      </c>
      <c r="G22" s="76" t="s">
        <v>17</v>
      </c>
      <c r="H22" s="76" t="s">
        <v>17</v>
      </c>
      <c r="I22" s="76" t="s">
        <v>19</v>
      </c>
      <c r="J22" s="76" t="s">
        <v>19</v>
      </c>
      <c r="K22" s="76" t="s">
        <v>19</v>
      </c>
      <c r="L22" s="76" t="s">
        <v>19</v>
      </c>
      <c r="M22" s="76" t="s">
        <v>19</v>
      </c>
      <c r="N22" s="76" t="s">
        <v>19</v>
      </c>
      <c r="O22" s="76" t="s">
        <v>19</v>
      </c>
      <c r="P22" s="24" t="s">
        <v>17</v>
      </c>
      <c r="Q22" s="24" t="s">
        <v>17</v>
      </c>
      <c r="R22" s="24" t="s">
        <v>17</v>
      </c>
      <c r="S22" s="24" t="s">
        <v>17</v>
      </c>
      <c r="T22" s="24" t="s">
        <v>17</v>
      </c>
      <c r="U22" s="24" t="s">
        <v>17</v>
      </c>
      <c r="V22" s="24" t="s">
        <v>17</v>
      </c>
      <c r="W22" s="24" t="s">
        <v>17</v>
      </c>
      <c r="X22" s="24" t="s">
        <v>19</v>
      </c>
      <c r="Y22" s="24" t="s">
        <v>17</v>
      </c>
      <c r="Z22" s="24" t="s">
        <v>17</v>
      </c>
      <c r="AA22" s="24" t="s">
        <v>14</v>
      </c>
      <c r="AB22" s="24" t="s">
        <v>17</v>
      </c>
      <c r="AC22" s="24" t="s">
        <v>17</v>
      </c>
      <c r="AD22" s="24" t="s">
        <v>17</v>
      </c>
      <c r="AE22" s="24" t="s">
        <v>17</v>
      </c>
      <c r="AF22" s="24" t="s">
        <v>17</v>
      </c>
      <c r="AG22" s="24" t="s">
        <v>17</v>
      </c>
      <c r="AH22" s="19">
        <f t="shared" si="0"/>
        <v>0.73333333333333328</v>
      </c>
      <c r="AJ22" s="155"/>
      <c r="AK22" s="155"/>
      <c r="AL22" s="155"/>
      <c r="AM22" s="155"/>
      <c r="AN22" s="155"/>
    </row>
    <row r="23" spans="1:40" ht="15.75" customHeight="1" x14ac:dyDescent="0.3">
      <c r="A23" s="214" t="s">
        <v>39</v>
      </c>
      <c r="B23" s="215"/>
      <c r="C23" s="216"/>
      <c r="D23" s="22" t="s">
        <v>17</v>
      </c>
      <c r="E23" s="22" t="s">
        <v>17</v>
      </c>
      <c r="F23" s="22" t="s">
        <v>17</v>
      </c>
      <c r="G23" s="22" t="s">
        <v>17</v>
      </c>
      <c r="H23" s="22" t="s">
        <v>17</v>
      </c>
      <c r="I23" s="22" t="s">
        <v>17</v>
      </c>
      <c r="J23" s="22" t="s">
        <v>17</v>
      </c>
      <c r="K23" s="22" t="s">
        <v>17</v>
      </c>
      <c r="L23" s="22" t="s">
        <v>17</v>
      </c>
      <c r="M23" s="22" t="s">
        <v>17</v>
      </c>
      <c r="N23" s="22" t="s">
        <v>17</v>
      </c>
      <c r="O23" s="22" t="s">
        <v>17</v>
      </c>
      <c r="P23" s="22" t="s">
        <v>17</v>
      </c>
      <c r="Q23" s="22" t="s">
        <v>17</v>
      </c>
      <c r="R23" s="22" t="s">
        <v>17</v>
      </c>
      <c r="S23" s="22" t="s">
        <v>17</v>
      </c>
      <c r="T23" s="22" t="s">
        <v>17</v>
      </c>
      <c r="U23" s="22" t="s">
        <v>17</v>
      </c>
      <c r="V23" s="22" t="s">
        <v>17</v>
      </c>
      <c r="W23" s="22" t="s">
        <v>17</v>
      </c>
      <c r="X23" s="22" t="s">
        <v>17</v>
      </c>
      <c r="Y23" s="22" t="s">
        <v>17</v>
      </c>
      <c r="Z23" s="22" t="s">
        <v>17</v>
      </c>
      <c r="AA23" s="22" t="s">
        <v>17</v>
      </c>
      <c r="AB23" s="22" t="s">
        <v>17</v>
      </c>
      <c r="AC23" s="22" t="s">
        <v>17</v>
      </c>
      <c r="AD23" s="22" t="s">
        <v>17</v>
      </c>
      <c r="AE23" s="22" t="s">
        <v>17</v>
      </c>
      <c r="AF23" s="22" t="s">
        <v>17</v>
      </c>
      <c r="AG23" s="22" t="s">
        <v>17</v>
      </c>
      <c r="AH23" s="13">
        <f t="shared" si="0"/>
        <v>1</v>
      </c>
      <c r="AJ23" s="155"/>
      <c r="AK23" s="155"/>
      <c r="AL23" s="155"/>
      <c r="AM23" s="155"/>
      <c r="AN23" s="155"/>
    </row>
    <row r="24" spans="1:40" ht="15.75" customHeight="1" x14ac:dyDescent="0.3">
      <c r="A24" s="205" t="s">
        <v>40</v>
      </c>
      <c r="B24" s="206"/>
      <c r="C24" s="207"/>
      <c r="D24" s="15" t="s">
        <v>17</v>
      </c>
      <c r="E24" s="15" t="s">
        <v>17</v>
      </c>
      <c r="F24" s="15" t="s">
        <v>17</v>
      </c>
      <c r="G24" s="15" t="s">
        <v>17</v>
      </c>
      <c r="H24" s="15" t="s">
        <v>17</v>
      </c>
      <c r="I24" s="15" t="s">
        <v>17</v>
      </c>
      <c r="J24" s="15" t="s">
        <v>17</v>
      </c>
      <c r="K24" s="15" t="s">
        <v>17</v>
      </c>
      <c r="L24" s="15" t="s">
        <v>17</v>
      </c>
      <c r="M24" s="15" t="s">
        <v>17</v>
      </c>
      <c r="N24" s="15" t="s">
        <v>17</v>
      </c>
      <c r="O24" s="15" t="s">
        <v>17</v>
      </c>
      <c r="P24" s="15" t="s">
        <v>17</v>
      </c>
      <c r="Q24" s="15" t="s">
        <v>17</v>
      </c>
      <c r="R24" s="15" t="s">
        <v>17</v>
      </c>
      <c r="S24" s="15" t="s">
        <v>17</v>
      </c>
      <c r="T24" s="15" t="s">
        <v>17</v>
      </c>
      <c r="U24" s="15" t="s">
        <v>17</v>
      </c>
      <c r="V24" s="15" t="s">
        <v>17</v>
      </c>
      <c r="W24" s="15" t="s">
        <v>17</v>
      </c>
      <c r="X24" s="15" t="s">
        <v>17</v>
      </c>
      <c r="Y24" s="14" t="s">
        <v>17</v>
      </c>
      <c r="Z24" s="14" t="s">
        <v>17</v>
      </c>
      <c r="AA24" s="14" t="s">
        <v>17</v>
      </c>
      <c r="AB24" s="14" t="s">
        <v>17</v>
      </c>
      <c r="AC24" s="14" t="s">
        <v>17</v>
      </c>
      <c r="AD24" s="14" t="s">
        <v>17</v>
      </c>
      <c r="AE24" s="14" t="s">
        <v>17</v>
      </c>
      <c r="AF24" s="14" t="s">
        <v>17</v>
      </c>
      <c r="AG24" s="14" t="s">
        <v>17</v>
      </c>
      <c r="AH24" s="17">
        <f t="shared" si="0"/>
        <v>1</v>
      </c>
      <c r="AJ24" s="155"/>
      <c r="AK24" s="155"/>
      <c r="AL24" s="155"/>
      <c r="AM24" s="155"/>
      <c r="AN24" s="155"/>
    </row>
    <row r="25" spans="1:40" ht="15.75" customHeight="1" x14ac:dyDescent="0.3">
      <c r="A25" s="211" t="s">
        <v>41</v>
      </c>
      <c r="B25" s="212"/>
      <c r="C25" s="213"/>
      <c r="D25" s="25" t="s">
        <v>17</v>
      </c>
      <c r="E25" s="25" t="s">
        <v>17</v>
      </c>
      <c r="F25" s="25" t="s">
        <v>17</v>
      </c>
      <c r="G25" s="25" t="s">
        <v>17</v>
      </c>
      <c r="H25" s="25" t="s">
        <v>17</v>
      </c>
      <c r="I25" s="25" t="s">
        <v>17</v>
      </c>
      <c r="J25" s="25" t="s">
        <v>17</v>
      </c>
      <c r="K25" s="25" t="s">
        <v>17</v>
      </c>
      <c r="L25" s="25" t="s">
        <v>17</v>
      </c>
      <c r="M25" s="25" t="s">
        <v>17</v>
      </c>
      <c r="N25" s="25" t="s">
        <v>17</v>
      </c>
      <c r="O25" s="25" t="s">
        <v>17</v>
      </c>
      <c r="P25" s="25" t="s">
        <v>17</v>
      </c>
      <c r="Q25" s="25" t="s">
        <v>17</v>
      </c>
      <c r="R25" s="25" t="s">
        <v>17</v>
      </c>
      <c r="S25" s="25" t="s">
        <v>17</v>
      </c>
      <c r="T25" s="25" t="s">
        <v>17</v>
      </c>
      <c r="U25" s="25" t="s">
        <v>17</v>
      </c>
      <c r="V25" s="25" t="s">
        <v>17</v>
      </c>
      <c r="W25" s="25" t="s">
        <v>17</v>
      </c>
      <c r="X25" s="25" t="s">
        <v>17</v>
      </c>
      <c r="Y25" s="25" t="s">
        <v>17</v>
      </c>
      <c r="Z25" s="25" t="s">
        <v>17</v>
      </c>
      <c r="AA25" s="25" t="s">
        <v>17</v>
      </c>
      <c r="AB25" s="25" t="s">
        <v>17</v>
      </c>
      <c r="AC25" s="25" t="s">
        <v>17</v>
      </c>
      <c r="AD25" s="25" t="s">
        <v>17</v>
      </c>
      <c r="AE25" s="25" t="s">
        <v>17</v>
      </c>
      <c r="AF25" s="25" t="s">
        <v>17</v>
      </c>
      <c r="AG25" s="25" t="s">
        <v>17</v>
      </c>
      <c r="AH25" s="19">
        <f t="shared" si="0"/>
        <v>1</v>
      </c>
      <c r="AJ25" s="155"/>
      <c r="AK25" s="155"/>
      <c r="AL25" s="155"/>
      <c r="AM25" s="155"/>
      <c r="AN25" s="155"/>
    </row>
    <row r="26" spans="1:40" ht="15.75" customHeight="1" x14ac:dyDescent="0.3">
      <c r="A26" s="211" t="s">
        <v>42</v>
      </c>
      <c r="B26" s="212"/>
      <c r="C26" s="213"/>
      <c r="D26" s="25" t="s">
        <v>17</v>
      </c>
      <c r="E26" s="25" t="s">
        <v>17</v>
      </c>
      <c r="F26" s="25" t="s">
        <v>17</v>
      </c>
      <c r="G26" s="25" t="s">
        <v>17</v>
      </c>
      <c r="H26" s="25" t="s">
        <v>17</v>
      </c>
      <c r="I26" s="25" t="s">
        <v>17</v>
      </c>
      <c r="J26" s="25" t="s">
        <v>17</v>
      </c>
      <c r="K26" s="25" t="s">
        <v>17</v>
      </c>
      <c r="L26" s="25" t="s">
        <v>17</v>
      </c>
      <c r="M26" s="25" t="s">
        <v>17</v>
      </c>
      <c r="N26" s="25" t="s">
        <v>17</v>
      </c>
      <c r="O26" s="25" t="s">
        <v>17</v>
      </c>
      <c r="P26" s="25" t="s">
        <v>17</v>
      </c>
      <c r="Q26" s="25" t="s">
        <v>17</v>
      </c>
      <c r="R26" s="25" t="s">
        <v>17</v>
      </c>
      <c r="S26" s="25" t="s">
        <v>17</v>
      </c>
      <c r="T26" s="25" t="s">
        <v>17</v>
      </c>
      <c r="U26" s="25" t="s">
        <v>17</v>
      </c>
      <c r="V26" s="25" t="s">
        <v>17</v>
      </c>
      <c r="W26" s="25" t="s">
        <v>17</v>
      </c>
      <c r="X26" s="25" t="s">
        <v>17</v>
      </c>
      <c r="Y26" s="25" t="s">
        <v>17</v>
      </c>
      <c r="Z26" s="25" t="s">
        <v>17</v>
      </c>
      <c r="AA26" s="25" t="s">
        <v>17</v>
      </c>
      <c r="AB26" s="25" t="s">
        <v>17</v>
      </c>
      <c r="AC26" s="25" t="s">
        <v>17</v>
      </c>
      <c r="AD26" s="25" t="s">
        <v>17</v>
      </c>
      <c r="AE26" s="25" t="s">
        <v>17</v>
      </c>
      <c r="AF26" s="25" t="s">
        <v>17</v>
      </c>
      <c r="AG26" s="25" t="s">
        <v>17</v>
      </c>
      <c r="AH26" s="19">
        <f t="shared" si="0"/>
        <v>1</v>
      </c>
      <c r="AJ26" s="155"/>
      <c r="AK26" s="155"/>
      <c r="AL26" s="155"/>
      <c r="AM26" s="155"/>
      <c r="AN26" s="155"/>
    </row>
    <row r="27" spans="1:40" ht="15.75" customHeight="1" x14ac:dyDescent="0.3">
      <c r="A27" s="208" t="s">
        <v>43</v>
      </c>
      <c r="B27" s="209"/>
      <c r="C27" s="210"/>
      <c r="D27" s="72" t="s">
        <v>6</v>
      </c>
      <c r="E27" s="72" t="s">
        <v>6</v>
      </c>
      <c r="F27" s="72" t="s">
        <v>6</v>
      </c>
      <c r="G27" s="72" t="s">
        <v>13</v>
      </c>
      <c r="H27" s="72" t="s">
        <v>12</v>
      </c>
      <c r="I27" s="72" t="s">
        <v>12</v>
      </c>
      <c r="J27" s="72" t="s">
        <v>6</v>
      </c>
      <c r="K27" s="72" t="s">
        <v>6</v>
      </c>
      <c r="L27" s="72" t="s">
        <v>12</v>
      </c>
      <c r="M27" s="72" t="s">
        <v>12</v>
      </c>
      <c r="N27" s="72" t="s">
        <v>12</v>
      </c>
      <c r="O27" s="72" t="s">
        <v>13</v>
      </c>
      <c r="P27" s="72" t="s">
        <v>12</v>
      </c>
      <c r="Q27" s="72" t="s">
        <v>13</v>
      </c>
      <c r="R27" s="72" t="s">
        <v>12</v>
      </c>
      <c r="S27" s="72" t="s">
        <v>13</v>
      </c>
      <c r="T27" s="72" t="s">
        <v>13</v>
      </c>
      <c r="U27" s="72" t="s">
        <v>6</v>
      </c>
      <c r="V27" s="72" t="s">
        <v>12</v>
      </c>
      <c r="W27" s="72" t="s">
        <v>12</v>
      </c>
      <c r="X27" s="72" t="s">
        <v>12</v>
      </c>
      <c r="Y27" s="72" t="s">
        <v>13</v>
      </c>
      <c r="Z27" s="72" t="s">
        <v>12</v>
      </c>
      <c r="AA27" s="72" t="s">
        <v>12</v>
      </c>
      <c r="AB27" s="72" t="s">
        <v>6</v>
      </c>
      <c r="AC27" s="72" t="s">
        <v>6</v>
      </c>
      <c r="AD27" s="72" t="s">
        <v>6</v>
      </c>
      <c r="AE27" s="72" t="s">
        <v>6</v>
      </c>
      <c r="AF27" s="72" t="s">
        <v>13</v>
      </c>
      <c r="AG27" s="72" t="s">
        <v>13</v>
      </c>
      <c r="AH27" s="13">
        <f t="shared" si="0"/>
        <v>1</v>
      </c>
      <c r="AJ27" s="168" t="s">
        <v>44</v>
      </c>
      <c r="AK27" s="153" t="s">
        <v>45</v>
      </c>
      <c r="AL27" s="169" t="s">
        <v>8</v>
      </c>
      <c r="AM27" s="170" t="s">
        <v>46</v>
      </c>
      <c r="AN27" s="171" t="s">
        <v>47</v>
      </c>
    </row>
    <row r="28" spans="1:40" ht="15.75" customHeight="1" x14ac:dyDescent="0.3">
      <c r="A28" s="223" t="s">
        <v>48</v>
      </c>
      <c r="B28" s="224"/>
      <c r="C28" s="225"/>
      <c r="D28" s="28" t="s">
        <v>119</v>
      </c>
      <c r="E28" s="28" t="s">
        <v>49</v>
      </c>
      <c r="F28" s="28">
        <v>3</v>
      </c>
      <c r="G28" s="28" t="s">
        <v>50</v>
      </c>
      <c r="H28" s="28">
        <v>2</v>
      </c>
      <c r="I28" s="28">
        <v>3</v>
      </c>
      <c r="J28" s="28">
        <v>4</v>
      </c>
      <c r="K28" s="28">
        <v>4</v>
      </c>
      <c r="L28" s="28">
        <v>3</v>
      </c>
      <c r="M28" s="28">
        <v>3</v>
      </c>
      <c r="N28" s="28">
        <v>3</v>
      </c>
      <c r="O28" s="28">
        <v>2</v>
      </c>
      <c r="P28" s="28" t="s">
        <v>50</v>
      </c>
      <c r="Q28" s="91">
        <v>3</v>
      </c>
      <c r="R28" s="28">
        <v>3</v>
      </c>
      <c r="S28" s="91">
        <v>3</v>
      </c>
      <c r="T28" s="91">
        <v>3</v>
      </c>
      <c r="U28" s="91">
        <v>3</v>
      </c>
      <c r="V28" s="28" t="s">
        <v>139</v>
      </c>
      <c r="W28" s="28">
        <v>3</v>
      </c>
      <c r="X28" s="28">
        <v>2</v>
      </c>
      <c r="Y28" s="28">
        <v>3</v>
      </c>
      <c r="Z28" s="28">
        <v>3</v>
      </c>
      <c r="AA28" s="28">
        <v>3</v>
      </c>
      <c r="AB28" s="28">
        <v>3</v>
      </c>
      <c r="AC28" s="28">
        <v>3</v>
      </c>
      <c r="AD28" s="28">
        <v>4</v>
      </c>
      <c r="AE28" s="28" t="s">
        <v>50</v>
      </c>
      <c r="AF28" s="28">
        <v>3</v>
      </c>
      <c r="AG28" s="28">
        <v>3</v>
      </c>
      <c r="AH28" s="17">
        <f t="shared" si="0"/>
        <v>1</v>
      </c>
      <c r="AJ28" s="172" t="s">
        <v>52</v>
      </c>
      <c r="AK28" s="173">
        <f>COUNTIFS(C28:AG28,"&lt;&gt;"&amp;AK32)</f>
        <v>31</v>
      </c>
      <c r="AL28" s="174">
        <f>AK28/AK31</f>
        <v>1.0333333333333334</v>
      </c>
      <c r="AM28" s="175">
        <f>COUNTIFS(C28:AG28,AL33)</f>
        <v>0</v>
      </c>
      <c r="AN28" s="176">
        <f>AM28/AK31</f>
        <v>0</v>
      </c>
    </row>
    <row r="29" spans="1:40" ht="15.75" customHeight="1" x14ac:dyDescent="0.3">
      <c r="A29" s="220" t="s">
        <v>53</v>
      </c>
      <c r="B29" s="221"/>
      <c r="C29" s="222"/>
      <c r="D29" s="78" t="s">
        <v>140</v>
      </c>
      <c r="E29" s="78" t="s">
        <v>141</v>
      </c>
      <c r="F29" s="78" t="s">
        <v>141</v>
      </c>
      <c r="G29" s="78" t="s">
        <v>142</v>
      </c>
      <c r="H29" s="78" t="s">
        <v>143</v>
      </c>
      <c r="I29" s="78">
        <v>0.1</v>
      </c>
      <c r="J29" s="78">
        <v>0.3</v>
      </c>
      <c r="K29" s="78" t="s">
        <v>144</v>
      </c>
      <c r="L29" s="78" t="s">
        <v>145</v>
      </c>
      <c r="M29" s="78">
        <v>0</v>
      </c>
      <c r="N29" s="78">
        <v>0</v>
      </c>
      <c r="O29" s="78" t="s">
        <v>144</v>
      </c>
      <c r="P29" s="78" t="s">
        <v>145</v>
      </c>
      <c r="Q29" s="78">
        <v>0</v>
      </c>
      <c r="R29" s="78">
        <v>0</v>
      </c>
      <c r="S29" s="78" t="s">
        <v>146</v>
      </c>
      <c r="T29" s="78" t="s">
        <v>147</v>
      </c>
      <c r="U29" s="78" t="s">
        <v>147</v>
      </c>
      <c r="V29" s="78" t="s">
        <v>141</v>
      </c>
      <c r="W29" s="78">
        <v>0.1</v>
      </c>
      <c r="X29" s="78">
        <v>0.2</v>
      </c>
      <c r="Y29" s="78">
        <v>0.3</v>
      </c>
      <c r="Z29" s="78" t="s">
        <v>141</v>
      </c>
      <c r="AA29" s="78" t="s">
        <v>148</v>
      </c>
      <c r="AB29" s="78">
        <v>0</v>
      </c>
      <c r="AC29" s="78">
        <v>0</v>
      </c>
      <c r="AD29" s="78">
        <v>0.04</v>
      </c>
      <c r="AE29" s="78" t="s">
        <v>141</v>
      </c>
      <c r="AF29" s="78" t="s">
        <v>149</v>
      </c>
      <c r="AG29" s="78">
        <v>0</v>
      </c>
      <c r="AH29" s="19">
        <f t="shared" si="0"/>
        <v>0.76666666666666672</v>
      </c>
      <c r="AJ29" s="177" t="s">
        <v>55</v>
      </c>
      <c r="AK29" s="178">
        <f>COUNTIFS(C29:AG29,"&lt;&gt;"&amp;AK32)</f>
        <v>24</v>
      </c>
      <c r="AL29" s="179">
        <f>AK29/AK31</f>
        <v>0.8</v>
      </c>
      <c r="AM29" s="180">
        <f>COUNTIFS(C29:AG29,AK32)</f>
        <v>7</v>
      </c>
      <c r="AN29" s="181">
        <f>AM29/AK31</f>
        <v>0.23333333333333334</v>
      </c>
    </row>
    <row r="30" spans="1:40" ht="15.75" customHeight="1" x14ac:dyDescent="0.3">
      <c r="A30" s="232" t="s">
        <v>56</v>
      </c>
      <c r="B30" s="233"/>
      <c r="C30" s="234"/>
      <c r="D30" s="79" t="s">
        <v>6</v>
      </c>
      <c r="E30" s="79" t="s">
        <v>6</v>
      </c>
      <c r="F30" s="79" t="s">
        <v>6</v>
      </c>
      <c r="G30" s="79" t="s">
        <v>13</v>
      </c>
      <c r="H30" s="79" t="s">
        <v>12</v>
      </c>
      <c r="I30" s="79" t="s">
        <v>12</v>
      </c>
      <c r="J30" s="79" t="s">
        <v>6</v>
      </c>
      <c r="K30" s="79" t="s">
        <v>6</v>
      </c>
      <c r="L30" s="79" t="s">
        <v>12</v>
      </c>
      <c r="M30" s="79" t="s">
        <v>12</v>
      </c>
      <c r="N30" s="79" t="s">
        <v>12</v>
      </c>
      <c r="O30" s="79" t="s">
        <v>13</v>
      </c>
      <c r="P30" s="79" t="s">
        <v>12</v>
      </c>
      <c r="Q30" s="79" t="s">
        <v>13</v>
      </c>
      <c r="R30" s="79" t="s">
        <v>12</v>
      </c>
      <c r="S30" s="79" t="s">
        <v>13</v>
      </c>
      <c r="T30" s="79" t="s">
        <v>13</v>
      </c>
      <c r="U30" s="79" t="s">
        <v>6</v>
      </c>
      <c r="V30" s="79" t="s">
        <v>12</v>
      </c>
      <c r="W30" s="79" t="s">
        <v>12</v>
      </c>
      <c r="X30" s="79" t="s">
        <v>12</v>
      </c>
      <c r="Y30" s="79" t="s">
        <v>13</v>
      </c>
      <c r="Z30" s="79" t="s">
        <v>12</v>
      </c>
      <c r="AA30" s="79" t="s">
        <v>12</v>
      </c>
      <c r="AB30" s="79" t="s">
        <v>6</v>
      </c>
      <c r="AC30" s="79" t="s">
        <v>6</v>
      </c>
      <c r="AD30" s="79" t="s">
        <v>6</v>
      </c>
      <c r="AE30" s="79" t="s">
        <v>6</v>
      </c>
      <c r="AF30" s="79" t="s">
        <v>13</v>
      </c>
      <c r="AG30" s="79" t="s">
        <v>13</v>
      </c>
      <c r="AH30" s="19">
        <f t="shared" si="0"/>
        <v>1</v>
      </c>
      <c r="AJ30" s="155"/>
      <c r="AK30" s="155"/>
      <c r="AL30" s="155"/>
      <c r="AM30" s="155"/>
      <c r="AN30" s="155"/>
    </row>
    <row r="31" spans="1:40" ht="15.75" customHeight="1" x14ac:dyDescent="0.3">
      <c r="A31" s="208" t="s">
        <v>57</v>
      </c>
      <c r="B31" s="209"/>
      <c r="C31" s="210"/>
      <c r="D31" s="72" t="s">
        <v>6</v>
      </c>
      <c r="E31" s="72" t="s">
        <v>6</v>
      </c>
      <c r="F31" s="72" t="s">
        <v>6</v>
      </c>
      <c r="G31" s="72" t="s">
        <v>13</v>
      </c>
      <c r="H31" s="72" t="s">
        <v>12</v>
      </c>
      <c r="I31" s="72" t="s">
        <v>12</v>
      </c>
      <c r="J31" s="72" t="s">
        <v>6</v>
      </c>
      <c r="K31" s="72" t="s">
        <v>6</v>
      </c>
      <c r="L31" s="72" t="s">
        <v>12</v>
      </c>
      <c r="M31" s="72" t="s">
        <v>12</v>
      </c>
      <c r="N31" s="72" t="s">
        <v>12</v>
      </c>
      <c r="O31" s="72" t="s">
        <v>12</v>
      </c>
      <c r="P31" s="72" t="s">
        <v>12</v>
      </c>
      <c r="Q31" s="72" t="s">
        <v>13</v>
      </c>
      <c r="R31" s="72" t="s">
        <v>12</v>
      </c>
      <c r="S31" s="72" t="s">
        <v>13</v>
      </c>
      <c r="T31" s="72" t="s">
        <v>13</v>
      </c>
      <c r="U31" s="72" t="s">
        <v>6</v>
      </c>
      <c r="V31" s="72" t="s">
        <v>12</v>
      </c>
      <c r="W31" s="72" t="s">
        <v>12</v>
      </c>
      <c r="X31" s="72" t="s">
        <v>12</v>
      </c>
      <c r="Y31" s="72" t="s">
        <v>13</v>
      </c>
      <c r="Z31" s="72" t="s">
        <v>12</v>
      </c>
      <c r="AA31" s="72" t="s">
        <v>12</v>
      </c>
      <c r="AB31" s="72" t="s">
        <v>6</v>
      </c>
      <c r="AC31" s="72" t="s">
        <v>6</v>
      </c>
      <c r="AD31" s="72" t="s">
        <v>6</v>
      </c>
      <c r="AE31" s="72" t="s">
        <v>6</v>
      </c>
      <c r="AF31" s="72" t="s">
        <v>13</v>
      </c>
      <c r="AG31" s="72" t="s">
        <v>13</v>
      </c>
      <c r="AH31" s="13">
        <f t="shared" si="0"/>
        <v>1</v>
      </c>
      <c r="AJ31" s="167" t="s">
        <v>58</v>
      </c>
      <c r="AK31" s="155">
        <f>COUNTA(C28:AG28)</f>
        <v>30</v>
      </c>
      <c r="AL31" s="155"/>
      <c r="AM31" s="155"/>
      <c r="AN31" s="155"/>
    </row>
    <row r="32" spans="1:40" ht="15.75" customHeight="1" x14ac:dyDescent="0.3">
      <c r="A32" s="235" t="s">
        <v>59</v>
      </c>
      <c r="B32" s="236"/>
      <c r="C32" s="237"/>
      <c r="D32" s="80" t="s">
        <v>6</v>
      </c>
      <c r="E32" s="80" t="s">
        <v>6</v>
      </c>
      <c r="F32" s="80" t="s">
        <v>6</v>
      </c>
      <c r="G32" s="80" t="s">
        <v>13</v>
      </c>
      <c r="H32" s="80" t="s">
        <v>12</v>
      </c>
      <c r="I32" s="80" t="s">
        <v>12</v>
      </c>
      <c r="J32" s="80" t="s">
        <v>6</v>
      </c>
      <c r="K32" s="80" t="s">
        <v>6</v>
      </c>
      <c r="L32" s="80" t="s">
        <v>12</v>
      </c>
      <c r="M32" s="80" t="s">
        <v>12</v>
      </c>
      <c r="N32" s="80" t="s">
        <v>12</v>
      </c>
      <c r="O32" s="80" t="s">
        <v>12</v>
      </c>
      <c r="P32" s="80" t="s">
        <v>12</v>
      </c>
      <c r="Q32" s="80" t="s">
        <v>13</v>
      </c>
      <c r="R32" s="80" t="s">
        <v>12</v>
      </c>
      <c r="S32" s="80" t="s">
        <v>13</v>
      </c>
      <c r="T32" s="80" t="s">
        <v>13</v>
      </c>
      <c r="U32" s="80" t="s">
        <v>6</v>
      </c>
      <c r="V32" s="80" t="s">
        <v>12</v>
      </c>
      <c r="W32" s="80" t="s">
        <v>12</v>
      </c>
      <c r="X32" s="80" t="s">
        <v>12</v>
      </c>
      <c r="Y32" s="80" t="s">
        <v>13</v>
      </c>
      <c r="Z32" s="80" t="s">
        <v>12</v>
      </c>
      <c r="AA32" s="80" t="s">
        <v>12</v>
      </c>
      <c r="AB32" s="80" t="s">
        <v>6</v>
      </c>
      <c r="AC32" s="80" t="s">
        <v>6</v>
      </c>
      <c r="AD32" s="80" t="s">
        <v>6</v>
      </c>
      <c r="AE32" s="80" t="s">
        <v>6</v>
      </c>
      <c r="AF32" s="80" t="s">
        <v>13</v>
      </c>
      <c r="AG32" s="80" t="s">
        <v>13</v>
      </c>
      <c r="AH32" s="17">
        <f t="shared" si="0"/>
        <v>1</v>
      </c>
      <c r="AJ32" s="167" t="s">
        <v>60</v>
      </c>
      <c r="AK32" s="155">
        <v>0</v>
      </c>
      <c r="AL32" s="155"/>
      <c r="AM32" s="155"/>
      <c r="AN32" s="155"/>
    </row>
    <row r="33" spans="1:43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24" t="s">
        <v>17</v>
      </c>
      <c r="R33" s="76" t="s">
        <v>17</v>
      </c>
      <c r="S33" s="24" t="s">
        <v>17</v>
      </c>
      <c r="T33" s="24" t="s">
        <v>17</v>
      </c>
      <c r="U33" s="24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76" t="s">
        <v>17</v>
      </c>
      <c r="AF33" s="76" t="s">
        <v>17</v>
      </c>
      <c r="AG33" s="76" t="s">
        <v>17</v>
      </c>
      <c r="AH33" s="19">
        <f t="shared" si="0"/>
        <v>1</v>
      </c>
    </row>
    <row r="34" spans="1:43" ht="15.75" customHeight="1" x14ac:dyDescent="0.3">
      <c r="A34" s="211" t="s">
        <v>62</v>
      </c>
      <c r="B34" s="212"/>
      <c r="C34" s="213"/>
      <c r="D34" s="76" t="s">
        <v>17</v>
      </c>
      <c r="E34" s="76" t="s">
        <v>17</v>
      </c>
      <c r="F34" s="76" t="s">
        <v>17</v>
      </c>
      <c r="G34" s="76" t="s">
        <v>17</v>
      </c>
      <c r="H34" s="76" t="s">
        <v>17</v>
      </c>
      <c r="I34" s="76" t="s">
        <v>17</v>
      </c>
      <c r="J34" s="76" t="s">
        <v>17</v>
      </c>
      <c r="K34" s="76" t="s">
        <v>17</v>
      </c>
      <c r="L34" s="76" t="s">
        <v>17</v>
      </c>
      <c r="M34" s="76" t="s">
        <v>17</v>
      </c>
      <c r="N34" s="76" t="s">
        <v>17</v>
      </c>
      <c r="O34" s="76" t="s">
        <v>17</v>
      </c>
      <c r="P34" s="76" t="s">
        <v>17</v>
      </c>
      <c r="Q34" s="24" t="s">
        <v>17</v>
      </c>
      <c r="R34" s="76" t="s">
        <v>17</v>
      </c>
      <c r="S34" s="24" t="s">
        <v>17</v>
      </c>
      <c r="T34" s="24" t="s">
        <v>17</v>
      </c>
      <c r="U34" s="24" t="s">
        <v>17</v>
      </c>
      <c r="V34" s="76" t="s">
        <v>17</v>
      </c>
      <c r="W34" s="76" t="s">
        <v>17</v>
      </c>
      <c r="X34" s="76" t="s">
        <v>17</v>
      </c>
      <c r="Y34" s="76" t="s">
        <v>17</v>
      </c>
      <c r="Z34" s="76" t="s">
        <v>17</v>
      </c>
      <c r="AA34" s="76" t="s">
        <v>17</v>
      </c>
      <c r="AB34" s="76" t="s">
        <v>17</v>
      </c>
      <c r="AC34" s="76" t="s">
        <v>17</v>
      </c>
      <c r="AD34" s="76" t="s">
        <v>17</v>
      </c>
      <c r="AE34" s="76" t="s">
        <v>17</v>
      </c>
      <c r="AF34" s="76" t="s">
        <v>17</v>
      </c>
      <c r="AG34" s="76" t="s">
        <v>17</v>
      </c>
      <c r="AH34" s="19">
        <f>IF(COUNTA(D34:AG34)&gt;0,(COUNTA(D34:AG34)-COUNTIF(D34:AG34,"NB")-COUNTIF(D34:AG34,"DN")-COUNTIF(D34:AG34,"An")-COUNTIF(D34:AG34,"NB^")-COUNTIF(D34:AG34,0))/COUNTA(D34:AG34),"")</f>
        <v>1</v>
      </c>
    </row>
    <row r="35" spans="1:43" ht="15.75" customHeight="1" thickBot="1" x14ac:dyDescent="0.35">
      <c r="A35" s="238" t="s">
        <v>63</v>
      </c>
      <c r="B35" s="239"/>
      <c r="C35" s="240"/>
      <c r="D35" s="84" t="s">
        <v>17</v>
      </c>
      <c r="E35" s="84" t="s">
        <v>17</v>
      </c>
      <c r="F35" s="84" t="s">
        <v>17</v>
      </c>
      <c r="G35" s="84" t="s">
        <v>17</v>
      </c>
      <c r="H35" s="84" t="s">
        <v>17</v>
      </c>
      <c r="I35" s="84" t="s">
        <v>17</v>
      </c>
      <c r="J35" s="84" t="s">
        <v>17</v>
      </c>
      <c r="K35" s="84" t="s">
        <v>17</v>
      </c>
      <c r="L35" s="84" t="s">
        <v>17</v>
      </c>
      <c r="M35" s="84" t="s">
        <v>17</v>
      </c>
      <c r="N35" s="84" t="s">
        <v>17</v>
      </c>
      <c r="O35" s="84" t="s">
        <v>17</v>
      </c>
      <c r="P35" s="84" t="s">
        <v>17</v>
      </c>
      <c r="Q35" s="92" t="s">
        <v>17</v>
      </c>
      <c r="R35" s="84" t="s">
        <v>17</v>
      </c>
      <c r="S35" s="92" t="s">
        <v>17</v>
      </c>
      <c r="T35" s="92" t="s">
        <v>17</v>
      </c>
      <c r="U35" s="92" t="s">
        <v>17</v>
      </c>
      <c r="V35" s="84" t="s">
        <v>17</v>
      </c>
      <c r="W35" s="84" t="s">
        <v>17</v>
      </c>
      <c r="X35" s="84" t="s">
        <v>17</v>
      </c>
      <c r="Y35" s="84" t="s">
        <v>17</v>
      </c>
      <c r="Z35" s="84" t="s">
        <v>17</v>
      </c>
      <c r="AA35" s="84" t="s">
        <v>17</v>
      </c>
      <c r="AB35" s="84" t="s">
        <v>17</v>
      </c>
      <c r="AC35" s="84" t="s">
        <v>17</v>
      </c>
      <c r="AD35" s="84" t="s">
        <v>17</v>
      </c>
      <c r="AE35" s="84" t="s">
        <v>17</v>
      </c>
      <c r="AF35" s="84" t="s">
        <v>17</v>
      </c>
      <c r="AG35" s="84" t="s">
        <v>17</v>
      </c>
      <c r="AH35" s="87">
        <f t="shared" si="0"/>
        <v>1</v>
      </c>
    </row>
    <row r="36" spans="1:43" s="32" customFormat="1" ht="15.75" customHeight="1" x14ac:dyDescent="0.3">
      <c r="A36" s="229" t="s">
        <v>150</v>
      </c>
      <c r="B36" s="230"/>
      <c r="C36" s="231"/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75</v>
      </c>
      <c r="J36" s="74">
        <v>40</v>
      </c>
      <c r="K36" s="74">
        <v>25</v>
      </c>
      <c r="L36" s="74">
        <v>0</v>
      </c>
      <c r="M36" s="74">
        <v>5</v>
      </c>
      <c r="N36" s="74">
        <v>0</v>
      </c>
      <c r="O36" s="74">
        <v>0</v>
      </c>
      <c r="P36" s="74">
        <v>0</v>
      </c>
      <c r="Q36" s="74">
        <v>0</v>
      </c>
      <c r="R36" s="74">
        <v>0</v>
      </c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33"/>
      <c r="AI36"/>
      <c r="AJ36"/>
      <c r="AK36"/>
      <c r="AL36"/>
      <c r="AM36"/>
      <c r="AN36"/>
      <c r="AO36"/>
      <c r="AP36"/>
      <c r="AQ36"/>
    </row>
    <row r="37" spans="1:43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89"/>
      <c r="R37" s="34" t="s">
        <v>151</v>
      </c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35"/>
    </row>
    <row r="38" spans="1:43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5"/>
    </row>
    <row r="39" spans="1:43" ht="15.75" hidden="1" customHeight="1" x14ac:dyDescent="0.3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43" ht="15.75" customHeight="1" thickBot="1" x14ac:dyDescent="0.35">
      <c r="D40" s="39"/>
      <c r="J40" s="93"/>
    </row>
    <row r="41" spans="1:43" ht="15.75" customHeight="1" thickBot="1" x14ac:dyDescent="0.35">
      <c r="A41" s="226" t="s">
        <v>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</row>
    <row r="42" spans="1:43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</row>
    <row r="43" spans="1:43" ht="15.75" customHeight="1" x14ac:dyDescent="0.3">
      <c r="A43" s="115" t="s">
        <v>17</v>
      </c>
      <c r="B43" s="116" t="s">
        <v>70</v>
      </c>
      <c r="C43" s="117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</row>
    <row r="44" spans="1:43" ht="15.75" customHeight="1" x14ac:dyDescent="0.3">
      <c r="A44" s="118" t="s">
        <v>14</v>
      </c>
      <c r="B44" s="116" t="s">
        <v>74</v>
      </c>
      <c r="C44" s="117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</row>
    <row r="45" spans="1:43" ht="15.75" customHeight="1" x14ac:dyDescent="0.3">
      <c r="A45" s="119" t="s">
        <v>19</v>
      </c>
      <c r="B45" s="116" t="s">
        <v>77</v>
      </c>
      <c r="C45" s="117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</row>
    <row r="46" spans="1:43" ht="15.75" customHeight="1" x14ac:dyDescent="0.3">
      <c r="A46" s="115" t="s">
        <v>81</v>
      </c>
      <c r="B46" s="116" t="s">
        <v>82</v>
      </c>
      <c r="C46" s="117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</row>
    <row r="47" spans="1:43" ht="15.75" customHeight="1" x14ac:dyDescent="0.3">
      <c r="A47" s="119" t="s">
        <v>86</v>
      </c>
      <c r="B47" s="116" t="s">
        <v>87</v>
      </c>
      <c r="C47" s="117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</row>
    <row r="48" spans="1:43" ht="15.75" customHeight="1" x14ac:dyDescent="0.3">
      <c r="A48" s="115" t="s">
        <v>92</v>
      </c>
      <c r="B48" s="116" t="s">
        <v>93</v>
      </c>
      <c r="C48" s="117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</row>
    <row r="49" spans="1:34" ht="15.75" customHeight="1" x14ac:dyDescent="0.3">
      <c r="A49" s="119" t="s">
        <v>96</v>
      </c>
      <c r="B49" s="116" t="s">
        <v>97</v>
      </c>
      <c r="C49" s="117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</row>
    <row r="50" spans="1:34" ht="15.75" customHeight="1" x14ac:dyDescent="0.3">
      <c r="A50" s="115" t="s">
        <v>101</v>
      </c>
      <c r="B50" s="116" t="s">
        <v>102</v>
      </c>
      <c r="C50" s="117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COUNTA(D5:AG5)</f>
        <v>30</v>
      </c>
      <c r="AH50"/>
    </row>
    <row r="51" spans="1:34" ht="15.75" customHeight="1" x14ac:dyDescent="0.3">
      <c r="A51" s="116"/>
      <c r="B51" s="116" t="s">
        <v>152</v>
      </c>
      <c r="C51" s="117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COUNTIF(D38:AG38,"AB")</f>
        <v>0</v>
      </c>
      <c r="AH51"/>
    </row>
    <row r="52" spans="1:34" ht="15.75" customHeight="1" x14ac:dyDescent="0.3">
      <c r="A52" s="119" t="s">
        <v>153</v>
      </c>
      <c r="B52" s="116" t="s">
        <v>131</v>
      </c>
      <c r="C52" s="117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30</v>
      </c>
      <c r="AH52"/>
    </row>
    <row r="53" spans="1:34" ht="15.75" customHeight="1" x14ac:dyDescent="0.3">
      <c r="A53" s="116"/>
      <c r="B53" s="116" t="s">
        <v>152</v>
      </c>
      <c r="C53" s="117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COUNTIF(D39:AG39,"ANB")</f>
        <v>0</v>
      </c>
      <c r="AH53"/>
    </row>
    <row r="54" spans="1:34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/>
    </row>
    <row r="55" spans="1:34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/>
    </row>
    <row r="56" spans="1:34" ht="15.75" customHeight="1" x14ac:dyDescent="0.3">
      <c r="AH56"/>
    </row>
    <row r="57" spans="1:34" ht="15.75" customHeight="1" x14ac:dyDescent="0.3">
      <c r="AH57"/>
    </row>
    <row r="58" spans="1:34" ht="15.75" customHeight="1" x14ac:dyDescent="0.3">
      <c r="AH58"/>
    </row>
    <row r="59" spans="1:34" ht="15.75" customHeight="1" x14ac:dyDescent="0.3">
      <c r="AH59"/>
    </row>
  </sheetData>
  <mergeCells count="33">
    <mergeCell ref="A34:C34"/>
    <mergeCell ref="A37:C37"/>
    <mergeCell ref="A41:AG41"/>
    <mergeCell ref="A30:C30"/>
    <mergeCell ref="A31:C31"/>
    <mergeCell ref="A32:C32"/>
    <mergeCell ref="A33:C33"/>
    <mergeCell ref="A35:C35"/>
    <mergeCell ref="A36:C3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8:D14">
    <cfRule type="cellIs" dxfId="381" priority="102" stopIfTrue="1" operator="equal">
      <formula>"B"</formula>
    </cfRule>
  </conditionalFormatting>
  <conditionalFormatting sqref="D9:D14">
    <cfRule type="cellIs" dxfId="380" priority="104" stopIfTrue="1" operator="between">
      <formula>"NB"</formula>
      <formula>"NB^"</formula>
    </cfRule>
    <cfRule type="cellIs" dxfId="379" priority="103" stopIfTrue="1" operator="equal">
      <formula>"M"</formula>
    </cfRule>
  </conditionalFormatting>
  <conditionalFormatting sqref="D15:D22">
    <cfRule type="cellIs" dxfId="378" priority="108" stopIfTrue="1" operator="equal">
      <formula>0</formula>
    </cfRule>
  </conditionalFormatting>
  <conditionalFormatting sqref="D15:D35">
    <cfRule type="cellIs" dxfId="377" priority="107" stopIfTrue="1" operator="equal">
      <formula>"NB"</formula>
    </cfRule>
    <cfRule type="cellIs" dxfId="376" priority="106" stopIfTrue="1" operator="equal">
      <formula>"M"</formula>
    </cfRule>
  </conditionalFormatting>
  <conditionalFormatting sqref="D23:D26">
    <cfRule type="cellIs" dxfId="375" priority="115" stopIfTrue="1" operator="equal">
      <formula>"B"</formula>
    </cfRule>
  </conditionalFormatting>
  <conditionalFormatting sqref="D27:D35">
    <cfRule type="cellIs" dxfId="374" priority="112" stopIfTrue="1" operator="equal">
      <formula>0</formula>
    </cfRule>
  </conditionalFormatting>
  <conditionalFormatting sqref="D9:I14">
    <cfRule type="cellIs" dxfId="373" priority="89" stopIfTrue="1" operator="between">
      <formula>"NB"</formula>
      <formula>"NB^"</formula>
    </cfRule>
  </conditionalFormatting>
  <conditionalFormatting sqref="D15:O22">
    <cfRule type="cellIs" priority="90" stopIfTrue="1" operator="equal">
      <formula>"B"</formula>
    </cfRule>
  </conditionalFormatting>
  <conditionalFormatting sqref="D27:O35">
    <cfRule type="cellIs" priority="94" stopIfTrue="1" operator="equal">
      <formula>"B"</formula>
    </cfRule>
  </conditionalFormatting>
  <conditionalFormatting sqref="D6:U7 P15:U21">
    <cfRule type="cellIs" priority="13" stopIfTrue="1" operator="equal">
      <formula>"B"</formula>
    </cfRule>
    <cfRule type="cellIs" dxfId="372" priority="16" stopIfTrue="1" operator="equal">
      <formula>0</formula>
    </cfRule>
  </conditionalFormatting>
  <conditionalFormatting sqref="D6:U8 P15:U21">
    <cfRule type="cellIs" dxfId="371" priority="15" stopIfTrue="1" operator="equal">
      <formula>"NB"</formula>
    </cfRule>
    <cfRule type="cellIs" dxfId="370" priority="14" stopIfTrue="1" operator="equal">
      <formula>"M"</formula>
    </cfRule>
  </conditionalFormatting>
  <conditionalFormatting sqref="D36:AG36">
    <cfRule type="cellIs" dxfId="369" priority="932" stopIfTrue="1" operator="equal">
      <formula>"M"</formula>
    </cfRule>
    <cfRule type="cellIs" dxfId="368" priority="931" stopIfTrue="1" operator="equal">
      <formula>"B"</formula>
    </cfRule>
    <cfRule type="cellIs" dxfId="367" priority="933" stopIfTrue="1" operator="between">
      <formula>"NB"</formula>
      <formula>"NB^"</formula>
    </cfRule>
  </conditionalFormatting>
  <conditionalFormatting sqref="E9:I14">
    <cfRule type="cellIs" dxfId="366" priority="88" stopIfTrue="1" operator="equal">
      <formula>"M"</formula>
    </cfRule>
    <cfRule type="cellIs" dxfId="365" priority="87" stopIfTrue="1" operator="equal">
      <formula>"B"</formula>
    </cfRule>
  </conditionalFormatting>
  <conditionalFormatting sqref="E27:I35">
    <cfRule type="cellIs" dxfId="364" priority="97" stopIfTrue="1" operator="equal">
      <formula>0</formula>
    </cfRule>
  </conditionalFormatting>
  <conditionalFormatting sqref="E9:J14">
    <cfRule type="cellIs" dxfId="363" priority="84" stopIfTrue="1" operator="between">
      <formula>"NB"</formula>
      <formula>"NB^"</formula>
    </cfRule>
  </conditionalFormatting>
  <conditionalFormatting sqref="E22:J35">
    <cfRule type="cellIs" dxfId="362" priority="96" stopIfTrue="1" operator="equal">
      <formula>"NB"</formula>
    </cfRule>
    <cfRule type="cellIs" dxfId="361" priority="95" stopIfTrue="1" operator="equal">
      <formula>"M"</formula>
    </cfRule>
  </conditionalFormatting>
  <conditionalFormatting sqref="E23:J26">
    <cfRule type="cellIs" dxfId="360" priority="100" stopIfTrue="1" operator="equal">
      <formula>"B"</formula>
    </cfRule>
  </conditionalFormatting>
  <conditionalFormatting sqref="E15:O21">
    <cfRule type="cellIs" dxfId="359" priority="91" stopIfTrue="1" operator="equal">
      <formula>"M"</formula>
    </cfRule>
    <cfRule type="cellIs" dxfId="358" priority="93" stopIfTrue="1" operator="equal">
      <formula>0</formula>
    </cfRule>
    <cfRule type="cellIs" dxfId="357" priority="92" stopIfTrue="1" operator="equal">
      <formula>"NB"</formula>
    </cfRule>
  </conditionalFormatting>
  <conditionalFormatting sqref="E22:O22">
    <cfRule type="cellIs" dxfId="356" priority="99" stopIfTrue="1" operator="equal">
      <formula>0</formula>
    </cfRule>
  </conditionalFormatting>
  <conditionalFormatting sqref="E8:U8">
    <cfRule type="cellIs" dxfId="355" priority="98" stopIfTrue="1" operator="equal">
      <formula>"B"</formula>
    </cfRule>
  </conditionalFormatting>
  <conditionalFormatting sqref="J9:J14">
    <cfRule type="cellIs" dxfId="354" priority="82" stopIfTrue="1" operator="equal">
      <formula>"B"</formula>
    </cfRule>
    <cfRule type="cellIs" dxfId="353" priority="83" stopIfTrue="1" operator="equal">
      <formula>"M"</formula>
    </cfRule>
  </conditionalFormatting>
  <conditionalFormatting sqref="J9:K14">
    <cfRule type="cellIs" dxfId="352" priority="76" stopIfTrue="1" operator="between">
      <formula>"NB"</formula>
      <formula>"NB^"</formula>
    </cfRule>
  </conditionalFormatting>
  <conditionalFormatting sqref="J27:O35">
    <cfRule type="cellIs" dxfId="351" priority="71" stopIfTrue="1" operator="equal">
      <formula>0</formula>
    </cfRule>
  </conditionalFormatting>
  <conditionalFormatting sqref="K9:K14">
    <cfRule type="cellIs" dxfId="350" priority="74" stopIfTrue="1" operator="equal">
      <formula>"B"</formula>
    </cfRule>
    <cfRule type="cellIs" dxfId="349" priority="75" stopIfTrue="1" operator="equal">
      <formula>"M"</formula>
    </cfRule>
  </conditionalFormatting>
  <conditionalFormatting sqref="K22:K35">
    <cfRule type="cellIs" dxfId="348" priority="79" stopIfTrue="1" operator="equal">
      <formula>"NB"</formula>
    </cfRule>
    <cfRule type="cellIs" dxfId="347" priority="78" stopIfTrue="1" operator="equal">
      <formula>"M"</formula>
    </cfRule>
  </conditionalFormatting>
  <conditionalFormatting sqref="K23:K26">
    <cfRule type="cellIs" dxfId="346" priority="80" stopIfTrue="1" operator="equal">
      <formula>"B"</formula>
    </cfRule>
  </conditionalFormatting>
  <conditionalFormatting sqref="K9:P14">
    <cfRule type="cellIs" dxfId="345" priority="68" stopIfTrue="1" operator="between">
      <formula>"NB"</formula>
      <formula>"NB^"</formula>
    </cfRule>
  </conditionalFormatting>
  <conditionalFormatting sqref="L22:O35">
    <cfRule type="cellIs" dxfId="344" priority="70" stopIfTrue="1" operator="equal">
      <formula>"NB"</formula>
    </cfRule>
    <cfRule type="cellIs" dxfId="343" priority="69" stopIfTrue="1" operator="equal">
      <formula>"M"</formula>
    </cfRule>
  </conditionalFormatting>
  <conditionalFormatting sqref="L9:P14">
    <cfRule type="cellIs" dxfId="342" priority="66" stopIfTrue="1" operator="equal">
      <formula>"B"</formula>
    </cfRule>
    <cfRule type="cellIs" dxfId="341" priority="67" stopIfTrue="1" operator="equal">
      <formula>"M"</formula>
    </cfRule>
  </conditionalFormatting>
  <conditionalFormatting sqref="L9:Q14">
    <cfRule type="cellIs" dxfId="340" priority="56" stopIfTrue="1" operator="between">
      <formula>"NB"</formula>
      <formula>"NB^"</formula>
    </cfRule>
  </conditionalFormatting>
  <conditionalFormatting sqref="L23:Q26">
    <cfRule type="cellIs" dxfId="339" priority="72" stopIfTrue="1" operator="equal">
      <formula>"B"</formula>
    </cfRule>
  </conditionalFormatting>
  <conditionalFormatting sqref="P27:P35">
    <cfRule type="cellIs" priority="60" stopIfTrue="1" operator="equal">
      <formula>"B"</formula>
    </cfRule>
    <cfRule type="cellIs" dxfId="338" priority="59" stopIfTrue="1" operator="equal">
      <formula>0</formula>
    </cfRule>
    <cfRule type="cellIs" dxfId="337" priority="57" stopIfTrue="1" operator="equal">
      <formula>"M"</formula>
    </cfRule>
    <cfRule type="cellIs" dxfId="336" priority="58" stopIfTrue="1" operator="equal">
      <formula>"NB"</formula>
    </cfRule>
  </conditionalFormatting>
  <conditionalFormatting sqref="P23:U26">
    <cfRule type="cellIs" dxfId="335" priority="20" stopIfTrue="1" operator="equal">
      <formula>"M"</formula>
    </cfRule>
    <cfRule type="cellIs" dxfId="334" priority="21" stopIfTrue="1" operator="equal">
      <formula>"NB"</formula>
    </cfRule>
  </conditionalFormatting>
  <conditionalFormatting sqref="Q9:Q14">
    <cfRule type="cellIs" dxfId="333" priority="54" stopIfTrue="1" operator="equal">
      <formula>"B"</formula>
    </cfRule>
    <cfRule type="cellIs" dxfId="332" priority="55" stopIfTrue="1" operator="equal">
      <formula>"M"</formula>
    </cfRule>
  </conditionalFormatting>
  <conditionalFormatting sqref="Q27 S27:AG27 Q30:Q35 S30:AG35">
    <cfRule type="cellIs" dxfId="331" priority="372" stopIfTrue="1" operator="equal">
      <formula>"B"</formula>
    </cfRule>
    <cfRule type="cellIs" dxfId="330" priority="373" stopIfTrue="1" operator="equal">
      <formula>"M"</formula>
    </cfRule>
    <cfRule type="cellIs" dxfId="329" priority="374" stopIfTrue="1" operator="between">
      <formula>"NB"</formula>
      <formula>"NB^"</formula>
    </cfRule>
  </conditionalFormatting>
  <conditionalFormatting sqref="Q28:Q29 S28:AG29">
    <cfRule type="cellIs" dxfId="328" priority="181" stopIfTrue="1" operator="equal">
      <formula>0</formula>
    </cfRule>
  </conditionalFormatting>
  <conditionalFormatting sqref="Q9:R14">
    <cfRule type="cellIs" dxfId="327" priority="45" stopIfTrue="1" operator="between">
      <formula>"NB"</formula>
      <formula>"NB^"</formula>
    </cfRule>
  </conditionalFormatting>
  <conditionalFormatting sqref="R9:R14">
    <cfRule type="cellIs" dxfId="326" priority="44" stopIfTrue="1" operator="equal">
      <formula>"M"</formula>
    </cfRule>
  </conditionalFormatting>
  <conditionalFormatting sqref="R27:R35">
    <cfRule type="cellIs" dxfId="325" priority="41" stopIfTrue="1" operator="equal">
      <formula>0</formula>
    </cfRule>
    <cfRule type="cellIs" dxfId="324" priority="40" stopIfTrue="1" operator="equal">
      <formula>"NB"</formula>
    </cfRule>
    <cfRule type="cellIs" dxfId="323" priority="39" stopIfTrue="1" operator="equal">
      <formula>"M"</formula>
    </cfRule>
    <cfRule type="cellIs" priority="42" stopIfTrue="1" operator="equal">
      <formula>"B"</formula>
    </cfRule>
  </conditionalFormatting>
  <conditionalFormatting sqref="R9:T14">
    <cfRule type="cellIs" dxfId="322" priority="43" stopIfTrue="1" operator="equal">
      <formula>"B"</formula>
    </cfRule>
    <cfRule type="cellIs" dxfId="321" priority="30" stopIfTrue="1" operator="between">
      <formula>"NB"</formula>
      <formula>"NB^"</formula>
    </cfRule>
  </conditionalFormatting>
  <conditionalFormatting sqref="R23:U26">
    <cfRule type="cellIs" dxfId="320" priority="22" stopIfTrue="1" operator="equal">
      <formula>"B"</formula>
    </cfRule>
  </conditionalFormatting>
  <conditionalFormatting sqref="S9:T14">
    <cfRule type="cellIs" dxfId="319" priority="29" stopIfTrue="1" operator="equal">
      <formula>"M"</formula>
    </cfRule>
  </conditionalFormatting>
  <conditionalFormatting sqref="S9:U14">
    <cfRule type="cellIs" dxfId="318" priority="19" stopIfTrue="1" operator="between">
      <formula>"NB"</formula>
      <formula>"NB^"</formula>
    </cfRule>
  </conditionalFormatting>
  <conditionalFormatting sqref="U9:U14">
    <cfRule type="cellIs" dxfId="317" priority="17" stopIfTrue="1" operator="between">
      <formula>"NB"</formula>
      <formula>"NB^"</formula>
    </cfRule>
    <cfRule type="cellIs" dxfId="316" priority="23" stopIfTrue="1" operator="equal">
      <formula>"B"</formula>
    </cfRule>
    <cfRule type="cellIs" dxfId="315" priority="18" stopIfTrue="1" operator="equal">
      <formula>"M"</formula>
    </cfRule>
  </conditionalFormatting>
  <conditionalFormatting sqref="V23:X25">
    <cfRule type="cellIs" dxfId="314" priority="9" stopIfTrue="1" operator="equal">
      <formula>"B"</formula>
    </cfRule>
    <cfRule type="cellIs" dxfId="313" priority="8" stopIfTrue="1" operator="equal">
      <formula>"NB"</formula>
    </cfRule>
    <cfRule type="cellIs" dxfId="312" priority="7" stopIfTrue="1" operator="equal">
      <formula>"M"</formula>
    </cfRule>
  </conditionalFormatting>
  <conditionalFormatting sqref="V18:AB21 AC18:AG22 P22:AB22">
    <cfRule type="cellIs" dxfId="311" priority="178" stopIfTrue="1" operator="equal">
      <formula>"B"</formula>
    </cfRule>
    <cfRule type="cellIs" dxfId="310" priority="179" stopIfTrue="1" operator="equal">
      <formula>"M"</formula>
    </cfRule>
    <cfRule type="cellIs" dxfId="309" priority="180" stopIfTrue="1" operator="between">
      <formula>"NB"</formula>
      <formula>"NB^"</formula>
    </cfRule>
  </conditionalFormatting>
  <conditionalFormatting sqref="V6:AG8">
    <cfRule type="cellIs" dxfId="308" priority="221" stopIfTrue="1" operator="equal">
      <formula>"M"</formula>
    </cfRule>
    <cfRule type="cellIs" dxfId="307" priority="222" stopIfTrue="1" operator="between">
      <formula>"NB"</formula>
      <formula>"NB^"</formula>
    </cfRule>
  </conditionalFormatting>
  <conditionalFormatting sqref="V6:AG14">
    <cfRule type="cellIs" dxfId="306" priority="188" stopIfTrue="1" operator="equal">
      <formula>"B"</formula>
    </cfRule>
  </conditionalFormatting>
  <conditionalFormatting sqref="V9:AG16">
    <cfRule type="cellIs" dxfId="305" priority="2" stopIfTrue="1" operator="equal">
      <formula>"NB"</formula>
    </cfRule>
    <cfRule type="cellIs" dxfId="304" priority="1" stopIfTrue="1" operator="equal">
      <formula>"M"</formula>
    </cfRule>
  </conditionalFormatting>
  <conditionalFormatting sqref="V15:AG16">
    <cfRule type="cellIs" dxfId="303" priority="3" stopIfTrue="1" operator="equal">
      <formula>0</formula>
    </cfRule>
  </conditionalFormatting>
  <conditionalFormatting sqref="V15:AG17">
    <cfRule type="cellIs" priority="174" stopIfTrue="1" operator="equal">
      <formula>"B"</formula>
    </cfRule>
  </conditionalFormatting>
  <conditionalFormatting sqref="V17:AG17">
    <cfRule type="cellIs" dxfId="302" priority="265" stopIfTrue="1" operator="equal">
      <formula>"M"</formula>
    </cfRule>
    <cfRule type="cellIs" dxfId="301" priority="266" stopIfTrue="1" operator="equal">
      <formula>"NB"</formula>
    </cfRule>
    <cfRule type="cellIs" dxfId="300" priority="267" stopIfTrue="1" operator="equal">
      <formula>0</formula>
    </cfRule>
  </conditionalFormatting>
  <conditionalFormatting sqref="Y23:Y25 Z23:AG26 V26:Y26">
    <cfRule type="cellIs" dxfId="299" priority="118" stopIfTrue="1" operator="equal">
      <formula>"NB"</formula>
    </cfRule>
    <cfRule type="cellIs" dxfId="298" priority="117" stopIfTrue="1" operator="equal">
      <formula>"M"</formula>
    </cfRule>
  </conditionalFormatting>
  <conditionalFormatting sqref="Y25 Z25:AG26 V26:Y26">
    <cfRule type="cellIs" dxfId="297" priority="120" stopIfTrue="1" operator="equal">
      <formula>"B"</formula>
    </cfRule>
  </conditionalFormatting>
  <conditionalFormatting sqref="Y9:AG14">
    <cfRule type="cellIs" dxfId="296" priority="175" stopIfTrue="1" operator="equal">
      <formula>"M"</formula>
    </cfRule>
    <cfRule type="cellIs" dxfId="295" priority="176" stopIfTrue="1" operator="equal">
      <formula>"NB"</formula>
    </cfRule>
  </conditionalFormatting>
  <conditionalFormatting sqref="Y23:AG24">
    <cfRule type="cellIs" dxfId="294" priority="119" stopIfTrue="1" operator="equal">
      <formula>0</formula>
    </cfRule>
    <cfRule type="cellIs" priority="116" stopIfTrue="1" operator="equal">
      <formula>"B"</formula>
    </cfRule>
  </conditionalFormatting>
  <pageMargins left="0.75" right="0.75" top="1" bottom="1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R59"/>
  <sheetViews>
    <sheetView topLeftCell="C1" zoomScale="70" zoomScaleNormal="70" zoomScalePageLayoutView="90" workbookViewId="0">
      <selection activeCell="AH30" sqref="AH30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154</v>
      </c>
    </row>
    <row r="4" spans="1:44" s="5" customFormat="1" ht="15.75" customHeight="1" x14ac:dyDescent="0.3">
      <c r="F4" s="6" t="s">
        <v>6</v>
      </c>
      <c r="G4" s="5" t="s">
        <v>6</v>
      </c>
      <c r="J4" s="6"/>
      <c r="M4" s="5" t="s">
        <v>6</v>
      </c>
      <c r="N4" s="5" t="s">
        <v>6</v>
      </c>
      <c r="T4" s="5" t="s">
        <v>6</v>
      </c>
      <c r="U4" s="5" t="s">
        <v>6</v>
      </c>
      <c r="AA4" s="5" t="s">
        <v>6</v>
      </c>
      <c r="AB4" s="5" t="s">
        <v>6</v>
      </c>
      <c r="AC4" s="5" t="s">
        <v>5</v>
      </c>
      <c r="AH4" s="5" t="s">
        <v>6</v>
      </c>
      <c r="AJ4"/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71">
        <v>27</v>
      </c>
      <c r="AE5" s="71">
        <v>28</v>
      </c>
      <c r="AF5" s="71">
        <v>29</v>
      </c>
      <c r="AG5" s="71">
        <v>30</v>
      </c>
      <c r="AH5" s="111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806</v>
      </c>
      <c r="AN5" s="154">
        <f>AM5/AM8</f>
        <v>0.9285714285714286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72" t="s">
        <v>12</v>
      </c>
      <c r="E6" s="72" t="s">
        <v>13</v>
      </c>
      <c r="F6" s="72" t="s">
        <v>13</v>
      </c>
      <c r="G6" s="72" t="s">
        <v>6</v>
      </c>
      <c r="H6" s="72" t="s">
        <v>6</v>
      </c>
      <c r="I6" s="72" t="s">
        <v>6</v>
      </c>
      <c r="J6" s="72" t="s">
        <v>13</v>
      </c>
      <c r="K6" s="72" t="s">
        <v>12</v>
      </c>
      <c r="L6" s="72" t="s">
        <v>12</v>
      </c>
      <c r="M6" s="72" t="s">
        <v>12</v>
      </c>
      <c r="N6" s="72" t="s">
        <v>13</v>
      </c>
      <c r="O6" s="72" t="s">
        <v>6</v>
      </c>
      <c r="P6" s="72" t="s">
        <v>6</v>
      </c>
      <c r="Q6" s="72" t="s">
        <v>13</v>
      </c>
      <c r="R6" s="72" t="s">
        <v>13</v>
      </c>
      <c r="S6" s="72" t="s">
        <v>12</v>
      </c>
      <c r="T6" s="72" t="s">
        <v>12</v>
      </c>
      <c r="U6" s="72" t="s">
        <v>12</v>
      </c>
      <c r="V6" s="72" t="s">
        <v>12</v>
      </c>
      <c r="W6" s="72" t="s">
        <v>12</v>
      </c>
      <c r="X6" s="72" t="s">
        <v>12</v>
      </c>
      <c r="Y6" s="72" t="s">
        <v>12</v>
      </c>
      <c r="Z6" s="72" t="s">
        <v>13</v>
      </c>
      <c r="AA6" s="72" t="s">
        <v>12</v>
      </c>
      <c r="AB6" s="72" t="s">
        <v>13</v>
      </c>
      <c r="AC6" s="72" t="s">
        <v>12</v>
      </c>
      <c r="AD6" s="72" t="s">
        <v>12</v>
      </c>
      <c r="AE6" s="72" t="s">
        <v>12</v>
      </c>
      <c r="AF6" s="72" t="s">
        <v>12</v>
      </c>
      <c r="AG6" s="72" t="s">
        <v>12</v>
      </c>
      <c r="AH6" s="72" t="s">
        <v>12</v>
      </c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14</v>
      </c>
      <c r="AN6" s="159">
        <f>AM6/AM8</f>
        <v>1.6129032258064516E-2</v>
      </c>
      <c r="AO6" s="155"/>
    </row>
    <row r="7" spans="1:44" ht="15.75" customHeight="1" x14ac:dyDescent="0.3">
      <c r="A7" s="205" t="s">
        <v>16</v>
      </c>
      <c r="B7" s="206"/>
      <c r="C7" s="207"/>
      <c r="D7" s="14" t="s">
        <v>17</v>
      </c>
      <c r="E7" s="14" t="s">
        <v>17</v>
      </c>
      <c r="F7" s="14" t="s">
        <v>17</v>
      </c>
      <c r="G7" s="14" t="s">
        <v>17</v>
      </c>
      <c r="H7" s="14" t="s">
        <v>17</v>
      </c>
      <c r="I7" s="14" t="s">
        <v>17</v>
      </c>
      <c r="J7" s="14" t="s">
        <v>17</v>
      </c>
      <c r="K7" s="14" t="s">
        <v>17</v>
      </c>
      <c r="L7" s="14" t="s">
        <v>17</v>
      </c>
      <c r="M7" s="14" t="s">
        <v>17</v>
      </c>
      <c r="N7" s="14" t="s">
        <v>17</v>
      </c>
      <c r="O7" s="14" t="s">
        <v>17</v>
      </c>
      <c r="P7" s="14" t="s">
        <v>17</v>
      </c>
      <c r="Q7" s="14" t="s">
        <v>17</v>
      </c>
      <c r="R7" s="14" t="s">
        <v>17</v>
      </c>
      <c r="S7" s="14" t="s">
        <v>17</v>
      </c>
      <c r="T7" s="14" t="s">
        <v>17</v>
      </c>
      <c r="U7" s="14" t="s">
        <v>17</v>
      </c>
      <c r="V7" s="14" t="s">
        <v>17</v>
      </c>
      <c r="W7" s="14" t="s">
        <v>17</v>
      </c>
      <c r="X7" s="14" t="s">
        <v>17</v>
      </c>
      <c r="Y7" s="14" t="s">
        <v>17</v>
      </c>
      <c r="Z7" s="14" t="s">
        <v>17</v>
      </c>
      <c r="AA7" s="14" t="s">
        <v>17</v>
      </c>
      <c r="AB7" s="14" t="s">
        <v>17</v>
      </c>
      <c r="AC7" s="14" t="s">
        <v>17</v>
      </c>
      <c r="AD7" s="14" t="s">
        <v>17</v>
      </c>
      <c r="AE7" s="14" t="s">
        <v>17</v>
      </c>
      <c r="AF7" s="14" t="s">
        <v>17</v>
      </c>
      <c r="AG7" s="14" t="s">
        <v>17</v>
      </c>
      <c r="AH7" s="14" t="s">
        <v>17</v>
      </c>
      <c r="AI7" s="17">
        <f t="shared" ref="AI7:AI34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48</v>
      </c>
      <c r="AN7" s="163">
        <f>AM7/AM8</f>
        <v>5.5299539170506916E-2</v>
      </c>
      <c r="AO7" s="155"/>
    </row>
    <row r="8" spans="1:44" ht="15.75" customHeight="1" x14ac:dyDescent="0.3">
      <c r="A8" s="211" t="s">
        <v>20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8" t="s">
        <v>17</v>
      </c>
      <c r="AI8" s="19">
        <f t="shared" si="0"/>
        <v>1</v>
      </c>
      <c r="AK8" s="164" t="s">
        <v>21</v>
      </c>
      <c r="AL8" s="165" t="s">
        <v>21</v>
      </c>
      <c r="AM8" s="165">
        <f>SUM(AM5:AM7)</f>
        <v>868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74" t="s">
        <v>17</v>
      </c>
      <c r="E9" s="74" t="s">
        <v>17</v>
      </c>
      <c r="F9" s="74" t="s">
        <v>17</v>
      </c>
      <c r="G9" s="74" t="s">
        <v>17</v>
      </c>
      <c r="H9" s="74" t="s">
        <v>17</v>
      </c>
      <c r="I9" s="74" t="s">
        <v>17</v>
      </c>
      <c r="J9" s="74" t="s">
        <v>17</v>
      </c>
      <c r="K9" s="74" t="s">
        <v>17</v>
      </c>
      <c r="L9" s="74" t="s">
        <v>19</v>
      </c>
      <c r="M9" s="74" t="s">
        <v>17</v>
      </c>
      <c r="N9" s="74" t="s">
        <v>17</v>
      </c>
      <c r="O9" s="74" t="s">
        <v>17</v>
      </c>
      <c r="P9" s="74" t="s">
        <v>17</v>
      </c>
      <c r="Q9" s="74" t="s">
        <v>17</v>
      </c>
      <c r="R9" s="74" t="s">
        <v>17</v>
      </c>
      <c r="S9" s="74" t="s">
        <v>17</v>
      </c>
      <c r="T9" s="74" t="s">
        <v>19</v>
      </c>
      <c r="U9" s="74" t="s">
        <v>19</v>
      </c>
      <c r="V9" s="74" t="s">
        <v>19</v>
      </c>
      <c r="W9" s="74" t="s">
        <v>17</v>
      </c>
      <c r="X9" s="74" t="s">
        <v>17</v>
      </c>
      <c r="Y9" s="74" t="s">
        <v>17</v>
      </c>
      <c r="Z9" s="74" t="s">
        <v>17</v>
      </c>
      <c r="AA9" s="74" t="s">
        <v>17</v>
      </c>
      <c r="AB9" s="74" t="s">
        <v>17</v>
      </c>
      <c r="AC9" s="74" t="s">
        <v>17</v>
      </c>
      <c r="AD9" s="74" t="s">
        <v>17</v>
      </c>
      <c r="AE9" s="74" t="s">
        <v>17</v>
      </c>
      <c r="AF9" s="74" t="s">
        <v>17</v>
      </c>
      <c r="AG9" s="74" t="s">
        <v>19</v>
      </c>
      <c r="AH9" s="74" t="s">
        <v>19</v>
      </c>
      <c r="AI9" s="13">
        <f t="shared" si="0"/>
        <v>0.80645161290322576</v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75" t="s">
        <v>17</v>
      </c>
      <c r="E10" s="75" t="s">
        <v>17</v>
      </c>
      <c r="F10" s="75" t="s">
        <v>17</v>
      </c>
      <c r="G10" s="75" t="s">
        <v>17</v>
      </c>
      <c r="H10" s="75" t="s">
        <v>17</v>
      </c>
      <c r="I10" s="75" t="s">
        <v>17</v>
      </c>
      <c r="J10" s="75" t="s">
        <v>17</v>
      </c>
      <c r="K10" s="75" t="s">
        <v>17</v>
      </c>
      <c r="L10" s="75" t="s">
        <v>19</v>
      </c>
      <c r="M10" s="75" t="s">
        <v>17</v>
      </c>
      <c r="N10" s="75" t="s">
        <v>17</v>
      </c>
      <c r="O10" s="75" t="s">
        <v>17</v>
      </c>
      <c r="P10" s="75" t="s">
        <v>17</v>
      </c>
      <c r="Q10" s="75" t="s">
        <v>17</v>
      </c>
      <c r="R10" s="75" t="s">
        <v>17</v>
      </c>
      <c r="S10" s="75" t="s">
        <v>17</v>
      </c>
      <c r="T10" s="75" t="s">
        <v>19</v>
      </c>
      <c r="U10" s="75" t="s">
        <v>19</v>
      </c>
      <c r="V10" s="75" t="s">
        <v>19</v>
      </c>
      <c r="W10" s="75" t="s">
        <v>17</v>
      </c>
      <c r="X10" s="75" t="s">
        <v>17</v>
      </c>
      <c r="Y10" s="75" t="s">
        <v>17</v>
      </c>
      <c r="Z10" s="75" t="s">
        <v>17</v>
      </c>
      <c r="AA10" s="75" t="s">
        <v>17</v>
      </c>
      <c r="AB10" s="75" t="s">
        <v>17</v>
      </c>
      <c r="AC10" s="75" t="s">
        <v>17</v>
      </c>
      <c r="AD10" s="75" t="s">
        <v>17</v>
      </c>
      <c r="AE10" s="75" t="s">
        <v>17</v>
      </c>
      <c r="AF10" s="75" t="s">
        <v>17</v>
      </c>
      <c r="AG10" s="75" t="s">
        <v>19</v>
      </c>
      <c r="AH10" s="75" t="s">
        <v>19</v>
      </c>
      <c r="AI10" s="21">
        <f t="shared" si="0"/>
        <v>0.80645161290322576</v>
      </c>
      <c r="AK10" s="155" t="s">
        <v>17</v>
      </c>
      <c r="AL10" s="155"/>
      <c r="AM10" s="155" cm="1">
        <f t="array" ref="AM10:AM15">COUNTIFS(D6:AH35,AK10:AK15)</f>
        <v>651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75" t="s">
        <v>17</v>
      </c>
      <c r="E11" s="75" t="s">
        <v>17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17</v>
      </c>
      <c r="L11" s="75" t="s">
        <v>19</v>
      </c>
      <c r="M11" s="75" t="s">
        <v>17</v>
      </c>
      <c r="N11" s="75" t="s">
        <v>17</v>
      </c>
      <c r="O11" s="75" t="s">
        <v>17</v>
      </c>
      <c r="P11" s="75" t="s">
        <v>17</v>
      </c>
      <c r="Q11" s="75" t="s">
        <v>17</v>
      </c>
      <c r="R11" s="75" t="s">
        <v>17</v>
      </c>
      <c r="S11" s="75" t="s">
        <v>17</v>
      </c>
      <c r="T11" s="75" t="s">
        <v>19</v>
      </c>
      <c r="U11" s="75" t="s">
        <v>19</v>
      </c>
      <c r="V11" s="75" t="s">
        <v>19</v>
      </c>
      <c r="W11" s="108" t="s">
        <v>17</v>
      </c>
      <c r="X11" s="108" t="s">
        <v>17</v>
      </c>
      <c r="Y11" s="108" t="s">
        <v>17</v>
      </c>
      <c r="Z11" s="75" t="s">
        <v>17</v>
      </c>
      <c r="AA11" s="108" t="s">
        <v>17</v>
      </c>
      <c r="AB11" s="108" t="s">
        <v>17</v>
      </c>
      <c r="AC11" s="108" t="s">
        <v>17</v>
      </c>
      <c r="AD11" s="108" t="s">
        <v>17</v>
      </c>
      <c r="AE11" s="108" t="s">
        <v>17</v>
      </c>
      <c r="AF11" s="108" t="s">
        <v>17</v>
      </c>
      <c r="AG11" s="75" t="s">
        <v>19</v>
      </c>
      <c r="AH11" s="75" t="s">
        <v>19</v>
      </c>
      <c r="AI11" s="21">
        <f t="shared" si="0"/>
        <v>0.80645161290322576</v>
      </c>
      <c r="AK11" s="155" t="s">
        <v>6</v>
      </c>
      <c r="AL11" s="155"/>
      <c r="AM11" s="155">
        <v>25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75" t="s">
        <v>17</v>
      </c>
      <c r="E12" s="75" t="s">
        <v>17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17</v>
      </c>
      <c r="L12" s="75" t="s">
        <v>19</v>
      </c>
      <c r="M12" s="75" t="s">
        <v>17</v>
      </c>
      <c r="N12" s="75" t="s">
        <v>17</v>
      </c>
      <c r="O12" s="75" t="s">
        <v>17</v>
      </c>
      <c r="P12" s="75" t="s">
        <v>17</v>
      </c>
      <c r="Q12" s="75" t="s">
        <v>17</v>
      </c>
      <c r="R12" s="75" t="s">
        <v>17</v>
      </c>
      <c r="S12" s="75" t="s">
        <v>17</v>
      </c>
      <c r="T12" s="75" t="s">
        <v>19</v>
      </c>
      <c r="U12" s="75" t="s">
        <v>19</v>
      </c>
      <c r="V12" s="75" t="s">
        <v>19</v>
      </c>
      <c r="W12" s="108" t="s">
        <v>17</v>
      </c>
      <c r="X12" s="108" t="s">
        <v>17</v>
      </c>
      <c r="Y12" s="108" t="s">
        <v>17</v>
      </c>
      <c r="Z12" s="75" t="s">
        <v>17</v>
      </c>
      <c r="AA12" s="108" t="s">
        <v>17</v>
      </c>
      <c r="AB12" s="108" t="s">
        <v>17</v>
      </c>
      <c r="AC12" s="108" t="s">
        <v>17</v>
      </c>
      <c r="AD12" s="108" t="s">
        <v>17</v>
      </c>
      <c r="AE12" s="108" t="s">
        <v>17</v>
      </c>
      <c r="AF12" s="108" t="s">
        <v>17</v>
      </c>
      <c r="AG12" s="75" t="s">
        <v>19</v>
      </c>
      <c r="AH12" s="75" t="s">
        <v>19</v>
      </c>
      <c r="AI12" s="21">
        <f t="shared" si="0"/>
        <v>0.80645161290322576</v>
      </c>
      <c r="AK12" s="155" t="s">
        <v>13</v>
      </c>
      <c r="AL12" s="155"/>
      <c r="AM12" s="155">
        <v>35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75" t="s">
        <v>17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17</v>
      </c>
      <c r="L13" s="75" t="s">
        <v>17</v>
      </c>
      <c r="M13" s="75" t="s">
        <v>17</v>
      </c>
      <c r="N13" s="75" t="s">
        <v>17</v>
      </c>
      <c r="O13" s="75" t="s">
        <v>17</v>
      </c>
      <c r="P13" s="75" t="s">
        <v>17</v>
      </c>
      <c r="Q13" s="75" t="s">
        <v>17</v>
      </c>
      <c r="R13" s="75" t="s">
        <v>17</v>
      </c>
      <c r="S13" s="75" t="s">
        <v>17</v>
      </c>
      <c r="T13" s="75" t="s">
        <v>19</v>
      </c>
      <c r="U13" s="75" t="s">
        <v>19</v>
      </c>
      <c r="V13" s="75" t="s">
        <v>19</v>
      </c>
      <c r="W13" s="108" t="s">
        <v>17</v>
      </c>
      <c r="X13" s="108" t="s">
        <v>17</v>
      </c>
      <c r="Y13" s="108" t="s">
        <v>17</v>
      </c>
      <c r="Z13" s="75" t="s">
        <v>17</v>
      </c>
      <c r="AA13" s="108" t="s">
        <v>17</v>
      </c>
      <c r="AB13" s="108" t="s">
        <v>17</v>
      </c>
      <c r="AC13" s="108" t="s">
        <v>17</v>
      </c>
      <c r="AD13" s="108" t="s">
        <v>17</v>
      </c>
      <c r="AE13" s="108" t="s">
        <v>17</v>
      </c>
      <c r="AF13" s="108" t="s">
        <v>17</v>
      </c>
      <c r="AG13" s="75" t="s">
        <v>19</v>
      </c>
      <c r="AH13" s="75" t="s">
        <v>19</v>
      </c>
      <c r="AI13" s="21">
        <f t="shared" si="0"/>
        <v>0.83870967741935487</v>
      </c>
      <c r="AK13" s="155" t="s">
        <v>12</v>
      </c>
      <c r="AL13" s="155"/>
      <c r="AM13" s="155">
        <v>95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17</v>
      </c>
      <c r="L14" s="73" t="s">
        <v>17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19</v>
      </c>
      <c r="U14" s="73" t="s">
        <v>19</v>
      </c>
      <c r="V14" s="73" t="s">
        <v>19</v>
      </c>
      <c r="W14" s="108" t="s">
        <v>17</v>
      </c>
      <c r="X14" s="108" t="s">
        <v>17</v>
      </c>
      <c r="Y14" s="108" t="s">
        <v>17</v>
      </c>
      <c r="Z14" s="73" t="s">
        <v>17</v>
      </c>
      <c r="AA14" s="108" t="s">
        <v>17</v>
      </c>
      <c r="AB14" s="108" t="s">
        <v>17</v>
      </c>
      <c r="AC14" s="108" t="s">
        <v>17</v>
      </c>
      <c r="AD14" s="108" t="s">
        <v>17</v>
      </c>
      <c r="AE14" s="108" t="s">
        <v>17</v>
      </c>
      <c r="AF14" s="108" t="s">
        <v>17</v>
      </c>
      <c r="AG14" s="73" t="s">
        <v>19</v>
      </c>
      <c r="AH14" s="73" t="s">
        <v>19</v>
      </c>
      <c r="AI14" s="17">
        <f t="shared" si="0"/>
        <v>0.83870967741935487</v>
      </c>
      <c r="AK14" s="155" t="s">
        <v>14</v>
      </c>
      <c r="AL14" s="155"/>
      <c r="AM14" s="155">
        <v>14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109" t="s">
        <v>17</v>
      </c>
      <c r="E15" s="109" t="s">
        <v>17</v>
      </c>
      <c r="F15" s="109" t="s">
        <v>17</v>
      </c>
      <c r="G15" s="109" t="s">
        <v>17</v>
      </c>
      <c r="H15" s="109" t="s">
        <v>17</v>
      </c>
      <c r="I15" s="109" t="s">
        <v>17</v>
      </c>
      <c r="J15" s="109" t="s">
        <v>17</v>
      </c>
      <c r="K15" s="109" t="s">
        <v>17</v>
      </c>
      <c r="L15" s="109" t="s">
        <v>17</v>
      </c>
      <c r="M15" s="109" t="s">
        <v>17</v>
      </c>
      <c r="N15" s="109" t="s">
        <v>17</v>
      </c>
      <c r="O15" s="109" t="s">
        <v>17</v>
      </c>
      <c r="P15" s="109" t="s">
        <v>17</v>
      </c>
      <c r="Q15" s="109" t="s">
        <v>17</v>
      </c>
      <c r="R15" s="109" t="s">
        <v>17</v>
      </c>
      <c r="S15" s="109" t="s">
        <v>17</v>
      </c>
      <c r="T15" s="109" t="s">
        <v>17</v>
      </c>
      <c r="U15" s="109" t="s">
        <v>17</v>
      </c>
      <c r="V15" s="109" t="s">
        <v>17</v>
      </c>
      <c r="W15" s="109" t="s">
        <v>17</v>
      </c>
      <c r="X15" s="109" t="s">
        <v>17</v>
      </c>
      <c r="Y15" s="109" t="s">
        <v>17</v>
      </c>
      <c r="Z15" s="109" t="s">
        <v>17</v>
      </c>
      <c r="AA15" s="109" t="s">
        <v>17</v>
      </c>
      <c r="AB15" s="109" t="s">
        <v>17</v>
      </c>
      <c r="AC15" s="109" t="s">
        <v>17</v>
      </c>
      <c r="AD15" s="109" t="s">
        <v>17</v>
      </c>
      <c r="AE15" s="109" t="s">
        <v>17</v>
      </c>
      <c r="AF15" s="109" t="s">
        <v>17</v>
      </c>
      <c r="AG15" s="109" t="s">
        <v>17</v>
      </c>
      <c r="AH15" s="109" t="s">
        <v>17</v>
      </c>
      <c r="AI15" s="13">
        <f t="shared" si="0"/>
        <v>1</v>
      </c>
      <c r="AK15" s="155" t="s">
        <v>19</v>
      </c>
      <c r="AL15" s="155"/>
      <c r="AM15" s="155">
        <v>48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108" t="s">
        <v>17</v>
      </c>
      <c r="E16" s="108" t="s">
        <v>17</v>
      </c>
      <c r="F16" s="108" t="s">
        <v>17</v>
      </c>
      <c r="G16" s="108" t="s">
        <v>17</v>
      </c>
      <c r="H16" s="108" t="s">
        <v>17</v>
      </c>
      <c r="I16" s="108" t="s">
        <v>17</v>
      </c>
      <c r="J16" s="108" t="s">
        <v>17</v>
      </c>
      <c r="K16" s="108" t="s">
        <v>17</v>
      </c>
      <c r="L16" s="108" t="s">
        <v>17</v>
      </c>
      <c r="M16" s="108" t="s">
        <v>17</v>
      </c>
      <c r="N16" s="108" t="s">
        <v>17</v>
      </c>
      <c r="O16" s="108" t="s">
        <v>17</v>
      </c>
      <c r="P16" s="108" t="s">
        <v>17</v>
      </c>
      <c r="Q16" s="108" t="s">
        <v>17</v>
      </c>
      <c r="R16" s="108" t="s">
        <v>17</v>
      </c>
      <c r="S16" s="108" t="s">
        <v>17</v>
      </c>
      <c r="T16" s="108" t="s">
        <v>17</v>
      </c>
      <c r="U16" s="108" t="s">
        <v>17</v>
      </c>
      <c r="V16" s="108" t="s">
        <v>17</v>
      </c>
      <c r="W16" s="108" t="s">
        <v>17</v>
      </c>
      <c r="X16" s="108" t="s">
        <v>17</v>
      </c>
      <c r="Y16" s="108" t="s">
        <v>17</v>
      </c>
      <c r="Z16" s="108" t="s">
        <v>17</v>
      </c>
      <c r="AA16" s="108" t="s">
        <v>17</v>
      </c>
      <c r="AB16" s="108" t="s">
        <v>17</v>
      </c>
      <c r="AC16" s="108" t="s">
        <v>17</v>
      </c>
      <c r="AD16" s="108" t="s">
        <v>17</v>
      </c>
      <c r="AE16" s="108" t="s">
        <v>17</v>
      </c>
      <c r="AF16" s="108" t="s">
        <v>17</v>
      </c>
      <c r="AG16" s="108" t="s">
        <v>17</v>
      </c>
      <c r="AH16" s="108" t="s">
        <v>17</v>
      </c>
      <c r="AI16" s="21">
        <f t="shared" si="0"/>
        <v>1</v>
      </c>
      <c r="AK16" s="155" t="s">
        <v>32</v>
      </c>
      <c r="AL16" s="155"/>
      <c r="AM16" s="155">
        <f>SUM(AM10:AM15)</f>
        <v>868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08" t="s">
        <v>17</v>
      </c>
      <c r="E17" s="108" t="s">
        <v>17</v>
      </c>
      <c r="F17" s="108" t="s">
        <v>17</v>
      </c>
      <c r="G17" s="108" t="s">
        <v>17</v>
      </c>
      <c r="H17" s="108" t="s">
        <v>17</v>
      </c>
      <c r="I17" s="108" t="s">
        <v>17</v>
      </c>
      <c r="J17" s="108" t="s">
        <v>17</v>
      </c>
      <c r="K17" s="108" t="s">
        <v>17</v>
      </c>
      <c r="L17" s="108" t="s">
        <v>17</v>
      </c>
      <c r="M17" s="108" t="s">
        <v>17</v>
      </c>
      <c r="N17" s="108" t="s">
        <v>17</v>
      </c>
      <c r="O17" s="108" t="s">
        <v>17</v>
      </c>
      <c r="P17" s="108" t="s">
        <v>17</v>
      </c>
      <c r="Q17" s="108" t="s">
        <v>17</v>
      </c>
      <c r="R17" s="108" t="s">
        <v>17</v>
      </c>
      <c r="S17" s="108" t="s">
        <v>17</v>
      </c>
      <c r="T17" s="108" t="s">
        <v>17</v>
      </c>
      <c r="U17" s="108" t="s">
        <v>17</v>
      </c>
      <c r="V17" s="108" t="s">
        <v>17</v>
      </c>
      <c r="W17" s="108" t="s">
        <v>17</v>
      </c>
      <c r="X17" s="108" t="s">
        <v>17</v>
      </c>
      <c r="Y17" s="108" t="s">
        <v>17</v>
      </c>
      <c r="Z17" s="108" t="s">
        <v>17</v>
      </c>
      <c r="AA17" s="108" t="s">
        <v>17</v>
      </c>
      <c r="AB17" s="108" t="s">
        <v>17</v>
      </c>
      <c r="AC17" s="108" t="s">
        <v>17</v>
      </c>
      <c r="AD17" s="108" t="s">
        <v>17</v>
      </c>
      <c r="AE17" s="108" t="s">
        <v>17</v>
      </c>
      <c r="AF17" s="108" t="s">
        <v>17</v>
      </c>
      <c r="AG17" s="108" t="s">
        <v>17</v>
      </c>
      <c r="AH17" s="108" t="s">
        <v>17</v>
      </c>
      <c r="AI17" s="17">
        <f t="shared" si="0"/>
        <v>1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74" t="s">
        <v>17</v>
      </c>
      <c r="E18" s="74" t="s">
        <v>17</v>
      </c>
      <c r="F18" s="74" t="s">
        <v>17</v>
      </c>
      <c r="G18" s="74" t="s">
        <v>17</v>
      </c>
      <c r="H18" s="74" t="s">
        <v>17</v>
      </c>
      <c r="I18" s="74" t="s">
        <v>17</v>
      </c>
      <c r="J18" s="74" t="s">
        <v>17</v>
      </c>
      <c r="K18" s="74" t="s">
        <v>17</v>
      </c>
      <c r="L18" s="74" t="s">
        <v>17</v>
      </c>
      <c r="M18" s="74" t="s">
        <v>17</v>
      </c>
      <c r="N18" s="74" t="s">
        <v>17</v>
      </c>
      <c r="O18" s="74" t="s">
        <v>17</v>
      </c>
      <c r="P18" s="74" t="s">
        <v>17</v>
      </c>
      <c r="Q18" s="74" t="s">
        <v>17</v>
      </c>
      <c r="R18" s="74" t="s">
        <v>17</v>
      </c>
      <c r="S18" s="74" t="s">
        <v>17</v>
      </c>
      <c r="T18" s="74" t="s">
        <v>17</v>
      </c>
      <c r="U18" s="74" t="s">
        <v>17</v>
      </c>
      <c r="V18" s="74" t="s">
        <v>17</v>
      </c>
      <c r="W18" s="74" t="s">
        <v>17</v>
      </c>
      <c r="X18" s="74" t="s">
        <v>17</v>
      </c>
      <c r="Y18" s="74" t="s">
        <v>17</v>
      </c>
      <c r="Z18" s="74" t="s">
        <v>17</v>
      </c>
      <c r="AA18" s="74" t="s">
        <v>17</v>
      </c>
      <c r="AB18" s="74" t="s">
        <v>17</v>
      </c>
      <c r="AC18" s="74" t="s">
        <v>17</v>
      </c>
      <c r="AD18" s="74" t="s">
        <v>17</v>
      </c>
      <c r="AE18" s="74" t="s">
        <v>17</v>
      </c>
      <c r="AF18" s="74" t="s">
        <v>17</v>
      </c>
      <c r="AG18" s="74" t="s">
        <v>17</v>
      </c>
      <c r="AH18" s="74" t="s">
        <v>17</v>
      </c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75" t="s">
        <v>17</v>
      </c>
      <c r="E19" s="75" t="s">
        <v>17</v>
      </c>
      <c r="F19" s="75" t="s">
        <v>17</v>
      </c>
      <c r="G19" s="75" t="s">
        <v>17</v>
      </c>
      <c r="H19" s="75" t="s">
        <v>17</v>
      </c>
      <c r="I19" s="75" t="s">
        <v>17</v>
      </c>
      <c r="J19" s="75" t="s">
        <v>17</v>
      </c>
      <c r="K19" s="75" t="s">
        <v>17</v>
      </c>
      <c r="L19" s="75" t="s">
        <v>17</v>
      </c>
      <c r="M19" s="75" t="s">
        <v>17</v>
      </c>
      <c r="N19" s="75" t="s">
        <v>17</v>
      </c>
      <c r="O19" s="75" t="s">
        <v>17</v>
      </c>
      <c r="P19" s="75" t="s">
        <v>17</v>
      </c>
      <c r="Q19" s="75" t="s">
        <v>17</v>
      </c>
      <c r="R19" s="75" t="s">
        <v>17</v>
      </c>
      <c r="S19" s="75" t="s">
        <v>17</v>
      </c>
      <c r="T19" s="75" t="s">
        <v>17</v>
      </c>
      <c r="U19" s="75" t="s">
        <v>17</v>
      </c>
      <c r="V19" s="75" t="s">
        <v>17</v>
      </c>
      <c r="W19" s="75" t="s">
        <v>17</v>
      </c>
      <c r="X19" s="75" t="s">
        <v>17</v>
      </c>
      <c r="Y19" s="75" t="s">
        <v>17</v>
      </c>
      <c r="Z19" s="75" t="s">
        <v>17</v>
      </c>
      <c r="AA19" s="75" t="s">
        <v>17</v>
      </c>
      <c r="AB19" s="75" t="s">
        <v>17</v>
      </c>
      <c r="AC19" s="75" t="s">
        <v>17</v>
      </c>
      <c r="AD19" s="75" t="s">
        <v>17</v>
      </c>
      <c r="AE19" s="75" t="s">
        <v>17</v>
      </c>
      <c r="AF19" s="75" t="s">
        <v>17</v>
      </c>
      <c r="AG19" s="75" t="s">
        <v>17</v>
      </c>
      <c r="AH19" s="75" t="s">
        <v>17</v>
      </c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75" t="s">
        <v>17</v>
      </c>
      <c r="E20" s="75" t="s">
        <v>17</v>
      </c>
      <c r="F20" s="75" t="s">
        <v>17</v>
      </c>
      <c r="G20" s="75" t="s">
        <v>17</v>
      </c>
      <c r="H20" s="75" t="s">
        <v>17</v>
      </c>
      <c r="I20" s="75" t="s">
        <v>17</v>
      </c>
      <c r="J20" s="75" t="s">
        <v>17</v>
      </c>
      <c r="K20" s="75" t="s">
        <v>17</v>
      </c>
      <c r="L20" s="75" t="s">
        <v>17</v>
      </c>
      <c r="M20" s="75" t="s">
        <v>17</v>
      </c>
      <c r="N20" s="75" t="s">
        <v>17</v>
      </c>
      <c r="O20" s="75" t="s">
        <v>17</v>
      </c>
      <c r="P20" s="75" t="s">
        <v>17</v>
      </c>
      <c r="Q20" s="75" t="s">
        <v>17</v>
      </c>
      <c r="R20" s="75" t="s">
        <v>17</v>
      </c>
      <c r="S20" s="75" t="s">
        <v>17</v>
      </c>
      <c r="T20" s="75" t="s">
        <v>17</v>
      </c>
      <c r="U20" s="75" t="s">
        <v>17</v>
      </c>
      <c r="V20" s="75" t="s">
        <v>17</v>
      </c>
      <c r="W20" s="75" t="s">
        <v>17</v>
      </c>
      <c r="X20" s="75" t="s">
        <v>17</v>
      </c>
      <c r="Y20" s="75" t="s">
        <v>17</v>
      </c>
      <c r="Z20" s="75" t="s">
        <v>17</v>
      </c>
      <c r="AA20" s="75" t="s">
        <v>17</v>
      </c>
      <c r="AB20" s="75" t="s">
        <v>17</v>
      </c>
      <c r="AC20" s="75" t="s">
        <v>17</v>
      </c>
      <c r="AD20" s="75" t="s">
        <v>17</v>
      </c>
      <c r="AE20" s="75" t="s">
        <v>17</v>
      </c>
      <c r="AF20" s="75" t="s">
        <v>17</v>
      </c>
      <c r="AG20" s="75" t="s">
        <v>17</v>
      </c>
      <c r="AH20" s="75" t="s">
        <v>17</v>
      </c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73" t="s">
        <v>17</v>
      </c>
      <c r="E21" s="73" t="s">
        <v>17</v>
      </c>
      <c r="F21" s="73" t="s">
        <v>17</v>
      </c>
      <c r="G21" s="73" t="s">
        <v>17</v>
      </c>
      <c r="H21" s="73" t="s">
        <v>17</v>
      </c>
      <c r="I21" s="73" t="s">
        <v>17</v>
      </c>
      <c r="J21" s="73" t="s">
        <v>17</v>
      </c>
      <c r="K21" s="73" t="s">
        <v>17</v>
      </c>
      <c r="L21" s="73" t="s">
        <v>17</v>
      </c>
      <c r="M21" s="73" t="s">
        <v>17</v>
      </c>
      <c r="N21" s="73" t="s">
        <v>17</v>
      </c>
      <c r="O21" s="73" t="s">
        <v>17</v>
      </c>
      <c r="P21" s="73" t="s">
        <v>17</v>
      </c>
      <c r="Q21" s="73" t="s">
        <v>17</v>
      </c>
      <c r="R21" s="73" t="s">
        <v>17</v>
      </c>
      <c r="S21" s="73" t="s">
        <v>17</v>
      </c>
      <c r="T21" s="73" t="s">
        <v>17</v>
      </c>
      <c r="U21" s="73" t="s">
        <v>17</v>
      </c>
      <c r="V21" s="73" t="s">
        <v>17</v>
      </c>
      <c r="W21" s="73" t="s">
        <v>17</v>
      </c>
      <c r="X21" s="73" t="s">
        <v>17</v>
      </c>
      <c r="Y21" s="73" t="s">
        <v>17</v>
      </c>
      <c r="Z21" s="73" t="s">
        <v>17</v>
      </c>
      <c r="AA21" s="73" t="s">
        <v>17</v>
      </c>
      <c r="AB21" s="73" t="s">
        <v>17</v>
      </c>
      <c r="AC21" s="73" t="s">
        <v>17</v>
      </c>
      <c r="AD21" s="73" t="s">
        <v>17</v>
      </c>
      <c r="AE21" s="73" t="s">
        <v>17</v>
      </c>
      <c r="AF21" s="73" t="s">
        <v>17</v>
      </c>
      <c r="AG21" s="73" t="s">
        <v>17</v>
      </c>
      <c r="AH21" s="73" t="s">
        <v>17</v>
      </c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24" t="s">
        <v>17</v>
      </c>
      <c r="E22" s="24" t="s">
        <v>17</v>
      </c>
      <c r="F22" s="24" t="s">
        <v>17</v>
      </c>
      <c r="G22" s="24" t="s">
        <v>17</v>
      </c>
      <c r="H22" s="24" t="s">
        <v>17</v>
      </c>
      <c r="I22" s="24" t="s">
        <v>17</v>
      </c>
      <c r="J22" s="24" t="s">
        <v>17</v>
      </c>
      <c r="K22" s="24" t="s">
        <v>14</v>
      </c>
      <c r="L22" s="24" t="s">
        <v>14</v>
      </c>
      <c r="M22" s="24" t="s">
        <v>19</v>
      </c>
      <c r="N22" s="24" t="s">
        <v>14</v>
      </c>
      <c r="O22" s="24" t="s">
        <v>17</v>
      </c>
      <c r="P22" s="24" t="s">
        <v>17</v>
      </c>
      <c r="Q22" s="24" t="s">
        <v>17</v>
      </c>
      <c r="R22" s="24" t="s">
        <v>14</v>
      </c>
      <c r="S22" s="24" t="s">
        <v>17</v>
      </c>
      <c r="T22" s="24" t="s">
        <v>17</v>
      </c>
      <c r="U22" s="24" t="s">
        <v>17</v>
      </c>
      <c r="V22" s="24" t="s">
        <v>14</v>
      </c>
      <c r="W22" s="24" t="s">
        <v>19</v>
      </c>
      <c r="X22" s="24" t="s">
        <v>19</v>
      </c>
      <c r="Y22" s="24" t="s">
        <v>14</v>
      </c>
      <c r="Z22" s="24" t="s">
        <v>14</v>
      </c>
      <c r="AA22" s="24" t="s">
        <v>17</v>
      </c>
      <c r="AB22" s="24" t="s">
        <v>17</v>
      </c>
      <c r="AC22" s="24" t="s">
        <v>17</v>
      </c>
      <c r="AD22" s="24" t="s">
        <v>17</v>
      </c>
      <c r="AE22" s="24" t="s">
        <v>14</v>
      </c>
      <c r="AF22" s="24" t="s">
        <v>14</v>
      </c>
      <c r="AG22" s="24" t="s">
        <v>14</v>
      </c>
      <c r="AH22" s="24" t="s">
        <v>19</v>
      </c>
      <c r="AI22" s="19">
        <f t="shared" si="0"/>
        <v>0.87096774193548387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22" t="s">
        <v>17</v>
      </c>
      <c r="E23" s="22" t="s">
        <v>17</v>
      </c>
      <c r="F23" s="22" t="s">
        <v>17</v>
      </c>
      <c r="G23" s="22" t="s">
        <v>17</v>
      </c>
      <c r="H23" s="22" t="s">
        <v>17</v>
      </c>
      <c r="I23" s="22" t="s">
        <v>17</v>
      </c>
      <c r="J23" s="22" t="s">
        <v>17</v>
      </c>
      <c r="K23" s="22" t="s">
        <v>17</v>
      </c>
      <c r="L23" s="22" t="s">
        <v>17</v>
      </c>
      <c r="M23" s="22" t="s">
        <v>19</v>
      </c>
      <c r="N23" s="22" t="s">
        <v>19</v>
      </c>
      <c r="O23" s="22" t="s">
        <v>17</v>
      </c>
      <c r="P23" s="22" t="s">
        <v>17</v>
      </c>
      <c r="Q23" s="22" t="s">
        <v>17</v>
      </c>
      <c r="R23" s="22" t="s">
        <v>17</v>
      </c>
      <c r="S23" s="22" t="s">
        <v>17</v>
      </c>
      <c r="T23" s="22" t="s">
        <v>17</v>
      </c>
      <c r="U23" s="22" t="s">
        <v>17</v>
      </c>
      <c r="V23" s="22" t="s">
        <v>17</v>
      </c>
      <c r="W23" s="22" t="s">
        <v>19</v>
      </c>
      <c r="X23" s="22" t="s">
        <v>19</v>
      </c>
      <c r="Y23" s="22" t="s">
        <v>19</v>
      </c>
      <c r="Z23" s="22" t="s">
        <v>17</v>
      </c>
      <c r="AA23" s="22" t="s">
        <v>17</v>
      </c>
      <c r="AB23" s="22" t="s">
        <v>17</v>
      </c>
      <c r="AC23" s="22" t="s">
        <v>17</v>
      </c>
      <c r="AD23" s="22" t="s">
        <v>17</v>
      </c>
      <c r="AE23" s="22" t="s">
        <v>17</v>
      </c>
      <c r="AF23" s="22" t="s">
        <v>17</v>
      </c>
      <c r="AG23" s="22" t="s">
        <v>17</v>
      </c>
      <c r="AH23" s="22" t="s">
        <v>17</v>
      </c>
      <c r="AI23" s="13">
        <f t="shared" si="0"/>
        <v>0.83870967741935487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5" t="s">
        <v>17</v>
      </c>
      <c r="E24" s="14" t="s">
        <v>17</v>
      </c>
      <c r="F24" s="14" t="s">
        <v>17</v>
      </c>
      <c r="G24" s="14" t="s">
        <v>17</v>
      </c>
      <c r="H24" s="14" t="s">
        <v>17</v>
      </c>
      <c r="I24" s="14" t="s">
        <v>17</v>
      </c>
      <c r="J24" s="14" t="s">
        <v>17</v>
      </c>
      <c r="K24" s="14" t="s">
        <v>17</v>
      </c>
      <c r="L24" s="14" t="s">
        <v>17</v>
      </c>
      <c r="M24" s="14" t="s">
        <v>19</v>
      </c>
      <c r="N24" s="14" t="s">
        <v>19</v>
      </c>
      <c r="O24" s="14" t="s">
        <v>17</v>
      </c>
      <c r="P24" s="14" t="s">
        <v>17</v>
      </c>
      <c r="Q24" s="14" t="s">
        <v>17</v>
      </c>
      <c r="R24" s="14" t="s">
        <v>17</v>
      </c>
      <c r="S24" s="14" t="s">
        <v>17</v>
      </c>
      <c r="T24" s="14" t="s">
        <v>17</v>
      </c>
      <c r="U24" s="14" t="s">
        <v>17</v>
      </c>
      <c r="V24" s="14" t="s">
        <v>17</v>
      </c>
      <c r="W24" s="14" t="s">
        <v>19</v>
      </c>
      <c r="X24" s="14" t="s">
        <v>19</v>
      </c>
      <c r="Y24" s="14" t="s">
        <v>19</v>
      </c>
      <c r="Z24" s="14" t="s">
        <v>17</v>
      </c>
      <c r="AA24" s="14" t="s">
        <v>17</v>
      </c>
      <c r="AB24" s="14" t="s">
        <v>17</v>
      </c>
      <c r="AC24" s="14" t="s">
        <v>17</v>
      </c>
      <c r="AD24" s="14" t="s">
        <v>17</v>
      </c>
      <c r="AE24" s="14" t="s">
        <v>17</v>
      </c>
      <c r="AF24" s="14" t="s">
        <v>17</v>
      </c>
      <c r="AG24" s="14" t="s">
        <v>17</v>
      </c>
      <c r="AH24" s="14" t="s">
        <v>17</v>
      </c>
      <c r="AI24" s="17">
        <f t="shared" si="0"/>
        <v>0.83870967741935487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25" t="s">
        <v>17</v>
      </c>
      <c r="E25" s="25" t="s">
        <v>17</v>
      </c>
      <c r="F25" s="25" t="s">
        <v>17</v>
      </c>
      <c r="G25" s="25" t="s">
        <v>17</v>
      </c>
      <c r="H25" s="25" t="s">
        <v>17</v>
      </c>
      <c r="I25" s="25" t="s">
        <v>17</v>
      </c>
      <c r="J25" s="25" t="s">
        <v>17</v>
      </c>
      <c r="K25" s="25" t="s">
        <v>17</v>
      </c>
      <c r="L25" s="25" t="s">
        <v>17</v>
      </c>
      <c r="M25" s="25" t="s">
        <v>17</v>
      </c>
      <c r="N25" s="25" t="s">
        <v>17</v>
      </c>
      <c r="O25" s="25" t="s">
        <v>17</v>
      </c>
      <c r="P25" s="25" t="s">
        <v>17</v>
      </c>
      <c r="Q25" s="25" t="s">
        <v>17</v>
      </c>
      <c r="R25" s="25" t="s">
        <v>17</v>
      </c>
      <c r="S25" s="25" t="s">
        <v>17</v>
      </c>
      <c r="T25" s="25" t="s">
        <v>14</v>
      </c>
      <c r="U25" s="25" t="s">
        <v>17</v>
      </c>
      <c r="V25" s="25" t="s">
        <v>17</v>
      </c>
      <c r="W25" s="25" t="s">
        <v>17</v>
      </c>
      <c r="X25" s="25" t="s">
        <v>17</v>
      </c>
      <c r="Y25" s="25" t="s">
        <v>17</v>
      </c>
      <c r="Z25" s="25" t="s">
        <v>17</v>
      </c>
      <c r="AA25" s="25" t="s">
        <v>17</v>
      </c>
      <c r="AB25" s="25" t="s">
        <v>17</v>
      </c>
      <c r="AC25" s="25" t="s">
        <v>17</v>
      </c>
      <c r="AD25" s="25" t="s">
        <v>17</v>
      </c>
      <c r="AE25" s="25" t="s">
        <v>17</v>
      </c>
      <c r="AF25" s="25" t="s">
        <v>17</v>
      </c>
      <c r="AG25" s="25" t="s">
        <v>17</v>
      </c>
      <c r="AH25" s="25" t="s">
        <v>17</v>
      </c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x14ac:dyDescent="0.3">
      <c r="A26" s="211" t="s">
        <v>42</v>
      </c>
      <c r="B26" s="212"/>
      <c r="C26" s="213"/>
      <c r="D26" s="25" t="s">
        <v>17</v>
      </c>
      <c r="E26" s="25" t="s">
        <v>17</v>
      </c>
      <c r="F26" s="25" t="s">
        <v>17</v>
      </c>
      <c r="G26" s="25" t="s">
        <v>17</v>
      </c>
      <c r="H26" s="25" t="s">
        <v>17</v>
      </c>
      <c r="I26" s="25" t="s">
        <v>17</v>
      </c>
      <c r="J26" s="25" t="s">
        <v>17</v>
      </c>
      <c r="K26" s="25" t="s">
        <v>17</v>
      </c>
      <c r="L26" s="25" t="s">
        <v>17</v>
      </c>
      <c r="M26" s="25" t="s">
        <v>17</v>
      </c>
      <c r="N26" s="25" t="s">
        <v>17</v>
      </c>
      <c r="O26" s="25" t="s">
        <v>17</v>
      </c>
      <c r="P26" s="25" t="s">
        <v>17</v>
      </c>
      <c r="Q26" s="25" t="s">
        <v>17</v>
      </c>
      <c r="R26" s="25" t="s">
        <v>17</v>
      </c>
      <c r="S26" s="25" t="s">
        <v>17</v>
      </c>
      <c r="T26" s="25" t="s">
        <v>14</v>
      </c>
      <c r="U26" s="25" t="s">
        <v>17</v>
      </c>
      <c r="V26" s="25" t="s">
        <v>17</v>
      </c>
      <c r="W26" s="25" t="s">
        <v>17</v>
      </c>
      <c r="X26" s="25" t="s">
        <v>17</v>
      </c>
      <c r="Y26" s="25" t="s">
        <v>17</v>
      </c>
      <c r="Z26" s="25" t="s">
        <v>17</v>
      </c>
      <c r="AA26" s="25" t="s">
        <v>17</v>
      </c>
      <c r="AB26" s="25" t="s">
        <v>17</v>
      </c>
      <c r="AC26" s="25" t="s">
        <v>17</v>
      </c>
      <c r="AD26" s="25" t="s">
        <v>17</v>
      </c>
      <c r="AE26" s="25" t="s">
        <v>17</v>
      </c>
      <c r="AF26" s="25" t="s">
        <v>17</v>
      </c>
      <c r="AG26" s="25" t="s">
        <v>17</v>
      </c>
      <c r="AH26" s="25" t="s">
        <v>17</v>
      </c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72" t="s">
        <v>12</v>
      </c>
      <c r="E27" s="72" t="s">
        <v>13</v>
      </c>
      <c r="F27" s="72" t="s">
        <v>13</v>
      </c>
      <c r="G27" s="72" t="s">
        <v>6</v>
      </c>
      <c r="H27" s="72" t="s">
        <v>6</v>
      </c>
      <c r="I27" s="72" t="s">
        <v>6</v>
      </c>
      <c r="J27" s="72" t="s">
        <v>13</v>
      </c>
      <c r="K27" s="72" t="s">
        <v>12</v>
      </c>
      <c r="L27" s="72" t="s">
        <v>12</v>
      </c>
      <c r="M27" s="72" t="s">
        <v>12</v>
      </c>
      <c r="N27" s="72" t="s">
        <v>13</v>
      </c>
      <c r="O27" s="72" t="s">
        <v>6</v>
      </c>
      <c r="P27" s="72" t="s">
        <v>6</v>
      </c>
      <c r="Q27" s="72" t="s">
        <v>13</v>
      </c>
      <c r="R27" s="72" t="s">
        <v>13</v>
      </c>
      <c r="S27" s="72" t="s">
        <v>12</v>
      </c>
      <c r="T27" s="72" t="s">
        <v>12</v>
      </c>
      <c r="U27" s="72" t="s">
        <v>12</v>
      </c>
      <c r="V27" s="72" t="s">
        <v>12</v>
      </c>
      <c r="W27" s="72" t="s">
        <v>12</v>
      </c>
      <c r="X27" s="72" t="s">
        <v>12</v>
      </c>
      <c r="Y27" s="72" t="s">
        <v>12</v>
      </c>
      <c r="Z27" s="72" t="s">
        <v>13</v>
      </c>
      <c r="AA27" s="72" t="s">
        <v>12</v>
      </c>
      <c r="AB27" s="72" t="s">
        <v>12</v>
      </c>
      <c r="AC27" s="72" t="s">
        <v>12</v>
      </c>
      <c r="AD27" s="72" t="s">
        <v>12</v>
      </c>
      <c r="AE27" s="72" t="s">
        <v>12</v>
      </c>
      <c r="AF27" s="72" t="s">
        <v>12</v>
      </c>
      <c r="AG27" s="72" t="s">
        <v>12</v>
      </c>
      <c r="AH27" s="72" t="s">
        <v>12</v>
      </c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28">
        <v>3</v>
      </c>
      <c r="E28" s="28">
        <v>3</v>
      </c>
      <c r="F28" s="28">
        <v>3</v>
      </c>
      <c r="G28" s="28" t="s">
        <v>50</v>
      </c>
      <c r="H28" s="28" t="s">
        <v>50</v>
      </c>
      <c r="I28" s="28" t="s">
        <v>50</v>
      </c>
      <c r="J28" s="28">
        <v>3</v>
      </c>
      <c r="K28" s="28">
        <v>3</v>
      </c>
      <c r="L28" s="28">
        <v>2</v>
      </c>
      <c r="M28" s="28">
        <v>2</v>
      </c>
      <c r="N28" s="28">
        <v>4</v>
      </c>
      <c r="O28" s="28">
        <v>4</v>
      </c>
      <c r="P28" s="28">
        <v>4</v>
      </c>
      <c r="Q28" s="28">
        <v>3</v>
      </c>
      <c r="R28" s="28">
        <v>3</v>
      </c>
      <c r="S28" s="28">
        <v>3</v>
      </c>
      <c r="T28" s="28" t="s">
        <v>50</v>
      </c>
      <c r="U28" s="28" t="s">
        <v>50</v>
      </c>
      <c r="V28" s="77" t="s">
        <v>50</v>
      </c>
      <c r="W28" s="77">
        <v>3</v>
      </c>
      <c r="X28" s="77">
        <v>3</v>
      </c>
      <c r="Y28" s="77">
        <v>3</v>
      </c>
      <c r="Z28" s="28">
        <v>4</v>
      </c>
      <c r="AA28" s="77">
        <v>3</v>
      </c>
      <c r="AB28" s="77">
        <v>3</v>
      </c>
      <c r="AC28" s="77">
        <v>3</v>
      </c>
      <c r="AD28" s="77">
        <v>3</v>
      </c>
      <c r="AE28" s="77">
        <v>3</v>
      </c>
      <c r="AF28" s="77">
        <v>3</v>
      </c>
      <c r="AG28" s="77">
        <v>2</v>
      </c>
      <c r="AH28" s="77">
        <v>2</v>
      </c>
      <c r="AI28" s="17">
        <f>IF(COUNTA(D28:AH28)&gt;0,(COUNTA(D28:AH28)-COUNTIF(D28:AH28,"NB")-COUNTIF(D28:AH28,"DN")-COUNTIF(D28:AH28,"An")-COUNTIF(D28:AH28,"NB^")-COUNTIF(D28:AH28,0))/COUNTA(D28:AH28),"")</f>
        <v>1</v>
      </c>
      <c r="AK28" s="172" t="s">
        <v>52</v>
      </c>
      <c r="AL28" s="173">
        <f>COUNTIFS(D28:AH28,"&lt;&gt;"&amp;AL32)</f>
        <v>31</v>
      </c>
      <c r="AM28" s="174">
        <f>AL28/AL31</f>
        <v>1</v>
      </c>
      <c r="AN28" s="175">
        <f>COUNTIFS(D28:AH28,AM33)</f>
        <v>0</v>
      </c>
      <c r="AO28" s="176">
        <f>AN28/AL31</f>
        <v>0</v>
      </c>
    </row>
    <row r="29" spans="1:41" ht="15.75" customHeight="1" x14ac:dyDescent="0.3">
      <c r="A29" s="220" t="s">
        <v>53</v>
      </c>
      <c r="B29" s="221"/>
      <c r="C29" s="222"/>
      <c r="D29" s="78">
        <v>0</v>
      </c>
      <c r="E29" s="78">
        <v>0</v>
      </c>
      <c r="F29" s="78" t="s">
        <v>141</v>
      </c>
      <c r="G29" s="78">
        <v>0.01</v>
      </c>
      <c r="H29" s="78">
        <v>0.4</v>
      </c>
      <c r="I29" s="78">
        <v>0</v>
      </c>
      <c r="J29" s="78">
        <v>0</v>
      </c>
      <c r="K29" s="78">
        <v>0</v>
      </c>
      <c r="L29" s="78">
        <v>0</v>
      </c>
      <c r="M29" s="78">
        <v>0</v>
      </c>
      <c r="N29" s="78">
        <v>0</v>
      </c>
      <c r="O29" s="78">
        <v>0</v>
      </c>
      <c r="P29" s="78" t="s">
        <v>149</v>
      </c>
      <c r="Q29" s="78" t="s">
        <v>155</v>
      </c>
      <c r="R29" s="78" t="s">
        <v>142</v>
      </c>
      <c r="S29" s="78" t="s">
        <v>142</v>
      </c>
      <c r="T29" s="78" t="s">
        <v>142</v>
      </c>
      <c r="U29" s="78">
        <v>0</v>
      </c>
      <c r="V29" s="78">
        <v>0</v>
      </c>
      <c r="W29" s="78">
        <v>0</v>
      </c>
      <c r="X29" s="78">
        <v>0</v>
      </c>
      <c r="Y29" s="78">
        <v>0</v>
      </c>
      <c r="Z29" s="78">
        <v>0</v>
      </c>
      <c r="AA29" s="78">
        <v>0</v>
      </c>
      <c r="AB29" s="78">
        <v>0</v>
      </c>
      <c r="AC29" s="78">
        <v>0</v>
      </c>
      <c r="AD29" s="78">
        <v>0</v>
      </c>
      <c r="AE29" s="78" t="s">
        <v>156</v>
      </c>
      <c r="AF29" s="78">
        <v>0</v>
      </c>
      <c r="AG29" s="78">
        <v>0</v>
      </c>
      <c r="AH29" s="78">
        <v>0</v>
      </c>
      <c r="AI29" s="19">
        <f>IF(COUNTA(D29:AH29)&gt;0,(COUNTA(D29:AH29)-COUNTIF(D29:AH29,"NB")-COUNTIF(D29:AH29,"DN")-COUNTIF(D29:AH29,"An")-COUNTIF(D29:AH29,"NB^")-COUNTIF(D29:AH29,0))/COUNTA(D29:AH29),"")</f>
        <v>0.29032258064516131</v>
      </c>
      <c r="AK29" s="177" t="s">
        <v>55</v>
      </c>
      <c r="AL29" s="178">
        <f>COUNTIFS(D29:AH29,"&lt;&gt;"&amp;AL32)</f>
        <v>9</v>
      </c>
      <c r="AM29" s="179">
        <f>AL29/AL31</f>
        <v>0.29032258064516131</v>
      </c>
      <c r="AN29" s="180">
        <f>COUNTIFS(D29:AH29,AL32)</f>
        <v>22</v>
      </c>
      <c r="AO29" s="181">
        <f>AN29/AL31</f>
        <v>0.70967741935483875</v>
      </c>
    </row>
    <row r="30" spans="1:41" ht="15.75" customHeight="1" x14ac:dyDescent="0.3">
      <c r="A30" s="232" t="s">
        <v>56</v>
      </c>
      <c r="B30" s="233"/>
      <c r="C30" s="234"/>
      <c r="D30" s="79" t="s">
        <v>12</v>
      </c>
      <c r="E30" s="79" t="s">
        <v>13</v>
      </c>
      <c r="F30" s="79" t="s">
        <v>13</v>
      </c>
      <c r="G30" s="79" t="s">
        <v>6</v>
      </c>
      <c r="H30" s="79" t="s">
        <v>6</v>
      </c>
      <c r="I30" s="79" t="s">
        <v>6</v>
      </c>
      <c r="J30" s="79" t="s">
        <v>13</v>
      </c>
      <c r="K30" s="79" t="s">
        <v>12</v>
      </c>
      <c r="L30" s="79" t="s">
        <v>12</v>
      </c>
      <c r="M30" s="79" t="s">
        <v>12</v>
      </c>
      <c r="N30" s="79" t="s">
        <v>13</v>
      </c>
      <c r="O30" s="79" t="s">
        <v>6</v>
      </c>
      <c r="P30" s="79" t="s">
        <v>6</v>
      </c>
      <c r="Q30" s="79" t="s">
        <v>13</v>
      </c>
      <c r="R30" s="79" t="s">
        <v>13</v>
      </c>
      <c r="S30" s="79" t="s">
        <v>12</v>
      </c>
      <c r="T30" s="79" t="s">
        <v>12</v>
      </c>
      <c r="U30" s="79" t="s">
        <v>12</v>
      </c>
      <c r="V30" s="79" t="s">
        <v>12</v>
      </c>
      <c r="W30" s="79" t="s">
        <v>12</v>
      </c>
      <c r="X30" s="79" t="s">
        <v>12</v>
      </c>
      <c r="Y30" s="79" t="s">
        <v>12</v>
      </c>
      <c r="Z30" s="79" t="s">
        <v>13</v>
      </c>
      <c r="AA30" s="79" t="s">
        <v>12</v>
      </c>
      <c r="AB30" s="79" t="s">
        <v>13</v>
      </c>
      <c r="AC30" s="79" t="s">
        <v>12</v>
      </c>
      <c r="AD30" s="79" t="s">
        <v>12</v>
      </c>
      <c r="AE30" s="79" t="s">
        <v>12</v>
      </c>
      <c r="AF30" s="79" t="s">
        <v>12</v>
      </c>
      <c r="AG30" s="79" t="s">
        <v>12</v>
      </c>
      <c r="AH30" s="79" t="s">
        <v>12</v>
      </c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 t="s">
        <v>12</v>
      </c>
      <c r="E31" s="72" t="s">
        <v>13</v>
      </c>
      <c r="F31" s="72" t="s">
        <v>13</v>
      </c>
      <c r="G31" s="72" t="s">
        <v>6</v>
      </c>
      <c r="H31" s="72" t="s">
        <v>6</v>
      </c>
      <c r="I31" s="72" t="s">
        <v>6</v>
      </c>
      <c r="J31" s="72" t="s">
        <v>13</v>
      </c>
      <c r="K31" s="72" t="s">
        <v>12</v>
      </c>
      <c r="L31" s="72" t="s">
        <v>12</v>
      </c>
      <c r="M31" s="72" t="s">
        <v>12</v>
      </c>
      <c r="N31" s="72" t="s">
        <v>13</v>
      </c>
      <c r="O31" s="72" t="s">
        <v>6</v>
      </c>
      <c r="P31" s="72" t="s">
        <v>6</v>
      </c>
      <c r="Q31" s="72" t="s">
        <v>13</v>
      </c>
      <c r="R31" s="72" t="s">
        <v>13</v>
      </c>
      <c r="S31" s="72" t="s">
        <v>12</v>
      </c>
      <c r="T31" s="72" t="s">
        <v>12</v>
      </c>
      <c r="U31" s="72" t="s">
        <v>12</v>
      </c>
      <c r="V31" s="72" t="s">
        <v>12</v>
      </c>
      <c r="W31" s="72" t="s">
        <v>12</v>
      </c>
      <c r="X31" s="72" t="s">
        <v>12</v>
      </c>
      <c r="Y31" s="72" t="s">
        <v>12</v>
      </c>
      <c r="Z31" s="72" t="s">
        <v>12</v>
      </c>
      <c r="AA31" s="72" t="s">
        <v>12</v>
      </c>
      <c r="AB31" s="72" t="s">
        <v>12</v>
      </c>
      <c r="AC31" s="72" t="s">
        <v>12</v>
      </c>
      <c r="AD31" s="72" t="s">
        <v>12</v>
      </c>
      <c r="AE31" s="72" t="s">
        <v>12</v>
      </c>
      <c r="AF31" s="72" t="s">
        <v>12</v>
      </c>
      <c r="AG31" s="72" t="s">
        <v>12</v>
      </c>
      <c r="AH31" s="72" t="s">
        <v>12</v>
      </c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31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 t="s">
        <v>12</v>
      </c>
      <c r="E32" s="80" t="s">
        <v>13</v>
      </c>
      <c r="F32" s="80" t="s">
        <v>13</v>
      </c>
      <c r="G32" s="80" t="s">
        <v>6</v>
      </c>
      <c r="H32" s="80" t="s">
        <v>6</v>
      </c>
      <c r="I32" s="80" t="s">
        <v>6</v>
      </c>
      <c r="J32" s="80" t="s">
        <v>13</v>
      </c>
      <c r="K32" s="80" t="s">
        <v>12</v>
      </c>
      <c r="L32" s="80" t="s">
        <v>12</v>
      </c>
      <c r="M32" s="80" t="s">
        <v>12</v>
      </c>
      <c r="N32" s="80" t="s">
        <v>13</v>
      </c>
      <c r="O32" s="80" t="s">
        <v>6</v>
      </c>
      <c r="P32" s="80" t="s">
        <v>6</v>
      </c>
      <c r="Q32" s="80" t="s">
        <v>13</v>
      </c>
      <c r="R32" s="80" t="s">
        <v>13</v>
      </c>
      <c r="S32" s="80" t="s">
        <v>12</v>
      </c>
      <c r="T32" s="80" t="s">
        <v>12</v>
      </c>
      <c r="U32" s="80" t="s">
        <v>12</v>
      </c>
      <c r="V32" s="80" t="s">
        <v>12</v>
      </c>
      <c r="W32" s="80" t="s">
        <v>12</v>
      </c>
      <c r="X32" s="80" t="s">
        <v>12</v>
      </c>
      <c r="Y32" s="80" t="s">
        <v>12</v>
      </c>
      <c r="Z32" s="80" t="s">
        <v>12</v>
      </c>
      <c r="AA32" s="80" t="s">
        <v>12</v>
      </c>
      <c r="AB32" s="80" t="s">
        <v>12</v>
      </c>
      <c r="AC32" s="80" t="s">
        <v>12</v>
      </c>
      <c r="AD32" s="80" t="s">
        <v>12</v>
      </c>
      <c r="AE32" s="80" t="s">
        <v>12</v>
      </c>
      <c r="AF32" s="80" t="s">
        <v>12</v>
      </c>
      <c r="AG32" s="80" t="s">
        <v>12</v>
      </c>
      <c r="AH32" s="80" t="s">
        <v>12</v>
      </c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76" t="s">
        <v>17</v>
      </c>
      <c r="R33" s="76" t="s">
        <v>17</v>
      </c>
      <c r="S33" s="76" t="s">
        <v>17</v>
      </c>
      <c r="T33" s="76" t="s">
        <v>17</v>
      </c>
      <c r="U33" s="76" t="s">
        <v>17</v>
      </c>
      <c r="V33" s="25" t="s">
        <v>17</v>
      </c>
      <c r="W33" s="25" t="s">
        <v>17</v>
      </c>
      <c r="X33" s="25" t="s">
        <v>17</v>
      </c>
      <c r="Y33" s="25" t="s">
        <v>17</v>
      </c>
      <c r="Z33" s="76" t="s">
        <v>17</v>
      </c>
      <c r="AA33" s="25" t="s">
        <v>17</v>
      </c>
      <c r="AB33" s="25" t="s">
        <v>17</v>
      </c>
      <c r="AC33" s="25" t="s">
        <v>17</v>
      </c>
      <c r="AD33" s="25" t="s">
        <v>17</v>
      </c>
      <c r="AE33" s="25" t="s">
        <v>17</v>
      </c>
      <c r="AF33" s="25" t="s">
        <v>17</v>
      </c>
      <c r="AG33" s="25" t="s">
        <v>17</v>
      </c>
      <c r="AH33" s="25" t="s">
        <v>17</v>
      </c>
      <c r="AI33" s="19">
        <f t="shared" si="0"/>
        <v>1</v>
      </c>
    </row>
    <row r="34" spans="1:44" ht="15.75" customHeight="1" x14ac:dyDescent="0.3">
      <c r="A34" s="211" t="s">
        <v>62</v>
      </c>
      <c r="B34" s="212"/>
      <c r="C34" s="213"/>
      <c r="D34" s="76" t="s">
        <v>17</v>
      </c>
      <c r="E34" s="76" t="s">
        <v>17</v>
      </c>
      <c r="F34" s="76" t="s">
        <v>17</v>
      </c>
      <c r="G34" s="76" t="s">
        <v>17</v>
      </c>
      <c r="H34" s="76" t="s">
        <v>17</v>
      </c>
      <c r="I34" s="76" t="s">
        <v>17</v>
      </c>
      <c r="J34" s="76" t="s">
        <v>17</v>
      </c>
      <c r="K34" s="76" t="s">
        <v>17</v>
      </c>
      <c r="L34" s="76" t="s">
        <v>17</v>
      </c>
      <c r="M34" s="76" t="s">
        <v>17</v>
      </c>
      <c r="N34" s="76" t="s">
        <v>17</v>
      </c>
      <c r="O34" s="76" t="s">
        <v>17</v>
      </c>
      <c r="P34" s="76" t="s">
        <v>17</v>
      </c>
      <c r="Q34" s="76" t="s">
        <v>17</v>
      </c>
      <c r="R34" s="76" t="s">
        <v>17</v>
      </c>
      <c r="S34" s="76" t="s">
        <v>17</v>
      </c>
      <c r="T34" s="76" t="s">
        <v>14</v>
      </c>
      <c r="U34" s="76" t="s">
        <v>17</v>
      </c>
      <c r="V34" s="24" t="s">
        <v>17</v>
      </c>
      <c r="W34" s="24" t="s">
        <v>17</v>
      </c>
      <c r="X34" s="24" t="s">
        <v>17</v>
      </c>
      <c r="Y34" s="24" t="s">
        <v>17</v>
      </c>
      <c r="Z34" s="76" t="s">
        <v>17</v>
      </c>
      <c r="AA34" s="24" t="s">
        <v>17</v>
      </c>
      <c r="AB34" s="24" t="s">
        <v>17</v>
      </c>
      <c r="AC34" s="24" t="s">
        <v>17</v>
      </c>
      <c r="AD34" s="24" t="s">
        <v>17</v>
      </c>
      <c r="AE34" s="24" t="s">
        <v>17</v>
      </c>
      <c r="AF34" s="24" t="s">
        <v>17</v>
      </c>
      <c r="AG34" s="24" t="s">
        <v>17</v>
      </c>
      <c r="AH34" s="24" t="s">
        <v>17</v>
      </c>
      <c r="AI34" s="19">
        <f t="shared" si="0"/>
        <v>1</v>
      </c>
    </row>
    <row r="35" spans="1:44" ht="15.75" customHeight="1" x14ac:dyDescent="0.3">
      <c r="A35" s="244" t="s">
        <v>63</v>
      </c>
      <c r="B35" s="245"/>
      <c r="C35" s="246"/>
      <c r="D35" s="84" t="s">
        <v>17</v>
      </c>
      <c r="E35" s="84" t="s">
        <v>17</v>
      </c>
      <c r="F35" s="84" t="s">
        <v>17</v>
      </c>
      <c r="G35" s="84" t="s">
        <v>17</v>
      </c>
      <c r="H35" s="84" t="s">
        <v>17</v>
      </c>
      <c r="I35" s="84" t="s">
        <v>17</v>
      </c>
      <c r="J35" s="84" t="s">
        <v>17</v>
      </c>
      <c r="K35" s="84" t="s">
        <v>17</v>
      </c>
      <c r="L35" s="84" t="s">
        <v>17</v>
      </c>
      <c r="M35" s="84" t="s">
        <v>17</v>
      </c>
      <c r="N35" s="84" t="s">
        <v>17</v>
      </c>
      <c r="O35" s="84" t="s">
        <v>17</v>
      </c>
      <c r="P35" s="84" t="s">
        <v>17</v>
      </c>
      <c r="Q35" s="76" t="s">
        <v>17</v>
      </c>
      <c r="R35" s="76" t="s">
        <v>17</v>
      </c>
      <c r="S35" s="76" t="s">
        <v>17</v>
      </c>
      <c r="T35" s="76" t="s">
        <v>14</v>
      </c>
      <c r="U35" s="76" t="s">
        <v>17</v>
      </c>
      <c r="V35" s="85" t="s">
        <v>17</v>
      </c>
      <c r="W35" s="85" t="s">
        <v>17</v>
      </c>
      <c r="X35" s="85" t="s">
        <v>17</v>
      </c>
      <c r="Y35" s="85" t="s">
        <v>17</v>
      </c>
      <c r="Z35" s="76" t="s">
        <v>17</v>
      </c>
      <c r="AA35" s="85" t="s">
        <v>17</v>
      </c>
      <c r="AB35" s="85" t="s">
        <v>17</v>
      </c>
      <c r="AC35" s="85" t="s">
        <v>17</v>
      </c>
      <c r="AD35" s="85" t="s">
        <v>17</v>
      </c>
      <c r="AE35" s="85" t="s">
        <v>17</v>
      </c>
      <c r="AF35" s="85" t="s">
        <v>17</v>
      </c>
      <c r="AG35" s="85" t="s">
        <v>17</v>
      </c>
      <c r="AH35" s="85" t="s">
        <v>17</v>
      </c>
      <c r="AI35" s="87">
        <f>IF(COUNTA(D35:AH35)&gt;0,(COUNTA(D35:AH35)-COUNTIF(D35:AH35,"NB")-COUNTIF(D35:AH35,"DN")-COUNTIF(D35:AH35,"An")-COUNTIF(D35:AH35,"NB^")-COUNTIF(D35:AH35,0))/COUNTA(D35:AH35),"")</f>
        <v>1</v>
      </c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128"/>
      <c r="R36" s="120"/>
      <c r="S36" s="31"/>
      <c r="T36" s="31"/>
      <c r="U36" s="31"/>
      <c r="V36" s="88"/>
      <c r="W36" s="88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89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>AB</v>
      </c>
      <c r="E38" s="37" t="str">
        <f>IF(AND(E5&gt;0,COUNTA(E6:E37)&gt;0,COUNTA(E6:E37)-COUNTIF(E6:E37,"NB")-COUNTIF(E30:E31, "0")=COUNTA(E6:E37)),"AB","")</f>
        <v>AB</v>
      </c>
      <c r="F38" s="37" t="str">
        <f>IF(AND(F5&gt;0,COUNTA(F6:F37)&gt;0,COUNTA(F6:F37)-COUNTIF(F6:F37,"NB")-COUNTIF(F30:F31, "0")=COUNTA(F6:F37)),"AB","")</f>
        <v>AB</v>
      </c>
      <c r="G38" s="37" t="str">
        <f>IF(AND(G5&gt;0,COUNTA(G6:G37)&gt;0,COUNTA(G6:G37)-COUNTIF(G6:G37,"NB")-COUNTIF(G30:G31, "0")=COUNTA(G6:G37)),"AB","")</f>
        <v>AB</v>
      </c>
      <c r="H38" s="37" t="str">
        <f>IF(AND(H5&gt;0,COUNTA(H6:H37)&gt;0,COUNTA(H6:H37)-COUNTIF(H6:H37,"NB")-COUNTIF(H30:H31, "0")=COUNTA(H6:H37)),"AB","")</f>
        <v>AB</v>
      </c>
      <c r="J38" s="37" t="str">
        <f t="shared" ref="J38:AH38" si="1">IF(AND(J5&gt;0,COUNTA(J6:J37)&gt;0,COUNTA(J6:J37)-COUNTIF(J6:J37,"NB")-COUNTIF(J30:J31, "0")=COUNTA(J6:J37)),"AB","")</f>
        <v>AB</v>
      </c>
      <c r="K38" s="37" t="str">
        <f t="shared" si="1"/>
        <v>AB</v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>AB</v>
      </c>
      <c r="P38" s="37" t="str">
        <f>IF(AND(P5&gt;0,COUNTA(P6:P37)&gt;0,COUNTA(P6:P37)-COUNTIF(P6:P37,"NB")-COUNTIF(P30:P31, "0")=COUNTA(P6:P37)),"AB","")</f>
        <v>AB</v>
      </c>
      <c r="Q38" s="37" t="str">
        <f>IF(AND(Q5&gt;0,COUNTA(Q6:Q37)&gt;0,COUNTA(Q6:Q37)-COUNTIF(Q6:Q37,"NB")-COUNTIF(Q30:Q31, "0")=COUNTA(Q6:Q37)),"AB","")</f>
        <v>AB</v>
      </c>
      <c r="R38" s="37" t="str">
        <f t="shared" si="1"/>
        <v>AB</v>
      </c>
      <c r="S38" s="37" t="str">
        <f t="shared" si="1"/>
        <v>AB</v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>AB</v>
      </c>
      <c r="AA38" s="37" t="str">
        <f t="shared" si="1"/>
        <v>AB</v>
      </c>
      <c r="AB38" s="37" t="str">
        <f t="shared" si="1"/>
        <v>AB</v>
      </c>
      <c r="AC38" s="37" t="str">
        <f t="shared" si="1"/>
        <v>AB</v>
      </c>
      <c r="AD38" s="37" t="str">
        <f t="shared" si="1"/>
        <v>AB</v>
      </c>
      <c r="AE38" s="37" t="str">
        <f t="shared" si="1"/>
        <v>AB</v>
      </c>
      <c r="AF38" s="37" t="str">
        <f t="shared" si="1"/>
        <v>AB</v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IF(AND(D5:D5&gt;0,COUNTA(D6:D34),COUNTIF(D6:D34,"NB")+COUNTIF(D6:D34,0)=COUNTA(D6:D34)),"ANB","")</f>
        <v/>
      </c>
      <c r="E39" s="38" t="str">
        <f>IF(AND(E5:E5&gt;0,COUNTA(E6:E34),COUNTIF(E6:E34,"NB")+COUNTIF(E6:E34,0)=COUNTA(E6:E34)),"ANB","")</f>
        <v/>
      </c>
      <c r="F39" s="38" t="str">
        <f>IF(AND(F5:F5&gt;0,COUNTA(F6:F34),COUNTIF(F6:F34,"NB")+COUNTIF(F6:F34,0)=COUNTA(F6:F34)),"ANB","")</f>
        <v/>
      </c>
      <c r="G39" s="38" t="str">
        <f>IF(AND(G5:G5&gt;0,COUNTA(G6:G34),COUNTIF(G6:G34,"NB")+COUNTIF(G6:G34,0)=COUNTA(G6:G34)),"ANB","")</f>
        <v/>
      </c>
      <c r="H39" s="38" t="str">
        <f>IF(AND(H5:H5&gt;0,COUNTA(H6:H34),COUNTIF(H6:H34,"NB")+COUNTIF(H6:H34,0)=COUNTA(H6:H34)),"ANB","")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IF(AND(J5:J5&gt;0,COUNTA(J6:J34),COUNTIF(J6:J34,"NB")+COUNTIF(J6:J34,0)=COUNTA(J6:J34)),"ANB","")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>IF(AND(Q5:Q5&gt;0,COUNTA(Q6:Q34),COUNTIF(Q6:Q34,"NB")+COUNTIF(Q6:Q34,0)=COUNTA(Q6:Q34)),"ANB","")</f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  <c r="F40" s="93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19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12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7:C37"/>
    <mergeCell ref="A41:AH41"/>
    <mergeCell ref="A30:C30"/>
    <mergeCell ref="A31:C31"/>
    <mergeCell ref="A32:C32"/>
    <mergeCell ref="A33:C33"/>
    <mergeCell ref="A34:C34"/>
    <mergeCell ref="A36:C36"/>
    <mergeCell ref="A35:C35"/>
  </mergeCells>
  <conditionalFormatting sqref="D18:D22">
    <cfRule type="cellIs" dxfId="293" priority="338" stopIfTrue="1" operator="equal">
      <formula>"M"</formula>
    </cfRule>
    <cfRule type="cellIs" dxfId="292" priority="339" stopIfTrue="1" operator="between">
      <formula>"NB"</formula>
      <formula>"NB^"</formula>
    </cfRule>
  </conditionalFormatting>
  <conditionalFormatting sqref="D18:D27">
    <cfRule type="cellIs" dxfId="291" priority="329" stopIfTrue="1" operator="equal">
      <formula>"B"</formula>
    </cfRule>
  </conditionalFormatting>
  <conditionalFormatting sqref="D27">
    <cfRule type="cellIs" dxfId="290" priority="348" stopIfTrue="1" operator="equal">
      <formula>"M"</formula>
    </cfRule>
    <cfRule type="cellIs" dxfId="289" priority="349" stopIfTrue="1" operator="between">
      <formula>"NB"</formula>
      <formula>"NB^"</formula>
    </cfRule>
  </conditionalFormatting>
  <conditionalFormatting sqref="D9:L16">
    <cfRule type="cellIs" dxfId="288" priority="196" stopIfTrue="1" operator="equal">
      <formula>"NB"</formula>
    </cfRule>
    <cfRule type="cellIs" dxfId="287" priority="195" stopIfTrue="1" operator="equal">
      <formula>"M"</formula>
    </cfRule>
  </conditionalFormatting>
  <conditionalFormatting sqref="D15:L16">
    <cfRule type="cellIs" dxfId="286" priority="197" stopIfTrue="1" operator="equal">
      <formula>0</formula>
    </cfRule>
  </conditionalFormatting>
  <conditionalFormatting sqref="D6:N8">
    <cfRule type="cellIs" dxfId="285" priority="210" stopIfTrue="1" operator="between">
      <formula>"NB"</formula>
      <formula>"NB^"</formula>
    </cfRule>
    <cfRule type="cellIs" dxfId="284" priority="209" stopIfTrue="1" operator="equal">
      <formula>"M"</formula>
    </cfRule>
  </conditionalFormatting>
  <conditionalFormatting sqref="D6:N14">
    <cfRule type="cellIs" dxfId="283" priority="208" stopIfTrue="1" operator="equal">
      <formula>"B"</formula>
    </cfRule>
  </conditionalFormatting>
  <conditionalFormatting sqref="D15:U17">
    <cfRule type="cellIs" priority="235" stopIfTrue="1" operator="equal">
      <formula>"B"</formula>
    </cfRule>
  </conditionalFormatting>
  <conditionalFormatting sqref="D28:U29">
    <cfRule type="cellIs" dxfId="282" priority="317" stopIfTrue="1" operator="equal">
      <formula>0</formula>
    </cfRule>
  </conditionalFormatting>
  <conditionalFormatting sqref="D30:U35">
    <cfRule type="cellIs" dxfId="281" priority="324" stopIfTrue="1" operator="equal">
      <formula>"B"</formula>
    </cfRule>
    <cfRule type="cellIs" dxfId="280" priority="325" stopIfTrue="1" operator="equal">
      <formula>"M"</formula>
    </cfRule>
    <cfRule type="cellIs" dxfId="279" priority="326" stopIfTrue="1" operator="between">
      <formula>"NB"</formula>
      <formula>"NB^"</formula>
    </cfRule>
  </conditionalFormatting>
  <conditionalFormatting sqref="D23:Y26">
    <cfRule type="cellIs" dxfId="278" priority="140" stopIfTrue="1" operator="equal">
      <formula>"NB"</formula>
    </cfRule>
    <cfRule type="cellIs" dxfId="277" priority="139" stopIfTrue="1" operator="equal">
      <formula>"M"</formula>
    </cfRule>
  </conditionalFormatting>
  <conditionalFormatting sqref="D17:AH17">
    <cfRule type="cellIs" dxfId="276" priority="321" stopIfTrue="1" operator="equal">
      <formula>"M"</formula>
    </cfRule>
    <cfRule type="cellIs" dxfId="275" priority="323" stopIfTrue="1" operator="equal">
      <formula>0</formula>
    </cfRule>
    <cfRule type="cellIs" dxfId="274" priority="322" stopIfTrue="1" operator="equal">
      <formula>"NB"</formula>
    </cfRule>
  </conditionalFormatting>
  <conditionalFormatting sqref="E27:U27">
    <cfRule type="cellIs" dxfId="273" priority="179" stopIfTrue="1" operator="between">
      <formula>"NB"</formula>
      <formula>"NB^"</formula>
    </cfRule>
    <cfRule type="cellIs" dxfId="272" priority="178" stopIfTrue="1" operator="equal">
      <formula>"M"</formula>
    </cfRule>
  </conditionalFormatting>
  <conditionalFormatting sqref="E9:V14">
    <cfRule type="cellIs" dxfId="271" priority="204" stopIfTrue="1" operator="equal">
      <formula>"NB"</formula>
    </cfRule>
    <cfRule type="cellIs" dxfId="270" priority="203" stopIfTrue="1" operator="equal">
      <formula>"M"</formula>
    </cfRule>
  </conditionalFormatting>
  <conditionalFormatting sqref="E23:Y24">
    <cfRule type="cellIs" dxfId="269" priority="141" stopIfTrue="1" operator="equal">
      <formula>0</formula>
    </cfRule>
  </conditionalFormatting>
  <conditionalFormatting sqref="E18:AH22">
    <cfRule type="cellIs" dxfId="268" priority="1" stopIfTrue="1" operator="equal">
      <formula>"B"</formula>
    </cfRule>
    <cfRule type="cellIs" dxfId="267" priority="2" stopIfTrue="1" operator="equal">
      <formula>"M"</formula>
    </cfRule>
    <cfRule type="cellIs" dxfId="266" priority="3" stopIfTrue="1" operator="between">
      <formula>"NB"</formula>
      <formula>"NB^"</formula>
    </cfRule>
  </conditionalFormatting>
  <conditionalFormatting sqref="E23:AH24">
    <cfRule type="cellIs" priority="4" stopIfTrue="1" operator="equal">
      <formula>"B"</formula>
    </cfRule>
  </conditionalFormatting>
  <conditionalFormatting sqref="M15:N16">
    <cfRule type="cellIs" dxfId="265" priority="181" stopIfTrue="1" operator="equal">
      <formula>"NB"</formula>
    </cfRule>
    <cfRule type="cellIs" dxfId="264" priority="182" stopIfTrue="1" operator="equal">
      <formula>0</formula>
    </cfRule>
    <cfRule type="cellIs" dxfId="263" priority="180" stopIfTrue="1" operator="equal">
      <formula>"M"</formula>
    </cfRule>
  </conditionalFormatting>
  <conditionalFormatting sqref="O15:V16">
    <cfRule type="cellIs" dxfId="262" priority="133" stopIfTrue="1" operator="equal">
      <formula>0</formula>
    </cfRule>
  </conditionalFormatting>
  <conditionalFormatting sqref="O6:Y8">
    <cfRule type="cellIs" dxfId="261" priority="118" stopIfTrue="1" operator="equal">
      <formula>"M"</formula>
    </cfRule>
    <cfRule type="cellIs" dxfId="260" priority="119" stopIfTrue="1" operator="between">
      <formula>"NB"</formula>
      <formula>"NB^"</formula>
    </cfRule>
  </conditionalFormatting>
  <conditionalFormatting sqref="O6:Y14">
    <cfRule type="cellIs" dxfId="259" priority="117" stopIfTrue="1" operator="equal">
      <formula>"B"</formula>
    </cfRule>
  </conditionalFormatting>
  <conditionalFormatting sqref="O9:Y16">
    <cfRule type="cellIs" dxfId="258" priority="114" stopIfTrue="1" operator="equal">
      <formula>"M"</formula>
    </cfRule>
    <cfRule type="cellIs" dxfId="257" priority="115" stopIfTrue="1" operator="equal">
      <formula>"NB"</formula>
    </cfRule>
  </conditionalFormatting>
  <conditionalFormatting sqref="U25:V26 E25:T27 U27">
    <cfRule type="cellIs" dxfId="256" priority="142" stopIfTrue="1" operator="equal">
      <formula>"B"</formula>
    </cfRule>
  </conditionalFormatting>
  <conditionalFormatting sqref="V15:V17">
    <cfRule type="cellIs" priority="137" stopIfTrue="1" operator="equal">
      <formula>"B"</formula>
    </cfRule>
  </conditionalFormatting>
  <conditionalFormatting sqref="V27:Y28 AA27:AH28">
    <cfRule type="containsText" dxfId="255" priority="99" operator="containsText" text="NB">
      <formula>NOT(ISERROR(SEARCH("NB",V27)))</formula>
    </cfRule>
    <cfRule type="containsText" dxfId="254" priority="100" operator="containsText" text="M">
      <formula>NOT(ISERROR(SEARCH("M",V27)))</formula>
    </cfRule>
    <cfRule type="containsText" dxfId="253" priority="101" operator="containsText" text="B">
      <formula>NOT(ISERROR(SEARCH("B",V27)))</formula>
    </cfRule>
  </conditionalFormatting>
  <conditionalFormatting sqref="V29:Y29 AA29:AH29">
    <cfRule type="cellIs" dxfId="252" priority="381" stopIfTrue="1" operator="equal">
      <formula>0</formula>
    </cfRule>
  </conditionalFormatting>
  <conditionalFormatting sqref="V30:Y35 AA30:AH35">
    <cfRule type="containsText" dxfId="251" priority="104" operator="containsText" text="B">
      <formula>NOT(ISERROR(SEARCH("B",V30)))</formula>
    </cfRule>
    <cfRule type="containsText" dxfId="250" priority="102" operator="containsText" text="NB">
      <formula>NOT(ISERROR(SEARCH("NB",V30)))</formula>
    </cfRule>
    <cfRule type="containsText" dxfId="249" priority="103" operator="containsText" text="M">
      <formula>NOT(ISERROR(SEARCH("M",V30)))</formula>
    </cfRule>
  </conditionalFormatting>
  <conditionalFormatting sqref="W9:Y14">
    <cfRule type="cellIs" dxfId="248" priority="123" stopIfTrue="1" operator="equal">
      <formula>"M"</formula>
    </cfRule>
    <cfRule type="cellIs" dxfId="247" priority="124" stopIfTrue="1" operator="equal">
      <formula>"NB"</formula>
    </cfRule>
  </conditionalFormatting>
  <conditionalFormatting sqref="W11:Y13">
    <cfRule type="cellIs" priority="106" stopIfTrue="1" operator="equal">
      <formula>"B"</formula>
    </cfRule>
    <cfRule type="cellIs" dxfId="246" priority="105" stopIfTrue="1" operator="equal">
      <formula>0</formula>
    </cfRule>
  </conditionalFormatting>
  <conditionalFormatting sqref="W14:Y16">
    <cfRule type="cellIs" dxfId="245" priority="116" stopIfTrue="1" operator="equal">
      <formula>0</formula>
    </cfRule>
  </conditionalFormatting>
  <conditionalFormatting sqref="W14:Y17">
    <cfRule type="cellIs" priority="120" stopIfTrue="1" operator="equal">
      <formula>"B"</formula>
    </cfRule>
  </conditionalFormatting>
  <conditionalFormatting sqref="W25:Y26">
    <cfRule type="cellIs" dxfId="244" priority="122" stopIfTrue="1" operator="equal">
      <formula>"B"</formula>
    </cfRule>
  </conditionalFormatting>
  <conditionalFormatting sqref="Z15:Z16">
    <cfRule type="cellIs" dxfId="243" priority="85" stopIfTrue="1" operator="equal">
      <formula>0</formula>
    </cfRule>
  </conditionalFormatting>
  <conditionalFormatting sqref="Z15:Z17">
    <cfRule type="cellIs" priority="94" stopIfTrue="1" operator="equal">
      <formula>"B"</formula>
    </cfRule>
  </conditionalFormatting>
  <conditionalFormatting sqref="Z25:Z27">
    <cfRule type="cellIs" dxfId="242" priority="89" stopIfTrue="1" operator="equal">
      <formula>"B"</formula>
    </cfRule>
  </conditionalFormatting>
  <conditionalFormatting sqref="Z27">
    <cfRule type="cellIs" dxfId="241" priority="90" stopIfTrue="1" operator="equal">
      <formula>"M"</formula>
    </cfRule>
    <cfRule type="cellIs" dxfId="240" priority="91" stopIfTrue="1" operator="between">
      <formula>"NB"</formula>
      <formula>"NB^"</formula>
    </cfRule>
  </conditionalFormatting>
  <conditionalFormatting sqref="Z28:Z29">
    <cfRule type="cellIs" dxfId="239" priority="95" stopIfTrue="1" operator="equal">
      <formula>0</formula>
    </cfRule>
  </conditionalFormatting>
  <conditionalFormatting sqref="Z30:Z35">
    <cfRule type="cellIs" dxfId="238" priority="98" stopIfTrue="1" operator="between">
      <formula>"NB"</formula>
      <formula>"NB^"</formula>
    </cfRule>
    <cfRule type="cellIs" dxfId="237" priority="97" stopIfTrue="1" operator="equal">
      <formula>"M"</formula>
    </cfRule>
    <cfRule type="cellIs" dxfId="236" priority="96" stopIfTrue="1" operator="equal">
      <formula>"B"</formula>
    </cfRule>
  </conditionalFormatting>
  <conditionalFormatting sqref="Z6:AA8 AB7:AB8">
    <cfRule type="cellIs" dxfId="235" priority="68" stopIfTrue="1" operator="equal">
      <formula>"M"</formula>
    </cfRule>
    <cfRule type="cellIs" dxfId="234" priority="69" stopIfTrue="1" operator="between">
      <formula>"NB"</formula>
      <formula>"NB^"</formula>
    </cfRule>
  </conditionalFormatting>
  <conditionalFormatting sqref="Z6:AA14 AB7:AB14">
    <cfRule type="cellIs" dxfId="233" priority="67" stopIfTrue="1" operator="equal">
      <formula>"B"</formula>
    </cfRule>
  </conditionalFormatting>
  <conditionalFormatting sqref="Z9:AF14">
    <cfRule type="cellIs" dxfId="232" priority="93" stopIfTrue="1" operator="equal">
      <formula>"NB"</formula>
    </cfRule>
    <cfRule type="cellIs" dxfId="231" priority="92" stopIfTrue="1" operator="equal">
      <formula>"M"</formula>
    </cfRule>
  </conditionalFormatting>
  <conditionalFormatting sqref="Z23:AF24">
    <cfRule type="cellIs" dxfId="230" priority="34" stopIfTrue="1" operator="equal">
      <formula>0</formula>
    </cfRule>
  </conditionalFormatting>
  <conditionalFormatting sqref="Z23:AF26">
    <cfRule type="cellIs" dxfId="229" priority="33" stopIfTrue="1" operator="equal">
      <formula>"NB"</formula>
    </cfRule>
    <cfRule type="cellIs" dxfId="228" priority="32" stopIfTrue="1" operator="equal">
      <formula>"M"</formula>
    </cfRule>
  </conditionalFormatting>
  <conditionalFormatting sqref="AA14:AB17">
    <cfRule type="cellIs" priority="70" stopIfTrue="1" operator="equal">
      <formula>"B"</formula>
    </cfRule>
  </conditionalFormatting>
  <conditionalFormatting sqref="AA11:AF13">
    <cfRule type="cellIs" priority="36" stopIfTrue="1" operator="equal">
      <formula>"B"</formula>
    </cfRule>
    <cfRule type="cellIs" dxfId="227" priority="35" stopIfTrue="1" operator="equal">
      <formula>0</formula>
    </cfRule>
  </conditionalFormatting>
  <conditionalFormatting sqref="AA25:AH26">
    <cfRule type="cellIs" dxfId="226" priority="15" stopIfTrue="1" operator="equal">
      <formula>"B"</formula>
    </cfRule>
  </conditionalFormatting>
  <conditionalFormatting sqref="AB6">
    <cfRule type="containsText" dxfId="225" priority="506" operator="containsText" text="B">
      <formula>NOT(ISERROR(SEARCH("B",AB6)))</formula>
    </cfRule>
    <cfRule type="containsText" dxfId="224" priority="505" operator="containsText" text="M">
      <formula>NOT(ISERROR(SEARCH("M",AB6)))</formula>
    </cfRule>
    <cfRule type="containsText" dxfId="223" priority="504" operator="containsText" text="NB">
      <formula>NOT(ISERROR(SEARCH("NB",AB6)))</formula>
    </cfRule>
  </conditionalFormatting>
  <conditionalFormatting sqref="AC6:AD8">
    <cfRule type="cellIs" dxfId="222" priority="44" stopIfTrue="1" operator="equal">
      <formula>"M"</formula>
    </cfRule>
    <cfRule type="cellIs" dxfId="221" priority="45" stopIfTrue="1" operator="between">
      <formula>"NB"</formula>
      <formula>"NB^"</formula>
    </cfRule>
  </conditionalFormatting>
  <conditionalFormatting sqref="AC6:AD14 AE9:AF14">
    <cfRule type="cellIs" dxfId="220" priority="43" stopIfTrue="1" operator="equal">
      <formula>"B"</formula>
    </cfRule>
  </conditionalFormatting>
  <conditionalFormatting sqref="AE6:AF8">
    <cfRule type="cellIs" dxfId="219" priority="27" stopIfTrue="1" operator="equal">
      <formula>"M"</formula>
    </cfRule>
    <cfRule type="cellIs" dxfId="218" priority="28" stopIfTrue="1" operator="between">
      <formula>"NB"</formula>
      <formula>"NB^"</formula>
    </cfRule>
  </conditionalFormatting>
  <conditionalFormatting sqref="AE6:AF14">
    <cfRule type="cellIs" dxfId="217" priority="26" stopIfTrue="1" operator="equal">
      <formula>"B"</formula>
    </cfRule>
  </conditionalFormatting>
  <conditionalFormatting sqref="AE9:AF14 Z9:AD16">
    <cfRule type="cellIs" dxfId="216" priority="41" stopIfTrue="1" operator="equal">
      <formula>"NB"</formula>
    </cfRule>
    <cfRule type="cellIs" dxfId="215" priority="40" stopIfTrue="1" operator="equal">
      <formula>"M"</formula>
    </cfRule>
  </conditionalFormatting>
  <conditionalFormatting sqref="AE9:AF16">
    <cfRule type="cellIs" dxfId="214" priority="23" stopIfTrue="1" operator="equal">
      <formula>"M"</formula>
    </cfRule>
    <cfRule type="cellIs" dxfId="213" priority="24" stopIfTrue="1" operator="equal">
      <formula>"NB"</formula>
    </cfRule>
  </conditionalFormatting>
  <conditionalFormatting sqref="AE11:AF13">
    <cfRule type="cellIs" priority="19" stopIfTrue="1" operator="equal">
      <formula>"B"</formula>
    </cfRule>
    <cfRule type="cellIs" dxfId="212" priority="18" stopIfTrue="1" operator="equal">
      <formula>0</formula>
    </cfRule>
  </conditionalFormatting>
  <conditionalFormatting sqref="AE14:AF14 AA14:AD16">
    <cfRule type="cellIs" dxfId="211" priority="42" stopIfTrue="1" operator="equal">
      <formula>0</formula>
    </cfRule>
  </conditionalFormatting>
  <conditionalFormatting sqref="AE14:AF14 AC14:AD17">
    <cfRule type="cellIs" priority="46" stopIfTrue="1" operator="equal">
      <formula>"B"</formula>
    </cfRule>
  </conditionalFormatting>
  <conditionalFormatting sqref="AE14:AF16">
    <cfRule type="cellIs" dxfId="210" priority="25" stopIfTrue="1" operator="equal">
      <formula>0</formula>
    </cfRule>
  </conditionalFormatting>
  <conditionalFormatting sqref="AE14:AF17">
    <cfRule type="cellIs" priority="29" stopIfTrue="1" operator="equal">
      <formula>"B"</formula>
    </cfRule>
  </conditionalFormatting>
  <conditionalFormatting sqref="AG6:AH8">
    <cfRule type="cellIs" dxfId="209" priority="9" stopIfTrue="1" operator="between">
      <formula>"NB"</formula>
      <formula>"NB^"</formula>
    </cfRule>
    <cfRule type="cellIs" dxfId="208" priority="8" stopIfTrue="1" operator="equal">
      <formula>"M"</formula>
    </cfRule>
  </conditionalFormatting>
  <conditionalFormatting sqref="AG6:AH14">
    <cfRule type="cellIs" dxfId="207" priority="7" stopIfTrue="1" operator="equal">
      <formula>"B"</formula>
    </cfRule>
  </conditionalFormatting>
  <conditionalFormatting sqref="AG9:AH14">
    <cfRule type="cellIs" dxfId="206" priority="17" stopIfTrue="1" operator="equal">
      <formula>"NB"</formula>
    </cfRule>
    <cfRule type="cellIs" dxfId="205" priority="16" stopIfTrue="1" operator="equal">
      <formula>"M"</formula>
    </cfRule>
  </conditionalFormatting>
  <conditionalFormatting sqref="AG9:AH16">
    <cfRule type="cellIs" dxfId="204" priority="5" stopIfTrue="1" operator="equal">
      <formula>"M"</formula>
    </cfRule>
    <cfRule type="cellIs" dxfId="203" priority="6" stopIfTrue="1" operator="equal">
      <formula>"NB"</formula>
    </cfRule>
  </conditionalFormatting>
  <conditionalFormatting sqref="AG15:AH16">
    <cfRule type="cellIs" dxfId="202" priority="10" stopIfTrue="1" operator="equal">
      <formula>0</formula>
    </cfRule>
  </conditionalFormatting>
  <conditionalFormatting sqref="AG15:AH17">
    <cfRule type="cellIs" priority="11" stopIfTrue="1" operator="equal">
      <formula>"B"</formula>
    </cfRule>
  </conditionalFormatting>
  <conditionalFormatting sqref="AG23:AH24">
    <cfRule type="cellIs" dxfId="201" priority="14" stopIfTrue="1" operator="equal">
      <formula>0</formula>
    </cfRule>
  </conditionalFormatting>
  <conditionalFormatting sqref="AG23:AH26">
    <cfRule type="cellIs" dxfId="200" priority="13" stopIfTrue="1" operator="equal">
      <formula>"NB"</formula>
    </cfRule>
    <cfRule type="cellIs" dxfId="199" priority="12" stopIfTrue="1" operator="equal">
      <formula>"M"</formula>
    </cfRule>
  </conditionalFormatting>
  <pageMargins left="0.75" right="0.75" top="1" bottom="1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Q59"/>
  <sheetViews>
    <sheetView topLeftCell="C3" zoomScale="60" zoomScaleNormal="60" zoomScalePageLayoutView="90" workbookViewId="0">
      <selection activeCell="AA18" sqref="AA18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9.44140625" style="3" bestFit="1" customWidth="1"/>
    <col min="36" max="36" width="18.44140625" bestFit="1" customWidth="1"/>
  </cols>
  <sheetData>
    <row r="1" spans="1:43" ht="19.5" customHeight="1" x14ac:dyDescent="0.4">
      <c r="A1" s="1" t="s">
        <v>0</v>
      </c>
      <c r="I1" s="2" t="s">
        <v>1</v>
      </c>
    </row>
    <row r="2" spans="1:43" ht="15" customHeight="1" x14ac:dyDescent="0.3">
      <c r="A2" s="1" t="s">
        <v>2</v>
      </c>
    </row>
    <row r="3" spans="1:43" ht="22.8" x14ac:dyDescent="0.4">
      <c r="A3" s="1" t="s">
        <v>3</v>
      </c>
      <c r="P3" s="4" t="s">
        <v>157</v>
      </c>
    </row>
    <row r="4" spans="1:43" s="5" customFormat="1" ht="15.75" customHeight="1" x14ac:dyDescent="0.3">
      <c r="C4" s="6"/>
      <c r="D4" s="6" t="s">
        <v>6</v>
      </c>
      <c r="J4" s="5" t="s">
        <v>6</v>
      </c>
      <c r="K4" s="6" t="s">
        <v>6</v>
      </c>
      <c r="Q4" s="5" t="s">
        <v>6</v>
      </c>
      <c r="R4" s="5" t="s">
        <v>6</v>
      </c>
      <c r="X4" s="5" t="s">
        <v>6</v>
      </c>
      <c r="Y4" s="5" t="s">
        <v>6</v>
      </c>
      <c r="AE4" s="5" t="s">
        <v>6</v>
      </c>
      <c r="AF4" s="5" t="s">
        <v>6</v>
      </c>
      <c r="AI4"/>
      <c r="AJ4"/>
      <c r="AK4"/>
      <c r="AL4"/>
      <c r="AM4"/>
      <c r="AN4"/>
      <c r="AO4"/>
      <c r="AP4"/>
      <c r="AQ4"/>
    </row>
    <row r="5" spans="1:43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9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51" t="s">
        <v>9</v>
      </c>
      <c r="AK5" s="152" t="s">
        <v>10</v>
      </c>
      <c r="AL5" s="153">
        <f>SUM(AL10:AL13)</f>
        <v>736</v>
      </c>
      <c r="AM5" s="154">
        <f>AL5/AL8</f>
        <v>0.87619047619047619</v>
      </c>
      <c r="AN5" s="155"/>
      <c r="AO5"/>
      <c r="AP5"/>
      <c r="AQ5"/>
    </row>
    <row r="6" spans="1:43" ht="15.75" customHeight="1" x14ac:dyDescent="0.3">
      <c r="A6" s="208" t="s">
        <v>11</v>
      </c>
      <c r="B6" s="209"/>
      <c r="C6" s="210"/>
      <c r="D6" s="72" t="s">
        <v>12</v>
      </c>
      <c r="E6" s="72" t="s">
        <v>12</v>
      </c>
      <c r="F6" s="72" t="s">
        <v>12</v>
      </c>
      <c r="G6" s="72" t="s">
        <v>12</v>
      </c>
      <c r="H6" s="72" t="s">
        <v>12</v>
      </c>
      <c r="I6" s="72" t="s">
        <v>12</v>
      </c>
      <c r="J6" s="72" t="s">
        <v>12</v>
      </c>
      <c r="K6" s="72" t="s">
        <v>12</v>
      </c>
      <c r="L6" s="72" t="s">
        <v>12</v>
      </c>
      <c r="M6" s="72" t="s">
        <v>12</v>
      </c>
      <c r="N6" s="72" t="s">
        <v>12</v>
      </c>
      <c r="O6" s="72" t="s">
        <v>13</v>
      </c>
      <c r="P6" s="72" t="s">
        <v>13</v>
      </c>
      <c r="Q6" s="72" t="s">
        <v>13</v>
      </c>
      <c r="R6" s="72" t="s">
        <v>12</v>
      </c>
      <c r="S6" s="72" t="s">
        <v>13</v>
      </c>
      <c r="T6" s="72" t="s">
        <v>12</v>
      </c>
      <c r="U6" s="72" t="s">
        <v>12</v>
      </c>
      <c r="V6" s="72" t="s">
        <v>12</v>
      </c>
      <c r="W6" s="72" t="s">
        <v>6</v>
      </c>
      <c r="X6" s="72" t="s">
        <v>6</v>
      </c>
      <c r="Y6" s="72" t="s">
        <v>6</v>
      </c>
      <c r="Z6" s="72" t="s">
        <v>6</v>
      </c>
      <c r="AA6" s="72" t="s">
        <v>13</v>
      </c>
      <c r="AB6" s="72" t="s">
        <v>13</v>
      </c>
      <c r="AC6" s="72" t="s">
        <v>12</v>
      </c>
      <c r="AD6" s="72" t="s">
        <v>12</v>
      </c>
      <c r="AE6" s="72" t="s">
        <v>12</v>
      </c>
      <c r="AF6" s="72" t="s">
        <v>12</v>
      </c>
      <c r="AG6" s="72" t="s">
        <v>12</v>
      </c>
      <c r="AH6" s="13">
        <f t="shared" ref="AH6:AH34" si="0">IF(COUNTA(D6:AG6)&gt;0,(COUNTA(D6:AG6)-COUNTIF(D6:AG6,"NB")-COUNTIF(D6:AG6,"DN")-COUNTIF(D6:AG6,"An")-COUNTIF(D6:AG6,"NB^")-COUNTIF(D6:AG6,0))/COUNTA(D6:AG6),"")</f>
        <v>1</v>
      </c>
      <c r="AJ6" s="156" t="s">
        <v>15</v>
      </c>
      <c r="AK6" s="157" t="s">
        <v>14</v>
      </c>
      <c r="AL6" s="158">
        <f>AL14</f>
        <v>12</v>
      </c>
      <c r="AM6" s="159">
        <f>AL6/AL8</f>
        <v>1.4285714285714285E-2</v>
      </c>
      <c r="AN6" s="155"/>
    </row>
    <row r="7" spans="1:43" ht="15.75" customHeight="1" x14ac:dyDescent="0.3">
      <c r="A7" s="205" t="s">
        <v>16</v>
      </c>
      <c r="B7" s="206"/>
      <c r="C7" s="207"/>
      <c r="D7" s="14" t="s">
        <v>17</v>
      </c>
      <c r="E7" s="14" t="s">
        <v>17</v>
      </c>
      <c r="F7" s="14" t="s">
        <v>17</v>
      </c>
      <c r="G7" s="14" t="s">
        <v>17</v>
      </c>
      <c r="H7" s="14" t="s">
        <v>17</v>
      </c>
      <c r="I7" s="14" t="s">
        <v>17</v>
      </c>
      <c r="J7" s="14" t="s">
        <v>17</v>
      </c>
      <c r="K7" s="14" t="s">
        <v>17</v>
      </c>
      <c r="L7" s="14" t="s">
        <v>17</v>
      </c>
      <c r="M7" s="14" t="s">
        <v>17</v>
      </c>
      <c r="N7" s="14" t="s">
        <v>17</v>
      </c>
      <c r="O7" s="14" t="s">
        <v>17</v>
      </c>
      <c r="P7" s="14" t="s">
        <v>17</v>
      </c>
      <c r="Q7" s="14" t="s">
        <v>17</v>
      </c>
      <c r="R7" s="14" t="s">
        <v>17</v>
      </c>
      <c r="S7" s="14" t="s">
        <v>17</v>
      </c>
      <c r="T7" s="14" t="s">
        <v>17</v>
      </c>
      <c r="U7" s="14" t="s">
        <v>17</v>
      </c>
      <c r="V7" s="14" t="s">
        <v>17</v>
      </c>
      <c r="W7" s="14" t="s">
        <v>17</v>
      </c>
      <c r="X7" s="14" t="s">
        <v>17</v>
      </c>
      <c r="Y7" s="14" t="s">
        <v>17</v>
      </c>
      <c r="Z7" s="14" t="s">
        <v>17</v>
      </c>
      <c r="AA7" s="14" t="s">
        <v>17</v>
      </c>
      <c r="AB7" s="14" t="s">
        <v>17</v>
      </c>
      <c r="AC7" s="14" t="s">
        <v>17</v>
      </c>
      <c r="AD7" s="14" t="s">
        <v>17</v>
      </c>
      <c r="AE7" s="14" t="s">
        <v>17</v>
      </c>
      <c r="AF7" s="14" t="s">
        <v>17</v>
      </c>
      <c r="AG7" s="14" t="s">
        <v>17</v>
      </c>
      <c r="AH7" s="17">
        <f>IF(COUNTA(D7:AG7)&gt;0,(COUNTA(D7:AG7)-COUNTIF(D7:AG7,"NB")-COUNTIF(D7:AG7,"DN")-COUNTIF(D7:AG7,"An")-COUNTIF(D7:AG7,"NB^")-COUNTIF(D7:AG7,0))/COUNTA(D7:AG7),"")</f>
        <v>1</v>
      </c>
      <c r="AJ7" s="160" t="s">
        <v>18</v>
      </c>
      <c r="AK7" s="161" t="s">
        <v>19</v>
      </c>
      <c r="AL7" s="162">
        <f>AL15</f>
        <v>92</v>
      </c>
      <c r="AM7" s="163">
        <f>AL7/AL8</f>
        <v>0.10952380952380952</v>
      </c>
      <c r="AN7" s="155"/>
    </row>
    <row r="8" spans="1:43" ht="15.75" customHeight="1" thickBot="1" x14ac:dyDescent="0.35">
      <c r="A8" s="211" t="s">
        <v>20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17</v>
      </c>
      <c r="AA8" s="18" t="s">
        <v>17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9">
        <f t="shared" si="0"/>
        <v>1</v>
      </c>
      <c r="AJ8" s="164" t="s">
        <v>21</v>
      </c>
      <c r="AK8" s="165" t="s">
        <v>21</v>
      </c>
      <c r="AL8" s="165">
        <f>SUM(AL5:AL7)</f>
        <v>840</v>
      </c>
      <c r="AM8" s="166" t="s">
        <v>21</v>
      </c>
      <c r="AN8" s="155"/>
    </row>
    <row r="9" spans="1:43" ht="15.75" customHeight="1" x14ac:dyDescent="0.3">
      <c r="A9" s="214" t="s">
        <v>22</v>
      </c>
      <c r="B9" s="215"/>
      <c r="C9" s="216"/>
      <c r="D9" s="74" t="s">
        <v>19</v>
      </c>
      <c r="E9" s="74" t="s">
        <v>17</v>
      </c>
      <c r="F9" s="74" t="s">
        <v>17</v>
      </c>
      <c r="G9" s="74" t="s">
        <v>19</v>
      </c>
      <c r="H9" s="74" t="s">
        <v>17</v>
      </c>
      <c r="I9" s="74" t="s">
        <v>17</v>
      </c>
      <c r="J9" s="74" t="s">
        <v>17</v>
      </c>
      <c r="K9" s="74" t="s">
        <v>19</v>
      </c>
      <c r="L9" s="74" t="s">
        <v>19</v>
      </c>
      <c r="M9" s="74" t="s">
        <v>17</v>
      </c>
      <c r="N9" s="74" t="s">
        <v>17</v>
      </c>
      <c r="O9" s="20" t="s">
        <v>17</v>
      </c>
      <c r="P9" s="20" t="s">
        <v>17</v>
      </c>
      <c r="Q9" s="20" t="s">
        <v>17</v>
      </c>
      <c r="R9" s="74" t="s">
        <v>17</v>
      </c>
      <c r="S9" s="74" t="s">
        <v>17</v>
      </c>
      <c r="T9" s="74" t="s">
        <v>17</v>
      </c>
      <c r="U9" s="20" t="s">
        <v>19</v>
      </c>
      <c r="V9" s="198" t="s">
        <v>19</v>
      </c>
      <c r="W9" s="20" t="s">
        <v>19</v>
      </c>
      <c r="X9" s="20" t="s">
        <v>19</v>
      </c>
      <c r="Y9" s="20" t="s">
        <v>19</v>
      </c>
      <c r="Z9" s="20" t="s">
        <v>17</v>
      </c>
      <c r="AA9" s="20" t="s">
        <v>17</v>
      </c>
      <c r="AB9" s="20" t="s">
        <v>17</v>
      </c>
      <c r="AC9" s="20" t="s">
        <v>17</v>
      </c>
      <c r="AD9" s="20" t="s">
        <v>19</v>
      </c>
      <c r="AE9" s="20" t="s">
        <v>19</v>
      </c>
      <c r="AF9" s="20" t="s">
        <v>19</v>
      </c>
      <c r="AG9" s="20" t="s">
        <v>17</v>
      </c>
      <c r="AH9" s="13">
        <f t="shared" si="0"/>
        <v>0.6</v>
      </c>
      <c r="AJ9" s="167" t="s">
        <v>23</v>
      </c>
      <c r="AK9" s="155"/>
      <c r="AL9" s="155"/>
      <c r="AM9" s="155"/>
      <c r="AN9" s="155"/>
    </row>
    <row r="10" spans="1:43" ht="15.75" customHeight="1" x14ac:dyDescent="0.3">
      <c r="A10" s="217" t="s">
        <v>24</v>
      </c>
      <c r="B10" s="218"/>
      <c r="C10" s="219"/>
      <c r="D10" s="75" t="s">
        <v>19</v>
      </c>
      <c r="E10" s="75" t="s">
        <v>17</v>
      </c>
      <c r="F10" s="75" t="s">
        <v>17</v>
      </c>
      <c r="G10" s="75" t="s">
        <v>19</v>
      </c>
      <c r="H10" s="75" t="s">
        <v>17</v>
      </c>
      <c r="I10" s="75" t="s">
        <v>17</v>
      </c>
      <c r="J10" s="75" t="s">
        <v>17</v>
      </c>
      <c r="K10" s="75" t="s">
        <v>19</v>
      </c>
      <c r="L10" s="75" t="s">
        <v>19</v>
      </c>
      <c r="M10" s="75" t="s">
        <v>17</v>
      </c>
      <c r="N10" s="75" t="s">
        <v>17</v>
      </c>
      <c r="O10" s="16" t="s">
        <v>17</v>
      </c>
      <c r="P10" s="16" t="s">
        <v>17</v>
      </c>
      <c r="Q10" s="16" t="s">
        <v>17</v>
      </c>
      <c r="R10" s="75" t="s">
        <v>17</v>
      </c>
      <c r="S10" s="75" t="s">
        <v>17</v>
      </c>
      <c r="T10" s="75" t="s">
        <v>17</v>
      </c>
      <c r="U10" s="16" t="s">
        <v>19</v>
      </c>
      <c r="V10" s="199" t="s">
        <v>19</v>
      </c>
      <c r="W10" s="16" t="s">
        <v>19</v>
      </c>
      <c r="X10" s="16" t="s">
        <v>19</v>
      </c>
      <c r="Y10" s="16" t="s">
        <v>19</v>
      </c>
      <c r="Z10" s="16" t="s">
        <v>17</v>
      </c>
      <c r="AA10" s="16" t="s">
        <v>17</v>
      </c>
      <c r="AB10" s="16" t="s">
        <v>17</v>
      </c>
      <c r="AC10" s="16" t="s">
        <v>17</v>
      </c>
      <c r="AD10" s="16" t="s">
        <v>19</v>
      </c>
      <c r="AE10" s="16" t="s">
        <v>19</v>
      </c>
      <c r="AF10" s="16" t="s">
        <v>19</v>
      </c>
      <c r="AG10" s="16" t="s">
        <v>17</v>
      </c>
      <c r="AH10" s="21">
        <f t="shared" si="0"/>
        <v>0.6</v>
      </c>
      <c r="AJ10" s="155" t="s">
        <v>17</v>
      </c>
      <c r="AK10" s="155"/>
      <c r="AL10" s="155" cm="1">
        <f t="array" ref="AL10:AL15">COUNTIFS(C6:AG35,AJ10:AJ15)</f>
        <v>586</v>
      </c>
      <c r="AM10" s="155"/>
      <c r="AN10" s="155"/>
    </row>
    <row r="11" spans="1:43" ht="15.75" customHeight="1" x14ac:dyDescent="0.3">
      <c r="A11" s="217" t="s">
        <v>25</v>
      </c>
      <c r="B11" s="218"/>
      <c r="C11" s="219"/>
      <c r="D11" s="108" t="s">
        <v>17</v>
      </c>
      <c r="E11" s="75" t="s">
        <v>17</v>
      </c>
      <c r="F11" s="75" t="s">
        <v>17</v>
      </c>
      <c r="G11" s="75" t="s">
        <v>17</v>
      </c>
      <c r="H11" s="75" t="s">
        <v>17</v>
      </c>
      <c r="I11" s="75" t="s">
        <v>17</v>
      </c>
      <c r="J11" s="75" t="s">
        <v>17</v>
      </c>
      <c r="K11" s="75" t="s">
        <v>19</v>
      </c>
      <c r="L11" s="75" t="s">
        <v>19</v>
      </c>
      <c r="M11" s="75" t="s">
        <v>17</v>
      </c>
      <c r="N11" s="75" t="s">
        <v>17</v>
      </c>
      <c r="O11" s="16" t="s">
        <v>17</v>
      </c>
      <c r="P11" s="16" t="s">
        <v>17</v>
      </c>
      <c r="Q11" s="16" t="s">
        <v>17</v>
      </c>
      <c r="R11" s="75" t="s">
        <v>17</v>
      </c>
      <c r="S11" s="75" t="s">
        <v>17</v>
      </c>
      <c r="T11" s="75" t="s">
        <v>17</v>
      </c>
      <c r="U11" s="16" t="s">
        <v>19</v>
      </c>
      <c r="V11" s="199" t="s">
        <v>19</v>
      </c>
      <c r="W11" s="16" t="s">
        <v>19</v>
      </c>
      <c r="X11" s="16" t="s">
        <v>19</v>
      </c>
      <c r="Y11" s="16" t="s">
        <v>19</v>
      </c>
      <c r="Z11" s="16" t="s">
        <v>17</v>
      </c>
      <c r="AA11" s="16" t="s">
        <v>17</v>
      </c>
      <c r="AB11" s="16" t="s">
        <v>17</v>
      </c>
      <c r="AC11" s="16" t="s">
        <v>17</v>
      </c>
      <c r="AD11" s="16" t="s">
        <v>19</v>
      </c>
      <c r="AE11" s="16" t="s">
        <v>19</v>
      </c>
      <c r="AF11" s="16" t="s">
        <v>19</v>
      </c>
      <c r="AG11" s="16" t="s">
        <v>17</v>
      </c>
      <c r="AH11" s="21">
        <f t="shared" si="0"/>
        <v>0.66666666666666663</v>
      </c>
      <c r="AJ11" s="155" t="s">
        <v>6</v>
      </c>
      <c r="AK11" s="155"/>
      <c r="AL11" s="155">
        <v>18</v>
      </c>
      <c r="AM11" s="155"/>
      <c r="AN11" s="155"/>
    </row>
    <row r="12" spans="1:43" ht="15.75" customHeight="1" x14ac:dyDescent="0.3">
      <c r="A12" s="217" t="s">
        <v>26</v>
      </c>
      <c r="B12" s="218"/>
      <c r="C12" s="219"/>
      <c r="D12" s="108" t="s">
        <v>17</v>
      </c>
      <c r="E12" s="75" t="s">
        <v>17</v>
      </c>
      <c r="F12" s="75" t="s">
        <v>17</v>
      </c>
      <c r="G12" s="75" t="s">
        <v>17</v>
      </c>
      <c r="H12" s="75" t="s">
        <v>17</v>
      </c>
      <c r="I12" s="75" t="s">
        <v>17</v>
      </c>
      <c r="J12" s="75" t="s">
        <v>17</v>
      </c>
      <c r="K12" s="75" t="s">
        <v>19</v>
      </c>
      <c r="L12" s="75" t="s">
        <v>19</v>
      </c>
      <c r="M12" s="75" t="s">
        <v>17</v>
      </c>
      <c r="N12" s="75" t="s">
        <v>17</v>
      </c>
      <c r="O12" s="16" t="s">
        <v>17</v>
      </c>
      <c r="P12" s="16" t="s">
        <v>17</v>
      </c>
      <c r="Q12" s="16" t="s">
        <v>17</v>
      </c>
      <c r="R12" s="75" t="s">
        <v>17</v>
      </c>
      <c r="S12" s="75" t="s">
        <v>17</v>
      </c>
      <c r="T12" s="75" t="s">
        <v>17</v>
      </c>
      <c r="U12" s="16" t="s">
        <v>19</v>
      </c>
      <c r="V12" s="199" t="s">
        <v>19</v>
      </c>
      <c r="W12" s="16" t="s">
        <v>19</v>
      </c>
      <c r="X12" s="16" t="s">
        <v>19</v>
      </c>
      <c r="Y12" s="16" t="s">
        <v>19</v>
      </c>
      <c r="Z12" s="16" t="s">
        <v>17</v>
      </c>
      <c r="AA12" s="16" t="s">
        <v>17</v>
      </c>
      <c r="AB12" s="16" t="s">
        <v>17</v>
      </c>
      <c r="AC12" s="16" t="s">
        <v>17</v>
      </c>
      <c r="AD12" s="16" t="s">
        <v>19</v>
      </c>
      <c r="AE12" s="16" t="s">
        <v>19</v>
      </c>
      <c r="AF12" s="16" t="s">
        <v>19</v>
      </c>
      <c r="AG12" s="16" t="s">
        <v>17</v>
      </c>
      <c r="AH12" s="21">
        <f t="shared" si="0"/>
        <v>0.66666666666666663</v>
      </c>
      <c r="AJ12" s="155" t="s">
        <v>13</v>
      </c>
      <c r="AK12" s="155"/>
      <c r="AL12" s="155">
        <v>31</v>
      </c>
      <c r="AM12" s="155"/>
      <c r="AN12" s="155"/>
    </row>
    <row r="13" spans="1:43" ht="15.75" customHeight="1" x14ac:dyDescent="0.3">
      <c r="A13" s="217" t="s">
        <v>27</v>
      </c>
      <c r="B13" s="218"/>
      <c r="C13" s="219"/>
      <c r="D13" s="108" t="s">
        <v>19</v>
      </c>
      <c r="E13" s="75" t="s">
        <v>17</v>
      </c>
      <c r="F13" s="75" t="s">
        <v>17</v>
      </c>
      <c r="G13" s="75" t="s">
        <v>17</v>
      </c>
      <c r="H13" s="75" t="s">
        <v>17</v>
      </c>
      <c r="I13" s="75" t="s">
        <v>17</v>
      </c>
      <c r="J13" s="75" t="s">
        <v>17</v>
      </c>
      <c r="K13" s="75" t="s">
        <v>19</v>
      </c>
      <c r="L13" s="75" t="s">
        <v>19</v>
      </c>
      <c r="M13" s="75" t="s">
        <v>17</v>
      </c>
      <c r="N13" s="75" t="s">
        <v>17</v>
      </c>
      <c r="O13" s="16" t="s">
        <v>17</v>
      </c>
      <c r="P13" s="16" t="s">
        <v>17</v>
      </c>
      <c r="Q13" s="16" t="s">
        <v>17</v>
      </c>
      <c r="R13" s="75" t="s">
        <v>17</v>
      </c>
      <c r="S13" s="75" t="s">
        <v>17</v>
      </c>
      <c r="T13" s="75" t="s">
        <v>17</v>
      </c>
      <c r="U13" s="16" t="s">
        <v>19</v>
      </c>
      <c r="V13" s="199" t="s">
        <v>19</v>
      </c>
      <c r="W13" s="16" t="s">
        <v>19</v>
      </c>
      <c r="X13" s="16" t="s">
        <v>19</v>
      </c>
      <c r="Y13" s="16" t="s">
        <v>19</v>
      </c>
      <c r="Z13" s="16" t="s">
        <v>17</v>
      </c>
      <c r="AA13" s="16" t="s">
        <v>17</v>
      </c>
      <c r="AB13" s="16" t="s">
        <v>17</v>
      </c>
      <c r="AC13" s="16" t="s">
        <v>17</v>
      </c>
      <c r="AD13" s="16" t="s">
        <v>19</v>
      </c>
      <c r="AE13" s="16" t="s">
        <v>19</v>
      </c>
      <c r="AF13" s="16" t="s">
        <v>19</v>
      </c>
      <c r="AG13" s="16" t="s">
        <v>19</v>
      </c>
      <c r="AH13" s="21">
        <f t="shared" si="0"/>
        <v>0.6</v>
      </c>
      <c r="AJ13" s="155" t="s">
        <v>12</v>
      </c>
      <c r="AK13" s="155"/>
      <c r="AL13" s="155">
        <v>101</v>
      </c>
      <c r="AM13" s="155"/>
      <c r="AN13" s="155"/>
    </row>
    <row r="14" spans="1:43" ht="15.75" customHeight="1" x14ac:dyDescent="0.3">
      <c r="A14" s="205" t="s">
        <v>28</v>
      </c>
      <c r="B14" s="206"/>
      <c r="C14" s="207"/>
      <c r="D14" s="108" t="s">
        <v>19</v>
      </c>
      <c r="E14" s="73" t="s">
        <v>17</v>
      </c>
      <c r="F14" s="73" t="s">
        <v>17</v>
      </c>
      <c r="G14" s="73" t="s">
        <v>17</v>
      </c>
      <c r="H14" s="73" t="s">
        <v>17</v>
      </c>
      <c r="I14" s="73" t="s">
        <v>17</v>
      </c>
      <c r="J14" s="73" t="s">
        <v>17</v>
      </c>
      <c r="K14" s="73" t="s">
        <v>19</v>
      </c>
      <c r="L14" s="73" t="s">
        <v>19</v>
      </c>
      <c r="M14" s="73" t="s">
        <v>17</v>
      </c>
      <c r="N14" s="73" t="s">
        <v>17</v>
      </c>
      <c r="O14" s="73" t="s">
        <v>17</v>
      </c>
      <c r="P14" s="73" t="s">
        <v>17</v>
      </c>
      <c r="Q14" s="73" t="s">
        <v>17</v>
      </c>
      <c r="R14" s="73" t="s">
        <v>17</v>
      </c>
      <c r="S14" s="73" t="s">
        <v>17</v>
      </c>
      <c r="T14" s="73" t="s">
        <v>17</v>
      </c>
      <c r="U14" s="73" t="s">
        <v>19</v>
      </c>
      <c r="V14" s="200" t="s">
        <v>19</v>
      </c>
      <c r="W14" s="73" t="s">
        <v>19</v>
      </c>
      <c r="X14" s="73" t="s">
        <v>19</v>
      </c>
      <c r="Y14" s="73" t="s">
        <v>19</v>
      </c>
      <c r="Z14" s="73" t="s">
        <v>17</v>
      </c>
      <c r="AA14" s="73" t="s">
        <v>17</v>
      </c>
      <c r="AB14" s="73" t="s">
        <v>17</v>
      </c>
      <c r="AC14" s="73" t="s">
        <v>17</v>
      </c>
      <c r="AD14" s="73" t="s">
        <v>19</v>
      </c>
      <c r="AE14" s="73" t="s">
        <v>19</v>
      </c>
      <c r="AF14" s="73" t="s">
        <v>19</v>
      </c>
      <c r="AG14" s="73" t="s">
        <v>19</v>
      </c>
      <c r="AH14" s="17">
        <f t="shared" si="0"/>
        <v>0.6</v>
      </c>
      <c r="AJ14" s="155" t="s">
        <v>14</v>
      </c>
      <c r="AK14" s="155"/>
      <c r="AL14" s="155">
        <v>12</v>
      </c>
      <c r="AM14" s="155"/>
      <c r="AN14" s="155"/>
    </row>
    <row r="15" spans="1:43" ht="15.75" customHeight="1" x14ac:dyDescent="0.3">
      <c r="A15" s="214" t="s">
        <v>29</v>
      </c>
      <c r="B15" s="215"/>
      <c r="C15" s="216"/>
      <c r="D15" s="109" t="s">
        <v>17</v>
      </c>
      <c r="E15" s="20" t="s">
        <v>17</v>
      </c>
      <c r="F15" s="20" t="s">
        <v>17</v>
      </c>
      <c r="G15" s="20" t="s">
        <v>17</v>
      </c>
      <c r="H15" s="20" t="s">
        <v>17</v>
      </c>
      <c r="I15" s="20" t="s">
        <v>17</v>
      </c>
      <c r="J15" s="20" t="s">
        <v>17</v>
      </c>
      <c r="K15" s="20" t="s">
        <v>17</v>
      </c>
      <c r="L15" s="20" t="s">
        <v>17</v>
      </c>
      <c r="M15" s="20" t="s">
        <v>17</v>
      </c>
      <c r="N15" s="20" t="s">
        <v>17</v>
      </c>
      <c r="O15" s="20" t="s">
        <v>17</v>
      </c>
      <c r="P15" s="20" t="s">
        <v>17</v>
      </c>
      <c r="Q15" s="20" t="s">
        <v>17</v>
      </c>
      <c r="R15" s="20" t="s">
        <v>17</v>
      </c>
      <c r="S15" s="20" t="s">
        <v>17</v>
      </c>
      <c r="T15" s="20" t="s">
        <v>17</v>
      </c>
      <c r="U15" s="20" t="s">
        <v>17</v>
      </c>
      <c r="V15" s="20" t="s">
        <v>17</v>
      </c>
      <c r="W15" s="20" t="s">
        <v>17</v>
      </c>
      <c r="X15" s="20" t="s">
        <v>17</v>
      </c>
      <c r="Y15" s="20" t="s">
        <v>17</v>
      </c>
      <c r="Z15" s="20" t="s">
        <v>17</v>
      </c>
      <c r="AA15" s="20" t="s">
        <v>17</v>
      </c>
      <c r="AB15" s="20" t="s">
        <v>17</v>
      </c>
      <c r="AC15" s="20" t="s">
        <v>17</v>
      </c>
      <c r="AD15" s="20" t="s">
        <v>17</v>
      </c>
      <c r="AE15" s="20" t="s">
        <v>17</v>
      </c>
      <c r="AF15" s="20" t="s">
        <v>17</v>
      </c>
      <c r="AG15" s="20" t="s">
        <v>17</v>
      </c>
      <c r="AH15" s="13">
        <f t="shared" si="0"/>
        <v>1</v>
      </c>
      <c r="AJ15" s="155" t="s">
        <v>19</v>
      </c>
      <c r="AK15" s="155"/>
      <c r="AL15" s="155">
        <v>92</v>
      </c>
      <c r="AM15" s="155"/>
      <c r="AN15" s="155"/>
    </row>
    <row r="16" spans="1:43" ht="15.75" customHeight="1" x14ac:dyDescent="0.3">
      <c r="A16" s="217" t="s">
        <v>31</v>
      </c>
      <c r="B16" s="218"/>
      <c r="C16" s="219"/>
      <c r="D16" s="108" t="s">
        <v>17</v>
      </c>
      <c r="E16" s="16" t="s">
        <v>17</v>
      </c>
      <c r="F16" s="16" t="s">
        <v>17</v>
      </c>
      <c r="G16" s="16" t="s">
        <v>17</v>
      </c>
      <c r="H16" s="16" t="s">
        <v>17</v>
      </c>
      <c r="I16" s="16" t="s">
        <v>17</v>
      </c>
      <c r="J16" s="16" t="s">
        <v>17</v>
      </c>
      <c r="K16" s="16" t="s">
        <v>17</v>
      </c>
      <c r="L16" s="16" t="s">
        <v>17</v>
      </c>
      <c r="M16" s="16" t="s">
        <v>17</v>
      </c>
      <c r="N16" s="16" t="s">
        <v>17</v>
      </c>
      <c r="O16" s="16" t="s">
        <v>17</v>
      </c>
      <c r="P16" s="16" t="s">
        <v>17</v>
      </c>
      <c r="Q16" s="16" t="s">
        <v>17</v>
      </c>
      <c r="R16" s="16" t="s">
        <v>17</v>
      </c>
      <c r="S16" s="16" t="s">
        <v>17</v>
      </c>
      <c r="T16" s="16" t="s">
        <v>17</v>
      </c>
      <c r="U16" s="16" t="s">
        <v>17</v>
      </c>
      <c r="V16" s="16" t="s">
        <v>17</v>
      </c>
      <c r="W16" s="16" t="s">
        <v>17</v>
      </c>
      <c r="X16" s="16" t="s">
        <v>17</v>
      </c>
      <c r="Y16" s="16" t="s">
        <v>17</v>
      </c>
      <c r="Z16" s="16" t="s">
        <v>17</v>
      </c>
      <c r="AA16" s="16" t="s">
        <v>17</v>
      </c>
      <c r="AB16" s="16" t="s">
        <v>17</v>
      </c>
      <c r="AC16" s="16" t="s">
        <v>17</v>
      </c>
      <c r="AD16" s="16" t="s">
        <v>17</v>
      </c>
      <c r="AE16" s="16" t="s">
        <v>17</v>
      </c>
      <c r="AF16" s="16" t="s">
        <v>17</v>
      </c>
      <c r="AG16" s="16" t="s">
        <v>17</v>
      </c>
      <c r="AH16" s="21">
        <f t="shared" si="0"/>
        <v>1</v>
      </c>
      <c r="AJ16" s="155" t="s">
        <v>32</v>
      </c>
      <c r="AK16" s="155"/>
      <c r="AL16" s="155">
        <f>SUM(AL10:AL15)</f>
        <v>840</v>
      </c>
      <c r="AM16" s="155"/>
      <c r="AN16" s="155"/>
    </row>
    <row r="17" spans="1:40" ht="15.75" customHeight="1" x14ac:dyDescent="0.3">
      <c r="A17" s="205" t="s">
        <v>33</v>
      </c>
      <c r="B17" s="206"/>
      <c r="C17" s="207"/>
      <c r="D17" s="108" t="s">
        <v>17</v>
      </c>
      <c r="E17" s="108" t="s">
        <v>17</v>
      </c>
      <c r="F17" s="108" t="s">
        <v>17</v>
      </c>
      <c r="G17" s="108" t="s">
        <v>17</v>
      </c>
      <c r="H17" s="108" t="s">
        <v>17</v>
      </c>
      <c r="I17" s="108" t="s">
        <v>17</v>
      </c>
      <c r="J17" s="108" t="s">
        <v>17</v>
      </c>
      <c r="K17" s="108" t="s">
        <v>17</v>
      </c>
      <c r="L17" s="108" t="s">
        <v>17</v>
      </c>
      <c r="M17" s="108" t="s">
        <v>17</v>
      </c>
      <c r="N17" s="108" t="s">
        <v>17</v>
      </c>
      <c r="O17" s="108" t="s">
        <v>17</v>
      </c>
      <c r="P17" s="108" t="s">
        <v>17</v>
      </c>
      <c r="Q17" s="108" t="s">
        <v>17</v>
      </c>
      <c r="R17" s="108" t="s">
        <v>17</v>
      </c>
      <c r="S17" s="108" t="s">
        <v>17</v>
      </c>
      <c r="T17" s="108" t="s">
        <v>17</v>
      </c>
      <c r="U17" s="108" t="s">
        <v>17</v>
      </c>
      <c r="V17" s="108" t="s">
        <v>17</v>
      </c>
      <c r="W17" s="108" t="s">
        <v>17</v>
      </c>
      <c r="X17" s="108" t="s">
        <v>17</v>
      </c>
      <c r="Y17" s="108" t="s">
        <v>17</v>
      </c>
      <c r="Z17" s="108" t="s">
        <v>17</v>
      </c>
      <c r="AA17" s="108" t="s">
        <v>17</v>
      </c>
      <c r="AB17" s="108" t="s">
        <v>17</v>
      </c>
      <c r="AC17" s="108" t="s">
        <v>17</v>
      </c>
      <c r="AD17" s="108" t="s">
        <v>17</v>
      </c>
      <c r="AE17" s="108" t="s">
        <v>17</v>
      </c>
      <c r="AF17" s="108" t="s">
        <v>17</v>
      </c>
      <c r="AG17" s="108" t="s">
        <v>17</v>
      </c>
      <c r="AH17" s="17">
        <f t="shared" si="0"/>
        <v>1</v>
      </c>
      <c r="AJ17" s="155"/>
      <c r="AK17" s="155"/>
      <c r="AL17" s="155"/>
      <c r="AM17" s="155"/>
      <c r="AN17" s="155"/>
    </row>
    <row r="18" spans="1:40" ht="15.75" customHeight="1" x14ac:dyDescent="0.3">
      <c r="A18" s="214" t="s">
        <v>34</v>
      </c>
      <c r="B18" s="215"/>
      <c r="C18" s="216"/>
      <c r="D18" s="74" t="s">
        <v>17</v>
      </c>
      <c r="E18" s="22" t="s">
        <v>17</v>
      </c>
      <c r="F18" s="22" t="s">
        <v>17</v>
      </c>
      <c r="G18" s="22" t="s">
        <v>17</v>
      </c>
      <c r="H18" s="22" t="s">
        <v>17</v>
      </c>
      <c r="I18" s="22" t="s">
        <v>17</v>
      </c>
      <c r="J18" s="22" t="s">
        <v>17</v>
      </c>
      <c r="K18" s="22" t="s">
        <v>17</v>
      </c>
      <c r="L18" s="22" t="s">
        <v>17</v>
      </c>
      <c r="M18" s="22" t="s">
        <v>17</v>
      </c>
      <c r="N18" s="22" t="s">
        <v>17</v>
      </c>
      <c r="O18" s="22" t="s">
        <v>17</v>
      </c>
      <c r="P18" s="22" t="s">
        <v>17</v>
      </c>
      <c r="Q18" s="22" t="s">
        <v>17</v>
      </c>
      <c r="R18" s="22" t="s">
        <v>17</v>
      </c>
      <c r="S18" s="22" t="s">
        <v>17</v>
      </c>
      <c r="T18" s="22" t="s">
        <v>17</v>
      </c>
      <c r="U18" s="22" t="s">
        <v>17</v>
      </c>
      <c r="V18" s="22" t="s">
        <v>17</v>
      </c>
      <c r="W18" s="22" t="s">
        <v>17</v>
      </c>
      <c r="X18" s="22" t="s">
        <v>17</v>
      </c>
      <c r="Y18" s="22" t="s">
        <v>17</v>
      </c>
      <c r="Z18" s="22" t="s">
        <v>17</v>
      </c>
      <c r="AA18" s="22" t="s">
        <v>17</v>
      </c>
      <c r="AB18" s="22" t="s">
        <v>17</v>
      </c>
      <c r="AC18" s="22" t="s">
        <v>17</v>
      </c>
      <c r="AD18" s="22" t="s">
        <v>17</v>
      </c>
      <c r="AE18" s="22" t="s">
        <v>17</v>
      </c>
      <c r="AF18" s="22" t="s">
        <v>17</v>
      </c>
      <c r="AG18" s="22" t="s">
        <v>17</v>
      </c>
      <c r="AH18" s="13">
        <f t="shared" si="0"/>
        <v>1</v>
      </c>
      <c r="AJ18" s="155"/>
      <c r="AK18" s="155"/>
      <c r="AL18" s="155"/>
      <c r="AM18" s="155"/>
      <c r="AN18" s="155"/>
    </row>
    <row r="19" spans="1:40" ht="15.75" customHeight="1" x14ac:dyDescent="0.3">
      <c r="A19" s="217" t="s">
        <v>35</v>
      </c>
      <c r="B19" s="218"/>
      <c r="C19" s="219"/>
      <c r="D19" s="75" t="s">
        <v>17</v>
      </c>
      <c r="E19" s="23" t="s">
        <v>17</v>
      </c>
      <c r="F19" s="23" t="s">
        <v>17</v>
      </c>
      <c r="G19" s="23" t="s">
        <v>17</v>
      </c>
      <c r="H19" s="23" t="s">
        <v>17</v>
      </c>
      <c r="I19" s="23" t="s">
        <v>17</v>
      </c>
      <c r="J19" s="23" t="s">
        <v>17</v>
      </c>
      <c r="K19" s="23" t="s">
        <v>17</v>
      </c>
      <c r="L19" s="23" t="s">
        <v>17</v>
      </c>
      <c r="M19" s="23" t="s">
        <v>17</v>
      </c>
      <c r="N19" s="23" t="s">
        <v>17</v>
      </c>
      <c r="O19" s="23" t="s">
        <v>17</v>
      </c>
      <c r="P19" s="23" t="s">
        <v>17</v>
      </c>
      <c r="Q19" s="23" t="s">
        <v>17</v>
      </c>
      <c r="R19" s="23" t="s">
        <v>17</v>
      </c>
      <c r="S19" s="23" t="s">
        <v>17</v>
      </c>
      <c r="T19" s="23" t="s">
        <v>17</v>
      </c>
      <c r="U19" s="23" t="s">
        <v>17</v>
      </c>
      <c r="V19" s="23" t="s">
        <v>17</v>
      </c>
      <c r="W19" s="23" t="s">
        <v>17</v>
      </c>
      <c r="X19" s="23" t="s">
        <v>17</v>
      </c>
      <c r="Y19" s="23" t="s">
        <v>17</v>
      </c>
      <c r="Z19" s="23" t="s">
        <v>17</v>
      </c>
      <c r="AA19" s="23" t="s">
        <v>17</v>
      </c>
      <c r="AB19" s="23" t="s">
        <v>17</v>
      </c>
      <c r="AC19" s="23" t="s">
        <v>17</v>
      </c>
      <c r="AD19" s="23" t="s">
        <v>17</v>
      </c>
      <c r="AE19" s="23" t="s">
        <v>17</v>
      </c>
      <c r="AF19" s="23" t="s">
        <v>17</v>
      </c>
      <c r="AG19" s="23" t="s">
        <v>17</v>
      </c>
      <c r="AH19" s="21">
        <f t="shared" si="0"/>
        <v>1</v>
      </c>
      <c r="AJ19" s="155"/>
      <c r="AK19" s="155"/>
      <c r="AL19" s="155"/>
      <c r="AM19" s="155"/>
      <c r="AN19" s="155"/>
    </row>
    <row r="20" spans="1:40" ht="15.75" customHeight="1" x14ac:dyDescent="0.3">
      <c r="A20" s="217" t="s">
        <v>36</v>
      </c>
      <c r="B20" s="218"/>
      <c r="C20" s="219"/>
      <c r="D20" s="75" t="s">
        <v>17</v>
      </c>
      <c r="E20" s="23" t="s">
        <v>17</v>
      </c>
      <c r="F20" s="23" t="s">
        <v>17</v>
      </c>
      <c r="G20" s="23" t="s">
        <v>17</v>
      </c>
      <c r="H20" s="23" t="s">
        <v>17</v>
      </c>
      <c r="I20" s="23" t="s">
        <v>17</v>
      </c>
      <c r="J20" s="23" t="s">
        <v>17</v>
      </c>
      <c r="K20" s="23" t="s">
        <v>17</v>
      </c>
      <c r="L20" s="23" t="s">
        <v>17</v>
      </c>
      <c r="M20" s="23" t="s">
        <v>17</v>
      </c>
      <c r="N20" s="23" t="s">
        <v>17</v>
      </c>
      <c r="O20" s="23" t="s">
        <v>17</v>
      </c>
      <c r="P20" s="23" t="s">
        <v>17</v>
      </c>
      <c r="Q20" s="23" t="s">
        <v>17</v>
      </c>
      <c r="R20" s="23" t="s">
        <v>17</v>
      </c>
      <c r="S20" s="23" t="s">
        <v>17</v>
      </c>
      <c r="T20" s="23" t="s">
        <v>17</v>
      </c>
      <c r="U20" s="23" t="s">
        <v>17</v>
      </c>
      <c r="V20" s="23" t="s">
        <v>17</v>
      </c>
      <c r="W20" s="23" t="s">
        <v>17</v>
      </c>
      <c r="X20" s="23" t="s">
        <v>17</v>
      </c>
      <c r="Y20" s="23" t="s">
        <v>17</v>
      </c>
      <c r="Z20" s="23" t="s">
        <v>17</v>
      </c>
      <c r="AA20" s="23" t="s">
        <v>17</v>
      </c>
      <c r="AB20" s="23" t="s">
        <v>17</v>
      </c>
      <c r="AC20" s="23" t="s">
        <v>17</v>
      </c>
      <c r="AD20" s="23" t="s">
        <v>17</v>
      </c>
      <c r="AE20" s="23" t="s">
        <v>17</v>
      </c>
      <c r="AF20" s="23" t="s">
        <v>17</v>
      </c>
      <c r="AG20" s="23" t="s">
        <v>17</v>
      </c>
      <c r="AH20" s="21">
        <f t="shared" si="0"/>
        <v>1</v>
      </c>
      <c r="AJ20" s="155"/>
      <c r="AK20" s="155"/>
      <c r="AL20" s="155"/>
      <c r="AM20" s="155"/>
      <c r="AN20" s="155"/>
    </row>
    <row r="21" spans="1:40" ht="15.75" customHeight="1" x14ac:dyDescent="0.3">
      <c r="A21" s="205" t="s">
        <v>37</v>
      </c>
      <c r="B21" s="206"/>
      <c r="C21" s="207"/>
      <c r="D21" s="73" t="s">
        <v>17</v>
      </c>
      <c r="E21" s="14" t="s">
        <v>17</v>
      </c>
      <c r="F21" s="14" t="s">
        <v>17</v>
      </c>
      <c r="G21" s="14" t="s">
        <v>17</v>
      </c>
      <c r="H21" s="14" t="s">
        <v>17</v>
      </c>
      <c r="I21" s="14" t="s">
        <v>17</v>
      </c>
      <c r="J21" s="14" t="s">
        <v>17</v>
      </c>
      <c r="K21" s="14" t="s">
        <v>17</v>
      </c>
      <c r="L21" s="14" t="s">
        <v>17</v>
      </c>
      <c r="M21" s="14" t="s">
        <v>17</v>
      </c>
      <c r="N21" s="14" t="s">
        <v>17</v>
      </c>
      <c r="O21" s="14" t="s">
        <v>17</v>
      </c>
      <c r="P21" s="14" t="s">
        <v>17</v>
      </c>
      <c r="Q21" s="14" t="s">
        <v>17</v>
      </c>
      <c r="R21" s="14" t="s">
        <v>17</v>
      </c>
      <c r="S21" s="14" t="s">
        <v>17</v>
      </c>
      <c r="T21" s="14" t="s">
        <v>17</v>
      </c>
      <c r="U21" s="14" t="s">
        <v>17</v>
      </c>
      <c r="V21" s="14" t="s">
        <v>17</v>
      </c>
      <c r="W21" s="14" t="s">
        <v>17</v>
      </c>
      <c r="X21" s="14" t="s">
        <v>17</v>
      </c>
      <c r="Y21" s="14" t="s">
        <v>17</v>
      </c>
      <c r="Z21" s="14" t="s">
        <v>17</v>
      </c>
      <c r="AA21" s="14" t="s">
        <v>17</v>
      </c>
      <c r="AB21" s="14" t="s">
        <v>17</v>
      </c>
      <c r="AC21" s="14" t="s">
        <v>17</v>
      </c>
      <c r="AD21" s="14" t="s">
        <v>17</v>
      </c>
      <c r="AE21" s="14" t="s">
        <v>17</v>
      </c>
      <c r="AF21" s="14" t="s">
        <v>17</v>
      </c>
      <c r="AG21" s="14" t="s">
        <v>17</v>
      </c>
      <c r="AH21" s="17">
        <f t="shared" si="0"/>
        <v>1</v>
      </c>
      <c r="AJ21" s="155"/>
      <c r="AK21" s="155"/>
      <c r="AL21" s="155"/>
      <c r="AM21" s="155"/>
      <c r="AN21" s="155"/>
    </row>
    <row r="22" spans="1:40" ht="15.75" customHeight="1" x14ac:dyDescent="0.3">
      <c r="A22" s="211" t="s">
        <v>38</v>
      </c>
      <c r="B22" s="212"/>
      <c r="C22" s="213"/>
      <c r="D22" s="24" t="s">
        <v>17</v>
      </c>
      <c r="E22" s="76" t="s">
        <v>14</v>
      </c>
      <c r="F22" s="76" t="s">
        <v>17</v>
      </c>
      <c r="G22" s="76" t="s">
        <v>17</v>
      </c>
      <c r="H22" s="76" t="s">
        <v>17</v>
      </c>
      <c r="I22" s="76" t="s">
        <v>14</v>
      </c>
      <c r="J22" s="76" t="s">
        <v>14</v>
      </c>
      <c r="K22" s="76" t="s">
        <v>14</v>
      </c>
      <c r="L22" s="76" t="s">
        <v>14</v>
      </c>
      <c r="M22" s="76" t="s">
        <v>14</v>
      </c>
      <c r="N22" s="76" t="s">
        <v>19</v>
      </c>
      <c r="O22" s="76" t="s">
        <v>19</v>
      </c>
      <c r="P22" s="76" t="s">
        <v>19</v>
      </c>
      <c r="Q22" s="76" t="s">
        <v>19</v>
      </c>
      <c r="R22" s="76" t="s">
        <v>19</v>
      </c>
      <c r="S22" s="76" t="s">
        <v>19</v>
      </c>
      <c r="T22" s="76" t="s">
        <v>19</v>
      </c>
      <c r="U22" s="76" t="s">
        <v>19</v>
      </c>
      <c r="V22" s="76" t="s">
        <v>19</v>
      </c>
      <c r="W22" s="76" t="s">
        <v>14</v>
      </c>
      <c r="X22" s="76" t="s">
        <v>14</v>
      </c>
      <c r="Y22" s="76" t="s">
        <v>14</v>
      </c>
      <c r="Z22" s="76" t="s">
        <v>19</v>
      </c>
      <c r="AA22" s="76" t="s">
        <v>14</v>
      </c>
      <c r="AB22" s="76" t="s">
        <v>14</v>
      </c>
      <c r="AC22" s="76" t="s">
        <v>19</v>
      </c>
      <c r="AD22" s="76" t="s">
        <v>19</v>
      </c>
      <c r="AE22" s="76" t="s">
        <v>19</v>
      </c>
      <c r="AF22" s="76" t="s">
        <v>14</v>
      </c>
      <c r="AG22" s="76" t="s">
        <v>19</v>
      </c>
      <c r="AH22" s="19">
        <f t="shared" si="0"/>
        <v>0.53333333333333333</v>
      </c>
      <c r="AJ22" s="155"/>
      <c r="AK22" s="155"/>
      <c r="AL22" s="155"/>
      <c r="AM22" s="155"/>
      <c r="AN22" s="155"/>
    </row>
    <row r="23" spans="1:40" ht="15.75" customHeight="1" x14ac:dyDescent="0.3">
      <c r="A23" s="214" t="s">
        <v>39</v>
      </c>
      <c r="B23" s="215"/>
      <c r="C23" s="216"/>
      <c r="D23" s="22" t="s">
        <v>17</v>
      </c>
      <c r="E23" s="22" t="s">
        <v>17</v>
      </c>
      <c r="F23" s="22" t="s">
        <v>17</v>
      </c>
      <c r="G23" s="22" t="s">
        <v>17</v>
      </c>
      <c r="H23" s="22" t="s">
        <v>17</v>
      </c>
      <c r="I23" s="22" t="s">
        <v>17</v>
      </c>
      <c r="J23" s="22" t="s">
        <v>17</v>
      </c>
      <c r="K23" s="22" t="s">
        <v>17</v>
      </c>
      <c r="L23" s="20" t="s">
        <v>17</v>
      </c>
      <c r="M23" s="20" t="s">
        <v>17</v>
      </c>
      <c r="N23" s="20" t="s">
        <v>17</v>
      </c>
      <c r="O23" s="20" t="s">
        <v>17</v>
      </c>
      <c r="P23" s="20" t="s">
        <v>17</v>
      </c>
      <c r="Q23" s="20" t="s">
        <v>17</v>
      </c>
      <c r="R23" s="20" t="s">
        <v>17</v>
      </c>
      <c r="S23" s="20" t="s">
        <v>17</v>
      </c>
      <c r="T23" s="20" t="s">
        <v>19</v>
      </c>
      <c r="U23" s="20" t="s">
        <v>19</v>
      </c>
      <c r="V23" s="20" t="s">
        <v>19</v>
      </c>
      <c r="W23" s="20" t="s">
        <v>17</v>
      </c>
      <c r="X23" s="20" t="s">
        <v>17</v>
      </c>
      <c r="Y23" s="20" t="s">
        <v>17</v>
      </c>
      <c r="Z23" s="20" t="s">
        <v>17</v>
      </c>
      <c r="AA23" s="20" t="s">
        <v>17</v>
      </c>
      <c r="AB23" s="20" t="s">
        <v>17</v>
      </c>
      <c r="AC23" s="20" t="s">
        <v>17</v>
      </c>
      <c r="AD23" s="20" t="s">
        <v>17</v>
      </c>
      <c r="AE23" s="20" t="s">
        <v>19</v>
      </c>
      <c r="AF23" s="20" t="s">
        <v>19</v>
      </c>
      <c r="AG23" s="20" t="s">
        <v>17</v>
      </c>
      <c r="AH23" s="13">
        <f t="shared" si="0"/>
        <v>0.83333333333333337</v>
      </c>
      <c r="AJ23" s="155"/>
      <c r="AK23" s="155"/>
      <c r="AL23" s="155"/>
      <c r="AM23" s="155"/>
      <c r="AN23" s="155"/>
    </row>
    <row r="24" spans="1:40" ht="15.75" customHeight="1" x14ac:dyDescent="0.3">
      <c r="A24" s="205" t="s">
        <v>40</v>
      </c>
      <c r="B24" s="206"/>
      <c r="C24" s="207"/>
      <c r="D24" s="14" t="s">
        <v>17</v>
      </c>
      <c r="E24" s="14" t="s">
        <v>17</v>
      </c>
      <c r="F24" s="14" t="s">
        <v>17</v>
      </c>
      <c r="G24" s="14" t="s">
        <v>17</v>
      </c>
      <c r="H24" s="14" t="s">
        <v>17</v>
      </c>
      <c r="I24" s="14" t="s">
        <v>17</v>
      </c>
      <c r="J24" s="14" t="s">
        <v>17</v>
      </c>
      <c r="K24" s="14" t="s">
        <v>17</v>
      </c>
      <c r="L24" s="15" t="s">
        <v>17</v>
      </c>
      <c r="M24" s="15" t="s">
        <v>17</v>
      </c>
      <c r="N24" s="15" t="s">
        <v>17</v>
      </c>
      <c r="O24" s="15" t="s">
        <v>17</v>
      </c>
      <c r="P24" s="15" t="s">
        <v>17</v>
      </c>
      <c r="Q24" s="15" t="s">
        <v>17</v>
      </c>
      <c r="R24" s="15" t="s">
        <v>17</v>
      </c>
      <c r="S24" s="15" t="s">
        <v>17</v>
      </c>
      <c r="T24" s="15" t="s">
        <v>19</v>
      </c>
      <c r="U24" s="15" t="s">
        <v>19</v>
      </c>
      <c r="V24" s="15" t="s">
        <v>19</v>
      </c>
      <c r="W24" s="15" t="s">
        <v>17</v>
      </c>
      <c r="X24" s="15" t="s">
        <v>17</v>
      </c>
      <c r="Y24" s="15" t="s">
        <v>17</v>
      </c>
      <c r="Z24" s="15" t="s">
        <v>17</v>
      </c>
      <c r="AA24" s="15" t="s">
        <v>17</v>
      </c>
      <c r="AB24" s="15" t="s">
        <v>17</v>
      </c>
      <c r="AC24" s="15" t="s">
        <v>17</v>
      </c>
      <c r="AD24" s="15" t="s">
        <v>17</v>
      </c>
      <c r="AE24" s="15" t="s">
        <v>19</v>
      </c>
      <c r="AF24" s="15" t="s">
        <v>19</v>
      </c>
      <c r="AG24" s="15" t="s">
        <v>17</v>
      </c>
      <c r="AH24" s="17">
        <f t="shared" si="0"/>
        <v>0.83333333333333337</v>
      </c>
      <c r="AJ24" s="155"/>
      <c r="AK24" s="155"/>
      <c r="AL24" s="155"/>
      <c r="AM24" s="155"/>
      <c r="AN24" s="155"/>
    </row>
    <row r="25" spans="1:40" ht="15.75" customHeight="1" x14ac:dyDescent="0.3">
      <c r="A25" s="211" t="s">
        <v>41</v>
      </c>
      <c r="B25" s="212"/>
      <c r="C25" s="213"/>
      <c r="D25" s="25" t="s">
        <v>17</v>
      </c>
      <c r="E25" s="25" t="s">
        <v>17</v>
      </c>
      <c r="F25" s="25" t="s">
        <v>17</v>
      </c>
      <c r="G25" s="25" t="s">
        <v>17</v>
      </c>
      <c r="H25" s="25" t="s">
        <v>17</v>
      </c>
      <c r="I25" s="25" t="s">
        <v>17</v>
      </c>
      <c r="J25" s="25" t="s">
        <v>17</v>
      </c>
      <c r="K25" s="25" t="s">
        <v>17</v>
      </c>
      <c r="L25" s="76" t="s">
        <v>17</v>
      </c>
      <c r="M25" s="76" t="s">
        <v>17</v>
      </c>
      <c r="N25" s="76" t="s">
        <v>17</v>
      </c>
      <c r="O25" s="76" t="s">
        <v>17</v>
      </c>
      <c r="P25" s="76" t="s">
        <v>17</v>
      </c>
      <c r="Q25" s="76" t="s">
        <v>17</v>
      </c>
      <c r="R25" s="76" t="s">
        <v>17</v>
      </c>
      <c r="S25" s="76" t="s">
        <v>17</v>
      </c>
      <c r="T25" s="76" t="s">
        <v>17</v>
      </c>
      <c r="U25" s="76" t="s">
        <v>17</v>
      </c>
      <c r="V25" s="76" t="s">
        <v>17</v>
      </c>
      <c r="W25" s="76" t="s">
        <v>17</v>
      </c>
      <c r="X25" s="76" t="s">
        <v>17</v>
      </c>
      <c r="Y25" s="76" t="s">
        <v>17</v>
      </c>
      <c r="Z25" s="76" t="s">
        <v>17</v>
      </c>
      <c r="AA25" s="76" t="s">
        <v>17</v>
      </c>
      <c r="AB25" s="76" t="s">
        <v>17</v>
      </c>
      <c r="AC25" s="76" t="s">
        <v>17</v>
      </c>
      <c r="AD25" s="76" t="s">
        <v>17</v>
      </c>
      <c r="AE25" s="76" t="s">
        <v>17</v>
      </c>
      <c r="AF25" s="76" t="s">
        <v>17</v>
      </c>
      <c r="AG25" s="76" t="s">
        <v>17</v>
      </c>
      <c r="AH25" s="19">
        <f t="shared" si="0"/>
        <v>1</v>
      </c>
      <c r="AJ25" s="155"/>
      <c r="AK25" s="155"/>
      <c r="AL25" s="155"/>
      <c r="AM25" s="155"/>
      <c r="AN25" s="155"/>
    </row>
    <row r="26" spans="1:40" ht="15.75" customHeight="1" x14ac:dyDescent="0.3">
      <c r="A26" s="211" t="s">
        <v>42</v>
      </c>
      <c r="B26" s="212"/>
      <c r="C26" s="213"/>
      <c r="D26" s="25" t="s">
        <v>17</v>
      </c>
      <c r="E26" s="25" t="s">
        <v>17</v>
      </c>
      <c r="F26" s="25" t="s">
        <v>17</v>
      </c>
      <c r="G26" s="25" t="s">
        <v>17</v>
      </c>
      <c r="H26" s="25" t="s">
        <v>17</v>
      </c>
      <c r="I26" s="25" t="s">
        <v>17</v>
      </c>
      <c r="J26" s="25" t="s">
        <v>17</v>
      </c>
      <c r="K26" s="25" t="s">
        <v>17</v>
      </c>
      <c r="L26" s="76" t="s">
        <v>17</v>
      </c>
      <c r="M26" s="76" t="s">
        <v>17</v>
      </c>
      <c r="N26" s="76" t="s">
        <v>17</v>
      </c>
      <c r="O26" s="76" t="s">
        <v>17</v>
      </c>
      <c r="P26" s="76" t="s">
        <v>17</v>
      </c>
      <c r="Q26" s="76" t="s">
        <v>17</v>
      </c>
      <c r="R26" s="76" t="s">
        <v>17</v>
      </c>
      <c r="S26" s="76" t="s">
        <v>17</v>
      </c>
      <c r="T26" s="76" t="s">
        <v>17</v>
      </c>
      <c r="U26" s="76" t="s">
        <v>17</v>
      </c>
      <c r="V26" s="76" t="s">
        <v>17</v>
      </c>
      <c r="W26" s="76" t="s">
        <v>17</v>
      </c>
      <c r="X26" s="76" t="s">
        <v>17</v>
      </c>
      <c r="Y26" s="76" t="s">
        <v>17</v>
      </c>
      <c r="Z26" s="76" t="s">
        <v>17</v>
      </c>
      <c r="AA26" s="76" t="s">
        <v>17</v>
      </c>
      <c r="AB26" s="76" t="s">
        <v>17</v>
      </c>
      <c r="AC26" s="76" t="s">
        <v>17</v>
      </c>
      <c r="AD26" s="76" t="s">
        <v>17</v>
      </c>
      <c r="AE26" s="76" t="s">
        <v>17</v>
      </c>
      <c r="AF26" s="76" t="s">
        <v>17</v>
      </c>
      <c r="AG26" s="76" t="s">
        <v>17</v>
      </c>
      <c r="AH26" s="19">
        <f t="shared" si="0"/>
        <v>1</v>
      </c>
      <c r="AJ26" s="155"/>
      <c r="AK26" s="155"/>
      <c r="AL26" s="155"/>
      <c r="AM26" s="155"/>
      <c r="AN26" s="155"/>
    </row>
    <row r="27" spans="1:40" ht="15.75" customHeight="1" x14ac:dyDescent="0.3">
      <c r="A27" s="208" t="s">
        <v>43</v>
      </c>
      <c r="B27" s="209"/>
      <c r="C27" s="210"/>
      <c r="D27" s="72" t="s">
        <v>12</v>
      </c>
      <c r="E27" s="72" t="s">
        <v>12</v>
      </c>
      <c r="F27" s="72" t="s">
        <v>12</v>
      </c>
      <c r="G27" s="72" t="s">
        <v>12</v>
      </c>
      <c r="H27" s="72" t="s">
        <v>12</v>
      </c>
      <c r="I27" s="72" t="s">
        <v>12</v>
      </c>
      <c r="J27" s="72" t="s">
        <v>12</v>
      </c>
      <c r="K27" s="72" t="s">
        <v>12</v>
      </c>
      <c r="L27" s="72" t="s">
        <v>12</v>
      </c>
      <c r="M27" s="72" t="s">
        <v>12</v>
      </c>
      <c r="N27" s="72" t="s">
        <v>12</v>
      </c>
      <c r="O27" s="72" t="s">
        <v>13</v>
      </c>
      <c r="P27" s="72" t="s">
        <v>13</v>
      </c>
      <c r="Q27" s="72" t="s">
        <v>13</v>
      </c>
      <c r="R27" s="72" t="s">
        <v>12</v>
      </c>
      <c r="S27" s="72" t="s">
        <v>13</v>
      </c>
      <c r="T27" s="72" t="s">
        <v>12</v>
      </c>
      <c r="U27" s="72" t="s">
        <v>12</v>
      </c>
      <c r="V27" s="72" t="s">
        <v>12</v>
      </c>
      <c r="W27" s="72" t="s">
        <v>6</v>
      </c>
      <c r="X27" s="72" t="s">
        <v>6</v>
      </c>
      <c r="Y27" s="72" t="s">
        <v>6</v>
      </c>
      <c r="Z27" s="72" t="s">
        <v>6</v>
      </c>
      <c r="AA27" s="72" t="s">
        <v>13</v>
      </c>
      <c r="AB27" s="72" t="s">
        <v>13</v>
      </c>
      <c r="AC27" s="72" t="s">
        <v>13</v>
      </c>
      <c r="AD27" s="72" t="s">
        <v>12</v>
      </c>
      <c r="AE27" s="72" t="s">
        <v>12</v>
      </c>
      <c r="AF27" s="72" t="s">
        <v>12</v>
      </c>
      <c r="AG27" s="72" t="s">
        <v>12</v>
      </c>
      <c r="AH27" s="13">
        <f t="shared" si="0"/>
        <v>1</v>
      </c>
      <c r="AJ27" s="168" t="s">
        <v>44</v>
      </c>
      <c r="AK27" s="153" t="s">
        <v>45</v>
      </c>
      <c r="AL27" s="169" t="s">
        <v>8</v>
      </c>
      <c r="AM27" s="170" t="s">
        <v>46</v>
      </c>
      <c r="AN27" s="171" t="s">
        <v>47</v>
      </c>
    </row>
    <row r="28" spans="1:40" ht="15.75" customHeight="1" x14ac:dyDescent="0.3">
      <c r="A28" s="223" t="s">
        <v>48</v>
      </c>
      <c r="B28" s="224"/>
      <c r="C28" s="225"/>
      <c r="D28" s="77">
        <v>2</v>
      </c>
      <c r="E28" s="28">
        <v>2</v>
      </c>
      <c r="F28" s="28">
        <v>2</v>
      </c>
      <c r="G28" s="28">
        <v>2</v>
      </c>
      <c r="H28" s="28">
        <v>3</v>
      </c>
      <c r="I28" s="28">
        <v>3</v>
      </c>
      <c r="J28" s="28">
        <v>4</v>
      </c>
      <c r="K28" s="28">
        <v>2</v>
      </c>
      <c r="L28" s="28">
        <v>3</v>
      </c>
      <c r="M28" s="28">
        <v>2.5</v>
      </c>
      <c r="N28" s="28">
        <v>2.5</v>
      </c>
      <c r="O28" s="28">
        <v>2.5</v>
      </c>
      <c r="P28" s="28">
        <v>3</v>
      </c>
      <c r="Q28" s="28">
        <v>3</v>
      </c>
      <c r="R28" s="28">
        <v>2.5</v>
      </c>
      <c r="S28" s="28">
        <v>2.5</v>
      </c>
      <c r="T28" s="28">
        <v>3</v>
      </c>
      <c r="U28" s="28">
        <v>2</v>
      </c>
      <c r="V28" s="28">
        <v>3</v>
      </c>
      <c r="W28" s="28">
        <v>3</v>
      </c>
      <c r="X28" s="28" t="s">
        <v>158</v>
      </c>
      <c r="Y28" s="28" t="s">
        <v>159</v>
      </c>
      <c r="Z28" s="28" t="s">
        <v>50</v>
      </c>
      <c r="AA28" s="28">
        <v>2</v>
      </c>
      <c r="AB28" s="28">
        <v>3</v>
      </c>
      <c r="AC28" s="28">
        <v>3</v>
      </c>
      <c r="AD28" s="28">
        <v>2</v>
      </c>
      <c r="AE28" s="28">
        <v>2</v>
      </c>
      <c r="AF28" s="28">
        <v>2</v>
      </c>
      <c r="AG28" s="28">
        <v>2</v>
      </c>
      <c r="AH28" s="17">
        <f t="shared" si="0"/>
        <v>1</v>
      </c>
      <c r="AJ28" s="172" t="s">
        <v>52</v>
      </c>
      <c r="AK28" s="173">
        <f>COUNTIFS(C28:AG28,"&lt;&gt;"&amp;AK32)</f>
        <v>31</v>
      </c>
      <c r="AL28" s="174">
        <f>AK28/AK31</f>
        <v>1.0333333333333334</v>
      </c>
      <c r="AM28" s="175">
        <f>COUNTIFS(C28:AG28,AL33)</f>
        <v>0</v>
      </c>
      <c r="AN28" s="176">
        <f>AM28/AK31</f>
        <v>0</v>
      </c>
    </row>
    <row r="29" spans="1:40" ht="15.75" customHeight="1" x14ac:dyDescent="0.3">
      <c r="A29" s="220" t="s">
        <v>53</v>
      </c>
      <c r="B29" s="221"/>
      <c r="C29" s="222"/>
      <c r="D29" s="78">
        <v>0</v>
      </c>
      <c r="E29" s="78">
        <v>0</v>
      </c>
      <c r="F29" s="78" t="s">
        <v>160</v>
      </c>
      <c r="G29" s="78" t="s">
        <v>142</v>
      </c>
      <c r="H29" s="78">
        <v>0</v>
      </c>
      <c r="I29" s="78">
        <v>0</v>
      </c>
      <c r="J29" s="78">
        <v>0</v>
      </c>
      <c r="K29" s="78">
        <v>0</v>
      </c>
      <c r="L29" s="78">
        <v>0</v>
      </c>
      <c r="M29" s="78">
        <v>0</v>
      </c>
      <c r="N29" s="78">
        <v>0</v>
      </c>
      <c r="O29" s="78">
        <v>0</v>
      </c>
      <c r="P29" s="78">
        <v>0</v>
      </c>
      <c r="Q29" s="78">
        <v>0</v>
      </c>
      <c r="R29" s="78">
        <v>0</v>
      </c>
      <c r="S29" s="78">
        <v>0</v>
      </c>
      <c r="T29" s="78">
        <v>0</v>
      </c>
      <c r="U29" s="78">
        <v>0</v>
      </c>
      <c r="V29" s="78">
        <v>0</v>
      </c>
      <c r="W29" s="78">
        <v>0</v>
      </c>
      <c r="X29" s="78">
        <v>0</v>
      </c>
      <c r="Y29" s="78">
        <v>0</v>
      </c>
      <c r="Z29" s="78">
        <v>1.5</v>
      </c>
      <c r="AA29" s="78" t="s">
        <v>161</v>
      </c>
      <c r="AB29" s="78">
        <v>0</v>
      </c>
      <c r="AC29" s="78">
        <v>0</v>
      </c>
      <c r="AD29" s="78">
        <v>0</v>
      </c>
      <c r="AE29" s="78">
        <v>0</v>
      </c>
      <c r="AF29" s="78">
        <v>0</v>
      </c>
      <c r="AG29" s="78">
        <v>0</v>
      </c>
      <c r="AH29" s="19">
        <f t="shared" si="0"/>
        <v>0.13333333333333333</v>
      </c>
      <c r="AJ29" s="177" t="s">
        <v>55</v>
      </c>
      <c r="AK29" s="178">
        <f>COUNTIFS(C29:AG29,"&lt;&gt;"&amp;AK32)</f>
        <v>5</v>
      </c>
      <c r="AL29" s="179">
        <f>AK29/AK31</f>
        <v>0.16666666666666666</v>
      </c>
      <c r="AM29" s="180">
        <f>COUNTIFS(C29:AG29,AK32)</f>
        <v>26</v>
      </c>
      <c r="AN29" s="181">
        <f>AM29/AK31</f>
        <v>0.8666666666666667</v>
      </c>
    </row>
    <row r="30" spans="1:40" ht="15.75" customHeight="1" x14ac:dyDescent="0.3">
      <c r="A30" s="232" t="s">
        <v>56</v>
      </c>
      <c r="B30" s="233"/>
      <c r="C30" s="234"/>
      <c r="D30" s="79" t="s">
        <v>12</v>
      </c>
      <c r="E30" s="79" t="s">
        <v>12</v>
      </c>
      <c r="F30" s="79" t="s">
        <v>12</v>
      </c>
      <c r="G30" s="79" t="s">
        <v>12</v>
      </c>
      <c r="H30" s="79" t="s">
        <v>12</v>
      </c>
      <c r="I30" s="79" t="s">
        <v>12</v>
      </c>
      <c r="J30" s="79" t="s">
        <v>12</v>
      </c>
      <c r="K30" s="79" t="s">
        <v>12</v>
      </c>
      <c r="L30" s="79" t="s">
        <v>12</v>
      </c>
      <c r="M30" s="79" t="s">
        <v>12</v>
      </c>
      <c r="N30" s="79" t="s">
        <v>12</v>
      </c>
      <c r="O30" s="79" t="s">
        <v>13</v>
      </c>
      <c r="P30" s="79" t="s">
        <v>13</v>
      </c>
      <c r="Q30" s="79" t="s">
        <v>13</v>
      </c>
      <c r="R30" s="79" t="s">
        <v>12</v>
      </c>
      <c r="S30" s="79" t="s">
        <v>13</v>
      </c>
      <c r="T30" s="79" t="s">
        <v>12</v>
      </c>
      <c r="U30" s="79" t="s">
        <v>12</v>
      </c>
      <c r="V30" s="79" t="s">
        <v>12</v>
      </c>
      <c r="W30" s="79" t="s">
        <v>6</v>
      </c>
      <c r="X30" s="79" t="s">
        <v>6</v>
      </c>
      <c r="Y30" s="79" t="s">
        <v>6</v>
      </c>
      <c r="Z30" s="79" t="s">
        <v>6</v>
      </c>
      <c r="AA30" s="79" t="s">
        <v>13</v>
      </c>
      <c r="AB30" s="79" t="s">
        <v>13</v>
      </c>
      <c r="AC30" s="79" t="s">
        <v>12</v>
      </c>
      <c r="AD30" s="79" t="s">
        <v>12</v>
      </c>
      <c r="AE30" s="79" t="s">
        <v>12</v>
      </c>
      <c r="AF30" s="79" t="s">
        <v>12</v>
      </c>
      <c r="AG30" s="79" t="s">
        <v>12</v>
      </c>
      <c r="AH30" s="19">
        <f t="shared" si="0"/>
        <v>1</v>
      </c>
      <c r="AJ30" s="155"/>
      <c r="AK30" s="155"/>
      <c r="AL30" s="155"/>
      <c r="AM30" s="155"/>
      <c r="AN30" s="155"/>
    </row>
    <row r="31" spans="1:40" ht="15.75" customHeight="1" x14ac:dyDescent="0.3">
      <c r="A31" s="208" t="s">
        <v>57</v>
      </c>
      <c r="B31" s="209"/>
      <c r="C31" s="210"/>
      <c r="D31" s="72" t="s">
        <v>12</v>
      </c>
      <c r="E31" s="72" t="s">
        <v>12</v>
      </c>
      <c r="F31" s="72" t="s">
        <v>12</v>
      </c>
      <c r="G31" s="72" t="s">
        <v>12</v>
      </c>
      <c r="H31" s="72" t="s">
        <v>12</v>
      </c>
      <c r="I31" s="72" t="s">
        <v>12</v>
      </c>
      <c r="J31" s="72" t="s">
        <v>12</v>
      </c>
      <c r="K31" s="72" t="s">
        <v>12</v>
      </c>
      <c r="L31" s="72" t="s">
        <v>12</v>
      </c>
      <c r="M31" s="72" t="s">
        <v>12</v>
      </c>
      <c r="N31" s="72" t="s">
        <v>12</v>
      </c>
      <c r="O31" s="72" t="s">
        <v>13</v>
      </c>
      <c r="P31" s="72" t="s">
        <v>13</v>
      </c>
      <c r="Q31" s="72" t="s">
        <v>13</v>
      </c>
      <c r="R31" s="72" t="s">
        <v>12</v>
      </c>
      <c r="S31" s="72" t="s">
        <v>12</v>
      </c>
      <c r="T31" s="72" t="s">
        <v>12</v>
      </c>
      <c r="U31" s="72" t="s">
        <v>12</v>
      </c>
      <c r="V31" s="72" t="s">
        <v>12</v>
      </c>
      <c r="W31" s="72" t="s">
        <v>13</v>
      </c>
      <c r="X31" s="72" t="s">
        <v>6</v>
      </c>
      <c r="Y31" s="72" t="s">
        <v>6</v>
      </c>
      <c r="Z31" s="72" t="s">
        <v>6</v>
      </c>
      <c r="AA31" s="72" t="s">
        <v>13</v>
      </c>
      <c r="AB31" s="72" t="s">
        <v>13</v>
      </c>
      <c r="AC31" s="72" t="s">
        <v>12</v>
      </c>
      <c r="AD31" s="72" t="s">
        <v>12</v>
      </c>
      <c r="AE31" s="72" t="s">
        <v>12</v>
      </c>
      <c r="AF31" s="72" t="s">
        <v>12</v>
      </c>
      <c r="AG31" s="72" t="s">
        <v>12</v>
      </c>
      <c r="AH31" s="13">
        <f t="shared" si="0"/>
        <v>1</v>
      </c>
      <c r="AJ31" s="167" t="s">
        <v>58</v>
      </c>
      <c r="AK31" s="155">
        <f>COUNTA(C28:AG28)</f>
        <v>30</v>
      </c>
      <c r="AL31" s="155"/>
      <c r="AM31" s="155"/>
      <c r="AN31" s="155"/>
    </row>
    <row r="32" spans="1:40" ht="15.75" customHeight="1" x14ac:dyDescent="0.3">
      <c r="A32" s="235" t="s">
        <v>59</v>
      </c>
      <c r="B32" s="236"/>
      <c r="C32" s="237"/>
      <c r="D32" s="80" t="s">
        <v>12</v>
      </c>
      <c r="E32" s="80" t="s">
        <v>12</v>
      </c>
      <c r="F32" s="80" t="s">
        <v>12</v>
      </c>
      <c r="G32" s="80" t="s">
        <v>12</v>
      </c>
      <c r="H32" s="80" t="s">
        <v>12</v>
      </c>
      <c r="I32" s="80" t="s">
        <v>12</v>
      </c>
      <c r="J32" s="80" t="s">
        <v>12</v>
      </c>
      <c r="K32" s="80" t="s">
        <v>12</v>
      </c>
      <c r="L32" s="80" t="s">
        <v>12</v>
      </c>
      <c r="M32" s="80" t="s">
        <v>12</v>
      </c>
      <c r="N32" s="80" t="s">
        <v>12</v>
      </c>
      <c r="O32" s="80" t="s">
        <v>13</v>
      </c>
      <c r="P32" s="80" t="s">
        <v>13</v>
      </c>
      <c r="Q32" s="80" t="s">
        <v>13</v>
      </c>
      <c r="R32" s="80" t="s">
        <v>12</v>
      </c>
      <c r="S32" s="80" t="s">
        <v>12</v>
      </c>
      <c r="T32" s="80" t="s">
        <v>12</v>
      </c>
      <c r="U32" s="80" t="s">
        <v>12</v>
      </c>
      <c r="V32" s="80" t="s">
        <v>12</v>
      </c>
      <c r="W32" s="80" t="s">
        <v>13</v>
      </c>
      <c r="X32" s="80" t="s">
        <v>6</v>
      </c>
      <c r="Y32" s="80" t="s">
        <v>6</v>
      </c>
      <c r="Z32" s="80" t="s">
        <v>6</v>
      </c>
      <c r="AA32" s="80" t="s">
        <v>13</v>
      </c>
      <c r="AB32" s="80" t="s">
        <v>13</v>
      </c>
      <c r="AC32" s="80" t="s">
        <v>12</v>
      </c>
      <c r="AD32" s="80" t="s">
        <v>12</v>
      </c>
      <c r="AE32" s="80" t="s">
        <v>12</v>
      </c>
      <c r="AF32" s="80" t="s">
        <v>12</v>
      </c>
      <c r="AG32" s="80" t="s">
        <v>12</v>
      </c>
      <c r="AH32" s="17">
        <f t="shared" si="0"/>
        <v>1</v>
      </c>
      <c r="AJ32" s="167" t="s">
        <v>60</v>
      </c>
      <c r="AK32" s="155">
        <v>0</v>
      </c>
      <c r="AL32" s="155"/>
      <c r="AM32" s="155"/>
      <c r="AN32" s="155"/>
    </row>
    <row r="33" spans="1:43" ht="15.75" customHeight="1" x14ac:dyDescent="0.3">
      <c r="A33" s="211" t="s">
        <v>61</v>
      </c>
      <c r="B33" s="212"/>
      <c r="C33" s="213"/>
      <c r="D33" s="25" t="s">
        <v>17</v>
      </c>
      <c r="E33" s="25" t="s">
        <v>17</v>
      </c>
      <c r="F33" s="25" t="s">
        <v>17</v>
      </c>
      <c r="G33" s="25" t="s">
        <v>17</v>
      </c>
      <c r="H33" s="25" t="s">
        <v>17</v>
      </c>
      <c r="I33" s="25" t="s">
        <v>17</v>
      </c>
      <c r="J33" s="25" t="s">
        <v>17</v>
      </c>
      <c r="K33" s="25" t="s">
        <v>17</v>
      </c>
      <c r="L33" s="25" t="s">
        <v>17</v>
      </c>
      <c r="M33" s="25" t="s">
        <v>17</v>
      </c>
      <c r="N33" s="25" t="s">
        <v>17</v>
      </c>
      <c r="O33" s="25" t="s">
        <v>17</v>
      </c>
      <c r="P33" s="25" t="s">
        <v>17</v>
      </c>
      <c r="Q33" s="25" t="s">
        <v>17</v>
      </c>
      <c r="R33" s="25" t="s">
        <v>17</v>
      </c>
      <c r="S33" s="25" t="s">
        <v>17</v>
      </c>
      <c r="T33" s="25" t="s">
        <v>17</v>
      </c>
      <c r="U33" s="25" t="s">
        <v>17</v>
      </c>
      <c r="V33" s="25" t="s">
        <v>17</v>
      </c>
      <c r="W33" s="25" t="s">
        <v>17</v>
      </c>
      <c r="X33" s="25" t="s">
        <v>17</v>
      </c>
      <c r="Y33" s="25" t="s">
        <v>17</v>
      </c>
      <c r="Z33" s="25" t="s">
        <v>17</v>
      </c>
      <c r="AA33" s="25" t="s">
        <v>17</v>
      </c>
      <c r="AB33" s="25" t="s">
        <v>17</v>
      </c>
      <c r="AC33" s="25" t="s">
        <v>17</v>
      </c>
      <c r="AD33" s="25" t="s">
        <v>17</v>
      </c>
      <c r="AE33" s="25" t="s">
        <v>17</v>
      </c>
      <c r="AF33" s="25" t="s">
        <v>17</v>
      </c>
      <c r="AG33" s="25" t="s">
        <v>17</v>
      </c>
      <c r="AH33" s="19">
        <f t="shared" si="0"/>
        <v>1</v>
      </c>
    </row>
    <row r="34" spans="1:43" ht="15.75" customHeight="1" x14ac:dyDescent="0.3">
      <c r="A34" s="211" t="s">
        <v>62</v>
      </c>
      <c r="B34" s="212"/>
      <c r="C34" s="213"/>
      <c r="D34" s="24" t="s">
        <v>17</v>
      </c>
      <c r="E34" s="24" t="s">
        <v>17</v>
      </c>
      <c r="F34" s="24" t="s">
        <v>17</v>
      </c>
      <c r="G34" s="24" t="s">
        <v>17</v>
      </c>
      <c r="H34" s="24" t="s">
        <v>17</v>
      </c>
      <c r="I34" s="24" t="s">
        <v>17</v>
      </c>
      <c r="J34" s="24" t="s">
        <v>17</v>
      </c>
      <c r="K34" s="24" t="s">
        <v>17</v>
      </c>
      <c r="L34" s="24" t="s">
        <v>17</v>
      </c>
      <c r="M34" s="24" t="s">
        <v>17</v>
      </c>
      <c r="N34" s="24" t="s">
        <v>17</v>
      </c>
      <c r="O34" s="24" t="s">
        <v>17</v>
      </c>
      <c r="P34" s="24" t="s">
        <v>17</v>
      </c>
      <c r="Q34" s="24" t="s">
        <v>17</v>
      </c>
      <c r="R34" s="24" t="s">
        <v>17</v>
      </c>
      <c r="S34" s="24" t="s">
        <v>17</v>
      </c>
      <c r="T34" s="24" t="s">
        <v>17</v>
      </c>
      <c r="U34" s="24" t="s">
        <v>17</v>
      </c>
      <c r="V34" s="24" t="s">
        <v>17</v>
      </c>
      <c r="W34" s="24" t="s">
        <v>17</v>
      </c>
      <c r="X34" s="24" t="s">
        <v>17</v>
      </c>
      <c r="Y34" s="24" t="s">
        <v>17</v>
      </c>
      <c r="Z34" s="24" t="s">
        <v>17</v>
      </c>
      <c r="AA34" s="24" t="s">
        <v>17</v>
      </c>
      <c r="AB34" s="24" t="s">
        <v>17</v>
      </c>
      <c r="AC34" s="24" t="s">
        <v>17</v>
      </c>
      <c r="AD34" s="24" t="s">
        <v>17</v>
      </c>
      <c r="AE34" s="24" t="s">
        <v>17</v>
      </c>
      <c r="AF34" s="24" t="s">
        <v>17</v>
      </c>
      <c r="AG34" s="24" t="s">
        <v>17</v>
      </c>
      <c r="AH34" s="19">
        <f t="shared" si="0"/>
        <v>1</v>
      </c>
    </row>
    <row r="35" spans="1:43" ht="15.75" customHeight="1" thickBot="1" x14ac:dyDescent="0.35">
      <c r="A35" s="238" t="s">
        <v>63</v>
      </c>
      <c r="B35" s="239"/>
      <c r="C35" s="240"/>
      <c r="D35" s="85" t="s">
        <v>17</v>
      </c>
      <c r="E35" s="85" t="s">
        <v>17</v>
      </c>
      <c r="F35" s="85" t="s">
        <v>17</v>
      </c>
      <c r="G35" s="85" t="s">
        <v>17</v>
      </c>
      <c r="H35" s="85" t="s">
        <v>17</v>
      </c>
      <c r="I35" s="85" t="s">
        <v>17</v>
      </c>
      <c r="J35" s="85" t="s">
        <v>17</v>
      </c>
      <c r="K35" s="85" t="s">
        <v>17</v>
      </c>
      <c r="L35" s="85" t="s">
        <v>17</v>
      </c>
      <c r="M35" s="85" t="s">
        <v>17</v>
      </c>
      <c r="N35" s="85" t="s">
        <v>17</v>
      </c>
      <c r="O35" s="85" t="s">
        <v>17</v>
      </c>
      <c r="P35" s="85" t="s">
        <v>17</v>
      </c>
      <c r="Q35" s="85" t="s">
        <v>17</v>
      </c>
      <c r="R35" s="85" t="s">
        <v>17</v>
      </c>
      <c r="S35" s="85" t="s">
        <v>17</v>
      </c>
      <c r="T35" s="85" t="s">
        <v>17</v>
      </c>
      <c r="U35" s="85" t="s">
        <v>17</v>
      </c>
      <c r="V35" s="85" t="s">
        <v>17</v>
      </c>
      <c r="W35" s="85" t="s">
        <v>17</v>
      </c>
      <c r="X35" s="85" t="s">
        <v>17</v>
      </c>
      <c r="Y35" s="85" t="s">
        <v>17</v>
      </c>
      <c r="Z35" s="85" t="s">
        <v>17</v>
      </c>
      <c r="AA35" s="85" t="s">
        <v>17</v>
      </c>
      <c r="AB35" s="85" t="s">
        <v>17</v>
      </c>
      <c r="AC35" s="85" t="s">
        <v>17</v>
      </c>
      <c r="AD35" s="85" t="s">
        <v>17</v>
      </c>
      <c r="AE35" s="85" t="s">
        <v>17</v>
      </c>
      <c r="AF35" s="85" t="s">
        <v>17</v>
      </c>
      <c r="AG35" s="85" t="s">
        <v>17</v>
      </c>
      <c r="AH35" s="87">
        <f>IF(COUNTA(D35:AG35)&gt;0,(COUNTA(D35:AG35)-COUNTIF(D35:AG35,"NB")-COUNTIF(D35:AG35,"DN")-COUNTIF(D35:AG35,"An")-COUNTIF(D35:AG35,"NB^")-COUNTIF(D35:AG35,0))/COUNTA(D35:AG35),"")</f>
        <v>1</v>
      </c>
    </row>
    <row r="36" spans="1:43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128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3"/>
      <c r="AI36"/>
      <c r="AJ36"/>
      <c r="AK36"/>
      <c r="AL36"/>
      <c r="AM36"/>
      <c r="AN36"/>
      <c r="AO36"/>
      <c r="AP36"/>
      <c r="AQ36"/>
    </row>
    <row r="37" spans="1:43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35"/>
    </row>
    <row r="38" spans="1:43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>AB</v>
      </c>
      <c r="F38" s="37" t="str">
        <f>IF(AND(F5&gt;0,COUNTA(F6:F37)&gt;0,COUNTA(F6:F37)-COUNTIF(F6:F37,"NB")-COUNTIF(F30:F31, "0")=COUNTA(F6:F37)),"AB","")</f>
        <v>AB</v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>AB</v>
      </c>
      <c r="J38" s="37" t="str">
        <f t="shared" ref="J38:AF38" si="1">IF(AND(J5&gt;0,COUNTA(J6:J37)&gt;0,COUNTA(J6:J37)-COUNTIF(J6:J37,"NB")-COUNTIF(J30:J31, "0")=COUNTA(J6:J37)),"AB","")</f>
        <v>AB</v>
      </c>
      <c r="K38" s="37" t="str">
        <f t="shared" si="1"/>
        <v/>
      </c>
      <c r="L38" s="37" t="str">
        <f t="shared" si="1"/>
        <v/>
      </c>
      <c r="M38" s="37" t="str">
        <f t="shared" si="1"/>
        <v>AB</v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>AB</v>
      </c>
      <c r="AB38" s="37" t="str">
        <f t="shared" si="1"/>
        <v>AB</v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>IF(AND(AG5&gt;0,COUNTA(AG6:AG37)&gt;0,COUNTA(AG6:AG37)-COUNTIF(AG6:AG37,"NB")-COUNTIF(AG30:AG31, "0")=COUNTA(AG6:AG37)),"AB","")</f>
        <v/>
      </c>
      <c r="AH38" s="35"/>
    </row>
    <row r="39" spans="1:43" ht="15.75" hidden="1" customHeight="1" x14ac:dyDescent="0.3">
      <c r="D39" s="38" t="str">
        <f>IF(AND(D5:D5&gt;0,COUNTA(D6:D34),COUNTIF(D6:D34,"NB")+COUNTIF(D6:D34,0)=COUNTA(D6:D34)),"ANB","")</f>
        <v/>
      </c>
      <c r="E39" s="38" t="str">
        <f>IF(AND(E5:E5&gt;0,COUNTA(E6:E34),COUNTIF(E6:E34,"NB")+COUNTIF(E6:E34,0)=COUNTA(E6:E34)),"ANB","")</f>
        <v/>
      </c>
      <c r="F39" s="38" t="str">
        <f>IF(AND(F5:F5&gt;0,COUNTA(F6:F34),COUNTIF(F6:F34,"NB")+COUNTIF(F6:F34,0)=COUNTA(F6:F34)),"ANB","")</f>
        <v/>
      </c>
      <c r="G39" s="38" t="str">
        <f>IF(AND(G5:G5&gt;0,COUNTA(G6:G34),COUNTIF(G6:G34,"NB")+COUNTIF(G6:G34,0)=COUNTA(G6:G34)),"ANB","")</f>
        <v/>
      </c>
      <c r="H39" s="38" t="str">
        <f>IF(AND(H5:H5&gt;0,COUNTA(H6:H34),COUNTIF(H6:H34,"NB")+COUNTIF(H6:H34,0)=COUNTA(H6:H34)),"ANB","")</f>
        <v/>
      </c>
      <c r="I39" s="38" t="str">
        <f>IF(AND(I5:I5&gt;0,COUNTA(I6:I31),COUNTIF(I6:I31,"NB")+COUNTIF(I6:I31,0)=COUNTA(I6:I31)),"ANB","")</f>
        <v/>
      </c>
      <c r="J39" s="38" t="str">
        <f t="shared" ref="J39:AF39" si="2">IF(AND(J5:J5&gt;0,COUNTA(J6:J34),COUNTIF(J6:J34,"NB")+COUNTIF(J6:J34,0)=COUNTA(J6:J34)),"ANB","")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>IF(AND(AG5:AG5&gt;0,COUNTA(AG6:AG34),COUNTIF(AG6:AG34,"NB")+COUNTIF(AG6:AG34,0)=COUNTA(AG6:AG34)),"ANB","")</f>
        <v/>
      </c>
    </row>
    <row r="40" spans="1:43" ht="15.75" customHeight="1" thickBot="1" x14ac:dyDescent="0.35">
      <c r="D40" s="39"/>
      <c r="V40" s="93" t="s">
        <v>162</v>
      </c>
    </row>
    <row r="41" spans="1:43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</row>
    <row r="42" spans="1:43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</row>
    <row r="43" spans="1:43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</row>
    <row r="44" spans="1:43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</row>
    <row r="45" spans="1:43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</row>
    <row r="46" spans="1:43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</row>
    <row r="47" spans="1:43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</row>
    <row r="48" spans="1:43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</row>
    <row r="49" spans="1:34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</row>
    <row r="50" spans="1:34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COUNTA(D5:AG5)</f>
        <v>30</v>
      </c>
      <c r="AH50"/>
    </row>
    <row r="51" spans="1:34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COUNTIF(D38:AG38,"AB")</f>
        <v>7</v>
      </c>
      <c r="AH51"/>
    </row>
    <row r="52" spans="1:34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23</v>
      </c>
      <c r="AH52"/>
    </row>
    <row r="53" spans="1:34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COUNTIF(D39:AG39,"ANB")</f>
        <v>0</v>
      </c>
      <c r="AH53"/>
    </row>
    <row r="54" spans="1:34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/>
    </row>
    <row r="55" spans="1:34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/>
    </row>
    <row r="56" spans="1:34" ht="15.75" customHeight="1" x14ac:dyDescent="0.3">
      <c r="AH56"/>
    </row>
    <row r="57" spans="1:34" ht="15.75" customHeight="1" x14ac:dyDescent="0.3">
      <c r="AH57"/>
    </row>
    <row r="58" spans="1:34" ht="15.75" customHeight="1" x14ac:dyDescent="0.3">
      <c r="AH58"/>
    </row>
    <row r="59" spans="1:34" ht="15.75" customHeight="1" x14ac:dyDescent="0.3">
      <c r="AH59"/>
    </row>
  </sheetData>
  <mergeCells count="33">
    <mergeCell ref="A37:C37"/>
    <mergeCell ref="A41:AG41"/>
    <mergeCell ref="A30:C30"/>
    <mergeCell ref="A31:C31"/>
    <mergeCell ref="A32:C32"/>
    <mergeCell ref="A33:C33"/>
    <mergeCell ref="A34:C34"/>
    <mergeCell ref="A36:C36"/>
    <mergeCell ref="A35:C35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6:D8">
    <cfRule type="cellIs" dxfId="198" priority="60" stopIfTrue="1" operator="between">
      <formula>"NB"</formula>
      <formula>"NB^"</formula>
    </cfRule>
    <cfRule type="cellIs" dxfId="197" priority="59" stopIfTrue="1" operator="equal">
      <formula>"M"</formula>
    </cfRule>
  </conditionalFormatting>
  <conditionalFormatting sqref="D6:D14">
    <cfRule type="cellIs" dxfId="196" priority="58" stopIfTrue="1" operator="equal">
      <formula>"B"</formula>
    </cfRule>
  </conditionalFormatting>
  <conditionalFormatting sqref="D9:D14">
    <cfRule type="cellIs" dxfId="195" priority="68" stopIfTrue="1" operator="equal">
      <formula>"NB"</formula>
    </cfRule>
    <cfRule type="cellIs" dxfId="194" priority="67" stopIfTrue="1" operator="equal">
      <formula>"M"</formula>
    </cfRule>
    <cfRule type="cellIs" dxfId="193" priority="70" stopIfTrue="1" operator="equal">
      <formula>"B"</formula>
    </cfRule>
  </conditionalFormatting>
  <conditionalFormatting sqref="D9:D16">
    <cfRule type="cellIs" dxfId="192" priority="55" stopIfTrue="1" operator="equal">
      <formula>"M"</formula>
    </cfRule>
    <cfRule type="cellIs" dxfId="191" priority="56" stopIfTrue="1" operator="equal">
      <formula>"NB"</formula>
    </cfRule>
  </conditionalFormatting>
  <conditionalFormatting sqref="D11:D13">
    <cfRule type="cellIs" dxfId="190" priority="53" stopIfTrue="1" operator="equal">
      <formula>0</formula>
    </cfRule>
    <cfRule type="cellIs" priority="54" stopIfTrue="1" operator="equal">
      <formula>"B"</formula>
    </cfRule>
    <cfRule type="cellIs" priority="66" stopIfTrue="1" operator="equal">
      <formula>"B"</formula>
    </cfRule>
    <cfRule type="cellIs" dxfId="189" priority="65" stopIfTrue="1" operator="equal">
      <formula>0</formula>
    </cfRule>
  </conditionalFormatting>
  <conditionalFormatting sqref="D14">
    <cfRule type="cellIs" priority="71" stopIfTrue="1" operator="equal">
      <formula>"B"</formula>
    </cfRule>
    <cfRule type="cellIs" dxfId="188" priority="69" stopIfTrue="1" operator="equal">
      <formula>0</formula>
    </cfRule>
  </conditionalFormatting>
  <conditionalFormatting sqref="D14:D16">
    <cfRule type="cellIs" dxfId="187" priority="57" stopIfTrue="1" operator="equal">
      <formula>0</formula>
    </cfRule>
  </conditionalFormatting>
  <conditionalFormatting sqref="D14:D17">
    <cfRule type="cellIs" priority="61" stopIfTrue="1" operator="equal">
      <formula>"B"</formula>
    </cfRule>
  </conditionalFormatting>
  <conditionalFormatting sqref="D17">
    <cfRule type="cellIs" dxfId="186" priority="80" stopIfTrue="1" operator="equal">
      <formula>"M"</formula>
    </cfRule>
    <cfRule type="cellIs" dxfId="185" priority="81" stopIfTrue="1" operator="equal">
      <formula>"NB"</formula>
    </cfRule>
    <cfRule type="cellIs" dxfId="184" priority="82" stopIfTrue="1" operator="equal">
      <formula>0</formula>
    </cfRule>
  </conditionalFormatting>
  <conditionalFormatting sqref="D18:D22">
    <cfRule type="cellIs" dxfId="183" priority="49" stopIfTrue="1" operator="equal">
      <formula>"M"</formula>
    </cfRule>
    <cfRule type="cellIs" dxfId="182" priority="50" stopIfTrue="1" operator="between">
      <formula>"NB"</formula>
      <formula>"NB^"</formula>
    </cfRule>
    <cfRule type="cellIs" dxfId="181" priority="48" stopIfTrue="1" operator="equal">
      <formula>"B"</formula>
    </cfRule>
  </conditionalFormatting>
  <conditionalFormatting sqref="D23:K24">
    <cfRule type="cellIs" priority="18" stopIfTrue="1" operator="equal">
      <formula>"B"</formula>
    </cfRule>
    <cfRule type="cellIs" dxfId="180" priority="22" stopIfTrue="1" operator="equal">
      <formula>0</formula>
    </cfRule>
  </conditionalFormatting>
  <conditionalFormatting sqref="D23:K26">
    <cfRule type="cellIs" dxfId="179" priority="20" stopIfTrue="1" operator="equal">
      <formula>"M"</formula>
    </cfRule>
    <cfRule type="cellIs" dxfId="178" priority="21" stopIfTrue="1" operator="equal">
      <formula>"NB"</formula>
    </cfRule>
  </conditionalFormatting>
  <conditionalFormatting sqref="D25:K26">
    <cfRule type="cellIs" dxfId="177" priority="19" stopIfTrue="1" operator="equal">
      <formula>"B"</formula>
    </cfRule>
  </conditionalFormatting>
  <conditionalFormatting sqref="D9:N14">
    <cfRule type="cellIs" dxfId="176" priority="72" stopIfTrue="1" operator="equal">
      <formula>"M"</formula>
    </cfRule>
    <cfRule type="cellIs" dxfId="175" priority="73" stopIfTrue="1" operator="equal">
      <formula>"NB"</formula>
    </cfRule>
  </conditionalFormatting>
  <conditionalFormatting sqref="D29:U29">
    <cfRule type="cellIs" dxfId="174" priority="83" stopIfTrue="1" operator="equal">
      <formula>0</formula>
    </cfRule>
  </conditionalFormatting>
  <conditionalFormatting sqref="D27:AG28">
    <cfRule type="containsText" dxfId="173" priority="15" operator="containsText" text="B">
      <formula>NOT(ISERROR(SEARCH("B",D27)))</formula>
    </cfRule>
    <cfRule type="containsText" dxfId="172" priority="14" operator="containsText" text="M">
      <formula>NOT(ISERROR(SEARCH("M",D27)))</formula>
    </cfRule>
    <cfRule type="containsText" dxfId="171" priority="13" operator="containsText" text="NB">
      <formula>NOT(ISERROR(SEARCH("NB",D27)))</formula>
    </cfRule>
  </conditionalFormatting>
  <conditionalFormatting sqref="D30:AG35">
    <cfRule type="containsText" dxfId="170" priority="77" operator="containsText" text="NB">
      <formula>NOT(ISERROR(SEARCH("NB",D30)))</formula>
    </cfRule>
    <cfRule type="containsText" dxfId="169" priority="78" operator="containsText" text="M">
      <formula>NOT(ISERROR(SEARCH("M",D30)))</formula>
    </cfRule>
    <cfRule type="containsText" dxfId="168" priority="79" operator="containsText" text="B">
      <formula>NOT(ISERROR(SEARCH("B",D30)))</formula>
    </cfRule>
  </conditionalFormatting>
  <conditionalFormatting sqref="E6:AG7">
    <cfRule type="containsText" dxfId="167" priority="105" operator="containsText" text="NB">
      <formula>NOT(ISERROR(SEARCH("NB",E6)))</formula>
    </cfRule>
    <cfRule type="containsText" dxfId="166" priority="106" operator="containsText" text="M">
      <formula>NOT(ISERROR(SEARCH("M",E6)))</formula>
    </cfRule>
    <cfRule type="containsText" dxfId="165" priority="107" operator="containsText" text="B">
      <formula>NOT(ISERROR(SEARCH("B",E6)))</formula>
    </cfRule>
  </conditionalFormatting>
  <conditionalFormatting sqref="E8:AG22 L23:AG26">
    <cfRule type="cellIs" dxfId="164" priority="104" stopIfTrue="1" operator="between">
      <formula>"NB"</formula>
      <formula>"NB^"</formula>
    </cfRule>
    <cfRule type="cellIs" dxfId="163" priority="96" stopIfTrue="1" operator="equal">
      <formula>"B"</formula>
    </cfRule>
    <cfRule type="cellIs" dxfId="162" priority="103" stopIfTrue="1" operator="equal">
      <formula>"M"</formula>
    </cfRule>
  </conditionalFormatting>
  <conditionalFormatting sqref="L9:N14">
    <cfRule type="cellIs" dxfId="161" priority="17" stopIfTrue="1" operator="equal">
      <formula>"NB"</formula>
    </cfRule>
    <cfRule type="cellIs" dxfId="160" priority="16" stopIfTrue="1" operator="equal">
      <formula>"M"</formula>
    </cfRule>
  </conditionalFormatting>
  <conditionalFormatting sqref="R9:R14">
    <cfRule type="cellIs" dxfId="159" priority="12" stopIfTrue="1" operator="equal">
      <formula>"NB"</formula>
    </cfRule>
    <cfRule type="cellIs" dxfId="158" priority="11" stopIfTrue="1" operator="equal">
      <formula>"M"</formula>
    </cfRule>
  </conditionalFormatting>
  <conditionalFormatting sqref="R9:S14">
    <cfRule type="cellIs" dxfId="157" priority="8" stopIfTrue="1" operator="equal">
      <formula>"NB"</formula>
    </cfRule>
    <cfRule type="cellIs" dxfId="156" priority="7" stopIfTrue="1" operator="equal">
      <formula>"M"</formula>
    </cfRule>
  </conditionalFormatting>
  <conditionalFormatting sqref="S9:T14">
    <cfRule type="cellIs" dxfId="155" priority="4" stopIfTrue="1" operator="equal">
      <formula>"NB"</formula>
    </cfRule>
    <cfRule type="cellIs" dxfId="154" priority="3" stopIfTrue="1" operator="equal">
      <formula>"M"</formula>
    </cfRule>
  </conditionalFormatting>
  <conditionalFormatting sqref="T9:T14">
    <cfRule type="cellIs" dxfId="153" priority="2" stopIfTrue="1" operator="equal">
      <formula>"NB"</formula>
    </cfRule>
    <cfRule type="cellIs" dxfId="152" priority="1" stopIfTrue="1" operator="equal">
      <formula>"M"</formula>
    </cfRule>
  </conditionalFormatting>
  <conditionalFormatting sqref="V29:AG29">
    <cfRule type="containsText" dxfId="151" priority="130" operator="containsText" text="NB">
      <formula>NOT(ISERROR(SEARCH("NB",V29)))</formula>
    </cfRule>
    <cfRule type="cellIs" dxfId="150" priority="431" operator="equal">
      <formula>0</formula>
    </cfRule>
    <cfRule type="containsText" dxfId="149" priority="522" operator="containsText" text="M">
      <formula>NOT(ISERROR(SEARCH("M",V29)))</formula>
    </cfRule>
    <cfRule type="containsText" dxfId="148" priority="523" operator="containsText" text="B">
      <formula>NOT(ISERROR(SEARCH("B",V29)))</formula>
    </cfRule>
  </conditionalFormatting>
  <pageMargins left="0.75" right="0.75" top="1" bottom="1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R59"/>
  <sheetViews>
    <sheetView topLeftCell="J1" zoomScale="60" zoomScaleNormal="60" zoomScalePageLayoutView="90" workbookViewId="0">
      <selection activeCell="AH30" sqref="AH30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163</v>
      </c>
    </row>
    <row r="4" spans="1:44" s="5" customFormat="1" ht="15.75" customHeight="1" x14ac:dyDescent="0.3">
      <c r="G4" s="201" t="s">
        <v>5</v>
      </c>
      <c r="H4" s="5" t="s">
        <v>6</v>
      </c>
      <c r="I4" s="5" t="s">
        <v>6</v>
      </c>
      <c r="K4" s="6"/>
      <c r="O4" s="5" t="s">
        <v>6</v>
      </c>
      <c r="P4" s="5" t="s">
        <v>6</v>
      </c>
      <c r="V4" s="5" t="s">
        <v>6</v>
      </c>
      <c r="W4" s="5" t="s">
        <v>6</v>
      </c>
      <c r="AC4" s="5" t="s">
        <v>6</v>
      </c>
      <c r="AD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673</v>
      </c>
      <c r="AN5" s="154">
        <f>AM5/AM8</f>
        <v>0.77534562211981561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72" t="s">
        <v>12</v>
      </c>
      <c r="E6" s="72" t="s">
        <v>12</v>
      </c>
      <c r="F6" s="72" t="s">
        <v>6</v>
      </c>
      <c r="G6" s="72" t="s">
        <v>6</v>
      </c>
      <c r="H6" s="72" t="s">
        <v>12</v>
      </c>
      <c r="I6" s="72" t="s">
        <v>12</v>
      </c>
      <c r="J6" s="72" t="s">
        <v>12</v>
      </c>
      <c r="K6" s="72" t="s">
        <v>12</v>
      </c>
      <c r="L6" s="72" t="s">
        <v>12</v>
      </c>
      <c r="M6" s="72" t="s">
        <v>12</v>
      </c>
      <c r="N6" s="72" t="s">
        <v>12</v>
      </c>
      <c r="O6" s="72" t="s">
        <v>14</v>
      </c>
      <c r="P6" s="72" t="s">
        <v>14</v>
      </c>
      <c r="Q6" s="72" t="s">
        <v>14</v>
      </c>
      <c r="R6" s="72" t="s">
        <v>14</v>
      </c>
      <c r="S6" s="72" t="s">
        <v>14</v>
      </c>
      <c r="T6" s="72" t="s">
        <v>14</v>
      </c>
      <c r="U6" s="72" t="s">
        <v>14</v>
      </c>
      <c r="V6" s="72" t="s">
        <v>14</v>
      </c>
      <c r="W6" s="72" t="s">
        <v>14</v>
      </c>
      <c r="X6" s="72" t="s">
        <v>14</v>
      </c>
      <c r="Y6" s="72" t="s">
        <v>14</v>
      </c>
      <c r="Z6" s="72" t="s">
        <v>14</v>
      </c>
      <c r="AA6" s="72" t="s">
        <v>14</v>
      </c>
      <c r="AB6" s="72" t="s">
        <v>14</v>
      </c>
      <c r="AC6" s="72" t="s">
        <v>14</v>
      </c>
      <c r="AD6" s="72" t="s">
        <v>14</v>
      </c>
      <c r="AE6" s="72" t="s">
        <v>14</v>
      </c>
      <c r="AF6" s="72" t="s">
        <v>14</v>
      </c>
      <c r="AG6" s="72" t="s">
        <v>14</v>
      </c>
      <c r="AH6" s="72" t="s">
        <v>14</v>
      </c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102</v>
      </c>
      <c r="AN6" s="159">
        <f>AM6/AM8</f>
        <v>0.11751152073732719</v>
      </c>
      <c r="AO6" s="155"/>
    </row>
    <row r="7" spans="1:44" ht="15.75" customHeight="1" x14ac:dyDescent="0.3">
      <c r="A7" s="205" t="s">
        <v>16</v>
      </c>
      <c r="B7" s="206"/>
      <c r="C7" s="207"/>
      <c r="D7" s="14" t="s">
        <v>17</v>
      </c>
      <c r="E7" s="14" t="s">
        <v>17</v>
      </c>
      <c r="F7" s="14" t="s">
        <v>17</v>
      </c>
      <c r="G7" s="14" t="s">
        <v>17</v>
      </c>
      <c r="H7" s="14" t="s">
        <v>17</v>
      </c>
      <c r="I7" s="14" t="s">
        <v>17</v>
      </c>
      <c r="J7" s="14" t="s">
        <v>17</v>
      </c>
      <c r="K7" s="14" t="s">
        <v>17</v>
      </c>
      <c r="L7" s="14" t="s">
        <v>17</v>
      </c>
      <c r="M7" s="14" t="s">
        <v>17</v>
      </c>
      <c r="N7" s="14" t="s">
        <v>17</v>
      </c>
      <c r="O7" s="14" t="s">
        <v>14</v>
      </c>
      <c r="P7" s="14" t="s">
        <v>14</v>
      </c>
      <c r="Q7" s="14" t="s">
        <v>14</v>
      </c>
      <c r="R7" s="14" t="s">
        <v>14</v>
      </c>
      <c r="S7" s="14" t="s">
        <v>14</v>
      </c>
      <c r="T7" s="14" t="s">
        <v>14</v>
      </c>
      <c r="U7" s="14" t="s">
        <v>14</v>
      </c>
      <c r="V7" s="14" t="s">
        <v>14</v>
      </c>
      <c r="W7" s="14" t="s">
        <v>14</v>
      </c>
      <c r="X7" s="73" t="s">
        <v>14</v>
      </c>
      <c r="Y7" s="73" t="s">
        <v>14</v>
      </c>
      <c r="Z7" s="73" t="s">
        <v>14</v>
      </c>
      <c r="AA7" s="73" t="s">
        <v>14</v>
      </c>
      <c r="AB7" s="73" t="s">
        <v>14</v>
      </c>
      <c r="AC7" s="73" t="s">
        <v>14</v>
      </c>
      <c r="AD7" s="73" t="s">
        <v>14</v>
      </c>
      <c r="AE7" s="73" t="s">
        <v>14</v>
      </c>
      <c r="AF7" s="73" t="s">
        <v>14</v>
      </c>
      <c r="AG7" s="73" t="s">
        <v>14</v>
      </c>
      <c r="AH7" s="73" t="s">
        <v>14</v>
      </c>
      <c r="AI7" s="17">
        <f t="shared" ref="AI7:AI34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93</v>
      </c>
      <c r="AN7" s="163">
        <f>AM7/AM8</f>
        <v>0.10714285714285714</v>
      </c>
      <c r="AO7" s="155"/>
    </row>
    <row r="8" spans="1:44" ht="15.75" customHeight="1" x14ac:dyDescent="0.3">
      <c r="A8" s="211" t="s">
        <v>164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14</v>
      </c>
      <c r="P8" s="18" t="s">
        <v>14</v>
      </c>
      <c r="Q8" s="18" t="s">
        <v>14</v>
      </c>
      <c r="R8" s="18" t="s">
        <v>14</v>
      </c>
      <c r="S8" s="18" t="s">
        <v>14</v>
      </c>
      <c r="T8" s="18" t="s">
        <v>14</v>
      </c>
      <c r="U8" s="18" t="s">
        <v>14</v>
      </c>
      <c r="V8" s="18" t="s">
        <v>14</v>
      </c>
      <c r="W8" s="18" t="s">
        <v>14</v>
      </c>
      <c r="X8" s="18" t="s">
        <v>14</v>
      </c>
      <c r="Y8" s="18" t="s">
        <v>14</v>
      </c>
      <c r="Z8" s="18" t="s">
        <v>14</v>
      </c>
      <c r="AA8" s="18" t="s">
        <v>14</v>
      </c>
      <c r="AB8" s="18" t="s">
        <v>17</v>
      </c>
      <c r="AC8" s="18" t="s">
        <v>17</v>
      </c>
      <c r="AD8" s="18" t="s">
        <v>17</v>
      </c>
      <c r="AE8" s="18" t="s">
        <v>17</v>
      </c>
      <c r="AF8" s="18" t="s">
        <v>17</v>
      </c>
      <c r="AG8" s="18" t="s">
        <v>17</v>
      </c>
      <c r="AH8" s="18" t="s">
        <v>17</v>
      </c>
      <c r="AI8" s="19">
        <f t="shared" si="0"/>
        <v>1</v>
      </c>
      <c r="AK8" s="164" t="s">
        <v>21</v>
      </c>
      <c r="AL8" s="165" t="s">
        <v>21</v>
      </c>
      <c r="AM8" s="165">
        <f>SUM(AM5:AM7)</f>
        <v>868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20" t="s">
        <v>19</v>
      </c>
      <c r="E9" s="20" t="s">
        <v>19</v>
      </c>
      <c r="F9" s="20" t="s">
        <v>17</v>
      </c>
      <c r="G9" s="20" t="s">
        <v>19</v>
      </c>
      <c r="H9" s="20" t="s">
        <v>19</v>
      </c>
      <c r="I9" s="202" t="s">
        <v>19</v>
      </c>
      <c r="J9" s="20" t="s">
        <v>17</v>
      </c>
      <c r="K9" s="20" t="s">
        <v>17</v>
      </c>
      <c r="L9" s="20" t="s">
        <v>17</v>
      </c>
      <c r="M9" s="20" t="s">
        <v>19</v>
      </c>
      <c r="N9" s="20" t="s">
        <v>19</v>
      </c>
      <c r="O9" s="20" t="s">
        <v>19</v>
      </c>
      <c r="P9" s="20" t="s">
        <v>19</v>
      </c>
      <c r="Q9" s="20" t="s">
        <v>19</v>
      </c>
      <c r="R9" s="20" t="s">
        <v>19</v>
      </c>
      <c r="S9" s="20" t="s">
        <v>17</v>
      </c>
      <c r="T9" s="20" t="s">
        <v>17</v>
      </c>
      <c r="U9" s="20" t="s">
        <v>17</v>
      </c>
      <c r="V9" s="20" t="s">
        <v>17</v>
      </c>
      <c r="W9" s="20" t="s">
        <v>19</v>
      </c>
      <c r="X9" s="109" t="s">
        <v>17</v>
      </c>
      <c r="Y9" s="109" t="s">
        <v>17</v>
      </c>
      <c r="Z9" s="109" t="s">
        <v>17</v>
      </c>
      <c r="AA9" s="109" t="s">
        <v>17</v>
      </c>
      <c r="AB9" s="109" t="s">
        <v>17</v>
      </c>
      <c r="AC9" s="109" t="s">
        <v>17</v>
      </c>
      <c r="AD9" s="109" t="s">
        <v>17</v>
      </c>
      <c r="AE9" s="109" t="s">
        <v>17</v>
      </c>
      <c r="AF9" s="109" t="s">
        <v>17</v>
      </c>
      <c r="AG9" s="109" t="s">
        <v>17</v>
      </c>
      <c r="AH9" s="109" t="s">
        <v>17</v>
      </c>
      <c r="AI9" s="13">
        <f t="shared" si="0"/>
        <v>0.61290322580645162</v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16" t="s">
        <v>19</v>
      </c>
      <c r="E10" s="16" t="s">
        <v>19</v>
      </c>
      <c r="F10" s="16" t="s">
        <v>17</v>
      </c>
      <c r="G10" s="16" t="s">
        <v>19</v>
      </c>
      <c r="H10" s="16" t="s">
        <v>19</v>
      </c>
      <c r="I10" s="203" t="s">
        <v>19</v>
      </c>
      <c r="J10" s="16" t="s">
        <v>17</v>
      </c>
      <c r="K10" s="16" t="s">
        <v>17</v>
      </c>
      <c r="L10" s="16" t="s">
        <v>17</v>
      </c>
      <c r="M10" s="16" t="s">
        <v>19</v>
      </c>
      <c r="N10" s="16" t="s">
        <v>19</v>
      </c>
      <c r="O10" s="16" t="s">
        <v>19</v>
      </c>
      <c r="P10" s="16" t="s">
        <v>19</v>
      </c>
      <c r="Q10" s="16" t="s">
        <v>19</v>
      </c>
      <c r="R10" s="16" t="s">
        <v>19</v>
      </c>
      <c r="S10" s="16" t="s">
        <v>17</v>
      </c>
      <c r="T10" s="16" t="s">
        <v>17</v>
      </c>
      <c r="U10" s="16" t="s">
        <v>17</v>
      </c>
      <c r="V10" s="16" t="s">
        <v>17</v>
      </c>
      <c r="W10" s="16" t="s">
        <v>19</v>
      </c>
      <c r="X10" s="108" t="s">
        <v>17</v>
      </c>
      <c r="Y10" s="108" t="s">
        <v>17</v>
      </c>
      <c r="Z10" s="108" t="s">
        <v>17</v>
      </c>
      <c r="AA10" s="108" t="s">
        <v>17</v>
      </c>
      <c r="AB10" s="108" t="s">
        <v>17</v>
      </c>
      <c r="AC10" s="108" t="s">
        <v>17</v>
      </c>
      <c r="AD10" s="108" t="s">
        <v>17</v>
      </c>
      <c r="AE10" s="108" t="s">
        <v>17</v>
      </c>
      <c r="AF10" s="108" t="s">
        <v>17</v>
      </c>
      <c r="AG10" s="108" t="s">
        <v>17</v>
      </c>
      <c r="AH10" s="108" t="s">
        <v>17</v>
      </c>
      <c r="AI10" s="21">
        <f t="shared" si="0"/>
        <v>0.61290322580645162</v>
      </c>
      <c r="AK10" s="155" t="s">
        <v>17</v>
      </c>
      <c r="AL10" s="155"/>
      <c r="AM10" s="155" cm="1">
        <f t="array" ref="AM10:AM15">COUNTIFS(D6:AH35,AK10:AK15)</f>
        <v>582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16" t="s">
        <v>19</v>
      </c>
      <c r="E11" s="16" t="s">
        <v>19</v>
      </c>
      <c r="F11" s="16" t="s">
        <v>17</v>
      </c>
      <c r="G11" s="16" t="s">
        <v>19</v>
      </c>
      <c r="H11" s="16" t="s">
        <v>19</v>
      </c>
      <c r="I11" s="203" t="s">
        <v>19</v>
      </c>
      <c r="J11" s="16" t="s">
        <v>17</v>
      </c>
      <c r="K11" s="16" t="s">
        <v>17</v>
      </c>
      <c r="L11" s="16" t="s">
        <v>17</v>
      </c>
      <c r="M11" s="16" t="s">
        <v>19</v>
      </c>
      <c r="N11" s="16" t="s">
        <v>19</v>
      </c>
      <c r="O11" s="16" t="s">
        <v>19</v>
      </c>
      <c r="P11" s="16" t="s">
        <v>19</v>
      </c>
      <c r="Q11" s="16" t="s">
        <v>19</v>
      </c>
      <c r="R11" s="16" t="s">
        <v>19</v>
      </c>
      <c r="S11" s="16" t="s">
        <v>17</v>
      </c>
      <c r="T11" s="16" t="s">
        <v>17</v>
      </c>
      <c r="U11" s="16" t="s">
        <v>17</v>
      </c>
      <c r="V11" s="16" t="s">
        <v>17</v>
      </c>
      <c r="W11" s="16" t="s">
        <v>19</v>
      </c>
      <c r="X11" s="108" t="s">
        <v>17</v>
      </c>
      <c r="Y11" s="108" t="s">
        <v>17</v>
      </c>
      <c r="Z11" s="108" t="s">
        <v>17</v>
      </c>
      <c r="AA11" s="108" t="s">
        <v>17</v>
      </c>
      <c r="AB11" s="108" t="s">
        <v>17</v>
      </c>
      <c r="AC11" s="108" t="s">
        <v>17</v>
      </c>
      <c r="AD11" s="108" t="s">
        <v>17</v>
      </c>
      <c r="AE11" s="108" t="s">
        <v>17</v>
      </c>
      <c r="AF11" s="108" t="s">
        <v>17</v>
      </c>
      <c r="AG11" s="108" t="s">
        <v>17</v>
      </c>
      <c r="AH11" s="108" t="s">
        <v>17</v>
      </c>
      <c r="AI11" s="21">
        <f t="shared" si="0"/>
        <v>0.61290322580645162</v>
      </c>
      <c r="AK11" s="155" t="s">
        <v>6</v>
      </c>
      <c r="AL11" s="155"/>
      <c r="AM11" s="155">
        <v>7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16" t="s">
        <v>19</v>
      </c>
      <c r="E12" s="16" t="s">
        <v>19</v>
      </c>
      <c r="F12" s="16" t="s">
        <v>17</v>
      </c>
      <c r="G12" s="16" t="s">
        <v>19</v>
      </c>
      <c r="H12" s="16" t="s">
        <v>19</v>
      </c>
      <c r="I12" s="203" t="s">
        <v>19</v>
      </c>
      <c r="J12" s="16" t="s">
        <v>17</v>
      </c>
      <c r="K12" s="16" t="s">
        <v>17</v>
      </c>
      <c r="L12" s="16" t="s">
        <v>17</v>
      </c>
      <c r="M12" s="16" t="s">
        <v>19</v>
      </c>
      <c r="N12" s="16" t="s">
        <v>19</v>
      </c>
      <c r="O12" s="16" t="s">
        <v>19</v>
      </c>
      <c r="P12" s="16" t="s">
        <v>19</v>
      </c>
      <c r="Q12" s="16" t="s">
        <v>19</v>
      </c>
      <c r="R12" s="16" t="s">
        <v>19</v>
      </c>
      <c r="S12" s="16" t="s">
        <v>17</v>
      </c>
      <c r="T12" s="16" t="s">
        <v>17</v>
      </c>
      <c r="U12" s="16" t="s">
        <v>17</v>
      </c>
      <c r="V12" s="16" t="s">
        <v>17</v>
      </c>
      <c r="W12" s="16" t="s">
        <v>19</v>
      </c>
      <c r="X12" s="108" t="s">
        <v>17</v>
      </c>
      <c r="Y12" s="108" t="s">
        <v>17</v>
      </c>
      <c r="Z12" s="108" t="s">
        <v>17</v>
      </c>
      <c r="AA12" s="108" t="s">
        <v>17</v>
      </c>
      <c r="AB12" s="108" t="s">
        <v>17</v>
      </c>
      <c r="AC12" s="108" t="s">
        <v>17</v>
      </c>
      <c r="AD12" s="108" t="s">
        <v>17</v>
      </c>
      <c r="AE12" s="108" t="s">
        <v>17</v>
      </c>
      <c r="AF12" s="108" t="s">
        <v>17</v>
      </c>
      <c r="AG12" s="108" t="s">
        <v>17</v>
      </c>
      <c r="AH12" s="108" t="s">
        <v>17</v>
      </c>
      <c r="AI12" s="21">
        <f t="shared" si="0"/>
        <v>0.61290322580645162</v>
      </c>
      <c r="AK12" s="155" t="s">
        <v>13</v>
      </c>
      <c r="AL12" s="155"/>
      <c r="AM12" s="155">
        <v>9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16" t="s">
        <v>17</v>
      </c>
      <c r="E13" s="16" t="s">
        <v>17</v>
      </c>
      <c r="F13" s="16" t="s">
        <v>17</v>
      </c>
      <c r="G13" s="16" t="s">
        <v>19</v>
      </c>
      <c r="H13" s="16" t="s">
        <v>19</v>
      </c>
      <c r="I13" s="203" t="s">
        <v>19</v>
      </c>
      <c r="J13" s="16" t="s">
        <v>17</v>
      </c>
      <c r="K13" s="16" t="s">
        <v>17</v>
      </c>
      <c r="L13" s="16" t="s">
        <v>17</v>
      </c>
      <c r="M13" s="16" t="s">
        <v>19</v>
      </c>
      <c r="N13" s="16" t="s">
        <v>19</v>
      </c>
      <c r="O13" s="16" t="s">
        <v>19</v>
      </c>
      <c r="P13" s="16" t="s">
        <v>19</v>
      </c>
      <c r="Q13" s="16" t="s">
        <v>19</v>
      </c>
      <c r="R13" s="16" t="s">
        <v>19</v>
      </c>
      <c r="S13" s="16" t="s">
        <v>17</v>
      </c>
      <c r="T13" s="16" t="s">
        <v>17</v>
      </c>
      <c r="U13" s="16" t="s">
        <v>17</v>
      </c>
      <c r="V13" s="16" t="s">
        <v>17</v>
      </c>
      <c r="W13" s="16" t="s">
        <v>19</v>
      </c>
      <c r="X13" s="108" t="s">
        <v>17</v>
      </c>
      <c r="Y13" s="108" t="s">
        <v>17</v>
      </c>
      <c r="Z13" s="108" t="s">
        <v>17</v>
      </c>
      <c r="AA13" s="108" t="s">
        <v>17</v>
      </c>
      <c r="AB13" s="108" t="s">
        <v>17</v>
      </c>
      <c r="AC13" s="108" t="s">
        <v>17</v>
      </c>
      <c r="AD13" s="108" t="s">
        <v>17</v>
      </c>
      <c r="AE13" s="108" t="s">
        <v>17</v>
      </c>
      <c r="AF13" s="108" t="s">
        <v>17</v>
      </c>
      <c r="AG13" s="108" t="s">
        <v>17</v>
      </c>
      <c r="AH13" s="108" t="s">
        <v>17</v>
      </c>
      <c r="AI13" s="21">
        <f t="shared" si="0"/>
        <v>0.67741935483870963</v>
      </c>
      <c r="AK13" s="155" t="s">
        <v>12</v>
      </c>
      <c r="AL13" s="155"/>
      <c r="AM13" s="155">
        <v>75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73" t="s">
        <v>17</v>
      </c>
      <c r="E14" s="73" t="s">
        <v>17</v>
      </c>
      <c r="F14" s="73" t="s">
        <v>17</v>
      </c>
      <c r="G14" s="73" t="s">
        <v>19</v>
      </c>
      <c r="H14" s="73" t="s">
        <v>19</v>
      </c>
      <c r="I14" s="204" t="s">
        <v>19</v>
      </c>
      <c r="J14" s="73" t="s">
        <v>17</v>
      </c>
      <c r="K14" s="73" t="s">
        <v>17</v>
      </c>
      <c r="L14" s="73" t="s">
        <v>17</v>
      </c>
      <c r="M14" s="73" t="s">
        <v>19</v>
      </c>
      <c r="N14" s="73" t="s">
        <v>19</v>
      </c>
      <c r="O14" s="73" t="s">
        <v>19</v>
      </c>
      <c r="P14" s="73" t="s">
        <v>19</v>
      </c>
      <c r="Q14" s="73" t="s">
        <v>19</v>
      </c>
      <c r="R14" s="73" t="s">
        <v>19</v>
      </c>
      <c r="S14" s="73" t="s">
        <v>17</v>
      </c>
      <c r="T14" s="73" t="s">
        <v>17</v>
      </c>
      <c r="U14" s="73" t="s">
        <v>17</v>
      </c>
      <c r="V14" s="73" t="s">
        <v>17</v>
      </c>
      <c r="W14" s="73" t="s">
        <v>19</v>
      </c>
      <c r="X14" s="108" t="s">
        <v>17</v>
      </c>
      <c r="Y14" s="108" t="s">
        <v>17</v>
      </c>
      <c r="Z14" s="108" t="s">
        <v>17</v>
      </c>
      <c r="AA14" s="108" t="s">
        <v>17</v>
      </c>
      <c r="AB14" s="108" t="s">
        <v>17</v>
      </c>
      <c r="AC14" s="108" t="s">
        <v>17</v>
      </c>
      <c r="AD14" s="108" t="s">
        <v>17</v>
      </c>
      <c r="AE14" s="108" t="s">
        <v>17</v>
      </c>
      <c r="AF14" s="108" t="s">
        <v>17</v>
      </c>
      <c r="AG14" s="108" t="s">
        <v>17</v>
      </c>
      <c r="AH14" s="108" t="s">
        <v>17</v>
      </c>
      <c r="AI14" s="17">
        <f t="shared" si="0"/>
        <v>0.67741935483870963</v>
      </c>
      <c r="AK14" s="155" t="s">
        <v>14</v>
      </c>
      <c r="AL14" s="155"/>
      <c r="AM14" s="155">
        <v>102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20" t="s">
        <v>17</v>
      </c>
      <c r="E15" s="20" t="s">
        <v>17</v>
      </c>
      <c r="F15" s="20" t="s">
        <v>17</v>
      </c>
      <c r="G15" s="20" t="s">
        <v>17</v>
      </c>
      <c r="H15" s="20" t="s">
        <v>17</v>
      </c>
      <c r="I15" s="20" t="s">
        <v>17</v>
      </c>
      <c r="J15" s="20" t="s">
        <v>17</v>
      </c>
      <c r="K15" s="20" t="s">
        <v>17</v>
      </c>
      <c r="L15" s="20" t="s">
        <v>17</v>
      </c>
      <c r="M15" s="20" t="s">
        <v>17</v>
      </c>
      <c r="N15" s="20" t="s">
        <v>17</v>
      </c>
      <c r="O15" s="20" t="s">
        <v>17</v>
      </c>
      <c r="P15" s="20" t="s">
        <v>17</v>
      </c>
      <c r="Q15" s="20" t="s">
        <v>17</v>
      </c>
      <c r="R15" s="20" t="s">
        <v>17</v>
      </c>
      <c r="S15" s="20" t="s">
        <v>17</v>
      </c>
      <c r="T15" s="20" t="s">
        <v>17</v>
      </c>
      <c r="U15" s="20" t="s">
        <v>17</v>
      </c>
      <c r="V15" s="20" t="s">
        <v>17</v>
      </c>
      <c r="W15" s="20" t="s">
        <v>17</v>
      </c>
      <c r="X15" s="74" t="s">
        <v>17</v>
      </c>
      <c r="Y15" s="74" t="s">
        <v>17</v>
      </c>
      <c r="Z15" s="74" t="s">
        <v>17</v>
      </c>
      <c r="AA15" s="74" t="s">
        <v>17</v>
      </c>
      <c r="AB15" s="74" t="s">
        <v>17</v>
      </c>
      <c r="AC15" s="74" t="s">
        <v>17</v>
      </c>
      <c r="AD15" s="74" t="s">
        <v>17</v>
      </c>
      <c r="AE15" s="74" t="s">
        <v>17</v>
      </c>
      <c r="AF15" s="74" t="s">
        <v>17</v>
      </c>
      <c r="AG15" s="74" t="s">
        <v>17</v>
      </c>
      <c r="AH15" s="74" t="s">
        <v>17</v>
      </c>
      <c r="AI15" s="13">
        <f t="shared" si="0"/>
        <v>1</v>
      </c>
      <c r="AK15" s="155" t="s">
        <v>19</v>
      </c>
      <c r="AL15" s="155"/>
      <c r="AM15" s="155">
        <v>93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16" t="s">
        <v>17</v>
      </c>
      <c r="E16" s="16" t="s">
        <v>17</v>
      </c>
      <c r="F16" s="16" t="s">
        <v>17</v>
      </c>
      <c r="G16" s="16" t="s">
        <v>17</v>
      </c>
      <c r="H16" s="16" t="s">
        <v>17</v>
      </c>
      <c r="I16" s="16" t="s">
        <v>17</v>
      </c>
      <c r="J16" s="16" t="s">
        <v>17</v>
      </c>
      <c r="K16" s="16" t="s">
        <v>17</v>
      </c>
      <c r="L16" s="16" t="s">
        <v>17</v>
      </c>
      <c r="M16" s="16" t="s">
        <v>17</v>
      </c>
      <c r="N16" s="16" t="s">
        <v>17</v>
      </c>
      <c r="O16" s="16" t="s">
        <v>17</v>
      </c>
      <c r="P16" s="16" t="s">
        <v>17</v>
      </c>
      <c r="Q16" s="16" t="s">
        <v>17</v>
      </c>
      <c r="R16" s="16" t="s">
        <v>17</v>
      </c>
      <c r="S16" s="16" t="s">
        <v>17</v>
      </c>
      <c r="T16" s="16" t="s">
        <v>17</v>
      </c>
      <c r="U16" s="16" t="s">
        <v>17</v>
      </c>
      <c r="V16" s="16" t="s">
        <v>17</v>
      </c>
      <c r="W16" s="16" t="s">
        <v>17</v>
      </c>
      <c r="X16" s="75" t="s">
        <v>17</v>
      </c>
      <c r="Y16" s="75" t="s">
        <v>17</v>
      </c>
      <c r="Z16" s="75" t="s">
        <v>17</v>
      </c>
      <c r="AA16" s="75" t="s">
        <v>17</v>
      </c>
      <c r="AB16" s="75" t="s">
        <v>17</v>
      </c>
      <c r="AC16" s="75" t="s">
        <v>17</v>
      </c>
      <c r="AD16" s="75" t="s">
        <v>17</v>
      </c>
      <c r="AE16" s="75" t="s">
        <v>17</v>
      </c>
      <c r="AF16" s="75" t="s">
        <v>17</v>
      </c>
      <c r="AG16" s="75" t="s">
        <v>17</v>
      </c>
      <c r="AH16" s="75" t="s">
        <v>17</v>
      </c>
      <c r="AI16" s="21">
        <f t="shared" si="0"/>
        <v>1</v>
      </c>
      <c r="AK16" s="155" t="s">
        <v>32</v>
      </c>
      <c r="AL16" s="155"/>
      <c r="AM16" s="155">
        <f>SUM(AM10:AM15)</f>
        <v>868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108" t="s">
        <v>17</v>
      </c>
      <c r="E17" s="108" t="s">
        <v>17</v>
      </c>
      <c r="F17" s="16" t="s">
        <v>17</v>
      </c>
      <c r="G17" s="16" t="s">
        <v>17</v>
      </c>
      <c r="H17" s="16" t="s">
        <v>17</v>
      </c>
      <c r="I17" s="16" t="s">
        <v>17</v>
      </c>
      <c r="J17" s="16" t="s">
        <v>17</v>
      </c>
      <c r="K17" s="16" t="s">
        <v>17</v>
      </c>
      <c r="L17" s="16" t="s">
        <v>17</v>
      </c>
      <c r="M17" s="16" t="s">
        <v>17</v>
      </c>
      <c r="N17" s="16" t="s">
        <v>17</v>
      </c>
      <c r="O17" s="16" t="s">
        <v>17</v>
      </c>
      <c r="P17" s="16" t="s">
        <v>17</v>
      </c>
      <c r="Q17" s="16" t="s">
        <v>17</v>
      </c>
      <c r="R17" s="16" t="s">
        <v>17</v>
      </c>
      <c r="S17" s="16" t="s">
        <v>17</v>
      </c>
      <c r="T17" s="16" t="s">
        <v>17</v>
      </c>
      <c r="U17" s="16" t="s">
        <v>17</v>
      </c>
      <c r="V17" s="16" t="s">
        <v>17</v>
      </c>
      <c r="W17" s="16" t="s">
        <v>17</v>
      </c>
      <c r="X17" s="75" t="s">
        <v>17</v>
      </c>
      <c r="Y17" s="75" t="s">
        <v>17</v>
      </c>
      <c r="Z17" s="75" t="s">
        <v>17</v>
      </c>
      <c r="AA17" s="75" t="s">
        <v>17</v>
      </c>
      <c r="AB17" s="75" t="s">
        <v>17</v>
      </c>
      <c r="AC17" s="75" t="s">
        <v>17</v>
      </c>
      <c r="AD17" s="75" t="s">
        <v>17</v>
      </c>
      <c r="AE17" s="75" t="s">
        <v>17</v>
      </c>
      <c r="AF17" s="75" t="s">
        <v>17</v>
      </c>
      <c r="AG17" s="75" t="s">
        <v>17</v>
      </c>
      <c r="AH17" s="75" t="s">
        <v>17</v>
      </c>
      <c r="AI17" s="17">
        <f t="shared" si="0"/>
        <v>1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22" t="s">
        <v>17</v>
      </c>
      <c r="E18" s="22" t="s">
        <v>17</v>
      </c>
      <c r="F18" s="22" t="s">
        <v>17</v>
      </c>
      <c r="G18" s="22" t="s">
        <v>17</v>
      </c>
      <c r="H18" s="22" t="s">
        <v>17</v>
      </c>
      <c r="I18" s="22" t="s">
        <v>17</v>
      </c>
      <c r="J18" s="22" t="s">
        <v>17</v>
      </c>
      <c r="K18" s="22" t="s">
        <v>17</v>
      </c>
      <c r="L18" s="22" t="s">
        <v>17</v>
      </c>
      <c r="M18" s="22" t="s">
        <v>17</v>
      </c>
      <c r="N18" s="22" t="s">
        <v>17</v>
      </c>
      <c r="O18" s="22" t="s">
        <v>17</v>
      </c>
      <c r="P18" s="22" t="s">
        <v>17</v>
      </c>
      <c r="Q18" s="22" t="s">
        <v>17</v>
      </c>
      <c r="R18" s="22" t="s">
        <v>17</v>
      </c>
      <c r="S18" s="22" t="s">
        <v>17</v>
      </c>
      <c r="T18" s="22" t="s">
        <v>17</v>
      </c>
      <c r="U18" s="22" t="s">
        <v>17</v>
      </c>
      <c r="V18" s="22" t="s">
        <v>17</v>
      </c>
      <c r="W18" s="22" t="s">
        <v>17</v>
      </c>
      <c r="X18" s="74" t="s">
        <v>17</v>
      </c>
      <c r="Y18" s="74" t="s">
        <v>17</v>
      </c>
      <c r="Z18" s="74" t="s">
        <v>17</v>
      </c>
      <c r="AA18" s="74" t="s">
        <v>17</v>
      </c>
      <c r="AB18" s="74" t="s">
        <v>17</v>
      </c>
      <c r="AC18" s="74" t="s">
        <v>17</v>
      </c>
      <c r="AD18" s="74" t="s">
        <v>17</v>
      </c>
      <c r="AE18" s="74" t="s">
        <v>17</v>
      </c>
      <c r="AF18" s="74" t="s">
        <v>17</v>
      </c>
      <c r="AG18" s="74" t="s">
        <v>17</v>
      </c>
      <c r="AH18" s="74" t="s">
        <v>17</v>
      </c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23" t="s">
        <v>17</v>
      </c>
      <c r="E19" s="23" t="s">
        <v>17</v>
      </c>
      <c r="F19" s="23" t="s">
        <v>17</v>
      </c>
      <c r="G19" s="23" t="s">
        <v>17</v>
      </c>
      <c r="H19" s="23" t="s">
        <v>17</v>
      </c>
      <c r="I19" s="23" t="s">
        <v>17</v>
      </c>
      <c r="J19" s="23" t="s">
        <v>17</v>
      </c>
      <c r="K19" s="23" t="s">
        <v>17</v>
      </c>
      <c r="L19" s="23" t="s">
        <v>17</v>
      </c>
      <c r="M19" s="23" t="s">
        <v>17</v>
      </c>
      <c r="N19" s="23" t="s">
        <v>17</v>
      </c>
      <c r="O19" s="23" t="s">
        <v>17</v>
      </c>
      <c r="P19" s="23" t="s">
        <v>17</v>
      </c>
      <c r="Q19" s="23" t="s">
        <v>17</v>
      </c>
      <c r="R19" s="23" t="s">
        <v>17</v>
      </c>
      <c r="S19" s="23" t="s">
        <v>17</v>
      </c>
      <c r="T19" s="23" t="s">
        <v>17</v>
      </c>
      <c r="U19" s="23" t="s">
        <v>17</v>
      </c>
      <c r="V19" s="23" t="s">
        <v>17</v>
      </c>
      <c r="W19" s="23" t="s">
        <v>17</v>
      </c>
      <c r="X19" s="75" t="s">
        <v>17</v>
      </c>
      <c r="Y19" s="75" t="s">
        <v>17</v>
      </c>
      <c r="Z19" s="75" t="s">
        <v>17</v>
      </c>
      <c r="AA19" s="75" t="s">
        <v>17</v>
      </c>
      <c r="AB19" s="75" t="s">
        <v>17</v>
      </c>
      <c r="AC19" s="75" t="s">
        <v>17</v>
      </c>
      <c r="AD19" s="75" t="s">
        <v>17</v>
      </c>
      <c r="AE19" s="75" t="s">
        <v>17</v>
      </c>
      <c r="AF19" s="75" t="s">
        <v>17</v>
      </c>
      <c r="AG19" s="75" t="s">
        <v>17</v>
      </c>
      <c r="AH19" s="75" t="s">
        <v>17</v>
      </c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23" t="s">
        <v>17</v>
      </c>
      <c r="E20" s="23" t="s">
        <v>17</v>
      </c>
      <c r="F20" s="23" t="s">
        <v>17</v>
      </c>
      <c r="G20" s="23" t="s">
        <v>17</v>
      </c>
      <c r="H20" s="23" t="s">
        <v>17</v>
      </c>
      <c r="I20" s="23" t="s">
        <v>17</v>
      </c>
      <c r="J20" s="23" t="s">
        <v>17</v>
      </c>
      <c r="K20" s="23" t="s">
        <v>17</v>
      </c>
      <c r="L20" s="23" t="s">
        <v>17</v>
      </c>
      <c r="M20" s="23" t="s">
        <v>17</v>
      </c>
      <c r="N20" s="23" t="s">
        <v>17</v>
      </c>
      <c r="O20" s="23" t="s">
        <v>17</v>
      </c>
      <c r="P20" s="23" t="s">
        <v>17</v>
      </c>
      <c r="Q20" s="23" t="s">
        <v>17</v>
      </c>
      <c r="R20" s="23" t="s">
        <v>17</v>
      </c>
      <c r="S20" s="23" t="s">
        <v>17</v>
      </c>
      <c r="T20" s="23" t="s">
        <v>17</v>
      </c>
      <c r="U20" s="23" t="s">
        <v>17</v>
      </c>
      <c r="V20" s="23" t="s">
        <v>17</v>
      </c>
      <c r="W20" s="23" t="s">
        <v>17</v>
      </c>
      <c r="X20" s="75" t="s">
        <v>17</v>
      </c>
      <c r="Y20" s="75" t="s">
        <v>17</v>
      </c>
      <c r="Z20" s="75" t="s">
        <v>17</v>
      </c>
      <c r="AA20" s="75" t="s">
        <v>17</v>
      </c>
      <c r="AB20" s="75" t="s">
        <v>17</v>
      </c>
      <c r="AC20" s="75" t="s">
        <v>17</v>
      </c>
      <c r="AD20" s="75" t="s">
        <v>17</v>
      </c>
      <c r="AE20" s="75" t="s">
        <v>17</v>
      </c>
      <c r="AF20" s="75" t="s">
        <v>17</v>
      </c>
      <c r="AG20" s="75" t="s">
        <v>17</v>
      </c>
      <c r="AH20" s="75" t="s">
        <v>17</v>
      </c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14" t="s">
        <v>17</v>
      </c>
      <c r="E21" s="14" t="s">
        <v>17</v>
      </c>
      <c r="F21" s="14" t="s">
        <v>17</v>
      </c>
      <c r="G21" s="14" t="s">
        <v>17</v>
      </c>
      <c r="H21" s="14" t="s">
        <v>17</v>
      </c>
      <c r="I21" s="14" t="s">
        <v>17</v>
      </c>
      <c r="J21" s="14" t="s">
        <v>17</v>
      </c>
      <c r="K21" s="14" t="s">
        <v>17</v>
      </c>
      <c r="L21" s="14" t="s">
        <v>17</v>
      </c>
      <c r="M21" s="14" t="s">
        <v>17</v>
      </c>
      <c r="N21" s="14" t="s">
        <v>17</v>
      </c>
      <c r="O21" s="14" t="s">
        <v>17</v>
      </c>
      <c r="P21" s="14" t="s">
        <v>17</v>
      </c>
      <c r="Q21" s="14" t="s">
        <v>17</v>
      </c>
      <c r="R21" s="14" t="s">
        <v>17</v>
      </c>
      <c r="S21" s="14" t="s">
        <v>17</v>
      </c>
      <c r="T21" s="14" t="s">
        <v>17</v>
      </c>
      <c r="U21" s="14" t="s">
        <v>17</v>
      </c>
      <c r="V21" s="14" t="s">
        <v>17</v>
      </c>
      <c r="W21" s="14" t="s">
        <v>17</v>
      </c>
      <c r="X21" s="73" t="s">
        <v>17</v>
      </c>
      <c r="Y21" s="73" t="s">
        <v>17</v>
      </c>
      <c r="Z21" s="73" t="s">
        <v>17</v>
      </c>
      <c r="AA21" s="73" t="s">
        <v>17</v>
      </c>
      <c r="AB21" s="73" t="s">
        <v>17</v>
      </c>
      <c r="AC21" s="73" t="s">
        <v>17</v>
      </c>
      <c r="AD21" s="73" t="s">
        <v>17</v>
      </c>
      <c r="AE21" s="73" t="s">
        <v>17</v>
      </c>
      <c r="AF21" s="73" t="s">
        <v>17</v>
      </c>
      <c r="AG21" s="73" t="s">
        <v>17</v>
      </c>
      <c r="AH21" s="73" t="s">
        <v>17</v>
      </c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76" t="s">
        <v>19</v>
      </c>
      <c r="E22" s="76" t="s">
        <v>17</v>
      </c>
      <c r="F22" s="24" t="s">
        <v>19</v>
      </c>
      <c r="G22" s="24" t="s">
        <v>14</v>
      </c>
      <c r="H22" s="24" t="s">
        <v>19</v>
      </c>
      <c r="I22" s="24" t="s">
        <v>14</v>
      </c>
      <c r="J22" s="24" t="s">
        <v>19</v>
      </c>
      <c r="K22" s="24" t="s">
        <v>19</v>
      </c>
      <c r="L22" s="24" t="s">
        <v>19</v>
      </c>
      <c r="M22" s="24" t="s">
        <v>19</v>
      </c>
      <c r="N22" s="24" t="s">
        <v>19</v>
      </c>
      <c r="O22" s="24" t="s">
        <v>19</v>
      </c>
      <c r="P22" s="24" t="s">
        <v>19</v>
      </c>
      <c r="Q22" s="24" t="s">
        <v>19</v>
      </c>
      <c r="R22" s="24" t="s">
        <v>14</v>
      </c>
      <c r="S22" s="24" t="s">
        <v>14</v>
      </c>
      <c r="T22" s="24" t="s">
        <v>14</v>
      </c>
      <c r="U22" s="24" t="s">
        <v>17</v>
      </c>
      <c r="V22" s="24" t="s">
        <v>14</v>
      </c>
      <c r="W22" s="24" t="s">
        <v>14</v>
      </c>
      <c r="X22" s="24" t="s">
        <v>14</v>
      </c>
      <c r="Y22" s="24" t="s">
        <v>14</v>
      </c>
      <c r="Z22" s="24" t="s">
        <v>14</v>
      </c>
      <c r="AA22" s="24" t="s">
        <v>14</v>
      </c>
      <c r="AB22" s="24" t="s">
        <v>17</v>
      </c>
      <c r="AC22" s="24" t="s">
        <v>17</v>
      </c>
      <c r="AD22" s="24" t="s">
        <v>14</v>
      </c>
      <c r="AE22" s="24" t="s">
        <v>14</v>
      </c>
      <c r="AF22" s="24" t="s">
        <v>19</v>
      </c>
      <c r="AG22" s="24" t="s">
        <v>19</v>
      </c>
      <c r="AH22" s="24" t="s">
        <v>14</v>
      </c>
      <c r="AI22" s="19">
        <f t="shared" si="0"/>
        <v>0.58064516129032262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20" t="s">
        <v>17</v>
      </c>
      <c r="E23" s="20" t="s">
        <v>17</v>
      </c>
      <c r="F23" s="74" t="s">
        <v>17</v>
      </c>
      <c r="G23" s="74" t="s">
        <v>17</v>
      </c>
      <c r="H23" s="74" t="s">
        <v>17</v>
      </c>
      <c r="I23" s="74" t="s">
        <v>19</v>
      </c>
      <c r="J23" s="74" t="s">
        <v>19</v>
      </c>
      <c r="K23" s="74" t="s">
        <v>19</v>
      </c>
      <c r="L23" s="74" t="s">
        <v>19</v>
      </c>
      <c r="M23" s="74" t="s">
        <v>19</v>
      </c>
      <c r="N23" s="74" t="s">
        <v>19</v>
      </c>
      <c r="O23" s="109" t="s">
        <v>17</v>
      </c>
      <c r="P23" s="109" t="s">
        <v>17</v>
      </c>
      <c r="Q23" s="109" t="s">
        <v>17</v>
      </c>
      <c r="R23" s="109" t="s">
        <v>17</v>
      </c>
      <c r="S23" s="109" t="s">
        <v>17</v>
      </c>
      <c r="T23" s="109" t="s">
        <v>17</v>
      </c>
      <c r="U23" s="109" t="s">
        <v>17</v>
      </c>
      <c r="V23" s="109" t="s">
        <v>17</v>
      </c>
      <c r="W23" s="109" t="s">
        <v>17</v>
      </c>
      <c r="X23" s="109" t="s">
        <v>17</v>
      </c>
      <c r="Y23" s="109" t="s">
        <v>17</v>
      </c>
      <c r="Z23" s="109" t="s">
        <v>17</v>
      </c>
      <c r="AA23" s="109" t="s">
        <v>17</v>
      </c>
      <c r="AB23" s="109" t="s">
        <v>17</v>
      </c>
      <c r="AC23" s="109" t="s">
        <v>17</v>
      </c>
      <c r="AD23" s="109" t="s">
        <v>17</v>
      </c>
      <c r="AE23" s="109" t="s">
        <v>17</v>
      </c>
      <c r="AF23" s="109" t="s">
        <v>17</v>
      </c>
      <c r="AG23" s="109" t="s">
        <v>17</v>
      </c>
      <c r="AH23" s="109" t="s">
        <v>17</v>
      </c>
      <c r="AI23" s="13">
        <f t="shared" si="0"/>
        <v>0.80645161290322576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5" t="s">
        <v>17</v>
      </c>
      <c r="E24" s="15" t="s">
        <v>17</v>
      </c>
      <c r="F24" s="73" t="s">
        <v>17</v>
      </c>
      <c r="G24" s="73" t="s">
        <v>17</v>
      </c>
      <c r="H24" s="73" t="s">
        <v>17</v>
      </c>
      <c r="I24" s="73" t="s">
        <v>19</v>
      </c>
      <c r="J24" s="73" t="s">
        <v>19</v>
      </c>
      <c r="K24" s="73" t="s">
        <v>19</v>
      </c>
      <c r="L24" s="73" t="s">
        <v>19</v>
      </c>
      <c r="M24" s="73" t="s">
        <v>19</v>
      </c>
      <c r="N24" s="73" t="s">
        <v>19</v>
      </c>
      <c r="O24" s="110" t="s">
        <v>17</v>
      </c>
      <c r="P24" s="110" t="s">
        <v>17</v>
      </c>
      <c r="Q24" s="110" t="s">
        <v>17</v>
      </c>
      <c r="R24" s="110" t="s">
        <v>17</v>
      </c>
      <c r="S24" s="110" t="s">
        <v>17</v>
      </c>
      <c r="T24" s="110" t="s">
        <v>17</v>
      </c>
      <c r="U24" s="110" t="s">
        <v>17</v>
      </c>
      <c r="V24" s="110" t="s">
        <v>17</v>
      </c>
      <c r="W24" s="110" t="s">
        <v>17</v>
      </c>
      <c r="X24" s="110" t="s">
        <v>17</v>
      </c>
      <c r="Y24" s="110" t="s">
        <v>17</v>
      </c>
      <c r="Z24" s="110" t="s">
        <v>17</v>
      </c>
      <c r="AA24" s="110" t="s">
        <v>17</v>
      </c>
      <c r="AB24" s="110" t="s">
        <v>17</v>
      </c>
      <c r="AC24" s="110" t="s">
        <v>17</v>
      </c>
      <c r="AD24" s="110" t="s">
        <v>17</v>
      </c>
      <c r="AE24" s="110" t="s">
        <v>17</v>
      </c>
      <c r="AF24" s="110" t="s">
        <v>17</v>
      </c>
      <c r="AG24" s="110" t="s">
        <v>17</v>
      </c>
      <c r="AH24" s="110" t="s">
        <v>17</v>
      </c>
      <c r="AI24" s="17">
        <f t="shared" si="0"/>
        <v>0.80645161290322576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76" t="s">
        <v>17</v>
      </c>
      <c r="E25" s="76" t="s">
        <v>17</v>
      </c>
      <c r="F25" s="26" t="s">
        <v>17</v>
      </c>
      <c r="G25" s="26" t="s">
        <v>17</v>
      </c>
      <c r="H25" s="26" t="s">
        <v>17</v>
      </c>
      <c r="I25" s="26" t="s">
        <v>17</v>
      </c>
      <c r="J25" s="26" t="s">
        <v>17</v>
      </c>
      <c r="K25" s="26" t="s">
        <v>17</v>
      </c>
      <c r="L25" s="26" t="s">
        <v>17</v>
      </c>
      <c r="M25" s="26" t="s">
        <v>17</v>
      </c>
      <c r="N25" s="26" t="s">
        <v>17</v>
      </c>
      <c r="O25" s="26" t="s">
        <v>17</v>
      </c>
      <c r="P25" s="26" t="s">
        <v>17</v>
      </c>
      <c r="Q25" s="26" t="s">
        <v>17</v>
      </c>
      <c r="R25" s="26" t="s">
        <v>17</v>
      </c>
      <c r="S25" s="26" t="s">
        <v>17</v>
      </c>
      <c r="T25" s="26" t="s">
        <v>17</v>
      </c>
      <c r="U25" s="26" t="s">
        <v>17</v>
      </c>
      <c r="V25" s="26" t="s">
        <v>17</v>
      </c>
      <c r="W25" s="26" t="s">
        <v>17</v>
      </c>
      <c r="X25" s="26" t="s">
        <v>17</v>
      </c>
      <c r="Y25" s="26" t="s">
        <v>17</v>
      </c>
      <c r="Z25" s="26" t="s">
        <v>17</v>
      </c>
      <c r="AA25" s="26" t="s">
        <v>17</v>
      </c>
      <c r="AB25" s="26" t="s">
        <v>17</v>
      </c>
      <c r="AC25" s="26" t="s">
        <v>17</v>
      </c>
      <c r="AD25" s="26" t="s">
        <v>17</v>
      </c>
      <c r="AE25" s="26" t="s">
        <v>17</v>
      </c>
      <c r="AF25" s="26" t="s">
        <v>17</v>
      </c>
      <c r="AG25" s="26" t="s">
        <v>17</v>
      </c>
      <c r="AH25" s="26" t="s">
        <v>17</v>
      </c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x14ac:dyDescent="0.3">
      <c r="A26" s="211" t="s">
        <v>42</v>
      </c>
      <c r="B26" s="212"/>
      <c r="C26" s="213"/>
      <c r="D26" s="76" t="s">
        <v>17</v>
      </c>
      <c r="E26" s="76" t="s">
        <v>17</v>
      </c>
      <c r="F26" s="76" t="s">
        <v>17</v>
      </c>
      <c r="G26" s="76" t="s">
        <v>17</v>
      </c>
      <c r="H26" s="76" t="s">
        <v>17</v>
      </c>
      <c r="I26" s="76" t="s">
        <v>17</v>
      </c>
      <c r="J26" s="76" t="s">
        <v>17</v>
      </c>
      <c r="K26" s="76" t="s">
        <v>17</v>
      </c>
      <c r="L26" s="76" t="s">
        <v>17</v>
      </c>
      <c r="M26" s="76" t="s">
        <v>17</v>
      </c>
      <c r="N26" s="76" t="s">
        <v>17</v>
      </c>
      <c r="O26" s="76" t="s">
        <v>17</v>
      </c>
      <c r="P26" s="76" t="s">
        <v>17</v>
      </c>
      <c r="Q26" s="76" t="s">
        <v>17</v>
      </c>
      <c r="R26" s="76" t="s">
        <v>17</v>
      </c>
      <c r="S26" s="76" t="s">
        <v>17</v>
      </c>
      <c r="T26" s="76" t="s">
        <v>17</v>
      </c>
      <c r="U26" s="76" t="s">
        <v>17</v>
      </c>
      <c r="V26" s="76" t="s">
        <v>17</v>
      </c>
      <c r="W26" s="76" t="s">
        <v>17</v>
      </c>
      <c r="X26" s="76" t="s">
        <v>17</v>
      </c>
      <c r="Y26" s="76" t="s">
        <v>17</v>
      </c>
      <c r="Z26" s="76" t="s">
        <v>17</v>
      </c>
      <c r="AA26" s="76" t="s">
        <v>17</v>
      </c>
      <c r="AB26" s="76" t="s">
        <v>17</v>
      </c>
      <c r="AC26" s="76" t="s">
        <v>17</v>
      </c>
      <c r="AD26" s="76" t="s">
        <v>17</v>
      </c>
      <c r="AE26" s="76" t="s">
        <v>17</v>
      </c>
      <c r="AF26" s="76" t="s">
        <v>17</v>
      </c>
      <c r="AG26" s="76" t="s">
        <v>17</v>
      </c>
      <c r="AH26" s="76" t="s">
        <v>17</v>
      </c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72" t="s">
        <v>12</v>
      </c>
      <c r="E27" s="72" t="s">
        <v>12</v>
      </c>
      <c r="F27" s="72" t="s">
        <v>6</v>
      </c>
      <c r="G27" s="72" t="s">
        <v>13</v>
      </c>
      <c r="H27" s="72" t="s">
        <v>12</v>
      </c>
      <c r="I27" s="72" t="s">
        <v>12</v>
      </c>
      <c r="J27" s="72" t="s">
        <v>12</v>
      </c>
      <c r="K27" s="72" t="s">
        <v>12</v>
      </c>
      <c r="L27" s="72" t="s">
        <v>12</v>
      </c>
      <c r="M27" s="72" t="s">
        <v>12</v>
      </c>
      <c r="N27" s="72" t="s">
        <v>12</v>
      </c>
      <c r="O27" s="72" t="s">
        <v>14</v>
      </c>
      <c r="P27" s="72" t="s">
        <v>14</v>
      </c>
      <c r="Q27" s="72" t="s">
        <v>14</v>
      </c>
      <c r="R27" s="72" t="s">
        <v>14</v>
      </c>
      <c r="S27" s="72" t="s">
        <v>14</v>
      </c>
      <c r="T27" s="72" t="s">
        <v>14</v>
      </c>
      <c r="U27" s="72" t="s">
        <v>14</v>
      </c>
      <c r="V27" s="72" t="s">
        <v>14</v>
      </c>
      <c r="W27" s="72" t="s">
        <v>14</v>
      </c>
      <c r="X27" s="27" t="s">
        <v>14</v>
      </c>
      <c r="Y27" s="27" t="s">
        <v>17</v>
      </c>
      <c r="Z27" s="27" t="s">
        <v>17</v>
      </c>
      <c r="AA27" s="27" t="s">
        <v>17</v>
      </c>
      <c r="AB27" s="27" t="s">
        <v>17</v>
      </c>
      <c r="AC27" s="27" t="s">
        <v>17</v>
      </c>
      <c r="AD27" s="27" t="s">
        <v>17</v>
      </c>
      <c r="AE27" s="27" t="s">
        <v>17</v>
      </c>
      <c r="AF27" s="27" t="s">
        <v>17</v>
      </c>
      <c r="AG27" s="27" t="s">
        <v>17</v>
      </c>
      <c r="AH27" s="27" t="s">
        <v>17</v>
      </c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28">
        <v>2</v>
      </c>
      <c r="E28" s="28">
        <v>2</v>
      </c>
      <c r="F28" s="77">
        <v>3</v>
      </c>
      <c r="G28" s="77">
        <v>3</v>
      </c>
      <c r="H28" s="77">
        <v>2</v>
      </c>
      <c r="I28" s="77">
        <v>2</v>
      </c>
      <c r="J28" s="77">
        <v>3</v>
      </c>
      <c r="K28" s="77">
        <v>3</v>
      </c>
      <c r="L28" s="77">
        <v>3</v>
      </c>
      <c r="M28" s="77">
        <v>2</v>
      </c>
      <c r="N28" s="77">
        <v>2</v>
      </c>
      <c r="O28" s="77">
        <v>2</v>
      </c>
      <c r="P28" s="77">
        <v>2</v>
      </c>
      <c r="Q28" s="77">
        <v>2</v>
      </c>
      <c r="R28" s="77">
        <v>2</v>
      </c>
      <c r="S28" s="77">
        <v>2</v>
      </c>
      <c r="T28" s="77">
        <v>2</v>
      </c>
      <c r="U28" s="77">
        <v>2</v>
      </c>
      <c r="V28" s="77">
        <v>2</v>
      </c>
      <c r="W28" s="77">
        <v>2</v>
      </c>
      <c r="X28" s="28">
        <v>2</v>
      </c>
      <c r="Y28" s="28">
        <v>4</v>
      </c>
      <c r="Z28" s="28">
        <v>3</v>
      </c>
      <c r="AA28" s="28">
        <v>2</v>
      </c>
      <c r="AB28" s="28">
        <v>3</v>
      </c>
      <c r="AC28" s="28">
        <v>3</v>
      </c>
      <c r="AD28" s="28">
        <v>3</v>
      </c>
      <c r="AE28" s="28">
        <v>3</v>
      </c>
      <c r="AF28" s="28">
        <v>3</v>
      </c>
      <c r="AG28" s="28">
        <v>3</v>
      </c>
      <c r="AH28" s="28">
        <v>3</v>
      </c>
      <c r="AI28" s="17">
        <f>IF(COUNTA(D28:AH28)&gt;0,(COUNTA(D28:AH28)-COUNTIF(D28:AH28,"NB")-COUNTIF(D28:AH28,"DN")-COUNTIF(D28:AH28,"An")-COUNTIF(D28:AH28,"NB^")-COUNTIF(D28:AH28,0))/COUNTA(D28:AH28),"")</f>
        <v>1</v>
      </c>
      <c r="AK28" s="172" t="s">
        <v>52</v>
      </c>
      <c r="AL28" s="173">
        <f>COUNTIFS(D28:AH28,"&lt;&gt;"&amp;AL32)</f>
        <v>31</v>
      </c>
      <c r="AM28" s="174">
        <f>AL28/AL31</f>
        <v>1</v>
      </c>
      <c r="AN28" s="175">
        <f>COUNTIFS(D28:AH28,AM33)</f>
        <v>0</v>
      </c>
      <c r="AO28" s="176">
        <f>AN28/AL31</f>
        <v>0</v>
      </c>
    </row>
    <row r="29" spans="1:41" ht="15.75" customHeight="1" x14ac:dyDescent="0.3">
      <c r="A29" s="220" t="s">
        <v>53</v>
      </c>
      <c r="B29" s="221"/>
      <c r="C29" s="222"/>
      <c r="D29" s="78">
        <v>0</v>
      </c>
      <c r="E29" s="78">
        <v>0</v>
      </c>
      <c r="F29" s="29">
        <v>0</v>
      </c>
      <c r="G29" s="29">
        <v>0</v>
      </c>
      <c r="H29" s="29">
        <v>0</v>
      </c>
      <c r="I29" s="29">
        <v>0</v>
      </c>
      <c r="J29" s="29" t="s">
        <v>156</v>
      </c>
      <c r="K29" s="29">
        <v>0</v>
      </c>
      <c r="L29" s="29">
        <v>0</v>
      </c>
      <c r="M29" s="29">
        <v>0</v>
      </c>
      <c r="N29" s="29">
        <v>0</v>
      </c>
      <c r="O29" s="78">
        <v>0</v>
      </c>
      <c r="P29" s="78">
        <v>0</v>
      </c>
      <c r="Q29" s="78">
        <v>0</v>
      </c>
      <c r="R29" s="78">
        <v>0</v>
      </c>
      <c r="S29" s="78">
        <v>0</v>
      </c>
      <c r="T29" s="78">
        <v>0</v>
      </c>
      <c r="U29" s="78">
        <v>0</v>
      </c>
      <c r="V29" s="78">
        <v>0</v>
      </c>
      <c r="W29" s="78">
        <v>0</v>
      </c>
      <c r="X29" s="78">
        <v>0</v>
      </c>
      <c r="Y29" s="78" t="s">
        <v>165</v>
      </c>
      <c r="Z29" s="78" t="s">
        <v>166</v>
      </c>
      <c r="AA29" s="78" t="s">
        <v>156</v>
      </c>
      <c r="AB29" s="114" t="s">
        <v>167</v>
      </c>
      <c r="AC29" s="114" t="s">
        <v>145</v>
      </c>
      <c r="AD29" s="114" t="s">
        <v>168</v>
      </c>
      <c r="AE29" s="114" t="s">
        <v>144</v>
      </c>
      <c r="AF29" s="114" t="s">
        <v>169</v>
      </c>
      <c r="AG29" s="114">
        <v>0</v>
      </c>
      <c r="AH29" s="114">
        <v>0</v>
      </c>
      <c r="AI29" s="19">
        <f>IF(COUNTA(D29:AH29)&gt;0,(COUNTA(D29:AH29)-COUNTIF(D29:AH29,"NB")-COUNTIF(D29:AH29,"DN")-COUNTIF(D29:AH29,"An")-COUNTIF(D29:AH29,"NB^")-COUNTIF(D29:AH29,0))/COUNTA(D29:AH29),"")</f>
        <v>0.29032258064516131</v>
      </c>
      <c r="AK29" s="177" t="s">
        <v>55</v>
      </c>
      <c r="AL29" s="178">
        <f>COUNTIFS(D29:AH29,"&lt;&gt;"&amp;AL32)</f>
        <v>9</v>
      </c>
      <c r="AM29" s="179">
        <f>AL29/AL31</f>
        <v>0.29032258064516131</v>
      </c>
      <c r="AN29" s="180">
        <f>COUNTIFS(D29:AH29,AL32)</f>
        <v>22</v>
      </c>
      <c r="AO29" s="181">
        <f>AN29/AL31</f>
        <v>0.70967741935483875</v>
      </c>
    </row>
    <row r="30" spans="1:41" ht="15.75" customHeight="1" x14ac:dyDescent="0.3">
      <c r="A30" s="232" t="s">
        <v>56</v>
      </c>
      <c r="B30" s="233"/>
      <c r="C30" s="234"/>
      <c r="D30" s="79" t="s">
        <v>12</v>
      </c>
      <c r="E30" s="79" t="s">
        <v>12</v>
      </c>
      <c r="F30" s="79" t="s">
        <v>6</v>
      </c>
      <c r="G30" s="79" t="s">
        <v>6</v>
      </c>
      <c r="H30" s="79" t="s">
        <v>12</v>
      </c>
      <c r="I30" s="79" t="s">
        <v>12</v>
      </c>
      <c r="J30" s="79" t="s">
        <v>12</v>
      </c>
      <c r="K30" s="79" t="s">
        <v>12</v>
      </c>
      <c r="L30" s="79" t="s">
        <v>12</v>
      </c>
      <c r="M30" s="79" t="s">
        <v>12</v>
      </c>
      <c r="N30" s="79" t="s">
        <v>12</v>
      </c>
      <c r="O30" s="79" t="s">
        <v>14</v>
      </c>
      <c r="P30" s="79" t="s">
        <v>14</v>
      </c>
      <c r="Q30" s="79" t="s">
        <v>14</v>
      </c>
      <c r="R30" s="79" t="s">
        <v>14</v>
      </c>
      <c r="S30" s="79" t="s">
        <v>14</v>
      </c>
      <c r="T30" s="79" t="s">
        <v>14</v>
      </c>
      <c r="U30" s="79" t="s">
        <v>14</v>
      </c>
      <c r="V30" s="79" t="s">
        <v>14</v>
      </c>
      <c r="W30" s="79" t="s">
        <v>14</v>
      </c>
      <c r="X30" s="79" t="s">
        <v>14</v>
      </c>
      <c r="Y30" s="79" t="s">
        <v>17</v>
      </c>
      <c r="Z30" s="79" t="s">
        <v>17</v>
      </c>
      <c r="AA30" s="79" t="s">
        <v>17</v>
      </c>
      <c r="AB30" s="79" t="s">
        <v>17</v>
      </c>
      <c r="AC30" s="79" t="s">
        <v>17</v>
      </c>
      <c r="AD30" s="79" t="s">
        <v>17</v>
      </c>
      <c r="AE30" s="79" t="s">
        <v>17</v>
      </c>
      <c r="AF30" s="79" t="s">
        <v>17</v>
      </c>
      <c r="AG30" s="79" t="s">
        <v>17</v>
      </c>
      <c r="AH30" s="79" t="s">
        <v>14</v>
      </c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 t="s">
        <v>12</v>
      </c>
      <c r="E31" s="72" t="s">
        <v>12</v>
      </c>
      <c r="F31" s="72" t="s">
        <v>13</v>
      </c>
      <c r="G31" s="72" t="s">
        <v>13</v>
      </c>
      <c r="H31" s="72" t="s">
        <v>12</v>
      </c>
      <c r="I31" s="72" t="s">
        <v>12</v>
      </c>
      <c r="J31" s="72" t="s">
        <v>12</v>
      </c>
      <c r="K31" s="72" t="s">
        <v>12</v>
      </c>
      <c r="L31" s="72" t="s">
        <v>12</v>
      </c>
      <c r="M31" s="72" t="s">
        <v>12</v>
      </c>
      <c r="N31" s="72" t="s">
        <v>12</v>
      </c>
      <c r="O31" s="72" t="s">
        <v>12</v>
      </c>
      <c r="P31" s="72" t="s">
        <v>12</v>
      </c>
      <c r="Q31" s="72" t="s">
        <v>14</v>
      </c>
      <c r="R31" s="72" t="s">
        <v>14</v>
      </c>
      <c r="S31" s="72" t="s">
        <v>12</v>
      </c>
      <c r="T31" s="72" t="s">
        <v>12</v>
      </c>
      <c r="U31" s="72" t="s">
        <v>12</v>
      </c>
      <c r="V31" s="72" t="s">
        <v>12</v>
      </c>
      <c r="W31" s="72" t="s">
        <v>12</v>
      </c>
      <c r="X31" s="72" t="s">
        <v>13</v>
      </c>
      <c r="Y31" s="72" t="s">
        <v>6</v>
      </c>
      <c r="Z31" s="72" t="s">
        <v>13</v>
      </c>
      <c r="AA31" s="72" t="s">
        <v>12</v>
      </c>
      <c r="AB31" s="72" t="s">
        <v>12</v>
      </c>
      <c r="AC31" s="72" t="s">
        <v>12</v>
      </c>
      <c r="AD31" s="72" t="s">
        <v>12</v>
      </c>
      <c r="AE31" s="72" t="s">
        <v>12</v>
      </c>
      <c r="AF31" s="72" t="s">
        <v>12</v>
      </c>
      <c r="AG31" s="72" t="s">
        <v>12</v>
      </c>
      <c r="AH31" s="72" t="s">
        <v>12</v>
      </c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31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 t="s">
        <v>12</v>
      </c>
      <c r="E32" s="80" t="s">
        <v>12</v>
      </c>
      <c r="F32" s="80" t="s">
        <v>13</v>
      </c>
      <c r="G32" s="80" t="s">
        <v>13</v>
      </c>
      <c r="H32" s="80" t="s">
        <v>12</v>
      </c>
      <c r="I32" s="80" t="s">
        <v>12</v>
      </c>
      <c r="J32" s="80" t="s">
        <v>12</v>
      </c>
      <c r="K32" s="80" t="s">
        <v>12</v>
      </c>
      <c r="L32" s="80" t="s">
        <v>12</v>
      </c>
      <c r="M32" s="80" t="s">
        <v>12</v>
      </c>
      <c r="N32" s="80" t="s">
        <v>12</v>
      </c>
      <c r="O32" s="80" t="s">
        <v>12</v>
      </c>
      <c r="P32" s="80" t="s">
        <v>12</v>
      </c>
      <c r="Q32" s="80" t="s">
        <v>14</v>
      </c>
      <c r="R32" s="80" t="s">
        <v>14</v>
      </c>
      <c r="S32" s="80" t="s">
        <v>12</v>
      </c>
      <c r="T32" s="80" t="s">
        <v>12</v>
      </c>
      <c r="U32" s="80" t="s">
        <v>12</v>
      </c>
      <c r="V32" s="80" t="s">
        <v>12</v>
      </c>
      <c r="W32" s="80" t="s">
        <v>12</v>
      </c>
      <c r="X32" s="80" t="s">
        <v>13</v>
      </c>
      <c r="Y32" s="80" t="s">
        <v>6</v>
      </c>
      <c r="Z32" s="79" t="s">
        <v>13</v>
      </c>
      <c r="AA32" s="80" t="s">
        <v>12</v>
      </c>
      <c r="AB32" s="80" t="s">
        <v>12</v>
      </c>
      <c r="AC32" s="80" t="s">
        <v>12</v>
      </c>
      <c r="AD32" s="80" t="s">
        <v>12</v>
      </c>
      <c r="AE32" s="80" t="s">
        <v>12</v>
      </c>
      <c r="AF32" s="80" t="s">
        <v>12</v>
      </c>
      <c r="AG32" s="80" t="s">
        <v>12</v>
      </c>
      <c r="AH32" s="80" t="s">
        <v>12</v>
      </c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25" t="s">
        <v>17</v>
      </c>
      <c r="E33" s="25" t="s">
        <v>17</v>
      </c>
      <c r="F33" s="24" t="s">
        <v>17</v>
      </c>
      <c r="G33" s="24" t="s">
        <v>17</v>
      </c>
      <c r="H33" s="24" t="s">
        <v>17</v>
      </c>
      <c r="I33" s="24" t="s">
        <v>17</v>
      </c>
      <c r="J33" s="24" t="s">
        <v>17</v>
      </c>
      <c r="K33" s="24" t="s">
        <v>17</v>
      </c>
      <c r="L33" s="24" t="s">
        <v>17</v>
      </c>
      <c r="M33" s="24" t="s">
        <v>17</v>
      </c>
      <c r="N33" s="76" t="s">
        <v>17</v>
      </c>
      <c r="O33" s="76" t="s">
        <v>17</v>
      </c>
      <c r="P33" s="76" t="s">
        <v>17</v>
      </c>
      <c r="Q33" s="76" t="s">
        <v>14</v>
      </c>
      <c r="R33" s="76" t="s">
        <v>14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76" t="s">
        <v>17</v>
      </c>
      <c r="AF33" s="76" t="s">
        <v>17</v>
      </c>
      <c r="AG33" s="76" t="s">
        <v>17</v>
      </c>
      <c r="AH33" s="76" t="s">
        <v>17</v>
      </c>
      <c r="AI33" s="19">
        <f t="shared" si="0"/>
        <v>1</v>
      </c>
    </row>
    <row r="34" spans="1:44" ht="15.75" customHeight="1" x14ac:dyDescent="0.3">
      <c r="A34" s="211" t="s">
        <v>62</v>
      </c>
      <c r="B34" s="212"/>
      <c r="C34" s="213"/>
      <c r="D34" s="24" t="s">
        <v>17</v>
      </c>
      <c r="E34" s="24" t="s">
        <v>17</v>
      </c>
      <c r="F34" s="24" t="s">
        <v>17</v>
      </c>
      <c r="G34" s="24" t="s">
        <v>17</v>
      </c>
      <c r="H34" s="24" t="s">
        <v>17</v>
      </c>
      <c r="I34" s="24" t="s">
        <v>17</v>
      </c>
      <c r="J34" s="24" t="s">
        <v>17</v>
      </c>
      <c r="K34" s="24" t="s">
        <v>17</v>
      </c>
      <c r="L34" s="24" t="s">
        <v>17</v>
      </c>
      <c r="M34" s="24" t="s">
        <v>17</v>
      </c>
      <c r="N34" s="76" t="s">
        <v>17</v>
      </c>
      <c r="O34" s="76" t="s">
        <v>17</v>
      </c>
      <c r="P34" s="76" t="s">
        <v>17</v>
      </c>
      <c r="Q34" s="76" t="s">
        <v>14</v>
      </c>
      <c r="R34" s="76" t="s">
        <v>14</v>
      </c>
      <c r="S34" s="76" t="s">
        <v>17</v>
      </c>
      <c r="T34" s="76" t="s">
        <v>17</v>
      </c>
      <c r="U34" s="76" t="s">
        <v>17</v>
      </c>
      <c r="V34" s="76" t="s">
        <v>14</v>
      </c>
      <c r="W34" s="76" t="s">
        <v>14</v>
      </c>
      <c r="X34" s="76" t="s">
        <v>17</v>
      </c>
      <c r="Y34" s="76" t="s">
        <v>17</v>
      </c>
      <c r="Z34" s="76" t="s">
        <v>17</v>
      </c>
      <c r="AA34" s="76" t="s">
        <v>17</v>
      </c>
      <c r="AB34" s="76" t="s">
        <v>17</v>
      </c>
      <c r="AC34" s="76" t="s">
        <v>17</v>
      </c>
      <c r="AD34" s="76" t="s">
        <v>17</v>
      </c>
      <c r="AE34" s="76" t="s">
        <v>17</v>
      </c>
      <c r="AF34" s="76" t="s">
        <v>17</v>
      </c>
      <c r="AG34" s="76" t="s">
        <v>17</v>
      </c>
      <c r="AH34" s="76" t="s">
        <v>17</v>
      </c>
      <c r="AI34" s="19">
        <f t="shared" si="0"/>
        <v>1</v>
      </c>
    </row>
    <row r="35" spans="1:44" ht="15.75" customHeight="1" x14ac:dyDescent="0.3">
      <c r="A35" s="238" t="s">
        <v>63</v>
      </c>
      <c r="B35" s="239"/>
      <c r="C35" s="240"/>
      <c r="D35" s="85" t="s">
        <v>17</v>
      </c>
      <c r="E35" s="85" t="s">
        <v>17</v>
      </c>
      <c r="F35" s="85" t="s">
        <v>17</v>
      </c>
      <c r="G35" s="85" t="s">
        <v>17</v>
      </c>
      <c r="H35" s="85" t="s">
        <v>17</v>
      </c>
      <c r="I35" s="85" t="s">
        <v>17</v>
      </c>
      <c r="J35" s="85" t="s">
        <v>17</v>
      </c>
      <c r="K35" s="85" t="s">
        <v>17</v>
      </c>
      <c r="L35" s="85" t="s">
        <v>17</v>
      </c>
      <c r="M35" s="85" t="s">
        <v>17</v>
      </c>
      <c r="N35" s="84" t="s">
        <v>17</v>
      </c>
      <c r="O35" s="84" t="s">
        <v>17</v>
      </c>
      <c r="P35" s="84" t="s">
        <v>17</v>
      </c>
      <c r="Q35" s="84" t="s">
        <v>14</v>
      </c>
      <c r="R35" s="84" t="s">
        <v>14</v>
      </c>
      <c r="S35" s="84" t="s">
        <v>17</v>
      </c>
      <c r="T35" s="84" t="s">
        <v>17</v>
      </c>
      <c r="U35" s="84" t="s">
        <v>17</v>
      </c>
      <c r="V35" s="84" t="s">
        <v>14</v>
      </c>
      <c r="W35" s="84" t="s">
        <v>14</v>
      </c>
      <c r="X35" s="76" t="s">
        <v>17</v>
      </c>
      <c r="Y35" s="76" t="s">
        <v>17</v>
      </c>
      <c r="Z35" s="76" t="s">
        <v>17</v>
      </c>
      <c r="AA35" s="76" t="s">
        <v>17</v>
      </c>
      <c r="AB35" s="76" t="s">
        <v>17</v>
      </c>
      <c r="AC35" s="76" t="s">
        <v>17</v>
      </c>
      <c r="AD35" s="76" t="s">
        <v>17</v>
      </c>
      <c r="AE35" s="76" t="s">
        <v>17</v>
      </c>
      <c r="AF35" s="76" t="s">
        <v>17</v>
      </c>
      <c r="AG35" s="76" t="s">
        <v>17</v>
      </c>
      <c r="AH35" s="76" t="s">
        <v>17</v>
      </c>
      <c r="AI35" s="87">
        <f>IF(COUNTA(D35:AH35)&gt;0,(COUNTA(D35:AH35)-COUNTIF(D35:AH35,"NB")-COUNTIF(D35:AH35,"DN")-COUNTIF(D35:AH35,"An")-COUNTIF(D35:AH35,"NB^")-COUNTIF(D35:AH35,0))/COUNTA(D35:AH35),"")</f>
        <v>1</v>
      </c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2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>AB</v>
      </c>
      <c r="T38" s="37" t="str">
        <f t="shared" si="1"/>
        <v>AB</v>
      </c>
      <c r="U38" s="37" t="str">
        <f t="shared" si="1"/>
        <v>AB</v>
      </c>
      <c r="V38" s="37" t="str">
        <f t="shared" si="1"/>
        <v>AB</v>
      </c>
      <c r="W38" s="37" t="str">
        <f t="shared" si="1"/>
        <v/>
      </c>
      <c r="X38" s="37" t="str">
        <f t="shared" si="1"/>
        <v>AB</v>
      </c>
      <c r="Y38" s="37" t="str">
        <f t="shared" si="1"/>
        <v>AB</v>
      </c>
      <c r="Z38" s="37" t="str">
        <f t="shared" si="1"/>
        <v>AB</v>
      </c>
      <c r="AA38" s="37" t="str">
        <f t="shared" si="1"/>
        <v>AB</v>
      </c>
      <c r="AB38" s="37" t="str">
        <f t="shared" si="1"/>
        <v>AB</v>
      </c>
      <c r="AC38" s="37" t="str">
        <f t="shared" si="1"/>
        <v>AB</v>
      </c>
      <c r="AD38" s="37" t="str">
        <f t="shared" si="1"/>
        <v>AB</v>
      </c>
      <c r="AE38" s="37" t="str">
        <f t="shared" si="1"/>
        <v>AB</v>
      </c>
      <c r="AF38" s="37" t="str">
        <f t="shared" si="1"/>
        <v/>
      </c>
      <c r="AG38" s="37" t="str">
        <f t="shared" si="1"/>
        <v/>
      </c>
      <c r="AH38" s="37" t="str">
        <f t="shared" si="1"/>
        <v>AB</v>
      </c>
      <c r="AI38" s="35"/>
    </row>
    <row r="39" spans="1:44" ht="15.75" hidden="1" customHeight="1" x14ac:dyDescent="0.3">
      <c r="D39" s="38" t="str">
        <f>IF(AND(D5:D5&gt;0,COUNTA(D6:D34),COUNTIF(D6:D34,"NB")+COUNTIF(D6:D34,0)=COUNTA(D6:D34)),"ANB","")</f>
        <v/>
      </c>
      <c r="E39" s="38" t="str">
        <f>IF(AND(E5:E5&gt;0,COUNTA(E6:E34),COUNTIF(E6:E34,"NB")+COUNTIF(E6:E34,0)=COUNTA(E6:E34)),"ANB","")</f>
        <v/>
      </c>
      <c r="F39" s="38" t="str">
        <f>IF(AND(F5:F5&gt;0,COUNTA(F6:F34),COUNTIF(F6:F34,"NB")+COUNTIF(F6:F34,0)=COUNTA(F6:F34)),"ANB","")</f>
        <v/>
      </c>
      <c r="G39" s="38" t="str">
        <f>IF(AND(G5:G5&gt;0,COUNTA(G6:G34),COUNTIF(G6:G34,"NB")+COUNTIF(G6:G34,0)=COUNTA(G6:G34)),"ANB","")</f>
        <v/>
      </c>
      <c r="H39" s="38" t="str">
        <f>IF(AND(H5:H5&gt;0,COUNTA(H6:H34),COUNTIF(H6:H34,"NB")+COUNTIF(H6:H34,0)=COUNTA(H6:H34)),"ANB","")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IF(AND(J5:J5&gt;0,COUNTA(J6:J34),COUNTIF(J6:J34,"NB")+COUNTIF(J6:J34,0)=COUNTA(J6:J34)),"ANB","")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  <c r="V40" s="93" t="s">
        <v>170</v>
      </c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13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18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6:C6"/>
    <mergeCell ref="A7:C7"/>
    <mergeCell ref="A8:C8"/>
    <mergeCell ref="A9:C9"/>
    <mergeCell ref="A10:C10"/>
    <mergeCell ref="A23:C23"/>
    <mergeCell ref="A24:C24"/>
    <mergeCell ref="A11:C11"/>
    <mergeCell ref="A25:C25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36:C36"/>
    <mergeCell ref="A41:AH41"/>
    <mergeCell ref="A37:C37"/>
    <mergeCell ref="A26:C26"/>
    <mergeCell ref="A27:C27"/>
    <mergeCell ref="A28:C28"/>
    <mergeCell ref="A29:C29"/>
    <mergeCell ref="A35:C35"/>
    <mergeCell ref="A32:C32"/>
    <mergeCell ref="A33:C33"/>
    <mergeCell ref="A34:C34"/>
    <mergeCell ref="A30:C30"/>
    <mergeCell ref="A31:C31"/>
  </mergeCells>
  <conditionalFormatting sqref="D6:E7">
    <cfRule type="containsText" dxfId="147" priority="109" operator="containsText" text="B">
      <formula>NOT(ISERROR(SEARCH("B",D6)))</formula>
    </cfRule>
    <cfRule type="containsText" dxfId="146" priority="108" operator="containsText" text="M">
      <formula>NOT(ISERROR(SEARCH("M",D6)))</formula>
    </cfRule>
    <cfRule type="containsText" dxfId="145" priority="107" operator="containsText" text="NB">
      <formula>NOT(ISERROR(SEARCH("NB",D6)))</formula>
    </cfRule>
  </conditionalFormatting>
  <conditionalFormatting sqref="D8:E26">
    <cfRule type="cellIs" dxfId="144" priority="106" stopIfTrue="1" operator="between">
      <formula>"NB"</formula>
      <formula>"NB^"</formula>
    </cfRule>
    <cfRule type="cellIs" dxfId="143" priority="105" stopIfTrue="1" operator="equal">
      <formula>"M"</formula>
    </cfRule>
    <cfRule type="cellIs" dxfId="142" priority="104" stopIfTrue="1" operator="equal">
      <formula>"B"</formula>
    </cfRule>
  </conditionalFormatting>
  <conditionalFormatting sqref="D27:E28">
    <cfRule type="containsText" dxfId="141" priority="99" operator="containsText" text="M">
      <formula>NOT(ISERROR(SEARCH("M",D27)))</formula>
    </cfRule>
    <cfRule type="containsText" dxfId="140" priority="100" operator="containsText" text="B">
      <formula>NOT(ISERROR(SEARCH("B",D27)))</formula>
    </cfRule>
  </conditionalFormatting>
  <conditionalFormatting sqref="D27:E35">
    <cfRule type="containsText" dxfId="139" priority="98" operator="containsText" text="NB">
      <formula>NOT(ISERROR(SEARCH("NB",D27)))</formula>
    </cfRule>
  </conditionalFormatting>
  <conditionalFormatting sqref="D29:E29">
    <cfRule type="containsText" dxfId="138" priority="125" operator="containsText" text="B">
      <formula>NOT(ISERROR(SEARCH("B",D29)))</formula>
    </cfRule>
    <cfRule type="cellIs" dxfId="137" priority="123" operator="equal">
      <formula>0</formula>
    </cfRule>
    <cfRule type="containsText" dxfId="136" priority="124" operator="containsText" text="M">
      <formula>NOT(ISERROR(SEARCH("M",D29)))</formula>
    </cfRule>
  </conditionalFormatting>
  <conditionalFormatting sqref="D30:E35">
    <cfRule type="containsText" dxfId="135" priority="103" operator="containsText" text="B">
      <formula>NOT(ISERROR(SEARCH("B",D30)))</formula>
    </cfRule>
    <cfRule type="containsText" dxfId="134" priority="102" operator="containsText" text="M">
      <formula>NOT(ISERROR(SEARCH("M",D30)))</formula>
    </cfRule>
  </conditionalFormatting>
  <conditionalFormatting sqref="F6:H35 I9:I14">
    <cfRule type="containsText" dxfId="133" priority="288" operator="containsText" text="M">
      <formula>NOT(ISERROR(SEARCH("M",F6)))</formula>
    </cfRule>
    <cfRule type="containsText" dxfId="132" priority="289" operator="containsText" text="B">
      <formula>NOT(ISERROR(SEARCH("B",F6)))</formula>
    </cfRule>
  </conditionalFormatting>
  <conditionalFormatting sqref="F6:M35 N29">
    <cfRule type="containsText" dxfId="131" priority="156" operator="containsText" text="NB">
      <formula>NOT(ISERROR(SEARCH("NB",F6)))</formula>
    </cfRule>
  </conditionalFormatting>
  <conditionalFormatting sqref="F29:W29">
    <cfRule type="cellIs" dxfId="130" priority="181" operator="equal">
      <formula>0</formula>
    </cfRule>
  </conditionalFormatting>
  <conditionalFormatting sqref="I9:I14">
    <cfRule type="containsText" dxfId="129" priority="96" operator="containsText" text="M">
      <formula>NOT(ISERROR(SEARCH("M",I9)))</formula>
    </cfRule>
  </conditionalFormatting>
  <conditionalFormatting sqref="I6:M17">
    <cfRule type="containsText" dxfId="128" priority="160" operator="containsText" text="B">
      <formula>NOT(ISERROR(SEARCH("B",I6)))</formula>
    </cfRule>
    <cfRule type="containsText" dxfId="127" priority="159" operator="containsText" text="M">
      <formula>NOT(ISERROR(SEARCH("M",I6)))</formula>
    </cfRule>
  </conditionalFormatting>
  <conditionalFormatting sqref="I6:M35 N29">
    <cfRule type="containsText" dxfId="126" priority="158" operator="containsText" text="B">
      <formula>NOT(ISERROR(SEARCH("B",I6)))</formula>
    </cfRule>
    <cfRule type="containsText" dxfId="125" priority="157" operator="containsText" text="M">
      <formula>NOT(ISERROR(SEARCH("M",I6)))</formula>
    </cfRule>
  </conditionalFormatting>
  <conditionalFormatting sqref="N6:N17">
    <cfRule type="containsText" dxfId="124" priority="94" operator="containsText" text="M">
      <formula>NOT(ISERROR(SEARCH("M",N6)))</formula>
    </cfRule>
    <cfRule type="containsText" dxfId="123" priority="95" operator="containsText" text="B">
      <formula>NOT(ISERROR(SEARCH("B",N6)))</formula>
    </cfRule>
  </conditionalFormatting>
  <conditionalFormatting sqref="N6:N27">
    <cfRule type="containsText" dxfId="122" priority="93" operator="containsText" text="B">
      <formula>NOT(ISERROR(SEARCH("B",N6)))</formula>
    </cfRule>
    <cfRule type="containsText" dxfId="121" priority="92" operator="containsText" text="M">
      <formula>NOT(ISERROR(SEARCH("M",N6)))</formula>
    </cfRule>
    <cfRule type="containsText" dxfId="120" priority="91" operator="containsText" text="NB">
      <formula>NOT(ISERROR(SEARCH("NB",N6)))</formula>
    </cfRule>
  </conditionalFormatting>
  <conditionalFormatting sqref="O9:O14">
    <cfRule type="containsText" dxfId="119" priority="75" operator="containsText" text="M">
      <formula>NOT(ISERROR(SEARCH("M",O9)))</formula>
    </cfRule>
    <cfRule type="containsText" dxfId="118" priority="76" operator="containsText" text="B">
      <formula>NOT(ISERROR(SEARCH("B",O9)))</formula>
    </cfRule>
  </conditionalFormatting>
  <conditionalFormatting sqref="O27:P27 N28:P28 O29:P29 N30:P35">
    <cfRule type="cellIs" dxfId="117" priority="190" operator="equal">
      <formula>"NB"</formula>
    </cfRule>
  </conditionalFormatting>
  <conditionalFormatting sqref="O27:P27 Q27:W35 N28:P28 N30:P35 O29:P29">
    <cfRule type="cellIs" dxfId="116" priority="189" operator="equal">
      <formula>"M"</formula>
    </cfRule>
    <cfRule type="cellIs" dxfId="115" priority="188" operator="equal">
      <formula>"B"</formula>
    </cfRule>
  </conditionalFormatting>
  <conditionalFormatting sqref="O27:Q27 R27:W28 N28:Q28 N30:W35">
    <cfRule type="cellIs" dxfId="114" priority="187" operator="equal">
      <formula>0</formula>
    </cfRule>
  </conditionalFormatting>
  <conditionalFormatting sqref="O6:R8 S6:S17 O15:R17">
    <cfRule type="containsText" dxfId="113" priority="150" operator="containsText" text="B">
      <formula>NOT(ISERROR(SEARCH("B",O6)))</formula>
    </cfRule>
    <cfRule type="containsText" dxfId="112" priority="149" operator="containsText" text="M">
      <formula>NOT(ISERROR(SEARCH("M",O6)))</formula>
    </cfRule>
  </conditionalFormatting>
  <conditionalFormatting sqref="O6:S22">
    <cfRule type="containsText" dxfId="111" priority="70" operator="containsText" text="M">
      <formula>NOT(ISERROR(SEARCH("M",O6)))</formula>
    </cfRule>
    <cfRule type="containsText" dxfId="110" priority="71" operator="containsText" text="B">
      <formula>NOT(ISERROR(SEARCH("B",O6)))</formula>
    </cfRule>
  </conditionalFormatting>
  <conditionalFormatting sqref="O6:W22">
    <cfRule type="containsText" dxfId="109" priority="43" operator="containsText" text="NB">
      <formula>NOT(ISERROR(SEARCH("NB",O6)))</formula>
    </cfRule>
  </conditionalFormatting>
  <conditionalFormatting sqref="O23:Z24">
    <cfRule type="cellIs" dxfId="108" priority="24" operator="equal">
      <formula>"B"</formula>
    </cfRule>
    <cfRule type="cellIs" dxfId="107" priority="23" operator="equal">
      <formula>0</formula>
    </cfRule>
    <cfRule type="cellIs" dxfId="106" priority="25" operator="equal">
      <formula>"M"</formula>
    </cfRule>
    <cfRule type="cellIs" dxfId="105" priority="26" operator="equal">
      <formula>"NB"</formula>
    </cfRule>
  </conditionalFormatting>
  <conditionalFormatting sqref="O25:AH26">
    <cfRule type="containsText" dxfId="104" priority="10" operator="containsText" text="M">
      <formula>NOT(ISERROR(SEARCH("M",O25)))</formula>
    </cfRule>
    <cfRule type="containsText" dxfId="103" priority="11" operator="containsText" text="B">
      <formula>NOT(ISERROR(SEARCH("B",O25)))</formula>
    </cfRule>
    <cfRule type="containsText" dxfId="102" priority="9" operator="containsText" text="NB">
      <formula>NOT(ISERROR(SEARCH("NB",O25)))</formula>
    </cfRule>
  </conditionalFormatting>
  <conditionalFormatting sqref="P9:R14">
    <cfRule type="containsText" dxfId="101" priority="69" operator="containsText" text="B">
      <formula>NOT(ISERROR(SEARCH("B",P9)))</formula>
    </cfRule>
    <cfRule type="containsText" dxfId="100" priority="68" operator="containsText" text="M">
      <formula>NOT(ISERROR(SEARCH("M",P9)))</formula>
    </cfRule>
  </conditionalFormatting>
  <conditionalFormatting sqref="T6:W17">
    <cfRule type="containsText" dxfId="99" priority="54" operator="containsText" text="B">
      <formula>NOT(ISERROR(SEARCH("B",T6)))</formula>
    </cfRule>
    <cfRule type="containsText" dxfId="98" priority="53" operator="containsText" text="M">
      <formula>NOT(ISERROR(SEARCH("M",T6)))</formula>
    </cfRule>
  </conditionalFormatting>
  <conditionalFormatting sqref="T6:W22">
    <cfRule type="containsText" dxfId="97" priority="45" operator="containsText" text="B">
      <formula>NOT(ISERROR(SEARCH("B",T6)))</formula>
    </cfRule>
    <cfRule type="containsText" dxfId="96" priority="44" operator="containsText" text="M">
      <formula>NOT(ISERROR(SEARCH("M",T6)))</formula>
    </cfRule>
  </conditionalFormatting>
  <conditionalFormatting sqref="X9:Z22 X27:Z30 AA27:AH35 Z31 X31:Y32 X33:Z35">
    <cfRule type="cellIs" dxfId="95" priority="127" operator="equal">
      <formula>"B"</formula>
    </cfRule>
    <cfRule type="cellIs" dxfId="94" priority="126" operator="equal">
      <formula>0</formula>
    </cfRule>
    <cfRule type="cellIs" dxfId="93" priority="128" operator="equal">
      <formula>"M"</formula>
    </cfRule>
  </conditionalFormatting>
  <conditionalFormatting sqref="X9:Z22">
    <cfRule type="cellIs" dxfId="92" priority="129" operator="equal">
      <formula>"NB"</formula>
    </cfRule>
  </conditionalFormatting>
  <conditionalFormatting sqref="X6:AH7">
    <cfRule type="cellIs" dxfId="91" priority="208" operator="equal">
      <formula>0</formula>
    </cfRule>
    <cfRule type="cellIs" dxfId="90" priority="209" operator="equal">
      <formula>"B"</formula>
    </cfRule>
    <cfRule type="cellIs" dxfId="89" priority="210" operator="equal">
      <formula>"M"</formula>
    </cfRule>
    <cfRule type="cellIs" dxfId="88" priority="211" operator="equal">
      <formula>"NB"</formula>
    </cfRule>
  </conditionalFormatting>
  <conditionalFormatting sqref="X8:AH8">
    <cfRule type="containsText" dxfId="87" priority="206" operator="containsText" text="M">
      <formula>NOT(ISERROR(SEARCH("M",X8)))</formula>
    </cfRule>
    <cfRule type="containsText" dxfId="86" priority="207" operator="containsText" text="B">
      <formula>NOT(ISERROR(SEARCH("B",X8)))</formula>
    </cfRule>
    <cfRule type="containsText" dxfId="85" priority="205" operator="containsText" text="NB">
      <formula>NOT(ISERROR(SEARCH("NB",X8)))</formula>
    </cfRule>
  </conditionalFormatting>
  <conditionalFormatting sqref="Z32">
    <cfRule type="containsText" dxfId="84" priority="32" operator="containsText" text="B">
      <formula>NOT(ISERROR(SEARCH("B",Z32)))</formula>
    </cfRule>
    <cfRule type="containsText" dxfId="83" priority="31" operator="containsText" text="M">
      <formula>NOT(ISERROR(SEARCH("M",Z32)))</formula>
    </cfRule>
    <cfRule type="containsText" dxfId="82" priority="30" operator="containsText" text="NB">
      <formula>NOT(ISERROR(SEARCH("NB",Z32)))</formula>
    </cfRule>
  </conditionalFormatting>
  <conditionalFormatting sqref="AA9:AH24">
    <cfRule type="cellIs" dxfId="81" priority="2" operator="equal">
      <formula>"B"</formula>
    </cfRule>
    <cfRule type="cellIs" dxfId="80" priority="3" operator="equal">
      <formula>"M"</formula>
    </cfRule>
    <cfRule type="cellIs" dxfId="79" priority="1" operator="equal">
      <formula>0</formula>
    </cfRule>
    <cfRule type="cellIs" dxfId="78" priority="4" operator="equal">
      <formula>"NB"</formula>
    </cfRule>
  </conditionalFormatting>
  <conditionalFormatting sqref="AD9:AH13 Q27:Z30 AA27:AH35 Z31 Q31:Y32 Q33:Z35">
    <cfRule type="cellIs" dxfId="77" priority="133" operator="equal">
      <formula>"NB"</formula>
    </cfRule>
  </conditionalFormatting>
  <pageMargins left="0.75" right="0.75" top="1" bottom="1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R59"/>
  <sheetViews>
    <sheetView topLeftCell="K18" zoomScale="70" zoomScaleNormal="70" zoomScalePageLayoutView="90" workbookViewId="0">
      <selection activeCell="AH35" sqref="AH35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171</v>
      </c>
    </row>
    <row r="4" spans="1:44" s="5" customFormat="1" ht="15.75" customHeight="1" x14ac:dyDescent="0.3">
      <c r="C4" s="6"/>
      <c r="E4" s="5" t="s">
        <v>6</v>
      </c>
      <c r="F4" s="5" t="s">
        <v>6</v>
      </c>
      <c r="G4" s="6"/>
      <c r="L4" s="5" t="s">
        <v>6</v>
      </c>
      <c r="M4" s="5" t="s">
        <v>6</v>
      </c>
      <c r="N4" s="6"/>
      <c r="S4" s="5" t="s">
        <v>6</v>
      </c>
      <c r="T4" s="5" t="s">
        <v>6</v>
      </c>
      <c r="Z4" s="5" t="s">
        <v>6</v>
      </c>
      <c r="AA4" s="5" t="s">
        <v>6</v>
      </c>
      <c r="AG4" s="5" t="s">
        <v>6</v>
      </c>
      <c r="AH4" s="5" t="s">
        <v>6</v>
      </c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51" t="s">
        <v>9</v>
      </c>
      <c r="AL5" s="152" t="s">
        <v>10</v>
      </c>
      <c r="AM5" s="153">
        <f>SUM(AM10:AM13)</f>
        <v>559</v>
      </c>
      <c r="AN5" s="154">
        <f>AM5/AM8</f>
        <v>0.64400921658986177</v>
      </c>
      <c r="AO5" s="155"/>
      <c r="AP5"/>
      <c r="AQ5"/>
      <c r="AR5"/>
    </row>
    <row r="6" spans="1:44" ht="15.75" customHeight="1" x14ac:dyDescent="0.3">
      <c r="A6" s="208" t="s">
        <v>11</v>
      </c>
      <c r="B6" s="209"/>
      <c r="C6" s="210"/>
      <c r="D6" s="72" t="s">
        <v>14</v>
      </c>
      <c r="E6" s="72" t="s">
        <v>14</v>
      </c>
      <c r="F6" s="72" t="s">
        <v>14</v>
      </c>
      <c r="G6" s="72" t="s">
        <v>14</v>
      </c>
      <c r="H6" s="72" t="s">
        <v>14</v>
      </c>
      <c r="I6" s="72" t="s">
        <v>12</v>
      </c>
      <c r="J6" s="72" t="s">
        <v>12</v>
      </c>
      <c r="K6" s="72" t="s">
        <v>12</v>
      </c>
      <c r="L6" s="72" t="s">
        <v>12</v>
      </c>
      <c r="M6" s="72" t="s">
        <v>12</v>
      </c>
      <c r="N6" s="72" t="s">
        <v>12</v>
      </c>
      <c r="O6" s="72" t="s">
        <v>12</v>
      </c>
      <c r="P6" s="72" t="s">
        <v>12</v>
      </c>
      <c r="Q6" s="72" t="s">
        <v>12</v>
      </c>
      <c r="R6" s="72" t="s">
        <v>12</v>
      </c>
      <c r="S6" s="72" t="s">
        <v>12</v>
      </c>
      <c r="T6" s="72" t="s">
        <v>13</v>
      </c>
      <c r="U6" s="72" t="s">
        <v>13</v>
      </c>
      <c r="V6" s="72" t="s">
        <v>13</v>
      </c>
      <c r="W6" s="72" t="s">
        <v>13</v>
      </c>
      <c r="X6" s="72" t="s">
        <v>13</v>
      </c>
      <c r="Y6" s="72" t="s">
        <v>12</v>
      </c>
      <c r="Z6" s="72" t="s">
        <v>12</v>
      </c>
      <c r="AA6" s="72" t="s">
        <v>12</v>
      </c>
      <c r="AB6" s="72" t="s">
        <v>13</v>
      </c>
      <c r="AC6" s="72" t="s">
        <v>13</v>
      </c>
      <c r="AD6" s="72" t="s">
        <v>13</v>
      </c>
      <c r="AE6" s="72" t="s">
        <v>12</v>
      </c>
      <c r="AF6" s="72" t="s">
        <v>14</v>
      </c>
      <c r="AG6" s="72" t="s">
        <v>14</v>
      </c>
      <c r="AH6" s="72" t="s">
        <v>14</v>
      </c>
      <c r="AI6" s="13">
        <f>IF(COUNTA(D6:AH6)&gt;0,(COUNTA(D6:AH6)-COUNTIF(D6:AH6,"NB")-COUNTIF(D6:AH6,"DN")-COUNTIF(D6:AH6,"An")-COUNTIF(D6:AH6,"NB^")-COUNTIF(D6:AH6,0))/COUNTA(D6:AH6),"")</f>
        <v>1</v>
      </c>
      <c r="AK6" s="156" t="s">
        <v>15</v>
      </c>
      <c r="AL6" s="157" t="s">
        <v>14</v>
      </c>
      <c r="AM6" s="158">
        <f>AM14</f>
        <v>115</v>
      </c>
      <c r="AN6" s="159">
        <f>AM6/AM8</f>
        <v>0.13248847926267282</v>
      </c>
      <c r="AO6" s="155"/>
    </row>
    <row r="7" spans="1:44" ht="15.75" customHeight="1" x14ac:dyDescent="0.3">
      <c r="A7" s="205" t="s">
        <v>16</v>
      </c>
      <c r="B7" s="206"/>
      <c r="C7" s="207"/>
      <c r="D7" s="73" t="s">
        <v>14</v>
      </c>
      <c r="E7" s="73" t="s">
        <v>14</v>
      </c>
      <c r="F7" s="73" t="s">
        <v>14</v>
      </c>
      <c r="G7" s="73" t="s">
        <v>14</v>
      </c>
      <c r="H7" s="73" t="s">
        <v>14</v>
      </c>
      <c r="I7" s="73" t="s">
        <v>17</v>
      </c>
      <c r="J7" s="73" t="s">
        <v>17</v>
      </c>
      <c r="K7" s="73" t="s">
        <v>17</v>
      </c>
      <c r="L7" s="73" t="s">
        <v>17</v>
      </c>
      <c r="M7" s="73" t="s">
        <v>17</v>
      </c>
      <c r="N7" s="73" t="s">
        <v>17</v>
      </c>
      <c r="O7" s="73" t="s">
        <v>17</v>
      </c>
      <c r="P7" s="73" t="s">
        <v>17</v>
      </c>
      <c r="Q7" s="73" t="s">
        <v>17</v>
      </c>
      <c r="R7" s="73" t="s">
        <v>17</v>
      </c>
      <c r="S7" s="73" t="s">
        <v>17</v>
      </c>
      <c r="T7" s="73" t="s">
        <v>17</v>
      </c>
      <c r="U7" s="73" t="s">
        <v>17</v>
      </c>
      <c r="V7" s="73" t="s">
        <v>17</v>
      </c>
      <c r="W7" s="73" t="s">
        <v>17</v>
      </c>
      <c r="X7" s="73" t="s">
        <v>17</v>
      </c>
      <c r="Y7" s="73" t="s">
        <v>17</v>
      </c>
      <c r="Z7" s="73" t="s">
        <v>17</v>
      </c>
      <c r="AA7" s="73" t="s">
        <v>17</v>
      </c>
      <c r="AB7" s="73" t="s">
        <v>17</v>
      </c>
      <c r="AC7" s="73" t="s">
        <v>17</v>
      </c>
      <c r="AD7" s="73" t="s">
        <v>17</v>
      </c>
      <c r="AE7" s="73" t="s">
        <v>17</v>
      </c>
      <c r="AF7" s="73" t="s">
        <v>14</v>
      </c>
      <c r="AG7" s="73" t="s">
        <v>14</v>
      </c>
      <c r="AH7" s="73" t="s">
        <v>14</v>
      </c>
      <c r="AI7" s="17">
        <f t="shared" ref="AI7:AI35" si="0">IF(COUNTA(D7:AH7)&gt;0,(COUNTA(D7:AH7)-COUNTIF(D7:AH7,"NB")-COUNTIF(D7:AH7,"DN")-COUNTIF(D7:AH7,"An")-COUNTIF(D7:AH7,"NB^")-COUNTIF(D7:AH7,0))/COUNTA(D7:AH7),"")</f>
        <v>1</v>
      </c>
      <c r="AK7" s="160" t="s">
        <v>18</v>
      </c>
      <c r="AL7" s="161" t="s">
        <v>19</v>
      </c>
      <c r="AM7" s="162">
        <f>AM15</f>
        <v>194</v>
      </c>
      <c r="AN7" s="163">
        <f>AM7/AM8</f>
        <v>0.22350230414746544</v>
      </c>
      <c r="AO7" s="155"/>
    </row>
    <row r="8" spans="1:44" ht="15.75" customHeight="1" thickBot="1" x14ac:dyDescent="0.35">
      <c r="A8" s="211" t="s">
        <v>164</v>
      </c>
      <c r="B8" s="212"/>
      <c r="C8" s="213"/>
      <c r="D8" s="18" t="s">
        <v>17</v>
      </c>
      <c r="E8" s="18" t="s">
        <v>17</v>
      </c>
      <c r="F8" s="18" t="s">
        <v>17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8" t="s">
        <v>17</v>
      </c>
      <c r="O8" s="18" t="s">
        <v>17</v>
      </c>
      <c r="P8" s="18" t="s">
        <v>17</v>
      </c>
      <c r="Q8" s="18" t="s">
        <v>17</v>
      </c>
      <c r="R8" s="18" t="s">
        <v>17</v>
      </c>
      <c r="S8" s="18" t="s">
        <v>17</v>
      </c>
      <c r="T8" s="18" t="s">
        <v>17</v>
      </c>
      <c r="U8" s="18" t="s">
        <v>17</v>
      </c>
      <c r="V8" s="18" t="s">
        <v>17</v>
      </c>
      <c r="W8" s="18" t="s">
        <v>17</v>
      </c>
      <c r="X8" s="18" t="s">
        <v>17</v>
      </c>
      <c r="Y8" s="18" t="s">
        <v>17</v>
      </c>
      <c r="Z8" s="18" t="s">
        <v>19</v>
      </c>
      <c r="AA8" s="18" t="s">
        <v>19</v>
      </c>
      <c r="AB8" s="18" t="s">
        <v>19</v>
      </c>
      <c r="AC8" s="18" t="s">
        <v>19</v>
      </c>
      <c r="AD8" s="18" t="s">
        <v>14</v>
      </c>
      <c r="AE8" s="18" t="s">
        <v>14</v>
      </c>
      <c r="AF8" s="18" t="s">
        <v>14</v>
      </c>
      <c r="AG8" s="18" t="s">
        <v>14</v>
      </c>
      <c r="AH8" s="18" t="s">
        <v>14</v>
      </c>
      <c r="AI8" s="19">
        <f>IF(COUNTA(D8:AH8)&gt;0,(COUNTA(D8:AH8)-COUNTIF(D8:AH8,"NB")-COUNTIF(D8:AH8,"DN")-COUNTIF(D8:AH8,"An")-COUNTIF(D8:AH8,"NB^")-COUNTIF(D8:AH8,0))/COUNTA(D8:AH8),"")</f>
        <v>0.87096774193548387</v>
      </c>
      <c r="AK8" s="164" t="s">
        <v>21</v>
      </c>
      <c r="AL8" s="165" t="s">
        <v>21</v>
      </c>
      <c r="AM8" s="165">
        <f>SUM(AM5:AM7)</f>
        <v>868</v>
      </c>
      <c r="AN8" s="166" t="s">
        <v>21</v>
      </c>
      <c r="AO8" s="155"/>
    </row>
    <row r="9" spans="1:44" ht="15.75" customHeight="1" x14ac:dyDescent="0.3">
      <c r="A9" s="214" t="s">
        <v>22</v>
      </c>
      <c r="B9" s="215"/>
      <c r="C9" s="216"/>
      <c r="D9" s="109" t="s">
        <v>17</v>
      </c>
      <c r="E9" s="109" t="s">
        <v>17</v>
      </c>
      <c r="F9" s="109" t="s">
        <v>17</v>
      </c>
      <c r="G9" s="109" t="s">
        <v>17</v>
      </c>
      <c r="H9" s="109" t="s">
        <v>17</v>
      </c>
      <c r="I9" s="109" t="s">
        <v>19</v>
      </c>
      <c r="J9" s="109" t="s">
        <v>17</v>
      </c>
      <c r="K9" s="109" t="s">
        <v>19</v>
      </c>
      <c r="L9" s="109" t="s">
        <v>19</v>
      </c>
      <c r="M9" s="109" t="s">
        <v>19</v>
      </c>
      <c r="N9" s="109" t="s">
        <v>19</v>
      </c>
      <c r="O9" s="109" t="s">
        <v>19</v>
      </c>
      <c r="P9" s="109" t="s">
        <v>19</v>
      </c>
      <c r="Q9" s="109" t="s">
        <v>17</v>
      </c>
      <c r="R9" s="109" t="s">
        <v>17</v>
      </c>
      <c r="S9" s="109" t="s">
        <v>19</v>
      </c>
      <c r="T9" s="109" t="s">
        <v>17</v>
      </c>
      <c r="U9" s="109" t="s">
        <v>17</v>
      </c>
      <c r="V9" s="109" t="s">
        <v>17</v>
      </c>
      <c r="W9" s="109" t="s">
        <v>19</v>
      </c>
      <c r="X9" s="109" t="s">
        <v>19</v>
      </c>
      <c r="Y9" s="109" t="s">
        <v>19</v>
      </c>
      <c r="Z9" s="109" t="s">
        <v>19</v>
      </c>
      <c r="AA9" s="109" t="s">
        <v>19</v>
      </c>
      <c r="AB9" s="109" t="s">
        <v>19</v>
      </c>
      <c r="AC9" s="109" t="s">
        <v>19</v>
      </c>
      <c r="AD9" s="109" t="s">
        <v>19</v>
      </c>
      <c r="AE9" s="109" t="s">
        <v>19</v>
      </c>
      <c r="AF9" s="109" t="s">
        <v>19</v>
      </c>
      <c r="AG9" s="109" t="s">
        <v>19</v>
      </c>
      <c r="AH9" s="109" t="s">
        <v>19</v>
      </c>
      <c r="AI9" s="13">
        <f t="shared" si="0"/>
        <v>0.35483870967741937</v>
      </c>
      <c r="AK9" s="167" t="s">
        <v>23</v>
      </c>
      <c r="AL9" s="155"/>
      <c r="AM9" s="155"/>
      <c r="AN9" s="155"/>
      <c r="AO9" s="155"/>
    </row>
    <row r="10" spans="1:44" ht="15.75" customHeight="1" x14ac:dyDescent="0.3">
      <c r="A10" s="217" t="s">
        <v>24</v>
      </c>
      <c r="B10" s="218"/>
      <c r="C10" s="219"/>
      <c r="D10" s="108" t="s">
        <v>17</v>
      </c>
      <c r="E10" s="108" t="s">
        <v>17</v>
      </c>
      <c r="F10" s="108" t="s">
        <v>17</v>
      </c>
      <c r="G10" s="108" t="s">
        <v>17</v>
      </c>
      <c r="H10" s="108" t="s">
        <v>17</v>
      </c>
      <c r="I10" s="108" t="s">
        <v>19</v>
      </c>
      <c r="J10" s="108" t="s">
        <v>17</v>
      </c>
      <c r="K10" s="108" t="s">
        <v>19</v>
      </c>
      <c r="L10" s="108" t="s">
        <v>19</v>
      </c>
      <c r="M10" s="108" t="s">
        <v>19</v>
      </c>
      <c r="N10" s="108" t="s">
        <v>19</v>
      </c>
      <c r="O10" s="108" t="s">
        <v>19</v>
      </c>
      <c r="P10" s="108" t="s">
        <v>19</v>
      </c>
      <c r="Q10" s="108" t="s">
        <v>17</v>
      </c>
      <c r="R10" s="108" t="s">
        <v>17</v>
      </c>
      <c r="S10" s="108" t="s">
        <v>19</v>
      </c>
      <c r="T10" s="108" t="s">
        <v>17</v>
      </c>
      <c r="U10" s="108" t="s">
        <v>17</v>
      </c>
      <c r="V10" s="108" t="s">
        <v>17</v>
      </c>
      <c r="W10" s="108" t="s">
        <v>19</v>
      </c>
      <c r="X10" s="108" t="s">
        <v>19</v>
      </c>
      <c r="Y10" s="108" t="s">
        <v>19</v>
      </c>
      <c r="Z10" s="108" t="s">
        <v>19</v>
      </c>
      <c r="AA10" s="108" t="s">
        <v>19</v>
      </c>
      <c r="AB10" s="108" t="s">
        <v>19</v>
      </c>
      <c r="AC10" s="108" t="s">
        <v>19</v>
      </c>
      <c r="AD10" s="108" t="s">
        <v>19</v>
      </c>
      <c r="AE10" s="108" t="s">
        <v>19</v>
      </c>
      <c r="AF10" s="108" t="s">
        <v>19</v>
      </c>
      <c r="AG10" s="108" t="s">
        <v>19</v>
      </c>
      <c r="AH10" s="108" t="s">
        <v>19</v>
      </c>
      <c r="AI10" s="21">
        <f t="shared" si="0"/>
        <v>0.35483870967741937</v>
      </c>
      <c r="AK10" s="155" t="s">
        <v>17</v>
      </c>
      <c r="AL10" s="155"/>
      <c r="AM10" s="155" cm="1">
        <f t="array" ref="AM10:AM15">COUNTIFS(D6:AH35,AK10:AK15)</f>
        <v>421</v>
      </c>
      <c r="AN10" s="155"/>
      <c r="AO10" s="155"/>
    </row>
    <row r="11" spans="1:44" ht="15.75" customHeight="1" x14ac:dyDescent="0.3">
      <c r="A11" s="217" t="s">
        <v>25</v>
      </c>
      <c r="B11" s="218"/>
      <c r="C11" s="219"/>
      <c r="D11" s="108" t="s">
        <v>17</v>
      </c>
      <c r="E11" s="108" t="s">
        <v>17</v>
      </c>
      <c r="F11" s="108" t="s">
        <v>17</v>
      </c>
      <c r="G11" s="108" t="s">
        <v>17</v>
      </c>
      <c r="H11" s="108" t="s">
        <v>17</v>
      </c>
      <c r="I11" s="108" t="s">
        <v>19</v>
      </c>
      <c r="J11" s="108" t="s">
        <v>17</v>
      </c>
      <c r="K11" s="108" t="s">
        <v>19</v>
      </c>
      <c r="L11" s="108" t="s">
        <v>19</v>
      </c>
      <c r="M11" s="108" t="s">
        <v>19</v>
      </c>
      <c r="N11" s="108" t="s">
        <v>19</v>
      </c>
      <c r="O11" s="108" t="s">
        <v>19</v>
      </c>
      <c r="P11" s="108" t="s">
        <v>19</v>
      </c>
      <c r="Q11" s="108" t="s">
        <v>17</v>
      </c>
      <c r="R11" s="108" t="s">
        <v>17</v>
      </c>
      <c r="S11" s="108" t="s">
        <v>19</v>
      </c>
      <c r="T11" s="108" t="s">
        <v>17</v>
      </c>
      <c r="U11" s="108" t="s">
        <v>17</v>
      </c>
      <c r="V11" s="108" t="s">
        <v>17</v>
      </c>
      <c r="W11" s="108" t="s">
        <v>19</v>
      </c>
      <c r="X11" s="108" t="s">
        <v>19</v>
      </c>
      <c r="Y11" s="108" t="s">
        <v>19</v>
      </c>
      <c r="Z11" s="108" t="s">
        <v>19</v>
      </c>
      <c r="AA11" s="108" t="s">
        <v>19</v>
      </c>
      <c r="AB11" s="108" t="s">
        <v>19</v>
      </c>
      <c r="AC11" s="108" t="s">
        <v>19</v>
      </c>
      <c r="AD11" s="108" t="s">
        <v>19</v>
      </c>
      <c r="AE11" s="108" t="s">
        <v>19</v>
      </c>
      <c r="AF11" s="108" t="s">
        <v>19</v>
      </c>
      <c r="AG11" s="108" t="s">
        <v>19</v>
      </c>
      <c r="AH11" s="108" t="s">
        <v>19</v>
      </c>
      <c r="AI11" s="21">
        <f t="shared" si="0"/>
        <v>0.35483870967741937</v>
      </c>
      <c r="AK11" s="155" t="s">
        <v>6</v>
      </c>
      <c r="AL11" s="155"/>
      <c r="AM11" s="155">
        <v>0</v>
      </c>
      <c r="AN11" s="155"/>
      <c r="AO11" s="155"/>
    </row>
    <row r="12" spans="1:44" ht="15.75" customHeight="1" x14ac:dyDescent="0.3">
      <c r="A12" s="217" t="s">
        <v>26</v>
      </c>
      <c r="B12" s="218"/>
      <c r="C12" s="219"/>
      <c r="D12" s="108" t="s">
        <v>17</v>
      </c>
      <c r="E12" s="108" t="s">
        <v>17</v>
      </c>
      <c r="F12" s="108" t="s">
        <v>17</v>
      </c>
      <c r="G12" s="108" t="s">
        <v>17</v>
      </c>
      <c r="H12" s="108" t="s">
        <v>17</v>
      </c>
      <c r="I12" s="108" t="s">
        <v>19</v>
      </c>
      <c r="J12" s="108" t="s">
        <v>17</v>
      </c>
      <c r="K12" s="108" t="s">
        <v>19</v>
      </c>
      <c r="L12" s="108" t="s">
        <v>19</v>
      </c>
      <c r="M12" s="108" t="s">
        <v>19</v>
      </c>
      <c r="N12" s="108" t="s">
        <v>19</v>
      </c>
      <c r="O12" s="108" t="s">
        <v>19</v>
      </c>
      <c r="P12" s="108" t="s">
        <v>19</v>
      </c>
      <c r="Q12" s="108" t="s">
        <v>17</v>
      </c>
      <c r="R12" s="108" t="s">
        <v>17</v>
      </c>
      <c r="S12" s="108" t="s">
        <v>19</v>
      </c>
      <c r="T12" s="108" t="s">
        <v>17</v>
      </c>
      <c r="U12" s="108" t="s">
        <v>17</v>
      </c>
      <c r="V12" s="108" t="s">
        <v>17</v>
      </c>
      <c r="W12" s="108" t="s">
        <v>19</v>
      </c>
      <c r="X12" s="108" t="s">
        <v>19</v>
      </c>
      <c r="Y12" s="108" t="s">
        <v>19</v>
      </c>
      <c r="Z12" s="108" t="s">
        <v>19</v>
      </c>
      <c r="AA12" s="108" t="s">
        <v>19</v>
      </c>
      <c r="AB12" s="108" t="s">
        <v>19</v>
      </c>
      <c r="AC12" s="108" t="s">
        <v>19</v>
      </c>
      <c r="AD12" s="108" t="s">
        <v>19</v>
      </c>
      <c r="AE12" s="108" t="s">
        <v>19</v>
      </c>
      <c r="AF12" s="108" t="s">
        <v>19</v>
      </c>
      <c r="AG12" s="108" t="s">
        <v>19</v>
      </c>
      <c r="AH12" s="108" t="s">
        <v>19</v>
      </c>
      <c r="AI12" s="21">
        <f t="shared" si="0"/>
        <v>0.35483870967741937</v>
      </c>
      <c r="AK12" s="155" t="s">
        <v>13</v>
      </c>
      <c r="AL12" s="155"/>
      <c r="AM12" s="155">
        <v>40</v>
      </c>
      <c r="AN12" s="155"/>
      <c r="AO12" s="155"/>
    </row>
    <row r="13" spans="1:44" ht="15.75" customHeight="1" x14ac:dyDescent="0.3">
      <c r="A13" s="217" t="s">
        <v>27</v>
      </c>
      <c r="B13" s="218"/>
      <c r="C13" s="219"/>
      <c r="D13" s="108" t="s">
        <v>17</v>
      </c>
      <c r="E13" s="108" t="s">
        <v>17</v>
      </c>
      <c r="F13" s="108" t="s">
        <v>17</v>
      </c>
      <c r="G13" s="108" t="s">
        <v>17</v>
      </c>
      <c r="H13" s="108" t="s">
        <v>17</v>
      </c>
      <c r="I13" s="108" t="s">
        <v>19</v>
      </c>
      <c r="J13" s="108" t="s">
        <v>17</v>
      </c>
      <c r="K13" s="108" t="s">
        <v>19</v>
      </c>
      <c r="L13" s="108" t="s">
        <v>19</v>
      </c>
      <c r="M13" s="108" t="s">
        <v>19</v>
      </c>
      <c r="N13" s="108" t="s">
        <v>19</v>
      </c>
      <c r="O13" s="108" t="s">
        <v>19</v>
      </c>
      <c r="P13" s="108" t="s">
        <v>17</v>
      </c>
      <c r="Q13" s="108" t="s">
        <v>17</v>
      </c>
      <c r="R13" s="108" t="s">
        <v>17</v>
      </c>
      <c r="S13" s="108" t="s">
        <v>19</v>
      </c>
      <c r="T13" s="108" t="s">
        <v>17</v>
      </c>
      <c r="U13" s="108" t="s">
        <v>17</v>
      </c>
      <c r="V13" s="108" t="s">
        <v>17</v>
      </c>
      <c r="W13" s="108" t="s">
        <v>19</v>
      </c>
      <c r="X13" s="108" t="s">
        <v>19</v>
      </c>
      <c r="Y13" s="108" t="s">
        <v>19</v>
      </c>
      <c r="Z13" s="108" t="s">
        <v>19</v>
      </c>
      <c r="AA13" s="108" t="s">
        <v>19</v>
      </c>
      <c r="AB13" s="108" t="s">
        <v>19</v>
      </c>
      <c r="AC13" s="108" t="s">
        <v>19</v>
      </c>
      <c r="AD13" s="108" t="s">
        <v>19</v>
      </c>
      <c r="AE13" s="108" t="s">
        <v>19</v>
      </c>
      <c r="AF13" s="108" t="s">
        <v>19</v>
      </c>
      <c r="AG13" s="108" t="s">
        <v>19</v>
      </c>
      <c r="AH13" s="108" t="s">
        <v>19</v>
      </c>
      <c r="AI13" s="21">
        <f t="shared" si="0"/>
        <v>0.38709677419354838</v>
      </c>
      <c r="AK13" s="155" t="s">
        <v>12</v>
      </c>
      <c r="AL13" s="155"/>
      <c r="AM13" s="155">
        <v>98</v>
      </c>
      <c r="AN13" s="155"/>
      <c r="AO13" s="155"/>
    </row>
    <row r="14" spans="1:44" ht="15.75" customHeight="1" x14ac:dyDescent="0.3">
      <c r="A14" s="205" t="s">
        <v>28</v>
      </c>
      <c r="B14" s="206"/>
      <c r="C14" s="207"/>
      <c r="D14" s="108" t="s">
        <v>17</v>
      </c>
      <c r="E14" s="108" t="s">
        <v>17</v>
      </c>
      <c r="F14" s="108" t="s">
        <v>17</v>
      </c>
      <c r="G14" s="108" t="s">
        <v>17</v>
      </c>
      <c r="H14" s="108" t="s">
        <v>17</v>
      </c>
      <c r="I14" s="108" t="s">
        <v>19</v>
      </c>
      <c r="J14" s="108" t="s">
        <v>17</v>
      </c>
      <c r="K14" s="108" t="s">
        <v>19</v>
      </c>
      <c r="L14" s="108" t="s">
        <v>19</v>
      </c>
      <c r="M14" s="108" t="s">
        <v>19</v>
      </c>
      <c r="N14" s="108" t="s">
        <v>19</v>
      </c>
      <c r="O14" s="108" t="s">
        <v>19</v>
      </c>
      <c r="P14" s="108" t="s">
        <v>17</v>
      </c>
      <c r="Q14" s="108" t="s">
        <v>17</v>
      </c>
      <c r="R14" s="108" t="s">
        <v>17</v>
      </c>
      <c r="S14" s="108" t="s">
        <v>19</v>
      </c>
      <c r="T14" s="108" t="s">
        <v>17</v>
      </c>
      <c r="U14" s="108" t="s">
        <v>17</v>
      </c>
      <c r="V14" s="108" t="s">
        <v>17</v>
      </c>
      <c r="W14" s="108" t="s">
        <v>19</v>
      </c>
      <c r="X14" s="108" t="s">
        <v>19</v>
      </c>
      <c r="Y14" s="108" t="s">
        <v>19</v>
      </c>
      <c r="Z14" s="108" t="s">
        <v>19</v>
      </c>
      <c r="AA14" s="108" t="s">
        <v>19</v>
      </c>
      <c r="AB14" s="108" t="s">
        <v>19</v>
      </c>
      <c r="AC14" s="108" t="s">
        <v>19</v>
      </c>
      <c r="AD14" s="108" t="s">
        <v>19</v>
      </c>
      <c r="AE14" s="108" t="s">
        <v>19</v>
      </c>
      <c r="AF14" s="108" t="s">
        <v>19</v>
      </c>
      <c r="AG14" s="108" t="s">
        <v>19</v>
      </c>
      <c r="AH14" s="108" t="s">
        <v>19</v>
      </c>
      <c r="AI14" s="17">
        <f t="shared" si="0"/>
        <v>0.38709677419354838</v>
      </c>
      <c r="AK14" s="155" t="s">
        <v>14</v>
      </c>
      <c r="AL14" s="155"/>
      <c r="AM14" s="155">
        <v>115</v>
      </c>
      <c r="AN14" s="155"/>
      <c r="AO14" s="155"/>
    </row>
    <row r="15" spans="1:44" ht="15.75" customHeight="1" x14ac:dyDescent="0.3">
      <c r="A15" s="214" t="s">
        <v>29</v>
      </c>
      <c r="B15" s="215"/>
      <c r="C15" s="216"/>
      <c r="D15" s="74" t="s">
        <v>17</v>
      </c>
      <c r="E15" s="74" t="s">
        <v>17</v>
      </c>
      <c r="F15" s="74" t="s">
        <v>17</v>
      </c>
      <c r="G15" s="74" t="s">
        <v>17</v>
      </c>
      <c r="H15" s="74" t="s">
        <v>17</v>
      </c>
      <c r="I15" s="74" t="s">
        <v>17</v>
      </c>
      <c r="J15" s="74" t="s">
        <v>17</v>
      </c>
      <c r="K15" s="74" t="s">
        <v>17</v>
      </c>
      <c r="L15" s="74" t="s">
        <v>17</v>
      </c>
      <c r="M15" s="74" t="s">
        <v>17</v>
      </c>
      <c r="N15" s="74" t="s">
        <v>17</v>
      </c>
      <c r="O15" s="74" t="s">
        <v>17</v>
      </c>
      <c r="P15" s="74" t="s">
        <v>17</v>
      </c>
      <c r="Q15" s="74" t="s">
        <v>17</v>
      </c>
      <c r="R15" s="74" t="s">
        <v>17</v>
      </c>
      <c r="S15" s="74" t="s">
        <v>17</v>
      </c>
      <c r="T15" s="74" t="s">
        <v>17</v>
      </c>
      <c r="U15" s="74" t="s">
        <v>17</v>
      </c>
      <c r="V15" s="74" t="s">
        <v>17</v>
      </c>
      <c r="W15" s="74" t="s">
        <v>17</v>
      </c>
      <c r="X15" s="74" t="s">
        <v>17</v>
      </c>
      <c r="Y15" s="74" t="s">
        <v>17</v>
      </c>
      <c r="Z15" s="74" t="s">
        <v>17</v>
      </c>
      <c r="AA15" s="74" t="s">
        <v>17</v>
      </c>
      <c r="AB15" s="74" t="s">
        <v>17</v>
      </c>
      <c r="AC15" s="74" t="s">
        <v>17</v>
      </c>
      <c r="AD15" s="74" t="s">
        <v>17</v>
      </c>
      <c r="AE15" s="74" t="s">
        <v>17</v>
      </c>
      <c r="AF15" s="74" t="s">
        <v>17</v>
      </c>
      <c r="AG15" s="74" t="s">
        <v>17</v>
      </c>
      <c r="AH15" s="74" t="s">
        <v>17</v>
      </c>
      <c r="AI15" s="13">
        <f t="shared" si="0"/>
        <v>1</v>
      </c>
      <c r="AK15" s="155" t="s">
        <v>19</v>
      </c>
      <c r="AL15" s="155"/>
      <c r="AM15" s="155">
        <v>194</v>
      </c>
      <c r="AN15" s="155"/>
      <c r="AO15" s="155"/>
    </row>
    <row r="16" spans="1:44" ht="15.75" customHeight="1" x14ac:dyDescent="0.3">
      <c r="A16" s="217" t="s">
        <v>31</v>
      </c>
      <c r="B16" s="218"/>
      <c r="C16" s="219"/>
      <c r="D16" s="75" t="s">
        <v>17</v>
      </c>
      <c r="E16" s="75" t="s">
        <v>17</v>
      </c>
      <c r="F16" s="75" t="s">
        <v>17</v>
      </c>
      <c r="G16" s="75" t="s">
        <v>17</v>
      </c>
      <c r="H16" s="75" t="s">
        <v>17</v>
      </c>
      <c r="I16" s="75" t="s">
        <v>17</v>
      </c>
      <c r="J16" s="75" t="s">
        <v>17</v>
      </c>
      <c r="K16" s="75" t="s">
        <v>17</v>
      </c>
      <c r="L16" s="75" t="s">
        <v>17</v>
      </c>
      <c r="M16" s="75" t="s">
        <v>17</v>
      </c>
      <c r="N16" s="75" t="s">
        <v>17</v>
      </c>
      <c r="O16" s="75" t="s">
        <v>17</v>
      </c>
      <c r="P16" s="75" t="s">
        <v>17</v>
      </c>
      <c r="Q16" s="75" t="s">
        <v>17</v>
      </c>
      <c r="R16" s="75" t="s">
        <v>17</v>
      </c>
      <c r="S16" s="75" t="s">
        <v>17</v>
      </c>
      <c r="T16" s="75" t="s">
        <v>17</v>
      </c>
      <c r="U16" s="75" t="s">
        <v>17</v>
      </c>
      <c r="V16" s="75" t="s">
        <v>17</v>
      </c>
      <c r="W16" s="75" t="s">
        <v>17</v>
      </c>
      <c r="X16" s="75" t="s">
        <v>17</v>
      </c>
      <c r="Y16" s="75" t="s">
        <v>17</v>
      </c>
      <c r="Z16" s="75" t="s">
        <v>17</v>
      </c>
      <c r="AA16" s="75" t="s">
        <v>17</v>
      </c>
      <c r="AB16" s="75" t="s">
        <v>17</v>
      </c>
      <c r="AC16" s="75" t="s">
        <v>17</v>
      </c>
      <c r="AD16" s="75" t="s">
        <v>17</v>
      </c>
      <c r="AE16" s="75" t="s">
        <v>17</v>
      </c>
      <c r="AF16" s="75" t="s">
        <v>17</v>
      </c>
      <c r="AG16" s="75" t="s">
        <v>17</v>
      </c>
      <c r="AH16" s="75" t="s">
        <v>17</v>
      </c>
      <c r="AI16" s="21">
        <f t="shared" si="0"/>
        <v>1</v>
      </c>
      <c r="AK16" s="155" t="s">
        <v>32</v>
      </c>
      <c r="AL16" s="155"/>
      <c r="AM16" s="155">
        <f>SUM(AM10:AM15)</f>
        <v>868</v>
      </c>
      <c r="AN16" s="155"/>
      <c r="AO16" s="155"/>
    </row>
    <row r="17" spans="1:41" ht="15.75" customHeight="1" x14ac:dyDescent="0.3">
      <c r="A17" s="205" t="s">
        <v>33</v>
      </c>
      <c r="B17" s="206"/>
      <c r="C17" s="207"/>
      <c r="D17" s="75" t="s">
        <v>17</v>
      </c>
      <c r="E17" s="75" t="s">
        <v>17</v>
      </c>
      <c r="F17" s="75" t="s">
        <v>17</v>
      </c>
      <c r="G17" s="75" t="s">
        <v>17</v>
      </c>
      <c r="H17" s="75" t="s">
        <v>17</v>
      </c>
      <c r="I17" s="75" t="s">
        <v>17</v>
      </c>
      <c r="J17" s="75" t="s">
        <v>17</v>
      </c>
      <c r="K17" s="75" t="s">
        <v>17</v>
      </c>
      <c r="L17" s="75" t="s">
        <v>17</v>
      </c>
      <c r="M17" s="75" t="s">
        <v>17</v>
      </c>
      <c r="N17" s="75" t="s">
        <v>17</v>
      </c>
      <c r="O17" s="75" t="s">
        <v>17</v>
      </c>
      <c r="P17" s="75" t="s">
        <v>17</v>
      </c>
      <c r="Q17" s="75" t="s">
        <v>17</v>
      </c>
      <c r="R17" s="75" t="s">
        <v>17</v>
      </c>
      <c r="S17" s="75" t="s">
        <v>17</v>
      </c>
      <c r="T17" s="75" t="s">
        <v>17</v>
      </c>
      <c r="U17" s="75" t="s">
        <v>17</v>
      </c>
      <c r="V17" s="75" t="s">
        <v>17</v>
      </c>
      <c r="W17" s="75" t="s">
        <v>17</v>
      </c>
      <c r="X17" s="75" t="s">
        <v>17</v>
      </c>
      <c r="Y17" s="75" t="s">
        <v>17</v>
      </c>
      <c r="Z17" s="75" t="s">
        <v>17</v>
      </c>
      <c r="AA17" s="75" t="s">
        <v>17</v>
      </c>
      <c r="AB17" s="75" t="s">
        <v>17</v>
      </c>
      <c r="AC17" s="75" t="s">
        <v>17</v>
      </c>
      <c r="AD17" s="75" t="s">
        <v>17</v>
      </c>
      <c r="AE17" s="75" t="s">
        <v>17</v>
      </c>
      <c r="AF17" s="75" t="s">
        <v>17</v>
      </c>
      <c r="AG17" s="75" t="s">
        <v>17</v>
      </c>
      <c r="AH17" s="75" t="s">
        <v>17</v>
      </c>
      <c r="AI17" s="17">
        <f t="shared" si="0"/>
        <v>1</v>
      </c>
      <c r="AK17" s="155"/>
      <c r="AL17" s="155"/>
      <c r="AM17" s="155"/>
      <c r="AN17" s="155"/>
      <c r="AO17" s="155"/>
    </row>
    <row r="18" spans="1:41" ht="15.75" customHeight="1" x14ac:dyDescent="0.3">
      <c r="A18" s="214" t="s">
        <v>34</v>
      </c>
      <c r="B18" s="215"/>
      <c r="C18" s="216"/>
      <c r="D18" s="74" t="s">
        <v>17</v>
      </c>
      <c r="E18" s="74" t="s">
        <v>17</v>
      </c>
      <c r="F18" s="22" t="s">
        <v>14</v>
      </c>
      <c r="G18" s="22" t="s">
        <v>14</v>
      </c>
      <c r="H18" s="22" t="s">
        <v>14</v>
      </c>
      <c r="I18" s="22" t="s">
        <v>14</v>
      </c>
      <c r="J18" s="22" t="s">
        <v>14</v>
      </c>
      <c r="K18" s="22" t="s">
        <v>14</v>
      </c>
      <c r="L18" s="22" t="s">
        <v>14</v>
      </c>
      <c r="M18" s="22" t="s">
        <v>14</v>
      </c>
      <c r="N18" s="22" t="s">
        <v>14</v>
      </c>
      <c r="O18" s="22" t="s">
        <v>14</v>
      </c>
      <c r="P18" s="22" t="s">
        <v>14</v>
      </c>
      <c r="Q18" s="22" t="s">
        <v>14</v>
      </c>
      <c r="R18" s="22" t="s">
        <v>14</v>
      </c>
      <c r="S18" s="22" t="s">
        <v>14</v>
      </c>
      <c r="T18" s="22" t="s">
        <v>14</v>
      </c>
      <c r="U18" s="22" t="s">
        <v>17</v>
      </c>
      <c r="V18" s="22" t="s">
        <v>17</v>
      </c>
      <c r="W18" s="22" t="s">
        <v>17</v>
      </c>
      <c r="X18" s="22" t="s">
        <v>17</v>
      </c>
      <c r="Y18" s="22" t="s">
        <v>17</v>
      </c>
      <c r="Z18" s="22" t="s">
        <v>17</v>
      </c>
      <c r="AA18" s="22" t="s">
        <v>17</v>
      </c>
      <c r="AB18" s="22" t="s">
        <v>17</v>
      </c>
      <c r="AC18" s="22" t="s">
        <v>17</v>
      </c>
      <c r="AD18" s="22" t="s">
        <v>17</v>
      </c>
      <c r="AE18" s="22" t="s">
        <v>17</v>
      </c>
      <c r="AF18" s="22" t="s">
        <v>17</v>
      </c>
      <c r="AG18" s="22" t="s">
        <v>17</v>
      </c>
      <c r="AH18" s="22" t="s">
        <v>17</v>
      </c>
      <c r="AI18" s="13">
        <f t="shared" si="0"/>
        <v>1</v>
      </c>
      <c r="AK18" s="155"/>
      <c r="AL18" s="155"/>
      <c r="AM18" s="155"/>
      <c r="AN18" s="155"/>
      <c r="AO18" s="155"/>
    </row>
    <row r="19" spans="1:41" ht="15.75" customHeight="1" x14ac:dyDescent="0.3">
      <c r="A19" s="217" t="s">
        <v>35</v>
      </c>
      <c r="B19" s="218"/>
      <c r="C19" s="219"/>
      <c r="D19" s="75" t="s">
        <v>17</v>
      </c>
      <c r="E19" s="75" t="s">
        <v>17</v>
      </c>
      <c r="F19" s="23" t="s">
        <v>14</v>
      </c>
      <c r="G19" s="23" t="s">
        <v>14</v>
      </c>
      <c r="H19" s="23" t="s">
        <v>14</v>
      </c>
      <c r="I19" s="23" t="s">
        <v>14</v>
      </c>
      <c r="J19" s="23" t="s">
        <v>14</v>
      </c>
      <c r="K19" s="23" t="s">
        <v>14</v>
      </c>
      <c r="L19" s="23" t="s">
        <v>14</v>
      </c>
      <c r="M19" s="23" t="s">
        <v>14</v>
      </c>
      <c r="N19" s="23" t="s">
        <v>14</v>
      </c>
      <c r="O19" s="23" t="s">
        <v>14</v>
      </c>
      <c r="P19" s="23" t="s">
        <v>14</v>
      </c>
      <c r="Q19" s="23" t="s">
        <v>14</v>
      </c>
      <c r="R19" s="23" t="s">
        <v>14</v>
      </c>
      <c r="S19" s="23" t="s">
        <v>14</v>
      </c>
      <c r="T19" s="23" t="s">
        <v>14</v>
      </c>
      <c r="U19" s="23" t="s">
        <v>17</v>
      </c>
      <c r="V19" s="23" t="s">
        <v>17</v>
      </c>
      <c r="W19" s="23" t="s">
        <v>17</v>
      </c>
      <c r="X19" s="23" t="s">
        <v>17</v>
      </c>
      <c r="Y19" s="23" t="s">
        <v>17</v>
      </c>
      <c r="Z19" s="23" t="s">
        <v>17</v>
      </c>
      <c r="AA19" s="23" t="s">
        <v>17</v>
      </c>
      <c r="AB19" s="23" t="s">
        <v>17</v>
      </c>
      <c r="AC19" s="23" t="s">
        <v>17</v>
      </c>
      <c r="AD19" s="23" t="s">
        <v>17</v>
      </c>
      <c r="AE19" s="23" t="s">
        <v>17</v>
      </c>
      <c r="AF19" s="23" t="s">
        <v>17</v>
      </c>
      <c r="AG19" s="23" t="s">
        <v>17</v>
      </c>
      <c r="AH19" s="23" t="s">
        <v>17</v>
      </c>
      <c r="AI19" s="21">
        <f t="shared" si="0"/>
        <v>1</v>
      </c>
      <c r="AK19" s="155"/>
      <c r="AL19" s="155"/>
      <c r="AM19" s="155"/>
      <c r="AN19" s="155"/>
      <c r="AO19" s="155"/>
    </row>
    <row r="20" spans="1:41" ht="15.75" customHeight="1" x14ac:dyDescent="0.3">
      <c r="A20" s="217" t="s">
        <v>36</v>
      </c>
      <c r="B20" s="218"/>
      <c r="C20" s="219"/>
      <c r="D20" s="75" t="s">
        <v>17</v>
      </c>
      <c r="E20" s="75" t="s">
        <v>17</v>
      </c>
      <c r="F20" s="23" t="s">
        <v>14</v>
      </c>
      <c r="G20" s="23" t="s">
        <v>14</v>
      </c>
      <c r="H20" s="23" t="s">
        <v>14</v>
      </c>
      <c r="I20" s="23" t="s">
        <v>14</v>
      </c>
      <c r="J20" s="23" t="s">
        <v>14</v>
      </c>
      <c r="K20" s="23" t="s">
        <v>14</v>
      </c>
      <c r="L20" s="23" t="s">
        <v>14</v>
      </c>
      <c r="M20" s="23" t="s">
        <v>14</v>
      </c>
      <c r="N20" s="23" t="s">
        <v>14</v>
      </c>
      <c r="O20" s="23" t="s">
        <v>14</v>
      </c>
      <c r="P20" s="23" t="s">
        <v>14</v>
      </c>
      <c r="Q20" s="23" t="s">
        <v>14</v>
      </c>
      <c r="R20" s="23" t="s">
        <v>14</v>
      </c>
      <c r="S20" s="23" t="s">
        <v>14</v>
      </c>
      <c r="T20" s="23" t="s">
        <v>14</v>
      </c>
      <c r="U20" s="23" t="s">
        <v>17</v>
      </c>
      <c r="V20" s="23" t="s">
        <v>17</v>
      </c>
      <c r="W20" s="23" t="s">
        <v>17</v>
      </c>
      <c r="X20" s="23" t="s">
        <v>17</v>
      </c>
      <c r="Y20" s="23" t="s">
        <v>17</v>
      </c>
      <c r="Z20" s="23" t="s">
        <v>17</v>
      </c>
      <c r="AA20" s="23" t="s">
        <v>17</v>
      </c>
      <c r="AB20" s="23" t="s">
        <v>17</v>
      </c>
      <c r="AC20" s="23" t="s">
        <v>17</v>
      </c>
      <c r="AD20" s="23" t="s">
        <v>17</v>
      </c>
      <c r="AE20" s="23" t="s">
        <v>17</v>
      </c>
      <c r="AF20" s="23" t="s">
        <v>17</v>
      </c>
      <c r="AG20" s="23" t="s">
        <v>17</v>
      </c>
      <c r="AH20" s="23" t="s">
        <v>17</v>
      </c>
      <c r="AI20" s="21">
        <f t="shared" si="0"/>
        <v>1</v>
      </c>
      <c r="AK20" s="155"/>
      <c r="AL20" s="155"/>
      <c r="AM20" s="155"/>
      <c r="AN20" s="155"/>
      <c r="AO20" s="155"/>
    </row>
    <row r="21" spans="1:41" ht="15.75" customHeight="1" x14ac:dyDescent="0.3">
      <c r="A21" s="205" t="s">
        <v>37</v>
      </c>
      <c r="B21" s="206"/>
      <c r="C21" s="207"/>
      <c r="D21" s="73" t="s">
        <v>17</v>
      </c>
      <c r="E21" s="73" t="s">
        <v>17</v>
      </c>
      <c r="F21" s="14" t="s">
        <v>14</v>
      </c>
      <c r="G21" s="14" t="s">
        <v>14</v>
      </c>
      <c r="H21" s="14" t="s">
        <v>14</v>
      </c>
      <c r="I21" s="14" t="s">
        <v>14</v>
      </c>
      <c r="J21" s="14" t="s">
        <v>14</v>
      </c>
      <c r="K21" s="14" t="s">
        <v>14</v>
      </c>
      <c r="L21" s="14" t="s">
        <v>14</v>
      </c>
      <c r="M21" s="14" t="s">
        <v>14</v>
      </c>
      <c r="N21" s="14" t="s">
        <v>14</v>
      </c>
      <c r="O21" s="14" t="s">
        <v>14</v>
      </c>
      <c r="P21" s="14" t="s">
        <v>14</v>
      </c>
      <c r="Q21" s="14" t="s">
        <v>14</v>
      </c>
      <c r="R21" s="14" t="s">
        <v>14</v>
      </c>
      <c r="S21" s="14" t="s">
        <v>14</v>
      </c>
      <c r="T21" s="14" t="s">
        <v>14</v>
      </c>
      <c r="U21" s="14" t="s">
        <v>17</v>
      </c>
      <c r="V21" s="14" t="s">
        <v>17</v>
      </c>
      <c r="W21" s="14" t="s">
        <v>17</v>
      </c>
      <c r="X21" s="14" t="s">
        <v>17</v>
      </c>
      <c r="Y21" s="14" t="s">
        <v>17</v>
      </c>
      <c r="Z21" s="14" t="s">
        <v>17</v>
      </c>
      <c r="AA21" s="14" t="s">
        <v>17</v>
      </c>
      <c r="AB21" s="14" t="s">
        <v>17</v>
      </c>
      <c r="AC21" s="14" t="s">
        <v>17</v>
      </c>
      <c r="AD21" s="14" t="s">
        <v>17</v>
      </c>
      <c r="AE21" s="14" t="s">
        <v>17</v>
      </c>
      <c r="AF21" s="14" t="s">
        <v>17</v>
      </c>
      <c r="AG21" s="14" t="s">
        <v>17</v>
      </c>
      <c r="AH21" s="14" t="s">
        <v>17</v>
      </c>
      <c r="AI21" s="17">
        <f t="shared" si="0"/>
        <v>1</v>
      </c>
      <c r="AK21" s="155"/>
      <c r="AL21" s="155"/>
      <c r="AM21" s="155"/>
      <c r="AN21" s="155"/>
      <c r="AO21" s="155"/>
    </row>
    <row r="22" spans="1:41" ht="15.75" customHeight="1" x14ac:dyDescent="0.3">
      <c r="A22" s="211" t="s">
        <v>38</v>
      </c>
      <c r="B22" s="212"/>
      <c r="C22" s="213"/>
      <c r="D22" s="24" t="s">
        <v>14</v>
      </c>
      <c r="E22" s="76" t="s">
        <v>14</v>
      </c>
      <c r="F22" s="76" t="s">
        <v>19</v>
      </c>
      <c r="G22" s="76" t="s">
        <v>19</v>
      </c>
      <c r="H22" s="76" t="s">
        <v>14</v>
      </c>
      <c r="I22" s="76" t="s">
        <v>19</v>
      </c>
      <c r="J22" s="76" t="s">
        <v>19</v>
      </c>
      <c r="K22" s="76" t="s">
        <v>19</v>
      </c>
      <c r="L22" s="76" t="s">
        <v>19</v>
      </c>
      <c r="M22" s="76" t="s">
        <v>19</v>
      </c>
      <c r="N22" s="76" t="s">
        <v>19</v>
      </c>
      <c r="O22" s="76" t="s">
        <v>19</v>
      </c>
      <c r="P22" s="76" t="s">
        <v>19</v>
      </c>
      <c r="Q22" s="76" t="s">
        <v>19</v>
      </c>
      <c r="R22" s="76" t="s">
        <v>14</v>
      </c>
      <c r="S22" s="76" t="s">
        <v>14</v>
      </c>
      <c r="T22" s="76" t="s">
        <v>14</v>
      </c>
      <c r="U22" s="76" t="s">
        <v>19</v>
      </c>
      <c r="V22" s="76" t="s">
        <v>19</v>
      </c>
      <c r="W22" s="76" t="s">
        <v>19</v>
      </c>
      <c r="X22" s="76" t="s">
        <v>19</v>
      </c>
      <c r="Y22" s="76" t="s">
        <v>19</v>
      </c>
      <c r="Z22" s="76" t="s">
        <v>19</v>
      </c>
      <c r="AA22" s="76" t="s">
        <v>19</v>
      </c>
      <c r="AB22" s="76" t="s">
        <v>14</v>
      </c>
      <c r="AC22" s="76" t="s">
        <v>14</v>
      </c>
      <c r="AD22" s="76" t="s">
        <v>14</v>
      </c>
      <c r="AE22" s="24" t="s">
        <v>19</v>
      </c>
      <c r="AF22" s="24" t="s">
        <v>19</v>
      </c>
      <c r="AG22" s="24" t="s">
        <v>19</v>
      </c>
      <c r="AH22" s="24" t="s">
        <v>19</v>
      </c>
      <c r="AI22" s="19">
        <f t="shared" si="0"/>
        <v>0.29032258064516131</v>
      </c>
      <c r="AK22" s="155"/>
      <c r="AL22" s="155"/>
      <c r="AM22" s="155"/>
      <c r="AN22" s="155"/>
      <c r="AO22" s="155"/>
    </row>
    <row r="23" spans="1:41" ht="15.75" customHeight="1" x14ac:dyDescent="0.3">
      <c r="A23" s="214" t="s">
        <v>39</v>
      </c>
      <c r="B23" s="215"/>
      <c r="C23" s="216"/>
      <c r="D23" s="109" t="s">
        <v>17</v>
      </c>
      <c r="E23" s="22" t="s">
        <v>19</v>
      </c>
      <c r="F23" s="22" t="s">
        <v>19</v>
      </c>
      <c r="G23" s="22" t="s">
        <v>19</v>
      </c>
      <c r="H23" s="22" t="s">
        <v>19</v>
      </c>
      <c r="I23" s="22" t="s">
        <v>19</v>
      </c>
      <c r="J23" s="22" t="s">
        <v>19</v>
      </c>
      <c r="K23" s="22" t="s">
        <v>19</v>
      </c>
      <c r="L23" s="22" t="s">
        <v>19</v>
      </c>
      <c r="M23" s="22" t="s">
        <v>19</v>
      </c>
      <c r="N23" s="22" t="s">
        <v>19</v>
      </c>
      <c r="O23" s="22" t="s">
        <v>19</v>
      </c>
      <c r="P23" s="22" t="s">
        <v>19</v>
      </c>
      <c r="Q23" s="22" t="s">
        <v>19</v>
      </c>
      <c r="R23" s="22" t="s">
        <v>17</v>
      </c>
      <c r="S23" s="22" t="s">
        <v>17</v>
      </c>
      <c r="T23" s="22" t="s">
        <v>17</v>
      </c>
      <c r="U23" s="22" t="s">
        <v>17</v>
      </c>
      <c r="V23" s="22" t="s">
        <v>17</v>
      </c>
      <c r="W23" s="22" t="s">
        <v>17</v>
      </c>
      <c r="X23" s="22" t="s">
        <v>19</v>
      </c>
      <c r="Y23" s="22" t="s">
        <v>19</v>
      </c>
      <c r="Z23" s="22" t="s">
        <v>19</v>
      </c>
      <c r="AA23" s="22" t="s">
        <v>19</v>
      </c>
      <c r="AB23" s="22" t="s">
        <v>19</v>
      </c>
      <c r="AC23" s="22" t="s">
        <v>19</v>
      </c>
      <c r="AD23" s="22" t="s">
        <v>19</v>
      </c>
      <c r="AE23" s="74" t="s">
        <v>17</v>
      </c>
      <c r="AF23" s="74" t="s">
        <v>17</v>
      </c>
      <c r="AG23" s="74" t="s">
        <v>19</v>
      </c>
      <c r="AH23" s="74" t="s">
        <v>19</v>
      </c>
      <c r="AI23" s="13">
        <f t="shared" si="0"/>
        <v>0.29032258064516131</v>
      </c>
      <c r="AK23" s="155"/>
      <c r="AL23" s="155"/>
      <c r="AM23" s="155"/>
      <c r="AN23" s="155"/>
      <c r="AO23" s="155"/>
    </row>
    <row r="24" spans="1:41" ht="15.75" customHeight="1" x14ac:dyDescent="0.3">
      <c r="A24" s="205" t="s">
        <v>40</v>
      </c>
      <c r="B24" s="206"/>
      <c r="C24" s="207"/>
      <c r="D24" s="110" t="s">
        <v>17</v>
      </c>
      <c r="E24" s="14" t="s">
        <v>19</v>
      </c>
      <c r="F24" s="14" t="s">
        <v>19</v>
      </c>
      <c r="G24" s="14" t="s">
        <v>19</v>
      </c>
      <c r="H24" s="14" t="s">
        <v>19</v>
      </c>
      <c r="I24" s="14" t="s">
        <v>19</v>
      </c>
      <c r="J24" s="14" t="s">
        <v>19</v>
      </c>
      <c r="K24" s="14" t="s">
        <v>19</v>
      </c>
      <c r="L24" s="14" t="s">
        <v>19</v>
      </c>
      <c r="M24" s="14" t="s">
        <v>19</v>
      </c>
      <c r="N24" s="14" t="s">
        <v>19</v>
      </c>
      <c r="O24" s="14" t="s">
        <v>19</v>
      </c>
      <c r="P24" s="14" t="s">
        <v>19</v>
      </c>
      <c r="Q24" s="14" t="s">
        <v>19</v>
      </c>
      <c r="R24" s="14" t="s">
        <v>17</v>
      </c>
      <c r="S24" s="14" t="s">
        <v>17</v>
      </c>
      <c r="T24" s="14" t="s">
        <v>17</v>
      </c>
      <c r="U24" s="14" t="s">
        <v>17</v>
      </c>
      <c r="V24" s="14" t="s">
        <v>17</v>
      </c>
      <c r="W24" s="14" t="s">
        <v>17</v>
      </c>
      <c r="X24" s="14" t="s">
        <v>19</v>
      </c>
      <c r="Y24" s="14" t="s">
        <v>19</v>
      </c>
      <c r="Z24" s="14" t="s">
        <v>19</v>
      </c>
      <c r="AA24" s="14" t="s">
        <v>19</v>
      </c>
      <c r="AB24" s="14" t="s">
        <v>19</v>
      </c>
      <c r="AC24" s="14" t="s">
        <v>19</v>
      </c>
      <c r="AD24" s="14" t="s">
        <v>19</v>
      </c>
      <c r="AE24" s="73" t="s">
        <v>17</v>
      </c>
      <c r="AF24" s="73" t="s">
        <v>17</v>
      </c>
      <c r="AG24" s="73" t="s">
        <v>19</v>
      </c>
      <c r="AH24" s="73" t="s">
        <v>19</v>
      </c>
      <c r="AI24" s="17">
        <f t="shared" si="0"/>
        <v>0.29032258064516131</v>
      </c>
      <c r="AK24" s="155"/>
      <c r="AL24" s="155"/>
      <c r="AM24" s="155"/>
      <c r="AN24" s="155"/>
      <c r="AO24" s="155"/>
    </row>
    <row r="25" spans="1:41" ht="15.75" customHeight="1" x14ac:dyDescent="0.3">
      <c r="A25" s="211" t="s">
        <v>41</v>
      </c>
      <c r="B25" s="212"/>
      <c r="C25" s="213"/>
      <c r="D25" s="26" t="s">
        <v>17</v>
      </c>
      <c r="E25" s="90" t="s">
        <v>17</v>
      </c>
      <c r="F25" s="90" t="s">
        <v>17</v>
      </c>
      <c r="G25" s="90" t="s">
        <v>17</v>
      </c>
      <c r="H25" s="90" t="s">
        <v>17</v>
      </c>
      <c r="I25" s="90" t="s">
        <v>17</v>
      </c>
      <c r="J25" s="90" t="s">
        <v>17</v>
      </c>
      <c r="K25" s="90" t="s">
        <v>17</v>
      </c>
      <c r="L25" s="90" t="s">
        <v>17</v>
      </c>
      <c r="M25" s="90" t="s">
        <v>17</v>
      </c>
      <c r="N25" s="90" t="s">
        <v>17</v>
      </c>
      <c r="O25" s="90" t="s">
        <v>17</v>
      </c>
      <c r="P25" s="90" t="s">
        <v>17</v>
      </c>
      <c r="Q25" s="90" t="s">
        <v>14</v>
      </c>
      <c r="R25" s="90" t="s">
        <v>14</v>
      </c>
      <c r="S25" s="90" t="s">
        <v>17</v>
      </c>
      <c r="T25" s="90" t="s">
        <v>17</v>
      </c>
      <c r="U25" s="90" t="s">
        <v>17</v>
      </c>
      <c r="V25" s="90" t="s">
        <v>17</v>
      </c>
      <c r="W25" s="90" t="s">
        <v>17</v>
      </c>
      <c r="X25" s="90" t="s">
        <v>17</v>
      </c>
      <c r="Y25" s="90" t="s">
        <v>17</v>
      </c>
      <c r="Z25" s="90" t="s">
        <v>14</v>
      </c>
      <c r="AA25" s="90" t="s">
        <v>14</v>
      </c>
      <c r="AB25" s="90" t="s">
        <v>17</v>
      </c>
      <c r="AC25" s="90" t="s">
        <v>17</v>
      </c>
      <c r="AD25" s="90" t="s">
        <v>17</v>
      </c>
      <c r="AE25" s="90" t="s">
        <v>17</v>
      </c>
      <c r="AF25" s="90" t="s">
        <v>17</v>
      </c>
      <c r="AG25" s="90" t="s">
        <v>17</v>
      </c>
      <c r="AH25" s="90" t="s">
        <v>17</v>
      </c>
      <c r="AI25" s="19">
        <f t="shared" si="0"/>
        <v>1</v>
      </c>
      <c r="AK25" s="155"/>
      <c r="AL25" s="155"/>
      <c r="AM25" s="155"/>
      <c r="AN25" s="155"/>
      <c r="AO25" s="155"/>
    </row>
    <row r="26" spans="1:41" ht="15.75" customHeight="1" thickBot="1" x14ac:dyDescent="0.35">
      <c r="A26" s="211" t="s">
        <v>42</v>
      </c>
      <c r="B26" s="212"/>
      <c r="C26" s="213"/>
      <c r="D26" s="76" t="s">
        <v>17</v>
      </c>
      <c r="E26" s="76" t="s">
        <v>17</v>
      </c>
      <c r="F26" s="76" t="s">
        <v>17</v>
      </c>
      <c r="G26" s="76" t="s">
        <v>17</v>
      </c>
      <c r="H26" s="76" t="s">
        <v>17</v>
      </c>
      <c r="I26" s="76" t="s">
        <v>17</v>
      </c>
      <c r="J26" s="76" t="s">
        <v>14</v>
      </c>
      <c r="K26" s="76" t="s">
        <v>14</v>
      </c>
      <c r="L26" s="76" t="s">
        <v>14</v>
      </c>
      <c r="M26" s="76" t="s">
        <v>14</v>
      </c>
      <c r="N26" s="76" t="s">
        <v>14</v>
      </c>
      <c r="O26" s="76" t="s">
        <v>14</v>
      </c>
      <c r="P26" s="76" t="s">
        <v>14</v>
      </c>
      <c r="Q26" s="76" t="s">
        <v>14</v>
      </c>
      <c r="R26" s="76" t="s">
        <v>14</v>
      </c>
      <c r="S26" s="76" t="s">
        <v>17</v>
      </c>
      <c r="T26" s="76" t="s">
        <v>17</v>
      </c>
      <c r="U26" s="76" t="s">
        <v>17</v>
      </c>
      <c r="V26" s="76" t="s">
        <v>17</v>
      </c>
      <c r="W26" s="76" t="s">
        <v>17</v>
      </c>
      <c r="X26" s="76" t="s">
        <v>17</v>
      </c>
      <c r="Y26" s="76" t="s">
        <v>17</v>
      </c>
      <c r="Z26" s="76" t="s">
        <v>14</v>
      </c>
      <c r="AA26" s="76" t="s">
        <v>14</v>
      </c>
      <c r="AB26" s="76" t="s">
        <v>17</v>
      </c>
      <c r="AC26" s="76" t="s">
        <v>17</v>
      </c>
      <c r="AD26" s="76" t="s">
        <v>17</v>
      </c>
      <c r="AE26" s="76" t="s">
        <v>17</v>
      </c>
      <c r="AF26" s="76" t="s">
        <v>17</v>
      </c>
      <c r="AG26" s="76" t="s">
        <v>17</v>
      </c>
      <c r="AH26" s="76" t="s">
        <v>17</v>
      </c>
      <c r="AI26" s="19">
        <f t="shared" si="0"/>
        <v>1</v>
      </c>
      <c r="AK26" s="155"/>
      <c r="AL26" s="155"/>
      <c r="AM26" s="155"/>
      <c r="AN26" s="155"/>
      <c r="AO26" s="155"/>
    </row>
    <row r="27" spans="1:41" ht="15.75" customHeight="1" x14ac:dyDescent="0.3">
      <c r="A27" s="208" t="s">
        <v>43</v>
      </c>
      <c r="B27" s="209"/>
      <c r="C27" s="210"/>
      <c r="D27" s="27" t="s">
        <v>12</v>
      </c>
      <c r="E27" s="72" t="s">
        <v>12</v>
      </c>
      <c r="F27" s="72" t="s">
        <v>12</v>
      </c>
      <c r="G27" s="72" t="s">
        <v>12</v>
      </c>
      <c r="H27" s="72" t="s">
        <v>12</v>
      </c>
      <c r="I27" s="72" t="s">
        <v>12</v>
      </c>
      <c r="J27" s="72" t="s">
        <v>12</v>
      </c>
      <c r="K27" s="72" t="s">
        <v>12</v>
      </c>
      <c r="L27" s="72" t="s">
        <v>12</v>
      </c>
      <c r="M27" s="72" t="s">
        <v>12</v>
      </c>
      <c r="N27" s="72" t="s">
        <v>12</v>
      </c>
      <c r="O27" s="72" t="s">
        <v>12</v>
      </c>
      <c r="P27" s="72" t="s">
        <v>12</v>
      </c>
      <c r="Q27" s="72" t="s">
        <v>12</v>
      </c>
      <c r="R27" s="72" t="s">
        <v>12</v>
      </c>
      <c r="S27" s="72" t="s">
        <v>12</v>
      </c>
      <c r="T27" s="72" t="s">
        <v>13</v>
      </c>
      <c r="U27" s="72" t="s">
        <v>13</v>
      </c>
      <c r="V27" s="72" t="s">
        <v>13</v>
      </c>
      <c r="W27" s="72" t="s">
        <v>13</v>
      </c>
      <c r="X27" s="72" t="s">
        <v>13</v>
      </c>
      <c r="Y27" s="72" t="s">
        <v>12</v>
      </c>
      <c r="Z27" s="72" t="s">
        <v>14</v>
      </c>
      <c r="AA27" s="72" t="s">
        <v>14</v>
      </c>
      <c r="AB27" s="72" t="s">
        <v>13</v>
      </c>
      <c r="AC27" s="72" t="s">
        <v>13</v>
      </c>
      <c r="AD27" s="72" t="s">
        <v>13</v>
      </c>
      <c r="AE27" s="27" t="s">
        <v>12</v>
      </c>
      <c r="AF27" s="27" t="s">
        <v>12</v>
      </c>
      <c r="AG27" s="27" t="s">
        <v>12</v>
      </c>
      <c r="AH27" s="27" t="s">
        <v>12</v>
      </c>
      <c r="AI27" s="13">
        <f t="shared" si="0"/>
        <v>1</v>
      </c>
      <c r="AK27" s="168" t="s">
        <v>44</v>
      </c>
      <c r="AL27" s="153" t="s">
        <v>45</v>
      </c>
      <c r="AM27" s="169" t="s">
        <v>8</v>
      </c>
      <c r="AN27" s="170" t="s">
        <v>46</v>
      </c>
      <c r="AO27" s="171" t="s">
        <v>47</v>
      </c>
    </row>
    <row r="28" spans="1:41" ht="15.75" customHeight="1" x14ac:dyDescent="0.3">
      <c r="A28" s="223" t="s">
        <v>48</v>
      </c>
      <c r="B28" s="224"/>
      <c r="C28" s="225"/>
      <c r="D28" s="28">
        <v>3</v>
      </c>
      <c r="E28" s="28">
        <v>2</v>
      </c>
      <c r="F28" s="28">
        <v>3</v>
      </c>
      <c r="G28" s="28">
        <v>3</v>
      </c>
      <c r="H28" s="28">
        <v>3</v>
      </c>
      <c r="I28" s="28">
        <v>3</v>
      </c>
      <c r="J28" s="28">
        <v>2</v>
      </c>
      <c r="K28" s="28">
        <v>2</v>
      </c>
      <c r="L28" s="28">
        <v>2</v>
      </c>
      <c r="M28" s="28">
        <v>2</v>
      </c>
      <c r="N28" s="28">
        <v>2</v>
      </c>
      <c r="O28" s="28">
        <v>2</v>
      </c>
      <c r="P28" s="28">
        <v>2</v>
      </c>
      <c r="Q28" s="28">
        <v>2</v>
      </c>
      <c r="R28" s="28">
        <v>2</v>
      </c>
      <c r="S28" s="28">
        <v>3</v>
      </c>
      <c r="T28" s="28">
        <v>3</v>
      </c>
      <c r="U28" s="28">
        <v>3</v>
      </c>
      <c r="V28" s="28">
        <v>2</v>
      </c>
      <c r="W28" s="28">
        <v>2</v>
      </c>
      <c r="X28" s="28">
        <v>2</v>
      </c>
      <c r="Y28" s="28">
        <v>2</v>
      </c>
      <c r="Z28" s="28">
        <v>2</v>
      </c>
      <c r="AA28" s="28">
        <v>2</v>
      </c>
      <c r="AB28" s="28">
        <v>2</v>
      </c>
      <c r="AC28" s="28">
        <v>2.5</v>
      </c>
      <c r="AD28" s="28">
        <v>2.5</v>
      </c>
      <c r="AE28" s="28">
        <v>2</v>
      </c>
      <c r="AF28" s="28">
        <v>2</v>
      </c>
      <c r="AG28" s="28">
        <v>2</v>
      </c>
      <c r="AH28" s="28">
        <v>2</v>
      </c>
      <c r="AI28" s="17">
        <f>IF(COUNTA(D28:AH28)&gt;0,(COUNTA(D28:AH28)-COUNTIF(D28:AH28,"NB")-COUNTIF(D28:AH28,"DN")-COUNTIF(D28:AH28,"An")-COUNTIF(D28:AH28,"NB^")-COUNTIF(D28:AH28,0))/COUNTA(D28:AH28),"")</f>
        <v>1</v>
      </c>
      <c r="AK28" s="172" t="s">
        <v>52</v>
      </c>
      <c r="AL28" s="173">
        <f>COUNTIFS(D28:AH28,"&lt;&gt;"&amp;AL32)</f>
        <v>31</v>
      </c>
      <c r="AM28" s="174">
        <f>AL28/AL31</f>
        <v>1</v>
      </c>
      <c r="AN28" s="175">
        <f>COUNTIFS(D28:AH28,AM33)</f>
        <v>0</v>
      </c>
      <c r="AO28" s="176">
        <f>AN28/AL31</f>
        <v>0</v>
      </c>
    </row>
    <row r="29" spans="1:41" ht="15.75" customHeight="1" thickBot="1" x14ac:dyDescent="0.35">
      <c r="A29" s="220" t="s">
        <v>53</v>
      </c>
      <c r="B29" s="221"/>
      <c r="C29" s="222"/>
      <c r="D29" s="114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 t="s">
        <v>172</v>
      </c>
      <c r="K29" s="29" t="s">
        <v>169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 t="s">
        <v>173</v>
      </c>
      <c r="R29" s="29">
        <v>0</v>
      </c>
      <c r="S29" s="29">
        <v>0</v>
      </c>
      <c r="T29" s="29" t="s">
        <v>173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  <c r="AE29" s="78">
        <v>0</v>
      </c>
      <c r="AF29" s="78">
        <v>0</v>
      </c>
      <c r="AG29" s="78">
        <v>0</v>
      </c>
      <c r="AH29" s="78"/>
      <c r="AI29" s="19">
        <f>IF(COUNTA(D29:AH29)&gt;0,(COUNTA(D29:AH29)-COUNTIF(D29:AH29,"NB")-COUNTIF(D29:AH29,"DN")-COUNTIF(D29:AH29,"An")-COUNTIF(D29:AH29,"NB^")-COUNTIF(D29:AH29,0))/COUNTA(D29:AH29),"")</f>
        <v>0.13333333333333333</v>
      </c>
      <c r="AK29" s="177" t="s">
        <v>55</v>
      </c>
      <c r="AL29" s="178">
        <f>COUNTIFS(D29:AH29,"&lt;&gt;"&amp;AL32)</f>
        <v>5</v>
      </c>
      <c r="AM29" s="179">
        <f>AL29/AL31</f>
        <v>0.16129032258064516</v>
      </c>
      <c r="AN29" s="180">
        <f>COUNTIFS(D29:AH29,AL32)</f>
        <v>26</v>
      </c>
      <c r="AO29" s="181">
        <f>AN29/AL31</f>
        <v>0.83870967741935487</v>
      </c>
    </row>
    <row r="30" spans="1:41" ht="15.75" customHeight="1" x14ac:dyDescent="0.3">
      <c r="A30" s="232" t="s">
        <v>56</v>
      </c>
      <c r="B30" s="233"/>
      <c r="C30" s="234"/>
      <c r="D30" s="79" t="s">
        <v>14</v>
      </c>
      <c r="E30" s="79" t="s">
        <v>14</v>
      </c>
      <c r="F30" s="79" t="s">
        <v>14</v>
      </c>
      <c r="G30" s="79" t="s">
        <v>12</v>
      </c>
      <c r="H30" s="79" t="s">
        <v>12</v>
      </c>
      <c r="I30" s="79" t="s">
        <v>12</v>
      </c>
      <c r="J30" s="79" t="s">
        <v>12</v>
      </c>
      <c r="K30" s="79" t="s">
        <v>12</v>
      </c>
      <c r="L30" s="79" t="s">
        <v>12</v>
      </c>
      <c r="M30" s="79" t="s">
        <v>12</v>
      </c>
      <c r="N30" s="79" t="s">
        <v>12</v>
      </c>
      <c r="O30" s="79" t="s">
        <v>12</v>
      </c>
      <c r="P30" s="79" t="s">
        <v>12</v>
      </c>
      <c r="Q30" s="79" t="s">
        <v>12</v>
      </c>
      <c r="R30" s="79" t="s">
        <v>12</v>
      </c>
      <c r="S30" s="79" t="s">
        <v>12</v>
      </c>
      <c r="T30" s="79" t="s">
        <v>13</v>
      </c>
      <c r="U30" s="79" t="s">
        <v>13</v>
      </c>
      <c r="V30" s="79" t="s">
        <v>13</v>
      </c>
      <c r="W30" s="79" t="s">
        <v>13</v>
      </c>
      <c r="X30" s="79" t="s">
        <v>13</v>
      </c>
      <c r="Y30" s="79" t="s">
        <v>12</v>
      </c>
      <c r="Z30" s="79" t="s">
        <v>12</v>
      </c>
      <c r="AA30" s="79" t="s">
        <v>12</v>
      </c>
      <c r="AB30" s="79" t="s">
        <v>13</v>
      </c>
      <c r="AC30" s="79" t="s">
        <v>13</v>
      </c>
      <c r="AD30" s="79" t="s">
        <v>13</v>
      </c>
      <c r="AE30" s="79" t="s">
        <v>12</v>
      </c>
      <c r="AF30" s="79" t="s">
        <v>12</v>
      </c>
      <c r="AG30" s="79" t="s">
        <v>12</v>
      </c>
      <c r="AH30" s="79" t="s">
        <v>14</v>
      </c>
      <c r="AI30" s="19">
        <f>IF(COUNTA(D30:AH30)&gt;0,(COUNTA(D30:AH30)-COUNTIF(D30:AH30,"NB")-COUNTIF(D30:AH30,"DN")-COUNTIF(D30:AH30,"An")-COUNTIF(D30:AH30,"NB^")-COUNTIF(D30:AH30,0))/COUNTA(D30:AH30),"")</f>
        <v>1</v>
      </c>
      <c r="AK30" s="155"/>
      <c r="AL30" s="155"/>
      <c r="AM30" s="155"/>
      <c r="AN30" s="155"/>
      <c r="AO30" s="155"/>
    </row>
    <row r="31" spans="1:41" ht="15.75" customHeight="1" x14ac:dyDescent="0.3">
      <c r="A31" s="208" t="s">
        <v>57</v>
      </c>
      <c r="B31" s="209"/>
      <c r="C31" s="210"/>
      <c r="D31" s="72" t="s">
        <v>12</v>
      </c>
      <c r="E31" s="72" t="s">
        <v>12</v>
      </c>
      <c r="F31" s="72" t="s">
        <v>12</v>
      </c>
      <c r="G31" s="72" t="s">
        <v>12</v>
      </c>
      <c r="H31" s="72" t="s">
        <v>12</v>
      </c>
      <c r="I31" s="72" t="s">
        <v>12</v>
      </c>
      <c r="J31" s="72" t="s">
        <v>12</v>
      </c>
      <c r="K31" s="72" t="s">
        <v>12</v>
      </c>
      <c r="L31" s="72" t="s">
        <v>12</v>
      </c>
      <c r="M31" s="72" t="s">
        <v>12</v>
      </c>
      <c r="N31" s="72" t="s">
        <v>12</v>
      </c>
      <c r="O31" s="72" t="s">
        <v>12</v>
      </c>
      <c r="P31" s="72" t="s">
        <v>12</v>
      </c>
      <c r="Q31" s="72" t="s">
        <v>12</v>
      </c>
      <c r="R31" s="72" t="s">
        <v>12</v>
      </c>
      <c r="S31" s="72" t="s">
        <v>12</v>
      </c>
      <c r="T31" s="72" t="s">
        <v>13</v>
      </c>
      <c r="U31" s="72" t="s">
        <v>13</v>
      </c>
      <c r="V31" s="72" t="s">
        <v>13</v>
      </c>
      <c r="W31" s="72" t="s">
        <v>13</v>
      </c>
      <c r="X31" s="72" t="s">
        <v>13</v>
      </c>
      <c r="Y31" s="72" t="s">
        <v>12</v>
      </c>
      <c r="Z31" s="72" t="s">
        <v>12</v>
      </c>
      <c r="AA31" s="72" t="s">
        <v>12</v>
      </c>
      <c r="AB31" s="72" t="s">
        <v>13</v>
      </c>
      <c r="AC31" s="72" t="s">
        <v>13</v>
      </c>
      <c r="AD31" s="72" t="s">
        <v>13</v>
      </c>
      <c r="AE31" s="72" t="s">
        <v>12</v>
      </c>
      <c r="AF31" s="72" t="s">
        <v>12</v>
      </c>
      <c r="AG31" s="72" t="s">
        <v>12</v>
      </c>
      <c r="AH31" s="72" t="s">
        <v>12</v>
      </c>
      <c r="AI31" s="13">
        <f>IF(COUNTA(D31:AH31)&gt;0,(COUNTA(D31:AH31)-COUNTIF(D31:AH31,"NB")-COUNTIF(D31:AH31,"DN")-COUNTIF(D31:AH31,"An")-COUNTIF(D31:AH31,"NB^")-COUNTIF(D31:AH31,0))/COUNTA(D31:AH31),"")</f>
        <v>1</v>
      </c>
      <c r="AK31" s="167" t="s">
        <v>58</v>
      </c>
      <c r="AL31" s="155">
        <f>COUNTA(D28:AH28)</f>
        <v>31</v>
      </c>
      <c r="AM31" s="155"/>
      <c r="AN31" s="155"/>
      <c r="AO31" s="155"/>
    </row>
    <row r="32" spans="1:41" ht="15.75" customHeight="1" x14ac:dyDescent="0.3">
      <c r="A32" s="235" t="s">
        <v>59</v>
      </c>
      <c r="B32" s="236"/>
      <c r="C32" s="237"/>
      <c r="D32" s="80" t="s">
        <v>12</v>
      </c>
      <c r="E32" s="80" t="s">
        <v>12</v>
      </c>
      <c r="F32" s="80" t="s">
        <v>12</v>
      </c>
      <c r="G32" s="80" t="s">
        <v>12</v>
      </c>
      <c r="H32" s="80" t="s">
        <v>12</v>
      </c>
      <c r="I32" s="80" t="s">
        <v>12</v>
      </c>
      <c r="J32" s="80" t="s">
        <v>12</v>
      </c>
      <c r="K32" s="80" t="s">
        <v>12</v>
      </c>
      <c r="L32" s="80" t="s">
        <v>12</v>
      </c>
      <c r="M32" s="80" t="s">
        <v>12</v>
      </c>
      <c r="N32" s="80" t="s">
        <v>12</v>
      </c>
      <c r="O32" s="80" t="s">
        <v>12</v>
      </c>
      <c r="P32" s="80" t="s">
        <v>12</v>
      </c>
      <c r="Q32" s="80" t="s">
        <v>12</v>
      </c>
      <c r="R32" s="80" t="s">
        <v>12</v>
      </c>
      <c r="S32" s="80" t="s">
        <v>12</v>
      </c>
      <c r="T32" s="80" t="s">
        <v>13</v>
      </c>
      <c r="U32" s="80" t="s">
        <v>13</v>
      </c>
      <c r="V32" s="80" t="s">
        <v>13</v>
      </c>
      <c r="W32" s="80" t="s">
        <v>13</v>
      </c>
      <c r="X32" s="80" t="s">
        <v>13</v>
      </c>
      <c r="Y32" s="80" t="s">
        <v>12</v>
      </c>
      <c r="Z32" s="80" t="s">
        <v>12</v>
      </c>
      <c r="AA32" s="80" t="s">
        <v>12</v>
      </c>
      <c r="AB32" s="80" t="s">
        <v>13</v>
      </c>
      <c r="AC32" s="80" t="s">
        <v>13</v>
      </c>
      <c r="AD32" s="80" t="s">
        <v>13</v>
      </c>
      <c r="AE32" s="80" t="s">
        <v>12</v>
      </c>
      <c r="AF32" s="80" t="s">
        <v>14</v>
      </c>
      <c r="AG32" s="80" t="s">
        <v>14</v>
      </c>
      <c r="AH32" s="80" t="s">
        <v>14</v>
      </c>
      <c r="AI32" s="17">
        <f t="shared" si="0"/>
        <v>1</v>
      </c>
      <c r="AK32" s="167" t="s">
        <v>60</v>
      </c>
      <c r="AL32" s="155">
        <v>0</v>
      </c>
      <c r="AM32" s="155"/>
      <c r="AN32" s="155"/>
      <c r="AO32" s="155"/>
    </row>
    <row r="33" spans="1:44" ht="15.75" customHeight="1" x14ac:dyDescent="0.3">
      <c r="A33" s="211" t="s">
        <v>61</v>
      </c>
      <c r="B33" s="212"/>
      <c r="C33" s="213"/>
      <c r="D33" s="76" t="s">
        <v>17</v>
      </c>
      <c r="E33" s="76" t="s">
        <v>17</v>
      </c>
      <c r="F33" s="76" t="s">
        <v>17</v>
      </c>
      <c r="G33" s="76" t="s">
        <v>17</v>
      </c>
      <c r="H33" s="76" t="s">
        <v>17</v>
      </c>
      <c r="I33" s="76" t="s">
        <v>17</v>
      </c>
      <c r="J33" s="76" t="s">
        <v>17</v>
      </c>
      <c r="K33" s="76" t="s">
        <v>17</v>
      </c>
      <c r="L33" s="76" t="s">
        <v>17</v>
      </c>
      <c r="M33" s="76" t="s">
        <v>17</v>
      </c>
      <c r="N33" s="76" t="s">
        <v>17</v>
      </c>
      <c r="O33" s="76" t="s">
        <v>17</v>
      </c>
      <c r="P33" s="76" t="s">
        <v>17</v>
      </c>
      <c r="Q33" s="76" t="s">
        <v>17</v>
      </c>
      <c r="R33" s="76" t="s">
        <v>17</v>
      </c>
      <c r="S33" s="76" t="s">
        <v>17</v>
      </c>
      <c r="T33" s="76" t="s">
        <v>17</v>
      </c>
      <c r="U33" s="76" t="s">
        <v>17</v>
      </c>
      <c r="V33" s="76" t="s">
        <v>17</v>
      </c>
      <c r="W33" s="76" t="s">
        <v>17</v>
      </c>
      <c r="X33" s="76" t="s">
        <v>17</v>
      </c>
      <c r="Y33" s="76" t="s">
        <v>17</v>
      </c>
      <c r="Z33" s="76" t="s">
        <v>17</v>
      </c>
      <c r="AA33" s="76" t="s">
        <v>17</v>
      </c>
      <c r="AB33" s="76" t="s">
        <v>17</v>
      </c>
      <c r="AC33" s="76" t="s">
        <v>17</v>
      </c>
      <c r="AD33" s="76" t="s">
        <v>17</v>
      </c>
      <c r="AE33" s="25" t="s">
        <v>17</v>
      </c>
      <c r="AF33" s="25" t="s">
        <v>17</v>
      </c>
      <c r="AG33" s="25" t="s">
        <v>17</v>
      </c>
      <c r="AH33" s="25" t="s">
        <v>14</v>
      </c>
      <c r="AI33" s="19">
        <f t="shared" si="0"/>
        <v>1</v>
      </c>
    </row>
    <row r="34" spans="1:44" ht="15.75" customHeight="1" x14ac:dyDescent="0.3">
      <c r="A34" s="211" t="s">
        <v>62</v>
      </c>
      <c r="B34" s="212"/>
      <c r="C34" s="213"/>
      <c r="D34" s="76" t="s">
        <v>17</v>
      </c>
      <c r="E34" s="24" t="s">
        <v>17</v>
      </c>
      <c r="F34" s="24" t="s">
        <v>17</v>
      </c>
      <c r="G34" s="24" t="s">
        <v>17</v>
      </c>
      <c r="H34" s="24" t="s">
        <v>17</v>
      </c>
      <c r="I34" s="24" t="s">
        <v>17</v>
      </c>
      <c r="J34" s="24" t="s">
        <v>17</v>
      </c>
      <c r="K34" s="24" t="s">
        <v>17</v>
      </c>
      <c r="L34" s="24" t="s">
        <v>17</v>
      </c>
      <c r="M34" s="24" t="s">
        <v>17</v>
      </c>
      <c r="N34" s="24" t="s">
        <v>17</v>
      </c>
      <c r="O34" s="24" t="s">
        <v>17</v>
      </c>
      <c r="P34" s="24" t="s">
        <v>17</v>
      </c>
      <c r="Q34" s="24" t="s">
        <v>17</v>
      </c>
      <c r="R34" s="24" t="s">
        <v>17</v>
      </c>
      <c r="S34" s="24" t="s">
        <v>17</v>
      </c>
      <c r="T34" s="24" t="s">
        <v>17</v>
      </c>
      <c r="U34" s="24" t="s">
        <v>17</v>
      </c>
      <c r="V34" s="24" t="s">
        <v>17</v>
      </c>
      <c r="W34" s="24" t="s">
        <v>17</v>
      </c>
      <c r="X34" s="24" t="s">
        <v>17</v>
      </c>
      <c r="Y34" s="24" t="s">
        <v>17</v>
      </c>
      <c r="Z34" s="24" t="s">
        <v>17</v>
      </c>
      <c r="AA34" s="24" t="s">
        <v>17</v>
      </c>
      <c r="AB34" s="24" t="s">
        <v>17</v>
      </c>
      <c r="AC34" s="24" t="s">
        <v>17</v>
      </c>
      <c r="AD34" s="24" t="s">
        <v>17</v>
      </c>
      <c r="AE34" s="24" t="s">
        <v>17</v>
      </c>
      <c r="AF34" s="24" t="s">
        <v>19</v>
      </c>
      <c r="AG34" s="24" t="s">
        <v>19</v>
      </c>
      <c r="AH34" s="24" t="s">
        <v>19</v>
      </c>
      <c r="AI34" s="19">
        <f t="shared" si="0"/>
        <v>0.90322580645161288</v>
      </c>
    </row>
    <row r="35" spans="1:44" ht="15.75" customHeight="1" thickBot="1" x14ac:dyDescent="0.35">
      <c r="A35" s="238" t="s">
        <v>63</v>
      </c>
      <c r="B35" s="239"/>
      <c r="C35" s="240"/>
      <c r="D35" s="76" t="s">
        <v>17</v>
      </c>
      <c r="E35" s="14" t="s">
        <v>17</v>
      </c>
      <c r="F35" s="14" t="s">
        <v>17</v>
      </c>
      <c r="G35" s="14" t="s">
        <v>17</v>
      </c>
      <c r="H35" s="14" t="s">
        <v>17</v>
      </c>
      <c r="I35" s="14" t="s">
        <v>17</v>
      </c>
      <c r="J35" s="14" t="s">
        <v>17</v>
      </c>
      <c r="K35" s="14" t="s">
        <v>17</v>
      </c>
      <c r="L35" s="14" t="s">
        <v>17</v>
      </c>
      <c r="M35" s="14" t="s">
        <v>17</v>
      </c>
      <c r="N35" s="14" t="s">
        <v>17</v>
      </c>
      <c r="O35" s="14" t="s">
        <v>17</v>
      </c>
      <c r="P35" s="14" t="s">
        <v>17</v>
      </c>
      <c r="Q35" s="14" t="s">
        <v>17</v>
      </c>
      <c r="R35" s="14" t="s">
        <v>17</v>
      </c>
      <c r="S35" s="14" t="s">
        <v>17</v>
      </c>
      <c r="T35" s="14" t="s">
        <v>17</v>
      </c>
      <c r="U35" s="14" t="s">
        <v>17</v>
      </c>
      <c r="V35" s="14" t="s">
        <v>17</v>
      </c>
      <c r="W35" s="14" t="s">
        <v>17</v>
      </c>
      <c r="X35" s="14" t="s">
        <v>17</v>
      </c>
      <c r="Y35" s="14" t="s">
        <v>17</v>
      </c>
      <c r="Z35" s="14" t="s">
        <v>17</v>
      </c>
      <c r="AA35" s="14" t="s">
        <v>17</v>
      </c>
      <c r="AB35" s="14" t="s">
        <v>17</v>
      </c>
      <c r="AC35" s="14" t="s">
        <v>17</v>
      </c>
      <c r="AD35" s="14" t="s">
        <v>17</v>
      </c>
      <c r="AE35" s="85" t="s">
        <v>17</v>
      </c>
      <c r="AF35" s="85" t="s">
        <v>19</v>
      </c>
      <c r="AG35" s="85" t="s">
        <v>19</v>
      </c>
      <c r="AH35" s="85" t="s">
        <v>19</v>
      </c>
      <c r="AI35" s="87">
        <f t="shared" si="0"/>
        <v>0.90322580645161288</v>
      </c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>AB</v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>IF(AND(O5&gt;0,COUNTA(O6:O37)&gt;0,COUNTA(O6:O37)-COUNTIF(O6:O37,"NB")-COUNTIF(O30:O31, "0")=COUNTA(O6:O37)),"AB","")</f>
        <v/>
      </c>
      <c r="P38" s="37" t="str">
        <f>IF(AND(P5&gt;0,COUNTA(P6:P37)&gt;0,COUNTA(P6:P37)-COUNTIF(P6:P37,"NB")-COUNTIF(P30:P31, "0")=COUNTA(P6:P37)),"AB","")</f>
        <v/>
      </c>
      <c r="Q38" s="37" t="str">
        <f t="shared" si="1"/>
        <v/>
      </c>
      <c r="R38" s="37" t="str">
        <f t="shared" si="1"/>
        <v>AB</v>
      </c>
      <c r="S38" s="37" t="str">
        <f t="shared" si="1"/>
        <v/>
      </c>
      <c r="T38" s="37" t="str">
        <f t="shared" si="1"/>
        <v>AB</v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>IF(AND(AD5&gt;0,COUNTA(AD6:AD37)&gt;0,COUNTA(AD6:AD37)-COUNTIF(AD6:AD37,"NB")-COUNTIF(AD30:AD31, "0")=COUNTA(AD6:AD37)),"AB","")</f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>IF(AND(P5:P5&gt;0,COUNTA(P6:P35),COUNTIF(P6:P35,"NB")+COUNTIF(P6:P35,0)=COUNTA(P6:P35)),"ANB","")</f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>IF(AND(AD5:AD5&gt;0,COUNTA(AD6:AD35),COUNTIF(AD6:AD35,"NB")+COUNTIF(AD6:AD35,0)=COUNTA(AD6:AD35)),"ANB","")</f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3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28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</mergeCells>
  <conditionalFormatting sqref="D9:D24">
    <cfRule type="cellIs" dxfId="76" priority="28" operator="equal">
      <formula>0</formula>
    </cfRule>
    <cfRule type="cellIs" dxfId="75" priority="29" operator="equal">
      <formula>"B"</formula>
    </cfRule>
    <cfRule type="cellIs" dxfId="74" priority="30" operator="equal">
      <formula>"M"</formula>
    </cfRule>
    <cfRule type="cellIs" dxfId="73" priority="31" operator="equal">
      <formula>"NB"</formula>
    </cfRule>
  </conditionalFormatting>
  <conditionalFormatting sqref="D25:D26">
    <cfRule type="containsText" dxfId="72" priority="36" operator="containsText" text="NB">
      <formula>NOT(ISERROR(SEARCH("NB",D25)))</formula>
    </cfRule>
    <cfRule type="containsText" dxfId="71" priority="37" operator="containsText" text="M">
      <formula>NOT(ISERROR(SEARCH("M",D25)))</formula>
    </cfRule>
    <cfRule type="containsText" dxfId="70" priority="38" operator="containsText" text="B">
      <formula>NOT(ISERROR(SEARCH("B",D25)))</formula>
    </cfRule>
  </conditionalFormatting>
  <conditionalFormatting sqref="D27:D35">
    <cfRule type="cellIs" dxfId="69" priority="40" operator="equal">
      <formula>"B"</formula>
    </cfRule>
    <cfRule type="cellIs" dxfId="68" priority="42" operator="equal">
      <formula>"NB"</formula>
    </cfRule>
    <cfRule type="cellIs" dxfId="67" priority="41" operator="equal">
      <formula>"M"</formula>
    </cfRule>
    <cfRule type="cellIs" dxfId="66" priority="39" operator="equal">
      <formula>0</formula>
    </cfRule>
  </conditionalFormatting>
  <conditionalFormatting sqref="D8:AD8">
    <cfRule type="containsText" dxfId="65" priority="45" operator="containsText" text="B">
      <formula>NOT(ISERROR(SEARCH("B",D8)))</formula>
    </cfRule>
    <cfRule type="containsText" dxfId="64" priority="44" operator="containsText" text="M">
      <formula>NOT(ISERROR(SEARCH("M",D8)))</formula>
    </cfRule>
    <cfRule type="containsText" dxfId="63" priority="43" operator="containsText" text="NB">
      <formula>NOT(ISERROR(SEARCH("NB",D8)))</formula>
    </cfRule>
  </conditionalFormatting>
  <conditionalFormatting sqref="D6:AH7">
    <cfRule type="cellIs" dxfId="62" priority="24" operator="equal">
      <formula>0</formula>
    </cfRule>
    <cfRule type="cellIs" dxfId="61" priority="25" operator="equal">
      <formula>"B"</formula>
    </cfRule>
    <cfRule type="cellIs" dxfId="60" priority="26" operator="equal">
      <formula>"M"</formula>
    </cfRule>
    <cfRule type="cellIs" dxfId="59" priority="27" operator="equal">
      <formula>"NB"</formula>
    </cfRule>
  </conditionalFormatting>
  <conditionalFormatting sqref="E9:G35">
    <cfRule type="cellIs" dxfId="58" priority="16" operator="equal">
      <formula>0</formula>
    </cfRule>
    <cfRule type="cellIs" dxfId="57" priority="17" operator="equal">
      <formula>"B"</formula>
    </cfRule>
    <cfRule type="cellIs" dxfId="56" priority="18" operator="equal">
      <formula>"M"</formula>
    </cfRule>
  </conditionalFormatting>
  <conditionalFormatting sqref="E9:Q35">
    <cfRule type="cellIs" dxfId="55" priority="19" operator="equal">
      <formula>"NB"</formula>
    </cfRule>
  </conditionalFormatting>
  <conditionalFormatting sqref="H9:AH35 AE8:AH8 D36:AH37">
    <cfRule type="cellIs" dxfId="54" priority="98" operator="equal">
      <formula>0</formula>
    </cfRule>
  </conditionalFormatting>
  <conditionalFormatting sqref="L9:Q14 H9:K35 M27:Q35">
    <cfRule type="cellIs" dxfId="53" priority="100" operator="equal">
      <formula>"M"</formula>
    </cfRule>
    <cfRule type="cellIs" dxfId="52" priority="99" operator="equal">
      <formula>"B"</formula>
    </cfRule>
  </conditionalFormatting>
  <conditionalFormatting sqref="L9:Q35">
    <cfRule type="cellIs" dxfId="51" priority="68" operator="equal">
      <formula>"B"</formula>
    </cfRule>
    <cfRule type="cellIs" dxfId="50" priority="69" operator="equal">
      <formula>"M"</formula>
    </cfRule>
  </conditionalFormatting>
  <conditionalFormatting sqref="M23:Q26">
    <cfRule type="cellIs" dxfId="49" priority="66" operator="equal">
      <formula>"B"</formula>
    </cfRule>
    <cfRule type="cellIs" dxfId="48" priority="67" operator="equal">
      <formula>"M"</formula>
    </cfRule>
  </conditionalFormatting>
  <conditionalFormatting sqref="N15:Q22 L15:M27 N27:Q27">
    <cfRule type="cellIs" dxfId="47" priority="15" operator="equal">
      <formula>"M"</formula>
    </cfRule>
    <cfRule type="cellIs" dxfId="46" priority="14" operator="equal">
      <formula>"B"</formula>
    </cfRule>
  </conditionalFormatting>
  <conditionalFormatting sqref="R9:R22">
    <cfRule type="cellIs" dxfId="45" priority="9" operator="equal">
      <formula>"NB"</formula>
    </cfRule>
    <cfRule type="cellIs" dxfId="44" priority="8" operator="equal">
      <formula>"M"</formula>
    </cfRule>
    <cfRule type="cellIs" dxfId="43" priority="7" operator="equal">
      <formula>"B"</formula>
    </cfRule>
  </conditionalFormatting>
  <conditionalFormatting sqref="S9:AH21 AA25:AH26">
    <cfRule type="cellIs" dxfId="42" priority="50" operator="equal">
      <formula>"B"</formula>
    </cfRule>
    <cfRule type="cellIs" dxfId="41" priority="51" operator="equal">
      <formula>"M"</formula>
    </cfRule>
    <cfRule type="cellIs" dxfId="40" priority="52" operator="equal">
      <formula>"NB"</formula>
    </cfRule>
  </conditionalFormatting>
  <conditionalFormatting sqref="V22:AD35 R23:U35 AE9:AH35 S22:U22">
    <cfRule type="containsText" dxfId="39" priority="118" operator="containsText" text="NB">
      <formula>NOT(ISERROR(SEARCH("NB",R9)))</formula>
    </cfRule>
  </conditionalFormatting>
  <conditionalFormatting sqref="AA23:AB24 R23:Z35 AA27:AA35">
    <cfRule type="cellIs" dxfId="38" priority="70" operator="equal">
      <formula>"B"</formula>
    </cfRule>
    <cfRule type="cellIs" dxfId="37" priority="71" operator="equal">
      <formula>"M"</formula>
    </cfRule>
    <cfRule type="cellIs" dxfId="36" priority="72" operator="equal">
      <formula>"NB"</formula>
    </cfRule>
  </conditionalFormatting>
  <conditionalFormatting sqref="AB23:AD35">
    <cfRule type="cellIs" dxfId="35" priority="1" operator="equal">
      <formula>"B"</formula>
    </cfRule>
    <cfRule type="cellIs" dxfId="34" priority="3" operator="equal">
      <formula>"NB"</formula>
    </cfRule>
    <cfRule type="cellIs" dxfId="33" priority="2" operator="equal">
      <formula>"M"</formula>
    </cfRule>
  </conditionalFormatting>
  <conditionalFormatting sqref="AE8:AH8">
    <cfRule type="cellIs" dxfId="32" priority="122" operator="equal">
      <formula>"B"</formula>
    </cfRule>
    <cfRule type="cellIs" dxfId="31" priority="123" operator="equal">
      <formula>"M"</formula>
    </cfRule>
    <cfRule type="cellIs" dxfId="30" priority="124" operator="equal">
      <formula>"NB"</formula>
    </cfRule>
  </conditionalFormatting>
  <conditionalFormatting sqref="AE9:AH35 S22:U22 V22:AD35 R23:U35">
    <cfRule type="containsText" dxfId="29" priority="119" operator="containsText" text="M">
      <formula>NOT(ISERROR(SEARCH("M",R9)))</formula>
    </cfRule>
    <cfRule type="containsText" dxfId="28" priority="120" operator="containsText" text="B">
      <formula>NOT(ISERROR(SEARCH("B",R9)))</formula>
    </cfRule>
  </conditionalFormatting>
  <pageMargins left="0.75" right="0.75" top="1" bottom="1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R59"/>
  <sheetViews>
    <sheetView topLeftCell="E18" zoomScale="70" zoomScaleNormal="70" zoomScalePageLayoutView="90" workbookViewId="0">
      <selection activeCell="AG28" sqref="AG28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8.5546875" customWidth="1"/>
    <col min="35" max="35" width="9.44140625" style="3" bestFit="1" customWidth="1"/>
    <col min="36" max="36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174</v>
      </c>
    </row>
    <row r="4" spans="1:44" s="5" customFormat="1" ht="15.75" customHeight="1" x14ac:dyDescent="0.3">
      <c r="D4" s="5" t="s">
        <v>5</v>
      </c>
      <c r="G4" s="6"/>
      <c r="I4" s="5" t="s">
        <v>6</v>
      </c>
      <c r="J4" s="5" t="s">
        <v>6</v>
      </c>
      <c r="P4" s="5" t="s">
        <v>6</v>
      </c>
      <c r="Q4" s="5" t="s">
        <v>6</v>
      </c>
      <c r="W4" s="5" t="s">
        <v>6</v>
      </c>
      <c r="X4" s="5" t="s">
        <v>6</v>
      </c>
      <c r="AD4" s="5" t="s">
        <v>6</v>
      </c>
      <c r="AE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51" t="s">
        <v>9</v>
      </c>
      <c r="AK5" s="152" t="s">
        <v>10</v>
      </c>
      <c r="AL5" s="153">
        <f>SUM(AL10:AL13)</f>
        <v>653</v>
      </c>
      <c r="AM5" s="154">
        <f>AL5/AL8</f>
        <v>0.77738095238095239</v>
      </c>
      <c r="AN5" s="155"/>
      <c r="AO5"/>
      <c r="AP5"/>
      <c r="AQ5"/>
    </row>
    <row r="6" spans="1:44" ht="15.75" customHeight="1" x14ac:dyDescent="0.3">
      <c r="A6" s="208" t="s">
        <v>11</v>
      </c>
      <c r="B6" s="209"/>
      <c r="C6" s="210"/>
      <c r="D6" s="72" t="s">
        <v>14</v>
      </c>
      <c r="E6" s="130" t="s">
        <v>14</v>
      </c>
      <c r="F6" s="130" t="s">
        <v>14</v>
      </c>
      <c r="G6" s="130" t="s">
        <v>14</v>
      </c>
      <c r="H6" s="130" t="s">
        <v>14</v>
      </c>
      <c r="I6" s="130" t="s">
        <v>14</v>
      </c>
      <c r="J6" s="130" t="s">
        <v>14</v>
      </c>
      <c r="K6" s="130" t="s">
        <v>14</v>
      </c>
      <c r="L6" s="130" t="s">
        <v>13</v>
      </c>
      <c r="M6" s="130" t="s">
        <v>13</v>
      </c>
      <c r="N6" s="130" t="s">
        <v>6</v>
      </c>
      <c r="O6" s="130" t="s">
        <v>6</v>
      </c>
      <c r="P6" s="130" t="s">
        <v>13</v>
      </c>
      <c r="Q6" s="130" t="s">
        <v>13</v>
      </c>
      <c r="R6" s="130" t="s">
        <v>12</v>
      </c>
      <c r="S6" s="130" t="s">
        <v>12</v>
      </c>
      <c r="T6" s="130" t="s">
        <v>12</v>
      </c>
      <c r="U6" s="130" t="s">
        <v>12</v>
      </c>
      <c r="V6" s="130" t="s">
        <v>13</v>
      </c>
      <c r="W6" s="130" t="s">
        <v>12</v>
      </c>
      <c r="X6" s="130" t="s">
        <v>12</v>
      </c>
      <c r="Y6" s="130" t="s">
        <v>12</v>
      </c>
      <c r="Z6" s="130" t="s">
        <v>12</v>
      </c>
      <c r="AA6" s="130" t="s">
        <v>12</v>
      </c>
      <c r="AB6" s="130" t="s">
        <v>12</v>
      </c>
      <c r="AC6" s="130" t="s">
        <v>12</v>
      </c>
      <c r="AD6" s="130" t="s">
        <v>12</v>
      </c>
      <c r="AE6" s="130" t="s">
        <v>13</v>
      </c>
      <c r="AF6" s="130" t="s">
        <v>13</v>
      </c>
      <c r="AG6" s="130" t="s">
        <v>6</v>
      </c>
      <c r="AH6" s="13">
        <f t="shared" ref="AH6:AH35" si="0">IF(COUNTA(D6:AG6)&gt;0,(COUNTA(D6:AG6)-COUNTIF(D6:AG6,"NB")-COUNTIF(D6:AG6,"DN")-COUNTIF(D6:AG6,"An")-COUNTIF(D6:AG6,"NB^")-COUNTIF(D6:AG6,0))/COUNTA(D6:AG6),"")</f>
        <v>1</v>
      </c>
      <c r="AI6"/>
      <c r="AJ6" s="156" t="s">
        <v>15</v>
      </c>
      <c r="AK6" s="157" t="s">
        <v>14</v>
      </c>
      <c r="AL6" s="158">
        <f>AL14</f>
        <v>93</v>
      </c>
      <c r="AM6" s="159">
        <f>AL6/AL8</f>
        <v>0.11071428571428571</v>
      </c>
      <c r="AN6" s="155"/>
    </row>
    <row r="7" spans="1:44" ht="15.75" customHeight="1" x14ac:dyDescent="0.3">
      <c r="A7" s="205" t="s">
        <v>16</v>
      </c>
      <c r="B7" s="206"/>
      <c r="C7" s="207"/>
      <c r="D7" s="73" t="s">
        <v>14</v>
      </c>
      <c r="E7" s="129" t="s">
        <v>14</v>
      </c>
      <c r="F7" s="129" t="s">
        <v>14</v>
      </c>
      <c r="G7" s="129" t="s">
        <v>14</v>
      </c>
      <c r="H7" s="129" t="s">
        <v>14</v>
      </c>
      <c r="I7" s="129" t="s">
        <v>14</v>
      </c>
      <c r="J7" s="129" t="s">
        <v>14</v>
      </c>
      <c r="K7" s="129" t="s">
        <v>14</v>
      </c>
      <c r="L7" s="129" t="s">
        <v>17</v>
      </c>
      <c r="M7" s="129" t="s">
        <v>17</v>
      </c>
      <c r="N7" s="129" t="s">
        <v>17</v>
      </c>
      <c r="O7" s="129" t="s">
        <v>17</v>
      </c>
      <c r="P7" s="129" t="s">
        <v>17</v>
      </c>
      <c r="Q7" s="129" t="s">
        <v>17</v>
      </c>
      <c r="R7" s="129" t="s">
        <v>17</v>
      </c>
      <c r="S7" s="129" t="s">
        <v>17</v>
      </c>
      <c r="T7" s="129" t="s">
        <v>17</v>
      </c>
      <c r="U7" s="129" t="s">
        <v>17</v>
      </c>
      <c r="V7" s="129" t="s">
        <v>17</v>
      </c>
      <c r="W7" s="129" t="s">
        <v>17</v>
      </c>
      <c r="X7" s="129" t="s">
        <v>17</v>
      </c>
      <c r="Y7" s="129" t="s">
        <v>17</v>
      </c>
      <c r="Z7" s="129" t="s">
        <v>17</v>
      </c>
      <c r="AA7" s="129" t="s">
        <v>17</v>
      </c>
      <c r="AB7" s="129" t="s">
        <v>17</v>
      </c>
      <c r="AC7" s="129" t="s">
        <v>17</v>
      </c>
      <c r="AD7" s="129" t="s">
        <v>17</v>
      </c>
      <c r="AE7" s="129" t="s">
        <v>17</v>
      </c>
      <c r="AF7" s="129" t="s">
        <v>17</v>
      </c>
      <c r="AG7" s="129" t="s">
        <v>17</v>
      </c>
      <c r="AH7" s="17">
        <f t="shared" si="0"/>
        <v>1</v>
      </c>
      <c r="AI7"/>
      <c r="AJ7" s="160" t="s">
        <v>18</v>
      </c>
      <c r="AK7" s="161" t="s">
        <v>19</v>
      </c>
      <c r="AL7" s="162">
        <f>AL15</f>
        <v>94</v>
      </c>
      <c r="AM7" s="163">
        <f>AL7/AL8</f>
        <v>0.11190476190476191</v>
      </c>
      <c r="AN7" s="155"/>
    </row>
    <row r="8" spans="1:44" ht="15.75" customHeight="1" x14ac:dyDescent="0.3">
      <c r="A8" s="211" t="s">
        <v>164</v>
      </c>
      <c r="B8" s="212"/>
      <c r="C8" s="213"/>
      <c r="D8" s="18" t="s">
        <v>14</v>
      </c>
      <c r="E8" s="131" t="s">
        <v>14</v>
      </c>
      <c r="F8" s="131" t="s">
        <v>14</v>
      </c>
      <c r="G8" s="131" t="s">
        <v>14</v>
      </c>
      <c r="H8" s="131" t="s">
        <v>14</v>
      </c>
      <c r="I8" s="131" t="s">
        <v>14</v>
      </c>
      <c r="J8" s="131" t="s">
        <v>17</v>
      </c>
      <c r="K8" s="131" t="s">
        <v>17</v>
      </c>
      <c r="L8" s="131" t="s">
        <v>17</v>
      </c>
      <c r="M8" s="131" t="s">
        <v>17</v>
      </c>
      <c r="N8" s="131" t="s">
        <v>17</v>
      </c>
      <c r="O8" s="131" t="s">
        <v>17</v>
      </c>
      <c r="P8" s="131" t="s">
        <v>17</v>
      </c>
      <c r="Q8" s="131" t="s">
        <v>17</v>
      </c>
      <c r="R8" s="131" t="s">
        <v>17</v>
      </c>
      <c r="S8" s="131" t="s">
        <v>17</v>
      </c>
      <c r="T8" s="131" t="s">
        <v>17</v>
      </c>
      <c r="U8" s="131" t="s">
        <v>17</v>
      </c>
      <c r="V8" s="131" t="s">
        <v>17</v>
      </c>
      <c r="W8" s="131" t="s">
        <v>17</v>
      </c>
      <c r="X8" s="131" t="s">
        <v>17</v>
      </c>
      <c r="Y8" s="131" t="s">
        <v>17</v>
      </c>
      <c r="Z8" s="131" t="s">
        <v>17</v>
      </c>
      <c r="AA8" s="131" t="s">
        <v>17</v>
      </c>
      <c r="AB8" s="131" t="s">
        <v>17</v>
      </c>
      <c r="AC8" s="131" t="s">
        <v>17</v>
      </c>
      <c r="AD8" s="131" t="s">
        <v>17</v>
      </c>
      <c r="AE8" s="131" t="s">
        <v>17</v>
      </c>
      <c r="AF8" s="131" t="s">
        <v>17</v>
      </c>
      <c r="AG8" s="131" t="s">
        <v>17</v>
      </c>
      <c r="AH8" s="19">
        <f t="shared" si="0"/>
        <v>1</v>
      </c>
      <c r="AI8"/>
      <c r="AJ8" s="164" t="s">
        <v>21</v>
      </c>
      <c r="AK8" s="165" t="s">
        <v>21</v>
      </c>
      <c r="AL8" s="165">
        <f>SUM(AL5:AL7)</f>
        <v>840</v>
      </c>
      <c r="AM8" s="166" t="s">
        <v>21</v>
      </c>
      <c r="AN8" s="155"/>
    </row>
    <row r="9" spans="1:44" ht="15.75" customHeight="1" x14ac:dyDescent="0.3">
      <c r="A9" s="214" t="s">
        <v>22</v>
      </c>
      <c r="B9" s="215"/>
      <c r="C9" s="216"/>
      <c r="D9" s="132" t="s">
        <v>19</v>
      </c>
      <c r="E9" s="132" t="s">
        <v>19</v>
      </c>
      <c r="F9" s="132" t="s">
        <v>19</v>
      </c>
      <c r="G9" s="132" t="s">
        <v>19</v>
      </c>
      <c r="H9" s="132" t="s">
        <v>17</v>
      </c>
      <c r="I9" s="132" t="s">
        <v>17</v>
      </c>
      <c r="J9" s="132" t="s">
        <v>17</v>
      </c>
      <c r="K9" s="132" t="s">
        <v>17</v>
      </c>
      <c r="L9" s="132" t="s">
        <v>17</v>
      </c>
      <c r="M9" s="132" t="s">
        <v>17</v>
      </c>
      <c r="N9" s="132" t="s">
        <v>17</v>
      </c>
      <c r="O9" s="132" t="s">
        <v>17</v>
      </c>
      <c r="P9" s="132" t="s">
        <v>17</v>
      </c>
      <c r="Q9" s="132" t="s">
        <v>17</v>
      </c>
      <c r="R9" s="132" t="s">
        <v>19</v>
      </c>
      <c r="S9" s="132" t="s">
        <v>19</v>
      </c>
      <c r="T9" s="132" t="s">
        <v>19</v>
      </c>
      <c r="U9" s="132" t="s">
        <v>19</v>
      </c>
      <c r="V9" s="132" t="s">
        <v>19</v>
      </c>
      <c r="W9" s="132" t="s">
        <v>17</v>
      </c>
      <c r="X9" s="132" t="s">
        <v>17</v>
      </c>
      <c r="Y9" s="132" t="s">
        <v>19</v>
      </c>
      <c r="Z9" s="132" t="s">
        <v>19</v>
      </c>
      <c r="AA9" s="132" t="s">
        <v>19</v>
      </c>
      <c r="AB9" s="132" t="s">
        <v>17</v>
      </c>
      <c r="AC9" s="132" t="s">
        <v>19</v>
      </c>
      <c r="AD9" s="132" t="s">
        <v>17</v>
      </c>
      <c r="AE9" s="132" t="s">
        <v>17</v>
      </c>
      <c r="AF9" s="132" t="s">
        <v>17</v>
      </c>
      <c r="AG9" s="132" t="s">
        <v>17</v>
      </c>
      <c r="AH9" s="13">
        <f t="shared" si="0"/>
        <v>0.56666666666666665</v>
      </c>
      <c r="AI9"/>
      <c r="AJ9" s="167" t="s">
        <v>23</v>
      </c>
      <c r="AK9" s="155"/>
      <c r="AL9" s="155"/>
      <c r="AM9" s="155"/>
      <c r="AN9" s="155"/>
    </row>
    <row r="10" spans="1:44" ht="15.75" customHeight="1" x14ac:dyDescent="0.3">
      <c r="A10" s="217" t="s">
        <v>24</v>
      </c>
      <c r="B10" s="218"/>
      <c r="C10" s="219"/>
      <c r="D10" s="133" t="s">
        <v>19</v>
      </c>
      <c r="E10" s="133" t="s">
        <v>19</v>
      </c>
      <c r="F10" s="133" t="s">
        <v>19</v>
      </c>
      <c r="G10" s="133" t="s">
        <v>19</v>
      </c>
      <c r="H10" s="133" t="s">
        <v>17</v>
      </c>
      <c r="I10" s="133" t="s">
        <v>17</v>
      </c>
      <c r="J10" s="133" t="s">
        <v>17</v>
      </c>
      <c r="K10" s="133" t="s">
        <v>17</v>
      </c>
      <c r="L10" s="133" t="s">
        <v>17</v>
      </c>
      <c r="M10" s="133" t="s">
        <v>17</v>
      </c>
      <c r="N10" s="133" t="s">
        <v>17</v>
      </c>
      <c r="O10" s="133" t="s">
        <v>17</v>
      </c>
      <c r="P10" s="133" t="s">
        <v>17</v>
      </c>
      <c r="Q10" s="133" t="s">
        <v>17</v>
      </c>
      <c r="R10" s="133" t="s">
        <v>19</v>
      </c>
      <c r="S10" s="133" t="s">
        <v>19</v>
      </c>
      <c r="T10" s="133" t="s">
        <v>19</v>
      </c>
      <c r="U10" s="133" t="s">
        <v>19</v>
      </c>
      <c r="V10" s="133" t="s">
        <v>19</v>
      </c>
      <c r="W10" s="133" t="s">
        <v>17</v>
      </c>
      <c r="X10" s="133" t="s">
        <v>17</v>
      </c>
      <c r="Y10" s="133" t="s">
        <v>19</v>
      </c>
      <c r="Z10" s="133" t="s">
        <v>19</v>
      </c>
      <c r="AA10" s="133" t="s">
        <v>19</v>
      </c>
      <c r="AB10" s="133" t="s">
        <v>17</v>
      </c>
      <c r="AC10" s="133" t="s">
        <v>19</v>
      </c>
      <c r="AD10" s="133" t="s">
        <v>17</v>
      </c>
      <c r="AE10" s="133" t="s">
        <v>17</v>
      </c>
      <c r="AF10" s="133" t="s">
        <v>17</v>
      </c>
      <c r="AG10" s="133" t="s">
        <v>17</v>
      </c>
      <c r="AH10" s="21">
        <f t="shared" si="0"/>
        <v>0.56666666666666665</v>
      </c>
      <c r="AI10"/>
      <c r="AJ10" s="155" t="s">
        <v>17</v>
      </c>
      <c r="AK10" s="155"/>
      <c r="AL10" s="155" cm="1">
        <f t="array" ref="AL10:AL15">COUNTIFS(C6:AG35,AJ10:AJ15)</f>
        <v>533</v>
      </c>
      <c r="AM10" s="155"/>
      <c r="AN10" s="155"/>
    </row>
    <row r="11" spans="1:44" ht="15.75" customHeight="1" x14ac:dyDescent="0.3">
      <c r="A11" s="217" t="s">
        <v>25</v>
      </c>
      <c r="B11" s="218"/>
      <c r="C11" s="219"/>
      <c r="D11" s="133" t="s">
        <v>19</v>
      </c>
      <c r="E11" s="133" t="s">
        <v>19</v>
      </c>
      <c r="F11" s="133" t="s">
        <v>19</v>
      </c>
      <c r="G11" s="133" t="s">
        <v>19</v>
      </c>
      <c r="H11" s="133" t="s">
        <v>17</v>
      </c>
      <c r="I11" s="133" t="s">
        <v>17</v>
      </c>
      <c r="J11" s="133" t="s">
        <v>17</v>
      </c>
      <c r="K11" s="133" t="s">
        <v>17</v>
      </c>
      <c r="L11" s="133" t="s">
        <v>17</v>
      </c>
      <c r="M11" s="133" t="s">
        <v>17</v>
      </c>
      <c r="N11" s="133" t="s">
        <v>17</v>
      </c>
      <c r="O11" s="133" t="s">
        <v>17</v>
      </c>
      <c r="P11" s="133" t="s">
        <v>17</v>
      </c>
      <c r="Q11" s="133" t="s">
        <v>17</v>
      </c>
      <c r="R11" s="133" t="s">
        <v>19</v>
      </c>
      <c r="S11" s="133" t="s">
        <v>19</v>
      </c>
      <c r="T11" s="133" t="s">
        <v>19</v>
      </c>
      <c r="U11" s="133" t="s">
        <v>19</v>
      </c>
      <c r="V11" s="133" t="s">
        <v>19</v>
      </c>
      <c r="W11" s="133" t="s">
        <v>17</v>
      </c>
      <c r="X11" s="133" t="s">
        <v>17</v>
      </c>
      <c r="Y11" s="133" t="s">
        <v>19</v>
      </c>
      <c r="Z11" s="133" t="s">
        <v>19</v>
      </c>
      <c r="AA11" s="133" t="s">
        <v>19</v>
      </c>
      <c r="AB11" s="133" t="s">
        <v>17</v>
      </c>
      <c r="AC11" s="133" t="s">
        <v>19</v>
      </c>
      <c r="AD11" s="133" t="s">
        <v>17</v>
      </c>
      <c r="AE11" s="133" t="s">
        <v>17</v>
      </c>
      <c r="AF11" s="133" t="s">
        <v>17</v>
      </c>
      <c r="AG11" s="133" t="s">
        <v>17</v>
      </c>
      <c r="AH11" s="21">
        <f t="shared" si="0"/>
        <v>0.56666666666666665</v>
      </c>
      <c r="AI11"/>
      <c r="AJ11" s="155" t="s">
        <v>6</v>
      </c>
      <c r="AK11" s="155"/>
      <c r="AL11" s="155">
        <v>18</v>
      </c>
      <c r="AM11" s="155"/>
      <c r="AN11" s="155"/>
    </row>
    <row r="12" spans="1:44" ht="15.75" customHeight="1" x14ac:dyDescent="0.3">
      <c r="A12" s="217" t="s">
        <v>26</v>
      </c>
      <c r="B12" s="218"/>
      <c r="C12" s="219"/>
      <c r="D12" s="133" t="s">
        <v>19</v>
      </c>
      <c r="E12" s="133" t="s">
        <v>19</v>
      </c>
      <c r="F12" s="133" t="s">
        <v>19</v>
      </c>
      <c r="G12" s="133" t="s">
        <v>19</v>
      </c>
      <c r="H12" s="133" t="s">
        <v>17</v>
      </c>
      <c r="I12" s="133" t="s">
        <v>17</v>
      </c>
      <c r="J12" s="133" t="s">
        <v>17</v>
      </c>
      <c r="K12" s="133" t="s">
        <v>17</v>
      </c>
      <c r="L12" s="133" t="s">
        <v>17</v>
      </c>
      <c r="M12" s="133" t="s">
        <v>17</v>
      </c>
      <c r="N12" s="133" t="s">
        <v>17</v>
      </c>
      <c r="O12" s="133" t="s">
        <v>17</v>
      </c>
      <c r="P12" s="133" t="s">
        <v>17</v>
      </c>
      <c r="Q12" s="133" t="s">
        <v>17</v>
      </c>
      <c r="R12" s="133" t="s">
        <v>19</v>
      </c>
      <c r="S12" s="133" t="s">
        <v>19</v>
      </c>
      <c r="T12" s="133" t="s">
        <v>19</v>
      </c>
      <c r="U12" s="133" t="s">
        <v>19</v>
      </c>
      <c r="V12" s="133" t="s">
        <v>19</v>
      </c>
      <c r="W12" s="133" t="s">
        <v>17</v>
      </c>
      <c r="X12" s="133" t="s">
        <v>17</v>
      </c>
      <c r="Y12" s="133" t="s">
        <v>19</v>
      </c>
      <c r="Z12" s="133" t="s">
        <v>19</v>
      </c>
      <c r="AA12" s="133" t="s">
        <v>19</v>
      </c>
      <c r="AB12" s="133" t="s">
        <v>17</v>
      </c>
      <c r="AC12" s="133" t="s">
        <v>19</v>
      </c>
      <c r="AD12" s="133" t="s">
        <v>17</v>
      </c>
      <c r="AE12" s="133" t="s">
        <v>17</v>
      </c>
      <c r="AF12" s="133" t="s">
        <v>17</v>
      </c>
      <c r="AG12" s="133" t="s">
        <v>17</v>
      </c>
      <c r="AH12" s="21">
        <f t="shared" si="0"/>
        <v>0.56666666666666665</v>
      </c>
      <c r="AI12"/>
      <c r="AJ12" s="155" t="s">
        <v>13</v>
      </c>
      <c r="AK12" s="155"/>
      <c r="AL12" s="155">
        <v>37</v>
      </c>
      <c r="AM12" s="155"/>
      <c r="AN12" s="155"/>
    </row>
    <row r="13" spans="1:44" ht="15.75" customHeight="1" x14ac:dyDescent="0.3">
      <c r="A13" s="217" t="s">
        <v>27</v>
      </c>
      <c r="B13" s="218"/>
      <c r="C13" s="219"/>
      <c r="D13" s="133" t="s">
        <v>19</v>
      </c>
      <c r="E13" s="133" t="s">
        <v>19</v>
      </c>
      <c r="F13" s="133" t="s">
        <v>19</v>
      </c>
      <c r="G13" s="133" t="s">
        <v>19</v>
      </c>
      <c r="H13" s="133" t="s">
        <v>17</v>
      </c>
      <c r="I13" s="133" t="s">
        <v>17</v>
      </c>
      <c r="J13" s="133" t="s">
        <v>17</v>
      </c>
      <c r="K13" s="133" t="s">
        <v>17</v>
      </c>
      <c r="L13" s="133" t="s">
        <v>17</v>
      </c>
      <c r="M13" s="133" t="s">
        <v>17</v>
      </c>
      <c r="N13" s="133" t="s">
        <v>17</v>
      </c>
      <c r="O13" s="133" t="s">
        <v>17</v>
      </c>
      <c r="P13" s="133" t="s">
        <v>17</v>
      </c>
      <c r="Q13" s="133" t="s">
        <v>17</v>
      </c>
      <c r="R13" s="133" t="s">
        <v>19</v>
      </c>
      <c r="S13" s="133" t="s">
        <v>19</v>
      </c>
      <c r="T13" s="133" t="s">
        <v>19</v>
      </c>
      <c r="U13" s="133" t="s">
        <v>19</v>
      </c>
      <c r="V13" s="133" t="s">
        <v>19</v>
      </c>
      <c r="W13" s="133" t="s">
        <v>17</v>
      </c>
      <c r="X13" s="133" t="s">
        <v>17</v>
      </c>
      <c r="Y13" s="133" t="s">
        <v>19</v>
      </c>
      <c r="Z13" s="133" t="s">
        <v>19</v>
      </c>
      <c r="AA13" s="133" t="s">
        <v>19</v>
      </c>
      <c r="AB13" s="133" t="s">
        <v>17</v>
      </c>
      <c r="AC13" s="133" t="s">
        <v>19</v>
      </c>
      <c r="AD13" s="133" t="s">
        <v>17</v>
      </c>
      <c r="AE13" s="133" t="s">
        <v>17</v>
      </c>
      <c r="AF13" s="133" t="s">
        <v>17</v>
      </c>
      <c r="AG13" s="133" t="s">
        <v>17</v>
      </c>
      <c r="AH13" s="21">
        <f t="shared" si="0"/>
        <v>0.56666666666666665</v>
      </c>
      <c r="AI13"/>
      <c r="AJ13" s="155" t="s">
        <v>12</v>
      </c>
      <c r="AK13" s="155"/>
      <c r="AL13" s="155">
        <v>65</v>
      </c>
      <c r="AM13" s="155"/>
      <c r="AN13" s="155"/>
    </row>
    <row r="14" spans="1:44" ht="15.75" customHeight="1" x14ac:dyDescent="0.3">
      <c r="A14" s="205" t="s">
        <v>28</v>
      </c>
      <c r="B14" s="206"/>
      <c r="C14" s="207"/>
      <c r="D14" s="129" t="s">
        <v>19</v>
      </c>
      <c r="E14" s="129" t="s">
        <v>19</v>
      </c>
      <c r="F14" s="129" t="s">
        <v>19</v>
      </c>
      <c r="G14" s="129" t="s">
        <v>19</v>
      </c>
      <c r="H14" s="129" t="s">
        <v>17</v>
      </c>
      <c r="I14" s="129" t="s">
        <v>17</v>
      </c>
      <c r="J14" s="129" t="s">
        <v>17</v>
      </c>
      <c r="K14" s="129" t="s">
        <v>17</v>
      </c>
      <c r="L14" s="129" t="s">
        <v>17</v>
      </c>
      <c r="M14" s="129" t="s">
        <v>17</v>
      </c>
      <c r="N14" s="129" t="s">
        <v>17</v>
      </c>
      <c r="O14" s="129" t="s">
        <v>17</v>
      </c>
      <c r="P14" s="129" t="s">
        <v>17</v>
      </c>
      <c r="Q14" s="129" t="s">
        <v>17</v>
      </c>
      <c r="R14" s="129" t="s">
        <v>19</v>
      </c>
      <c r="S14" s="129" t="s">
        <v>19</v>
      </c>
      <c r="T14" s="129" t="s">
        <v>19</v>
      </c>
      <c r="U14" s="129" t="s">
        <v>19</v>
      </c>
      <c r="V14" s="129" t="s">
        <v>19</v>
      </c>
      <c r="W14" s="129" t="s">
        <v>17</v>
      </c>
      <c r="X14" s="129" t="s">
        <v>17</v>
      </c>
      <c r="Y14" s="129" t="s">
        <v>19</v>
      </c>
      <c r="Z14" s="129" t="s">
        <v>19</v>
      </c>
      <c r="AA14" s="129" t="s">
        <v>19</v>
      </c>
      <c r="AB14" s="129" t="s">
        <v>17</v>
      </c>
      <c r="AC14" s="129" t="s">
        <v>19</v>
      </c>
      <c r="AD14" s="129" t="s">
        <v>17</v>
      </c>
      <c r="AE14" s="129" t="s">
        <v>17</v>
      </c>
      <c r="AF14" s="129" t="s">
        <v>17</v>
      </c>
      <c r="AG14" s="129" t="s">
        <v>17</v>
      </c>
      <c r="AH14" s="17">
        <f t="shared" si="0"/>
        <v>0.56666666666666665</v>
      </c>
      <c r="AI14"/>
      <c r="AJ14" s="155" t="s">
        <v>14</v>
      </c>
      <c r="AK14" s="155"/>
      <c r="AL14" s="155">
        <v>93</v>
      </c>
      <c r="AM14" s="155"/>
      <c r="AN14" s="155"/>
    </row>
    <row r="15" spans="1:44" ht="15.75" customHeight="1" x14ac:dyDescent="0.3">
      <c r="A15" s="214" t="s">
        <v>29</v>
      </c>
      <c r="B15" s="215"/>
      <c r="C15" s="216"/>
      <c r="D15" s="132" t="s">
        <v>17</v>
      </c>
      <c r="E15" s="132" t="s">
        <v>17</v>
      </c>
      <c r="F15" s="132" t="s">
        <v>17</v>
      </c>
      <c r="G15" s="132" t="s">
        <v>17</v>
      </c>
      <c r="H15" s="132" t="s">
        <v>17</v>
      </c>
      <c r="I15" s="132" t="s">
        <v>17</v>
      </c>
      <c r="J15" s="132" t="s">
        <v>17</v>
      </c>
      <c r="K15" s="132" t="s">
        <v>17</v>
      </c>
      <c r="L15" s="132" t="s">
        <v>17</v>
      </c>
      <c r="M15" s="132" t="s">
        <v>17</v>
      </c>
      <c r="N15" s="132" t="s">
        <v>17</v>
      </c>
      <c r="O15" s="132" t="s">
        <v>17</v>
      </c>
      <c r="P15" s="132" t="s">
        <v>17</v>
      </c>
      <c r="Q15" s="132" t="s">
        <v>17</v>
      </c>
      <c r="R15" s="132" t="s">
        <v>17</v>
      </c>
      <c r="S15" s="132" t="s">
        <v>17</v>
      </c>
      <c r="T15" s="132" t="s">
        <v>17</v>
      </c>
      <c r="U15" s="132" t="s">
        <v>17</v>
      </c>
      <c r="V15" s="132" t="s">
        <v>17</v>
      </c>
      <c r="W15" s="132" t="s">
        <v>17</v>
      </c>
      <c r="X15" s="132" t="s">
        <v>17</v>
      </c>
      <c r="Y15" s="132" t="s">
        <v>17</v>
      </c>
      <c r="Z15" s="132" t="s">
        <v>17</v>
      </c>
      <c r="AA15" s="132" t="s">
        <v>17</v>
      </c>
      <c r="AB15" s="132" t="s">
        <v>17</v>
      </c>
      <c r="AC15" s="132" t="s">
        <v>17</v>
      </c>
      <c r="AD15" s="132" t="s">
        <v>17</v>
      </c>
      <c r="AE15" s="132" t="s">
        <v>17</v>
      </c>
      <c r="AF15" s="132" t="s">
        <v>17</v>
      </c>
      <c r="AG15" s="132" t="s">
        <v>17</v>
      </c>
      <c r="AH15" s="13">
        <f t="shared" si="0"/>
        <v>1</v>
      </c>
      <c r="AI15"/>
      <c r="AJ15" s="155" t="s">
        <v>19</v>
      </c>
      <c r="AK15" s="155"/>
      <c r="AL15" s="155">
        <v>94</v>
      </c>
      <c r="AM15" s="155"/>
      <c r="AN15" s="155"/>
    </row>
    <row r="16" spans="1:44" ht="15.75" customHeight="1" x14ac:dyDescent="0.3">
      <c r="A16" s="217" t="s">
        <v>31</v>
      </c>
      <c r="B16" s="218"/>
      <c r="C16" s="219"/>
      <c r="D16" s="133" t="s">
        <v>17</v>
      </c>
      <c r="E16" s="133" t="s">
        <v>17</v>
      </c>
      <c r="F16" s="133" t="s">
        <v>17</v>
      </c>
      <c r="G16" s="133" t="s">
        <v>17</v>
      </c>
      <c r="H16" s="133" t="s">
        <v>17</v>
      </c>
      <c r="I16" s="133" t="s">
        <v>17</v>
      </c>
      <c r="J16" s="133" t="s">
        <v>17</v>
      </c>
      <c r="K16" s="133" t="s">
        <v>17</v>
      </c>
      <c r="L16" s="133" t="s">
        <v>17</v>
      </c>
      <c r="M16" s="133" t="s">
        <v>17</v>
      </c>
      <c r="N16" s="133" t="s">
        <v>17</v>
      </c>
      <c r="O16" s="133" t="s">
        <v>17</v>
      </c>
      <c r="P16" s="133" t="s">
        <v>17</v>
      </c>
      <c r="Q16" s="133" t="s">
        <v>17</v>
      </c>
      <c r="R16" s="133" t="s">
        <v>17</v>
      </c>
      <c r="S16" s="133" t="s">
        <v>17</v>
      </c>
      <c r="T16" s="133" t="s">
        <v>17</v>
      </c>
      <c r="U16" s="133" t="s">
        <v>17</v>
      </c>
      <c r="V16" s="133" t="s">
        <v>17</v>
      </c>
      <c r="W16" s="133" t="s">
        <v>17</v>
      </c>
      <c r="X16" s="133" t="s">
        <v>17</v>
      </c>
      <c r="Y16" s="133" t="s">
        <v>17</v>
      </c>
      <c r="Z16" s="133" t="s">
        <v>17</v>
      </c>
      <c r="AA16" s="133" t="s">
        <v>17</v>
      </c>
      <c r="AB16" s="133" t="s">
        <v>17</v>
      </c>
      <c r="AC16" s="133" t="s">
        <v>17</v>
      </c>
      <c r="AD16" s="133" t="s">
        <v>17</v>
      </c>
      <c r="AE16" s="133" t="s">
        <v>17</v>
      </c>
      <c r="AF16" s="133" t="s">
        <v>17</v>
      </c>
      <c r="AG16" s="133" t="s">
        <v>17</v>
      </c>
      <c r="AH16" s="21">
        <f t="shared" si="0"/>
        <v>1</v>
      </c>
      <c r="AI16"/>
      <c r="AJ16" s="155" t="s">
        <v>32</v>
      </c>
      <c r="AK16" s="155"/>
      <c r="AL16" s="155">
        <f>SUM(AL10:AL15)</f>
        <v>840</v>
      </c>
      <c r="AM16" s="155"/>
      <c r="AN16" s="155"/>
    </row>
    <row r="17" spans="1:40" ht="15.75" customHeight="1" x14ac:dyDescent="0.3">
      <c r="A17" s="205" t="s">
        <v>33</v>
      </c>
      <c r="B17" s="206"/>
      <c r="C17" s="207"/>
      <c r="D17" s="133" t="s">
        <v>17</v>
      </c>
      <c r="E17" s="133" t="s">
        <v>17</v>
      </c>
      <c r="F17" s="133" t="s">
        <v>17</v>
      </c>
      <c r="G17" s="133" t="s">
        <v>17</v>
      </c>
      <c r="H17" s="133" t="s">
        <v>17</v>
      </c>
      <c r="I17" s="133" t="s">
        <v>17</v>
      </c>
      <c r="J17" s="133" t="s">
        <v>17</v>
      </c>
      <c r="K17" s="133" t="s">
        <v>17</v>
      </c>
      <c r="L17" s="133" t="s">
        <v>17</v>
      </c>
      <c r="M17" s="133" t="s">
        <v>17</v>
      </c>
      <c r="N17" s="133" t="s">
        <v>17</v>
      </c>
      <c r="O17" s="133" t="s">
        <v>17</v>
      </c>
      <c r="P17" s="133" t="s">
        <v>17</v>
      </c>
      <c r="Q17" s="133" t="s">
        <v>17</v>
      </c>
      <c r="R17" s="133" t="s">
        <v>17</v>
      </c>
      <c r="S17" s="133" t="s">
        <v>17</v>
      </c>
      <c r="T17" s="133" t="s">
        <v>17</v>
      </c>
      <c r="U17" s="133" t="s">
        <v>17</v>
      </c>
      <c r="V17" s="133" t="s">
        <v>17</v>
      </c>
      <c r="W17" s="133" t="s">
        <v>17</v>
      </c>
      <c r="X17" s="133" t="s">
        <v>17</v>
      </c>
      <c r="Y17" s="133" t="s">
        <v>17</v>
      </c>
      <c r="Z17" s="133" t="s">
        <v>17</v>
      </c>
      <c r="AA17" s="133" t="s">
        <v>17</v>
      </c>
      <c r="AB17" s="133" t="s">
        <v>17</v>
      </c>
      <c r="AC17" s="133" t="s">
        <v>17</v>
      </c>
      <c r="AD17" s="133" t="s">
        <v>17</v>
      </c>
      <c r="AE17" s="133" t="s">
        <v>17</v>
      </c>
      <c r="AF17" s="133" t="s">
        <v>17</v>
      </c>
      <c r="AG17" s="133" t="s">
        <v>17</v>
      </c>
      <c r="AH17" s="17">
        <f t="shared" si="0"/>
        <v>1</v>
      </c>
      <c r="AI17"/>
      <c r="AJ17" s="155"/>
      <c r="AK17" s="155"/>
      <c r="AL17" s="155"/>
      <c r="AM17" s="155"/>
      <c r="AN17" s="155"/>
    </row>
    <row r="18" spans="1:40" ht="15.75" customHeight="1" x14ac:dyDescent="0.3">
      <c r="A18" s="214" t="s">
        <v>34</v>
      </c>
      <c r="B18" s="215"/>
      <c r="C18" s="216"/>
      <c r="D18" s="132" t="s">
        <v>17</v>
      </c>
      <c r="E18" s="132" t="s">
        <v>17</v>
      </c>
      <c r="F18" s="132" t="s">
        <v>17</v>
      </c>
      <c r="G18" s="132" t="s">
        <v>17</v>
      </c>
      <c r="H18" s="132" t="s">
        <v>17</v>
      </c>
      <c r="I18" s="132" t="s">
        <v>17</v>
      </c>
      <c r="J18" s="132" t="s">
        <v>17</v>
      </c>
      <c r="K18" s="132" t="s">
        <v>17</v>
      </c>
      <c r="L18" s="132" t="s">
        <v>17</v>
      </c>
      <c r="M18" s="132" t="s">
        <v>17</v>
      </c>
      <c r="N18" s="132" t="s">
        <v>17</v>
      </c>
      <c r="O18" s="132" t="s">
        <v>17</v>
      </c>
      <c r="P18" s="132" t="s">
        <v>17</v>
      </c>
      <c r="Q18" s="132" t="s">
        <v>17</v>
      </c>
      <c r="R18" s="132" t="s">
        <v>17</v>
      </c>
      <c r="S18" s="132" t="s">
        <v>17</v>
      </c>
      <c r="T18" s="132" t="s">
        <v>17</v>
      </c>
      <c r="U18" s="132" t="s">
        <v>17</v>
      </c>
      <c r="V18" s="132" t="s">
        <v>17</v>
      </c>
      <c r="W18" s="132" t="s">
        <v>17</v>
      </c>
      <c r="X18" s="132" t="s">
        <v>17</v>
      </c>
      <c r="Y18" s="132" t="s">
        <v>17</v>
      </c>
      <c r="Z18" s="132" t="s">
        <v>17</v>
      </c>
      <c r="AA18" s="132" t="s">
        <v>17</v>
      </c>
      <c r="AB18" s="132" t="s">
        <v>17</v>
      </c>
      <c r="AC18" s="132" t="s">
        <v>17</v>
      </c>
      <c r="AD18" s="132" t="s">
        <v>17</v>
      </c>
      <c r="AE18" s="132" t="s">
        <v>17</v>
      </c>
      <c r="AF18" s="132" t="s">
        <v>17</v>
      </c>
      <c r="AG18" s="132" t="s">
        <v>17</v>
      </c>
      <c r="AH18" s="13">
        <f t="shared" si="0"/>
        <v>1</v>
      </c>
      <c r="AI18"/>
      <c r="AJ18" s="155"/>
      <c r="AK18" s="155"/>
      <c r="AL18" s="155"/>
      <c r="AM18" s="155"/>
      <c r="AN18" s="155"/>
    </row>
    <row r="19" spans="1:40" ht="15.75" customHeight="1" x14ac:dyDescent="0.3">
      <c r="A19" s="217" t="s">
        <v>35</v>
      </c>
      <c r="B19" s="218"/>
      <c r="C19" s="219"/>
      <c r="D19" s="133" t="s">
        <v>17</v>
      </c>
      <c r="E19" s="133" t="s">
        <v>17</v>
      </c>
      <c r="F19" s="133" t="s">
        <v>17</v>
      </c>
      <c r="G19" s="133" t="s">
        <v>17</v>
      </c>
      <c r="H19" s="133" t="s">
        <v>17</v>
      </c>
      <c r="I19" s="133" t="s">
        <v>17</v>
      </c>
      <c r="J19" s="133" t="s">
        <v>17</v>
      </c>
      <c r="K19" s="133" t="s">
        <v>17</v>
      </c>
      <c r="L19" s="133" t="s">
        <v>17</v>
      </c>
      <c r="M19" s="133" t="s">
        <v>17</v>
      </c>
      <c r="N19" s="133" t="s">
        <v>17</v>
      </c>
      <c r="O19" s="133" t="s">
        <v>17</v>
      </c>
      <c r="P19" s="133" t="s">
        <v>17</v>
      </c>
      <c r="Q19" s="133" t="s">
        <v>17</v>
      </c>
      <c r="R19" s="133" t="s">
        <v>17</v>
      </c>
      <c r="S19" s="133" t="s">
        <v>17</v>
      </c>
      <c r="T19" s="133" t="s">
        <v>17</v>
      </c>
      <c r="U19" s="133" t="s">
        <v>17</v>
      </c>
      <c r="V19" s="133" t="s">
        <v>17</v>
      </c>
      <c r="W19" s="133" t="s">
        <v>17</v>
      </c>
      <c r="X19" s="133" t="s">
        <v>17</v>
      </c>
      <c r="Y19" s="133" t="s">
        <v>17</v>
      </c>
      <c r="Z19" s="133" t="s">
        <v>17</v>
      </c>
      <c r="AA19" s="133" t="s">
        <v>17</v>
      </c>
      <c r="AB19" s="133" t="s">
        <v>17</v>
      </c>
      <c r="AC19" s="133" t="s">
        <v>17</v>
      </c>
      <c r="AD19" s="133" t="s">
        <v>17</v>
      </c>
      <c r="AE19" s="133" t="s">
        <v>17</v>
      </c>
      <c r="AF19" s="133" t="s">
        <v>17</v>
      </c>
      <c r="AG19" s="133" t="s">
        <v>17</v>
      </c>
      <c r="AH19" s="21">
        <f t="shared" si="0"/>
        <v>1</v>
      </c>
      <c r="AI19"/>
      <c r="AJ19" s="155"/>
      <c r="AK19" s="155"/>
      <c r="AL19" s="155"/>
      <c r="AM19" s="155"/>
      <c r="AN19" s="155"/>
    </row>
    <row r="20" spans="1:40" ht="15.75" customHeight="1" x14ac:dyDescent="0.3">
      <c r="A20" s="217" t="s">
        <v>36</v>
      </c>
      <c r="B20" s="218"/>
      <c r="C20" s="219"/>
      <c r="D20" s="133" t="s">
        <v>17</v>
      </c>
      <c r="E20" s="133" t="s">
        <v>17</v>
      </c>
      <c r="F20" s="133" t="s">
        <v>17</v>
      </c>
      <c r="G20" s="133" t="s">
        <v>17</v>
      </c>
      <c r="H20" s="133" t="s">
        <v>17</v>
      </c>
      <c r="I20" s="133" t="s">
        <v>17</v>
      </c>
      <c r="J20" s="133" t="s">
        <v>17</v>
      </c>
      <c r="K20" s="133" t="s">
        <v>17</v>
      </c>
      <c r="L20" s="133" t="s">
        <v>17</v>
      </c>
      <c r="M20" s="133" t="s">
        <v>17</v>
      </c>
      <c r="N20" s="133" t="s">
        <v>17</v>
      </c>
      <c r="O20" s="133" t="s">
        <v>17</v>
      </c>
      <c r="P20" s="133" t="s">
        <v>17</v>
      </c>
      <c r="Q20" s="133" t="s">
        <v>17</v>
      </c>
      <c r="R20" s="133" t="s">
        <v>17</v>
      </c>
      <c r="S20" s="133" t="s">
        <v>17</v>
      </c>
      <c r="T20" s="133" t="s">
        <v>17</v>
      </c>
      <c r="U20" s="133" t="s">
        <v>17</v>
      </c>
      <c r="V20" s="133" t="s">
        <v>17</v>
      </c>
      <c r="W20" s="133" t="s">
        <v>17</v>
      </c>
      <c r="X20" s="133" t="s">
        <v>17</v>
      </c>
      <c r="Y20" s="133" t="s">
        <v>17</v>
      </c>
      <c r="Z20" s="133" t="s">
        <v>17</v>
      </c>
      <c r="AA20" s="133" t="s">
        <v>17</v>
      </c>
      <c r="AB20" s="133" t="s">
        <v>17</v>
      </c>
      <c r="AC20" s="133" t="s">
        <v>17</v>
      </c>
      <c r="AD20" s="133" t="s">
        <v>17</v>
      </c>
      <c r="AE20" s="133" t="s">
        <v>17</v>
      </c>
      <c r="AF20" s="133" t="s">
        <v>17</v>
      </c>
      <c r="AG20" s="133" t="s">
        <v>17</v>
      </c>
      <c r="AH20" s="21">
        <f t="shared" si="0"/>
        <v>1</v>
      </c>
      <c r="AI20"/>
      <c r="AJ20" s="155"/>
      <c r="AK20" s="155"/>
      <c r="AL20" s="155"/>
      <c r="AM20" s="155"/>
      <c r="AN20" s="155"/>
    </row>
    <row r="21" spans="1:40" ht="15.75" customHeight="1" x14ac:dyDescent="0.3">
      <c r="A21" s="205" t="s">
        <v>37</v>
      </c>
      <c r="B21" s="206"/>
      <c r="C21" s="207"/>
      <c r="D21" s="129" t="s">
        <v>17</v>
      </c>
      <c r="E21" s="129" t="s">
        <v>17</v>
      </c>
      <c r="F21" s="129" t="s">
        <v>17</v>
      </c>
      <c r="G21" s="129" t="s">
        <v>17</v>
      </c>
      <c r="H21" s="129" t="s">
        <v>17</v>
      </c>
      <c r="I21" s="129" t="s">
        <v>17</v>
      </c>
      <c r="J21" s="129" t="s">
        <v>17</v>
      </c>
      <c r="K21" s="129" t="s">
        <v>17</v>
      </c>
      <c r="L21" s="129" t="s">
        <v>17</v>
      </c>
      <c r="M21" s="129" t="s">
        <v>17</v>
      </c>
      <c r="N21" s="129" t="s">
        <v>17</v>
      </c>
      <c r="O21" s="129" t="s">
        <v>17</v>
      </c>
      <c r="P21" s="129" t="s">
        <v>17</v>
      </c>
      <c r="Q21" s="129" t="s">
        <v>17</v>
      </c>
      <c r="R21" s="129" t="s">
        <v>17</v>
      </c>
      <c r="S21" s="129" t="s">
        <v>17</v>
      </c>
      <c r="T21" s="129" t="s">
        <v>17</v>
      </c>
      <c r="U21" s="129" t="s">
        <v>17</v>
      </c>
      <c r="V21" s="129" t="s">
        <v>17</v>
      </c>
      <c r="W21" s="129" t="s">
        <v>17</v>
      </c>
      <c r="X21" s="129" t="s">
        <v>17</v>
      </c>
      <c r="Y21" s="129" t="s">
        <v>17</v>
      </c>
      <c r="Z21" s="129" t="s">
        <v>17</v>
      </c>
      <c r="AA21" s="129" t="s">
        <v>17</v>
      </c>
      <c r="AB21" s="129" t="s">
        <v>17</v>
      </c>
      <c r="AC21" s="129" t="s">
        <v>17</v>
      </c>
      <c r="AD21" s="129" t="s">
        <v>17</v>
      </c>
      <c r="AE21" s="129" t="s">
        <v>17</v>
      </c>
      <c r="AF21" s="129" t="s">
        <v>17</v>
      </c>
      <c r="AG21" s="129" t="s">
        <v>17</v>
      </c>
      <c r="AH21" s="17">
        <f t="shared" si="0"/>
        <v>1</v>
      </c>
      <c r="AI21"/>
      <c r="AJ21" s="155"/>
      <c r="AK21" s="155"/>
      <c r="AL21" s="155"/>
      <c r="AM21" s="155"/>
      <c r="AN21" s="155"/>
    </row>
    <row r="22" spans="1:40" ht="15.75" customHeight="1" x14ac:dyDescent="0.3">
      <c r="A22" s="211" t="s">
        <v>38</v>
      </c>
      <c r="B22" s="212"/>
      <c r="C22" s="213"/>
      <c r="D22" s="134" t="s">
        <v>19</v>
      </c>
      <c r="E22" s="134" t="s">
        <v>14</v>
      </c>
      <c r="F22" s="134" t="s">
        <v>14</v>
      </c>
      <c r="G22" s="134" t="s">
        <v>19</v>
      </c>
      <c r="H22" s="134" t="s">
        <v>14</v>
      </c>
      <c r="I22" s="134" t="s">
        <v>14</v>
      </c>
      <c r="J22" s="134" t="s">
        <v>14</v>
      </c>
      <c r="K22" s="134" t="s">
        <v>14</v>
      </c>
      <c r="L22" s="134" t="s">
        <v>17</v>
      </c>
      <c r="M22" s="134" t="s">
        <v>17</v>
      </c>
      <c r="N22" s="134" t="s">
        <v>17</v>
      </c>
      <c r="O22" s="134" t="s">
        <v>17</v>
      </c>
      <c r="P22" s="134" t="s">
        <v>17</v>
      </c>
      <c r="Q22" s="134" t="s">
        <v>17</v>
      </c>
      <c r="R22" s="134" t="s">
        <v>19</v>
      </c>
      <c r="S22" s="134" t="s">
        <v>19</v>
      </c>
      <c r="T22" s="134" t="s">
        <v>19</v>
      </c>
      <c r="U22" s="134" t="s">
        <v>17</v>
      </c>
      <c r="V22" s="134" t="s">
        <v>19</v>
      </c>
      <c r="W22" s="134" t="s">
        <v>17</v>
      </c>
      <c r="X22" s="134" t="s">
        <v>17</v>
      </c>
      <c r="Y22" s="134" t="s">
        <v>19</v>
      </c>
      <c r="Z22" s="134" t="s">
        <v>14</v>
      </c>
      <c r="AA22" s="134" t="s">
        <v>19</v>
      </c>
      <c r="AB22" s="134" t="s">
        <v>17</v>
      </c>
      <c r="AC22" s="134" t="s">
        <v>17</v>
      </c>
      <c r="AD22" s="134" t="s">
        <v>17</v>
      </c>
      <c r="AE22" s="134" t="s">
        <v>17</v>
      </c>
      <c r="AF22" s="134" t="s">
        <v>17</v>
      </c>
      <c r="AG22" s="134" t="s">
        <v>17</v>
      </c>
      <c r="AH22" s="19">
        <f t="shared" si="0"/>
        <v>0.73333333333333328</v>
      </c>
      <c r="AI22"/>
      <c r="AJ22" s="155"/>
      <c r="AK22" s="155"/>
      <c r="AL22" s="155"/>
      <c r="AM22" s="155"/>
      <c r="AN22" s="155"/>
    </row>
    <row r="23" spans="1:40" ht="15.75" customHeight="1" x14ac:dyDescent="0.3">
      <c r="A23" s="214" t="s">
        <v>39</v>
      </c>
      <c r="B23" s="215"/>
      <c r="C23" s="216"/>
      <c r="D23" s="132" t="s">
        <v>19</v>
      </c>
      <c r="E23" s="132" t="s">
        <v>19</v>
      </c>
      <c r="F23" s="132" t="s">
        <v>19</v>
      </c>
      <c r="G23" s="132" t="s">
        <v>17</v>
      </c>
      <c r="H23" s="132" t="s">
        <v>17</v>
      </c>
      <c r="I23" s="132" t="s">
        <v>17</v>
      </c>
      <c r="J23" s="132" t="s">
        <v>17</v>
      </c>
      <c r="K23" s="132" t="s">
        <v>17</v>
      </c>
      <c r="L23" s="132" t="s">
        <v>17</v>
      </c>
      <c r="M23" s="132" t="s">
        <v>17</v>
      </c>
      <c r="N23" s="132" t="s">
        <v>17</v>
      </c>
      <c r="O23" s="132" t="s">
        <v>17</v>
      </c>
      <c r="P23" s="132" t="s">
        <v>17</v>
      </c>
      <c r="Q23" s="132" t="s">
        <v>17</v>
      </c>
      <c r="R23" s="132" t="s">
        <v>17</v>
      </c>
      <c r="S23" s="132" t="s">
        <v>17</v>
      </c>
      <c r="T23" s="132" t="s">
        <v>19</v>
      </c>
      <c r="U23" s="132" t="s">
        <v>17</v>
      </c>
      <c r="V23" s="132" t="s">
        <v>17</v>
      </c>
      <c r="W23" s="132" t="s">
        <v>17</v>
      </c>
      <c r="X23" s="132" t="s">
        <v>17</v>
      </c>
      <c r="Y23" s="132" t="s">
        <v>17</v>
      </c>
      <c r="Z23" s="132" t="s">
        <v>17</v>
      </c>
      <c r="AA23" s="132" t="s">
        <v>17</v>
      </c>
      <c r="AB23" s="132" t="s">
        <v>17</v>
      </c>
      <c r="AC23" s="132" t="s">
        <v>17</v>
      </c>
      <c r="AD23" s="132" t="s">
        <v>17</v>
      </c>
      <c r="AE23" s="132" t="s">
        <v>17</v>
      </c>
      <c r="AF23" s="132" t="s">
        <v>17</v>
      </c>
      <c r="AG23" s="132" t="s">
        <v>17</v>
      </c>
      <c r="AH23" s="13">
        <f t="shared" si="0"/>
        <v>0.8666666666666667</v>
      </c>
      <c r="AI23"/>
      <c r="AJ23" s="155"/>
      <c r="AK23" s="155"/>
      <c r="AL23" s="155"/>
      <c r="AM23" s="155"/>
      <c r="AN23" s="155"/>
    </row>
    <row r="24" spans="1:40" ht="15.75" customHeight="1" x14ac:dyDescent="0.3">
      <c r="A24" s="205" t="s">
        <v>40</v>
      </c>
      <c r="B24" s="206"/>
      <c r="C24" s="207"/>
      <c r="D24" s="129" t="s">
        <v>19</v>
      </c>
      <c r="E24" s="129" t="s">
        <v>19</v>
      </c>
      <c r="F24" s="129" t="s">
        <v>19</v>
      </c>
      <c r="G24" s="129" t="s">
        <v>17</v>
      </c>
      <c r="H24" s="129" t="s">
        <v>17</v>
      </c>
      <c r="I24" s="129" t="s">
        <v>17</v>
      </c>
      <c r="J24" s="129" t="s">
        <v>17</v>
      </c>
      <c r="K24" s="129" t="s">
        <v>17</v>
      </c>
      <c r="L24" s="129" t="s">
        <v>17</v>
      </c>
      <c r="M24" s="129" t="s">
        <v>17</v>
      </c>
      <c r="N24" s="129" t="s">
        <v>17</v>
      </c>
      <c r="O24" s="129" t="s">
        <v>17</v>
      </c>
      <c r="P24" s="129" t="s">
        <v>17</v>
      </c>
      <c r="Q24" s="129" t="s">
        <v>17</v>
      </c>
      <c r="R24" s="129" t="s">
        <v>17</v>
      </c>
      <c r="S24" s="129" t="s">
        <v>17</v>
      </c>
      <c r="T24" s="129" t="s">
        <v>19</v>
      </c>
      <c r="U24" s="129" t="s">
        <v>17</v>
      </c>
      <c r="V24" s="129" t="s">
        <v>17</v>
      </c>
      <c r="W24" s="129" t="s">
        <v>17</v>
      </c>
      <c r="X24" s="129" t="s">
        <v>17</v>
      </c>
      <c r="Y24" s="129" t="s">
        <v>17</v>
      </c>
      <c r="Z24" s="129" t="s">
        <v>17</v>
      </c>
      <c r="AA24" s="129" t="s">
        <v>17</v>
      </c>
      <c r="AB24" s="129" t="s">
        <v>17</v>
      </c>
      <c r="AC24" s="129" t="s">
        <v>17</v>
      </c>
      <c r="AD24" s="129" t="s">
        <v>17</v>
      </c>
      <c r="AE24" s="129" t="s">
        <v>17</v>
      </c>
      <c r="AF24" s="129" t="s">
        <v>17</v>
      </c>
      <c r="AG24" s="129" t="s">
        <v>17</v>
      </c>
      <c r="AH24" s="17">
        <f t="shared" si="0"/>
        <v>0.8666666666666667</v>
      </c>
      <c r="AI24"/>
      <c r="AJ24" s="155"/>
      <c r="AK24" s="155"/>
      <c r="AL24" s="155"/>
      <c r="AM24" s="155"/>
      <c r="AN24" s="155"/>
    </row>
    <row r="25" spans="1:40" ht="15.75" customHeight="1" x14ac:dyDescent="0.3">
      <c r="A25" s="211" t="s">
        <v>41</v>
      </c>
      <c r="B25" s="212"/>
      <c r="C25" s="213"/>
      <c r="D25" s="134" t="s">
        <v>17</v>
      </c>
      <c r="E25" s="134" t="s">
        <v>17</v>
      </c>
      <c r="F25" s="134" t="s">
        <v>17</v>
      </c>
      <c r="G25" s="134" t="s">
        <v>17</v>
      </c>
      <c r="H25" s="134" t="s">
        <v>17</v>
      </c>
      <c r="I25" s="134" t="s">
        <v>17</v>
      </c>
      <c r="J25" s="134" t="s">
        <v>17</v>
      </c>
      <c r="K25" s="134" t="s">
        <v>17</v>
      </c>
      <c r="L25" s="134" t="s">
        <v>17</v>
      </c>
      <c r="M25" s="134" t="s">
        <v>17</v>
      </c>
      <c r="N25" s="134" t="s">
        <v>17</v>
      </c>
      <c r="O25" s="134" t="s">
        <v>17</v>
      </c>
      <c r="P25" s="134" t="s">
        <v>17</v>
      </c>
      <c r="Q25" s="134" t="s">
        <v>17</v>
      </c>
      <c r="R25" s="134" t="s">
        <v>17</v>
      </c>
      <c r="S25" s="134" t="s">
        <v>17</v>
      </c>
      <c r="T25" s="134" t="s">
        <v>17</v>
      </c>
      <c r="U25" s="134" t="s">
        <v>17</v>
      </c>
      <c r="V25" s="134" t="s">
        <v>17</v>
      </c>
      <c r="W25" s="134" t="s">
        <v>17</v>
      </c>
      <c r="X25" s="134" t="s">
        <v>17</v>
      </c>
      <c r="Y25" s="134" t="s">
        <v>17</v>
      </c>
      <c r="Z25" s="134" t="s">
        <v>17</v>
      </c>
      <c r="AA25" s="134" t="s">
        <v>17</v>
      </c>
      <c r="AB25" s="134" t="s">
        <v>14</v>
      </c>
      <c r="AC25" s="134" t="s">
        <v>17</v>
      </c>
      <c r="AD25" s="134" t="s">
        <v>17</v>
      </c>
      <c r="AE25" s="134" t="s">
        <v>17</v>
      </c>
      <c r="AF25" s="134" t="s">
        <v>17</v>
      </c>
      <c r="AG25" s="134" t="s">
        <v>17</v>
      </c>
      <c r="AH25" s="19">
        <f t="shared" si="0"/>
        <v>1</v>
      </c>
      <c r="AI25"/>
      <c r="AJ25" s="155"/>
      <c r="AK25" s="155"/>
      <c r="AL25" s="155"/>
      <c r="AM25" s="155"/>
      <c r="AN25" s="155"/>
    </row>
    <row r="26" spans="1:40" ht="15.75" customHeight="1" x14ac:dyDescent="0.3">
      <c r="A26" s="211" t="s">
        <v>42</v>
      </c>
      <c r="B26" s="212"/>
      <c r="C26" s="213"/>
      <c r="D26" s="134" t="s">
        <v>17</v>
      </c>
      <c r="E26" s="134" t="s">
        <v>17</v>
      </c>
      <c r="F26" s="134" t="s">
        <v>17</v>
      </c>
      <c r="G26" s="134" t="s">
        <v>17</v>
      </c>
      <c r="H26" s="134" t="s">
        <v>17</v>
      </c>
      <c r="I26" s="134" t="s">
        <v>17</v>
      </c>
      <c r="J26" s="134" t="s">
        <v>17</v>
      </c>
      <c r="K26" s="134" t="s">
        <v>17</v>
      </c>
      <c r="L26" s="134" t="s">
        <v>17</v>
      </c>
      <c r="M26" s="134" t="s">
        <v>17</v>
      </c>
      <c r="N26" s="134" t="s">
        <v>17</v>
      </c>
      <c r="O26" s="134" t="s">
        <v>17</v>
      </c>
      <c r="P26" s="134" t="s">
        <v>17</v>
      </c>
      <c r="Q26" s="134" t="s">
        <v>17</v>
      </c>
      <c r="R26" s="134" t="s">
        <v>17</v>
      </c>
      <c r="S26" s="134" t="s">
        <v>17</v>
      </c>
      <c r="T26" s="134" t="s">
        <v>17</v>
      </c>
      <c r="U26" s="134" t="s">
        <v>17</v>
      </c>
      <c r="V26" s="134" t="s">
        <v>17</v>
      </c>
      <c r="W26" s="134" t="s">
        <v>17</v>
      </c>
      <c r="X26" s="134" t="s">
        <v>17</v>
      </c>
      <c r="Y26" s="134" t="s">
        <v>17</v>
      </c>
      <c r="Z26" s="134" t="s">
        <v>17</v>
      </c>
      <c r="AA26" s="134" t="s">
        <v>17</v>
      </c>
      <c r="AB26" s="134" t="s">
        <v>14</v>
      </c>
      <c r="AC26" s="134" t="s">
        <v>17</v>
      </c>
      <c r="AD26" s="134" t="s">
        <v>17</v>
      </c>
      <c r="AE26" s="134" t="s">
        <v>17</v>
      </c>
      <c r="AF26" s="134" t="s">
        <v>17</v>
      </c>
      <c r="AG26" s="134" t="s">
        <v>17</v>
      </c>
      <c r="AH26" s="19">
        <f t="shared" si="0"/>
        <v>1</v>
      </c>
      <c r="AI26"/>
      <c r="AJ26" s="155"/>
      <c r="AK26" s="155"/>
      <c r="AL26" s="155"/>
      <c r="AM26" s="155"/>
      <c r="AN26" s="155"/>
    </row>
    <row r="27" spans="1:40" ht="15.75" customHeight="1" x14ac:dyDescent="0.3">
      <c r="A27" s="208" t="s">
        <v>43</v>
      </c>
      <c r="B27" s="209"/>
      <c r="C27" s="210"/>
      <c r="D27" s="130" t="s">
        <v>12</v>
      </c>
      <c r="E27" s="130" t="s">
        <v>12</v>
      </c>
      <c r="F27" s="130" t="s">
        <v>12</v>
      </c>
      <c r="G27" s="130" t="s">
        <v>12</v>
      </c>
      <c r="H27" s="130" t="s">
        <v>13</v>
      </c>
      <c r="I27" s="130" t="s">
        <v>13</v>
      </c>
      <c r="J27" s="130" t="s">
        <v>6</v>
      </c>
      <c r="K27" s="130" t="s">
        <v>6</v>
      </c>
      <c r="L27" s="130" t="s">
        <v>6</v>
      </c>
      <c r="M27" s="130" t="s">
        <v>6</v>
      </c>
      <c r="N27" s="130" t="s">
        <v>6</v>
      </c>
      <c r="O27" s="130" t="s">
        <v>6</v>
      </c>
      <c r="P27" s="130" t="s">
        <v>13</v>
      </c>
      <c r="Q27" s="130" t="s">
        <v>13</v>
      </c>
      <c r="R27" s="130" t="s">
        <v>13</v>
      </c>
      <c r="S27" s="130" t="s">
        <v>13</v>
      </c>
      <c r="T27" s="130" t="s">
        <v>13</v>
      </c>
      <c r="U27" s="130" t="s">
        <v>13</v>
      </c>
      <c r="V27" s="130" t="s">
        <v>13</v>
      </c>
      <c r="W27" s="130" t="s">
        <v>12</v>
      </c>
      <c r="X27" s="130" t="s">
        <v>12</v>
      </c>
      <c r="Y27" s="130" t="s">
        <v>12</v>
      </c>
      <c r="Z27" s="130" t="s">
        <v>12</v>
      </c>
      <c r="AA27" s="130" t="s">
        <v>12</v>
      </c>
      <c r="AB27" s="130" t="s">
        <v>12</v>
      </c>
      <c r="AC27" s="130" t="s">
        <v>12</v>
      </c>
      <c r="AD27" s="130" t="s">
        <v>12</v>
      </c>
      <c r="AE27" s="130" t="s">
        <v>13</v>
      </c>
      <c r="AF27" s="130" t="s">
        <v>13</v>
      </c>
      <c r="AG27" s="130" t="s">
        <v>6</v>
      </c>
      <c r="AH27" s="13">
        <f t="shared" si="0"/>
        <v>1</v>
      </c>
      <c r="AI27"/>
      <c r="AJ27" s="168" t="s">
        <v>44</v>
      </c>
      <c r="AK27" s="153" t="s">
        <v>45</v>
      </c>
      <c r="AL27" s="169" t="s">
        <v>8</v>
      </c>
      <c r="AM27" s="170" t="s">
        <v>46</v>
      </c>
      <c r="AN27" s="171" t="s">
        <v>47</v>
      </c>
    </row>
    <row r="28" spans="1:40" ht="15.75" customHeight="1" x14ac:dyDescent="0.3">
      <c r="A28" s="223" t="s">
        <v>48</v>
      </c>
      <c r="B28" s="224"/>
      <c r="C28" s="225"/>
      <c r="D28" s="135">
        <v>2</v>
      </c>
      <c r="E28" s="135">
        <v>2</v>
      </c>
      <c r="F28" s="135">
        <v>2</v>
      </c>
      <c r="G28" s="135">
        <v>2</v>
      </c>
      <c r="H28" s="135">
        <v>2.5</v>
      </c>
      <c r="I28" s="135">
        <v>2</v>
      </c>
      <c r="J28" s="135">
        <v>3.5</v>
      </c>
      <c r="K28" s="135">
        <v>3.5</v>
      </c>
      <c r="L28" s="135">
        <v>4</v>
      </c>
      <c r="M28" s="135">
        <v>4</v>
      </c>
      <c r="N28" s="135">
        <v>2</v>
      </c>
      <c r="O28" s="135">
        <v>3</v>
      </c>
      <c r="P28" s="135">
        <v>3</v>
      </c>
      <c r="Q28" s="135">
        <v>3</v>
      </c>
      <c r="R28" s="135">
        <v>3</v>
      </c>
      <c r="S28" s="135">
        <v>3</v>
      </c>
      <c r="T28" s="135">
        <v>3</v>
      </c>
      <c r="U28" s="135">
        <v>3</v>
      </c>
      <c r="V28" s="135">
        <v>2</v>
      </c>
      <c r="W28" s="135">
        <v>2</v>
      </c>
      <c r="X28" s="135">
        <v>2</v>
      </c>
      <c r="Y28" s="135" t="s">
        <v>175</v>
      </c>
      <c r="Z28" s="135">
        <v>2</v>
      </c>
      <c r="AA28" s="135">
        <v>3</v>
      </c>
      <c r="AB28" s="135">
        <v>2</v>
      </c>
      <c r="AC28" s="135" t="s">
        <v>50</v>
      </c>
      <c r="AD28" s="135">
        <v>3</v>
      </c>
      <c r="AE28" s="135">
        <v>3</v>
      </c>
      <c r="AF28" s="135">
        <v>3</v>
      </c>
      <c r="AG28" s="135">
        <v>3</v>
      </c>
      <c r="AH28" s="17">
        <f t="shared" si="0"/>
        <v>1</v>
      </c>
      <c r="AI28"/>
      <c r="AJ28" s="172" t="s">
        <v>52</v>
      </c>
      <c r="AK28" s="173">
        <f>COUNTIFS(C28:AG28,"&lt;&gt;"&amp;AK32)</f>
        <v>31</v>
      </c>
      <c r="AL28" s="174">
        <f>AK28/AK31</f>
        <v>1.0333333333333334</v>
      </c>
      <c r="AM28" s="175">
        <f>COUNTIFS(C28:AG28,AL33)</f>
        <v>0</v>
      </c>
      <c r="AN28" s="176">
        <f>AM28/AK31</f>
        <v>0</v>
      </c>
    </row>
    <row r="29" spans="1:40" ht="15.75" customHeight="1" x14ac:dyDescent="0.3">
      <c r="A29" s="220" t="s">
        <v>53</v>
      </c>
      <c r="B29" s="221"/>
      <c r="C29" s="222"/>
      <c r="D29" s="136">
        <v>0</v>
      </c>
      <c r="E29" s="136">
        <v>0</v>
      </c>
      <c r="F29" s="136">
        <v>0</v>
      </c>
      <c r="G29" s="136">
        <v>0</v>
      </c>
      <c r="H29" s="136">
        <v>0</v>
      </c>
      <c r="I29" s="136">
        <v>0</v>
      </c>
      <c r="J29" s="136">
        <v>0</v>
      </c>
      <c r="K29" s="136">
        <v>0</v>
      </c>
      <c r="L29" s="136">
        <v>0</v>
      </c>
      <c r="M29" s="136">
        <v>0</v>
      </c>
      <c r="N29" s="136">
        <v>0</v>
      </c>
      <c r="O29" s="136">
        <v>0</v>
      </c>
      <c r="P29" s="136">
        <v>0</v>
      </c>
      <c r="Q29" s="136">
        <v>0</v>
      </c>
      <c r="R29" s="136">
        <v>0</v>
      </c>
      <c r="S29" s="136">
        <v>0</v>
      </c>
      <c r="T29" s="136">
        <v>0</v>
      </c>
      <c r="U29" s="136">
        <v>0</v>
      </c>
      <c r="V29" s="136">
        <v>0</v>
      </c>
      <c r="W29" s="136">
        <v>0</v>
      </c>
      <c r="X29" s="136">
        <v>0</v>
      </c>
      <c r="Y29" s="136">
        <v>0</v>
      </c>
      <c r="Z29" s="136">
        <v>0</v>
      </c>
      <c r="AA29" s="136">
        <v>0</v>
      </c>
      <c r="AB29" s="136">
        <v>0</v>
      </c>
      <c r="AC29" s="136">
        <v>0</v>
      </c>
      <c r="AD29" s="136">
        <v>0</v>
      </c>
      <c r="AE29" s="136">
        <v>0</v>
      </c>
      <c r="AF29" s="136" t="s">
        <v>176</v>
      </c>
      <c r="AG29" s="136" t="s">
        <v>177</v>
      </c>
      <c r="AH29" s="19">
        <f t="shared" si="0"/>
        <v>6.6666666666666666E-2</v>
      </c>
      <c r="AI29"/>
      <c r="AJ29" s="177" t="s">
        <v>55</v>
      </c>
      <c r="AK29" s="178">
        <f>COUNTIFS(C29:AG29,"&lt;&gt;"&amp;AK32)</f>
        <v>3</v>
      </c>
      <c r="AL29" s="179">
        <f>AK29/AK31</f>
        <v>0.1</v>
      </c>
      <c r="AM29" s="180">
        <f>COUNTIFS(C29:AG29,AK32)</f>
        <v>28</v>
      </c>
      <c r="AN29" s="181">
        <f>AM29/AK31</f>
        <v>0.93333333333333335</v>
      </c>
    </row>
    <row r="30" spans="1:40" ht="15.75" customHeight="1" x14ac:dyDescent="0.3">
      <c r="A30" s="232" t="s">
        <v>56</v>
      </c>
      <c r="B30" s="233"/>
      <c r="C30" s="234"/>
      <c r="D30" s="137" t="s">
        <v>14</v>
      </c>
      <c r="E30" s="137" t="s">
        <v>14</v>
      </c>
      <c r="F30" s="137" t="s">
        <v>14</v>
      </c>
      <c r="G30" s="137" t="s">
        <v>14</v>
      </c>
      <c r="H30" s="137" t="s">
        <v>14</v>
      </c>
      <c r="I30" s="137" t="s">
        <v>14</v>
      </c>
      <c r="J30" s="137" t="s">
        <v>14</v>
      </c>
      <c r="K30" s="137" t="s">
        <v>14</v>
      </c>
      <c r="L30" s="137" t="s">
        <v>13</v>
      </c>
      <c r="M30" s="137" t="s">
        <v>13</v>
      </c>
      <c r="N30" s="137" t="s">
        <v>13</v>
      </c>
      <c r="O30" s="137" t="s">
        <v>13</v>
      </c>
      <c r="P30" s="137" t="s">
        <v>13</v>
      </c>
      <c r="Q30" s="137" t="s">
        <v>13</v>
      </c>
      <c r="R30" s="137" t="s">
        <v>12</v>
      </c>
      <c r="S30" s="137" t="s">
        <v>12</v>
      </c>
      <c r="T30" s="137" t="s">
        <v>12</v>
      </c>
      <c r="U30" s="137" t="s">
        <v>12</v>
      </c>
      <c r="V30" s="137" t="s">
        <v>13</v>
      </c>
      <c r="W30" s="137" t="s">
        <v>12</v>
      </c>
      <c r="X30" s="137" t="s">
        <v>12</v>
      </c>
      <c r="Y30" s="137" t="s">
        <v>12</v>
      </c>
      <c r="Z30" s="137" t="s">
        <v>12</v>
      </c>
      <c r="AA30" s="137" t="s">
        <v>12</v>
      </c>
      <c r="AB30" s="137" t="s">
        <v>12</v>
      </c>
      <c r="AC30" s="137" t="s">
        <v>12</v>
      </c>
      <c r="AD30" s="137" t="s">
        <v>12</v>
      </c>
      <c r="AE30" s="137" t="s">
        <v>13</v>
      </c>
      <c r="AF30" s="137" t="s">
        <v>13</v>
      </c>
      <c r="AG30" s="137" t="s">
        <v>6</v>
      </c>
      <c r="AH30" s="19">
        <f t="shared" si="0"/>
        <v>1</v>
      </c>
      <c r="AI30"/>
      <c r="AJ30" s="155"/>
      <c r="AK30" s="155"/>
      <c r="AL30" s="155"/>
      <c r="AM30" s="155"/>
      <c r="AN30" s="155"/>
    </row>
    <row r="31" spans="1:40" ht="15.75" customHeight="1" x14ac:dyDescent="0.3">
      <c r="A31" s="208" t="s">
        <v>57</v>
      </c>
      <c r="B31" s="209"/>
      <c r="C31" s="210"/>
      <c r="D31" s="130" t="s">
        <v>12</v>
      </c>
      <c r="E31" s="130" t="s">
        <v>14</v>
      </c>
      <c r="F31" s="130" t="s">
        <v>12</v>
      </c>
      <c r="G31" s="130" t="s">
        <v>12</v>
      </c>
      <c r="H31" s="130" t="s">
        <v>12</v>
      </c>
      <c r="I31" s="130" t="s">
        <v>12</v>
      </c>
      <c r="J31" s="130" t="s">
        <v>13</v>
      </c>
      <c r="K31" s="130" t="s">
        <v>6</v>
      </c>
      <c r="L31" s="130" t="s">
        <v>6</v>
      </c>
      <c r="M31" s="130" t="s">
        <v>6</v>
      </c>
      <c r="N31" s="130" t="s">
        <v>6</v>
      </c>
      <c r="O31" s="130" t="s">
        <v>6</v>
      </c>
      <c r="P31" s="130" t="s">
        <v>13</v>
      </c>
      <c r="Q31" s="130" t="s">
        <v>13</v>
      </c>
      <c r="R31" s="130" t="s">
        <v>12</v>
      </c>
      <c r="S31" s="130" t="s">
        <v>12</v>
      </c>
      <c r="T31" s="130" t="s">
        <v>12</v>
      </c>
      <c r="U31" s="130" t="s">
        <v>12</v>
      </c>
      <c r="V31" s="130" t="s">
        <v>13</v>
      </c>
      <c r="W31" s="130" t="s">
        <v>12</v>
      </c>
      <c r="X31" s="130" t="s">
        <v>12</v>
      </c>
      <c r="Y31" s="130" t="s">
        <v>12</v>
      </c>
      <c r="Z31" s="130" t="s">
        <v>12</v>
      </c>
      <c r="AA31" s="130" t="s">
        <v>12</v>
      </c>
      <c r="AB31" s="130" t="s">
        <v>12</v>
      </c>
      <c r="AC31" s="130" t="s">
        <v>12</v>
      </c>
      <c r="AD31" s="130" t="s">
        <v>12</v>
      </c>
      <c r="AE31" s="130" t="s">
        <v>13</v>
      </c>
      <c r="AF31" s="130" t="s">
        <v>13</v>
      </c>
      <c r="AG31" s="130" t="s">
        <v>6</v>
      </c>
      <c r="AH31" s="13">
        <f t="shared" si="0"/>
        <v>1</v>
      </c>
      <c r="AI31"/>
      <c r="AJ31" s="167" t="s">
        <v>58</v>
      </c>
      <c r="AK31" s="155">
        <f>COUNTA(C28:AG28)</f>
        <v>30</v>
      </c>
      <c r="AL31" s="155"/>
      <c r="AM31" s="155"/>
      <c r="AN31" s="155"/>
    </row>
    <row r="32" spans="1:40" ht="15.75" customHeight="1" x14ac:dyDescent="0.3">
      <c r="A32" s="235" t="s">
        <v>59</v>
      </c>
      <c r="B32" s="236"/>
      <c r="C32" s="237"/>
      <c r="D32" s="138" t="s">
        <v>14</v>
      </c>
      <c r="E32" s="138" t="s">
        <v>14</v>
      </c>
      <c r="F32" s="138" t="s">
        <v>14</v>
      </c>
      <c r="G32" s="138" t="s">
        <v>14</v>
      </c>
      <c r="H32" s="138" t="s">
        <v>14</v>
      </c>
      <c r="I32" s="138" t="s">
        <v>14</v>
      </c>
      <c r="J32" s="138" t="s">
        <v>14</v>
      </c>
      <c r="K32" s="138" t="s">
        <v>14</v>
      </c>
      <c r="L32" s="138" t="s">
        <v>14</v>
      </c>
      <c r="M32" s="138" t="s">
        <v>14</v>
      </c>
      <c r="N32" s="138" t="s">
        <v>14</v>
      </c>
      <c r="O32" s="138" t="s">
        <v>14</v>
      </c>
      <c r="P32" s="138" t="s">
        <v>14</v>
      </c>
      <c r="Q32" s="138" t="s">
        <v>13</v>
      </c>
      <c r="R32" s="138" t="s">
        <v>12</v>
      </c>
      <c r="S32" s="138" t="s">
        <v>12</v>
      </c>
      <c r="T32" s="138" t="s">
        <v>12</v>
      </c>
      <c r="U32" s="138" t="s">
        <v>12</v>
      </c>
      <c r="V32" s="138" t="s">
        <v>13</v>
      </c>
      <c r="W32" s="138" t="s">
        <v>12</v>
      </c>
      <c r="X32" s="138" t="s">
        <v>12</v>
      </c>
      <c r="Y32" s="138" t="s">
        <v>12</v>
      </c>
      <c r="Z32" s="138" t="s">
        <v>12</v>
      </c>
      <c r="AA32" s="138" t="s">
        <v>12</v>
      </c>
      <c r="AB32" s="138" t="s">
        <v>12</v>
      </c>
      <c r="AC32" s="138" t="s">
        <v>12</v>
      </c>
      <c r="AD32" s="138" t="s">
        <v>12</v>
      </c>
      <c r="AE32" s="138" t="s">
        <v>13</v>
      </c>
      <c r="AF32" s="138" t="s">
        <v>13</v>
      </c>
      <c r="AG32" s="138" t="s">
        <v>6</v>
      </c>
      <c r="AH32" s="17">
        <f t="shared" si="0"/>
        <v>1</v>
      </c>
      <c r="AI32"/>
      <c r="AJ32" s="167" t="s">
        <v>60</v>
      </c>
      <c r="AK32" s="155">
        <v>0</v>
      </c>
      <c r="AL32" s="155"/>
      <c r="AM32" s="155"/>
      <c r="AN32" s="155"/>
    </row>
    <row r="33" spans="1:44" ht="15.75" customHeight="1" x14ac:dyDescent="0.3">
      <c r="A33" s="211" t="s">
        <v>61</v>
      </c>
      <c r="B33" s="212"/>
      <c r="C33" s="213"/>
      <c r="D33" s="134" t="s">
        <v>14</v>
      </c>
      <c r="E33" s="134" t="s">
        <v>14</v>
      </c>
      <c r="F33" s="134" t="s">
        <v>17</v>
      </c>
      <c r="G33" s="134" t="s">
        <v>17</v>
      </c>
      <c r="H33" s="134" t="s">
        <v>17</v>
      </c>
      <c r="I33" s="134" t="s">
        <v>17</v>
      </c>
      <c r="J33" s="134" t="s">
        <v>17</v>
      </c>
      <c r="K33" s="134" t="s">
        <v>17</v>
      </c>
      <c r="L33" s="134" t="s">
        <v>17</v>
      </c>
      <c r="M33" s="134" t="s">
        <v>17</v>
      </c>
      <c r="N33" s="134" t="s">
        <v>17</v>
      </c>
      <c r="O33" s="134" t="s">
        <v>17</v>
      </c>
      <c r="P33" s="134" t="s">
        <v>17</v>
      </c>
      <c r="Q33" s="134" t="s">
        <v>17</v>
      </c>
      <c r="R33" s="134" t="s">
        <v>17</v>
      </c>
      <c r="S33" s="134" t="s">
        <v>17</v>
      </c>
      <c r="T33" s="134" t="s">
        <v>17</v>
      </c>
      <c r="U33" s="134" t="s">
        <v>17</v>
      </c>
      <c r="V33" s="134" t="s">
        <v>17</v>
      </c>
      <c r="W33" s="134" t="s">
        <v>17</v>
      </c>
      <c r="X33" s="134" t="s">
        <v>17</v>
      </c>
      <c r="Y33" s="134" t="s">
        <v>17</v>
      </c>
      <c r="Z33" s="134" t="s">
        <v>17</v>
      </c>
      <c r="AA33" s="134" t="s">
        <v>17</v>
      </c>
      <c r="AB33" s="134" t="s">
        <v>17</v>
      </c>
      <c r="AC33" s="134" t="s">
        <v>17</v>
      </c>
      <c r="AD33" s="134" t="s">
        <v>17</v>
      </c>
      <c r="AE33" s="134" t="s">
        <v>17</v>
      </c>
      <c r="AF33" s="134" t="s">
        <v>17</v>
      </c>
      <c r="AG33" s="134" t="s">
        <v>17</v>
      </c>
      <c r="AH33" s="19">
        <f t="shared" si="0"/>
        <v>1</v>
      </c>
      <c r="AI33"/>
    </row>
    <row r="34" spans="1:44" ht="15.75" customHeight="1" x14ac:dyDescent="0.3">
      <c r="A34" s="211" t="s">
        <v>62</v>
      </c>
      <c r="B34" s="212"/>
      <c r="C34" s="213"/>
      <c r="D34" s="134" t="s">
        <v>14</v>
      </c>
      <c r="E34" s="134" t="s">
        <v>14</v>
      </c>
      <c r="F34" s="134" t="s">
        <v>14</v>
      </c>
      <c r="G34" s="134" t="s">
        <v>14</v>
      </c>
      <c r="H34" s="134" t="s">
        <v>14</v>
      </c>
      <c r="I34" s="134" t="s">
        <v>14</v>
      </c>
      <c r="J34" s="134" t="s">
        <v>14</v>
      </c>
      <c r="K34" s="134" t="s">
        <v>14</v>
      </c>
      <c r="L34" s="134" t="s">
        <v>14</v>
      </c>
      <c r="M34" s="134" t="s">
        <v>14</v>
      </c>
      <c r="N34" s="134" t="s">
        <v>14</v>
      </c>
      <c r="O34" s="134" t="s">
        <v>14</v>
      </c>
      <c r="P34" s="134" t="s">
        <v>14</v>
      </c>
      <c r="Q34" s="134" t="s">
        <v>14</v>
      </c>
      <c r="R34" s="134" t="s">
        <v>14</v>
      </c>
      <c r="S34" s="134" t="s">
        <v>14</v>
      </c>
      <c r="T34" s="134" t="s">
        <v>14</v>
      </c>
      <c r="U34" s="134" t="s">
        <v>14</v>
      </c>
      <c r="V34" s="134" t="s">
        <v>14</v>
      </c>
      <c r="W34" s="134" t="s">
        <v>17</v>
      </c>
      <c r="X34" s="134" t="s">
        <v>17</v>
      </c>
      <c r="Y34" s="134" t="s">
        <v>17</v>
      </c>
      <c r="Z34" s="134" t="s">
        <v>17</v>
      </c>
      <c r="AA34" s="134" t="s">
        <v>17</v>
      </c>
      <c r="AB34" s="134" t="s">
        <v>17</v>
      </c>
      <c r="AC34" s="134" t="s">
        <v>17</v>
      </c>
      <c r="AD34" s="134" t="s">
        <v>17</v>
      </c>
      <c r="AE34" s="134" t="s">
        <v>17</v>
      </c>
      <c r="AF34" s="134" t="s">
        <v>17</v>
      </c>
      <c r="AG34" s="134" t="s">
        <v>17</v>
      </c>
      <c r="AH34" s="19">
        <f t="shared" si="0"/>
        <v>1</v>
      </c>
      <c r="AI34"/>
    </row>
    <row r="35" spans="1:44" ht="15.75" customHeight="1" x14ac:dyDescent="0.3">
      <c r="A35" s="238" t="s">
        <v>63</v>
      </c>
      <c r="B35" s="239"/>
      <c r="C35" s="240"/>
      <c r="D35" s="139" t="s">
        <v>14</v>
      </c>
      <c r="E35" s="139" t="s">
        <v>14</v>
      </c>
      <c r="F35" s="139" t="s">
        <v>14</v>
      </c>
      <c r="G35" s="139" t="s">
        <v>14</v>
      </c>
      <c r="H35" s="139" t="s">
        <v>14</v>
      </c>
      <c r="I35" s="139" t="s">
        <v>14</v>
      </c>
      <c r="J35" s="139" t="s">
        <v>14</v>
      </c>
      <c r="K35" s="139" t="s">
        <v>14</v>
      </c>
      <c r="L35" s="139" t="s">
        <v>14</v>
      </c>
      <c r="M35" s="139" t="s">
        <v>14</v>
      </c>
      <c r="N35" s="139" t="s">
        <v>14</v>
      </c>
      <c r="O35" s="139" t="s">
        <v>14</v>
      </c>
      <c r="P35" s="139" t="s">
        <v>14</v>
      </c>
      <c r="Q35" s="139" t="s">
        <v>14</v>
      </c>
      <c r="R35" s="139" t="s">
        <v>14</v>
      </c>
      <c r="S35" s="139" t="s">
        <v>14</v>
      </c>
      <c r="T35" s="139" t="s">
        <v>14</v>
      </c>
      <c r="U35" s="139" t="s">
        <v>14</v>
      </c>
      <c r="V35" s="139" t="s">
        <v>14</v>
      </c>
      <c r="W35" s="139" t="s">
        <v>17</v>
      </c>
      <c r="X35" s="139" t="s">
        <v>17</v>
      </c>
      <c r="Y35" s="139" t="s">
        <v>17</v>
      </c>
      <c r="Z35" s="139" t="s">
        <v>17</v>
      </c>
      <c r="AA35" s="139" t="s">
        <v>17</v>
      </c>
      <c r="AB35" s="139" t="s">
        <v>17</v>
      </c>
      <c r="AC35" s="139" t="s">
        <v>17</v>
      </c>
      <c r="AD35" s="139" t="s">
        <v>17</v>
      </c>
      <c r="AE35" s="139" t="s">
        <v>17</v>
      </c>
      <c r="AF35" s="139" t="s">
        <v>17</v>
      </c>
      <c r="AG35" s="139" t="s">
        <v>17</v>
      </c>
      <c r="AH35" s="87">
        <f t="shared" si="0"/>
        <v>1</v>
      </c>
      <c r="AI35"/>
    </row>
    <row r="36" spans="1:44" s="32" customFormat="1" ht="15.75" customHeight="1" x14ac:dyDescent="0.3">
      <c r="A36" s="229" t="s">
        <v>64</v>
      </c>
      <c r="B36" s="230"/>
      <c r="C36" s="2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41" t="s">
        <v>65</v>
      </c>
      <c r="B37" s="242"/>
      <c r="C37" s="243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>AB</v>
      </c>
      <c r="J38" s="37" t="str">
        <f t="shared" ref="J38:AG38" si="1">IF(AND(J5&gt;0,COUNTA(J6:J37)&gt;0,COUNTA(J6:J37)-COUNTIF(J6:J37,"NB")-COUNTIF(J30:J31, "0")=COUNTA(J6:J37)),"AB","")</f>
        <v>AB</v>
      </c>
      <c r="K38" s="37" t="str">
        <f t="shared" si="1"/>
        <v>AB</v>
      </c>
      <c r="L38" s="37" t="str">
        <f t="shared" si="1"/>
        <v>AB</v>
      </c>
      <c r="M38" s="37" t="str">
        <f t="shared" si="1"/>
        <v>AB</v>
      </c>
      <c r="N38" s="37" t="str">
        <f t="shared" si="1"/>
        <v>AB</v>
      </c>
      <c r="O38" s="37" t="str">
        <f t="shared" si="1"/>
        <v>AB</v>
      </c>
      <c r="P38" s="37" t="str">
        <f t="shared" si="1"/>
        <v>AB</v>
      </c>
      <c r="Q38" s="37" t="str">
        <f t="shared" si="1"/>
        <v>AB</v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>AB</v>
      </c>
      <c r="X38" s="37" t="str">
        <f t="shared" si="1"/>
        <v>AB</v>
      </c>
      <c r="Y38" s="37" t="str">
        <f>IF(AND(Y5&gt;0,COUNTA(Y6:Y37)&gt;0,COUNTA(Y6:Y37)-COUNTIF(Y6:Y37,"NB")-COUNTIF(Y30:Y31, "0")=COUNTA(Y6:Y37)),"AB","")</f>
        <v/>
      </c>
      <c r="Z38" s="37" t="str">
        <f>IF(AND(Z5&gt;0,COUNTA(Z6:Z37)&gt;0,COUNTA(Z6:Z37)-COUNTIF(Z6:Z37,"NB")-COUNTIF(Z30:Z31, "0")=COUNTA(Z6:Z37)),"AB","")</f>
        <v/>
      </c>
      <c r="AA38" s="37" t="str">
        <f t="shared" si="1"/>
        <v/>
      </c>
      <c r="AB38" s="37" t="str">
        <f t="shared" si="1"/>
        <v>AB</v>
      </c>
      <c r="AC38" s="37" t="str">
        <f t="shared" si="1"/>
        <v/>
      </c>
      <c r="AD38" s="37" t="str">
        <f t="shared" si="1"/>
        <v>AB</v>
      </c>
      <c r="AE38" s="37" t="str">
        <f t="shared" si="1"/>
        <v>AB</v>
      </c>
      <c r="AF38" s="37" t="str">
        <f t="shared" si="1"/>
        <v>AB</v>
      </c>
      <c r="AG38" s="37" t="str">
        <f t="shared" si="1"/>
        <v>AB</v>
      </c>
      <c r="AH38" s="37" t="e">
        <f>IF(AND(#REF!&gt;0,COUNTA(AH36:AH37)&gt;0,COUNTA(AH36:AH37)-COUNTIF(AH36:AH37,"NB")-COUNTIF(#REF!, "0")=COUNTA(AH36:AH37)),"AB","")</f>
        <v>#REF!</v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G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>IF(AND(Y5:Y5&gt;0,COUNTA(Y6:Y35),COUNTIF(Y6:Y35,"NB")+COUNTIF(Y6:Y35,0)=COUNTA(Y6:Y35)),"ANB","")</f>
        <v/>
      </c>
      <c r="Z39" s="38" t="str">
        <f>IF(AND(Z5:Z5&gt;0,COUNTA(Z6:Z35),COUNTIF(Z6:Z35,"NB")+COUNTIF(Z6:Z35,0)=COUNTA(Z6:Z35)),"ANB","")</f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e">
        <f>IF(AND(#REF!&gt;0,COUNTA(#REF!),COUNTIF(#REF!,"NB")+COUNTIF(#REF!,0)=COUNTA(#REF!)),"ANB","")</f>
        <v>#REF!</v>
      </c>
    </row>
    <row r="40" spans="1:44" ht="15.75" customHeight="1" thickBot="1" x14ac:dyDescent="0.35">
      <c r="D40" s="39"/>
    </row>
    <row r="41" spans="1:44" ht="15.75" customHeight="1" thickBot="1" x14ac:dyDescent="0.35">
      <c r="A41" s="226" t="s">
        <v>66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  <c r="AB41" s="227"/>
      <c r="AC41" s="227"/>
      <c r="AD41" s="227"/>
      <c r="AE41" s="227"/>
      <c r="AF41" s="227"/>
      <c r="AG41" s="227"/>
      <c r="AH41" s="228"/>
    </row>
    <row r="42" spans="1:44" ht="15.75" customHeight="1" x14ac:dyDescent="0.3">
      <c r="A42" s="40" t="s">
        <v>67</v>
      </c>
      <c r="C42" s="41"/>
      <c r="D42" s="41"/>
      <c r="E42" s="41"/>
      <c r="F42" s="41"/>
      <c r="G42" s="42"/>
      <c r="H42" s="43" t="s">
        <v>68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69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17</v>
      </c>
      <c r="B43" t="s">
        <v>70</v>
      </c>
      <c r="C43" s="41"/>
      <c r="D43" s="41"/>
      <c r="E43" s="41"/>
      <c r="F43" s="41"/>
      <c r="G43" s="42"/>
      <c r="H43" s="51" t="s">
        <v>71</v>
      </c>
      <c r="I43" s="44"/>
      <c r="J43" s="44" t="s">
        <v>72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73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14</v>
      </c>
      <c r="B44" t="s">
        <v>74</v>
      </c>
      <c r="C44" s="41"/>
      <c r="D44" s="41"/>
      <c r="E44" s="41"/>
      <c r="F44" s="41"/>
      <c r="G44" s="42"/>
      <c r="H44" s="44"/>
      <c r="I44" s="44"/>
      <c r="J44" s="44" t="s">
        <v>75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13</v>
      </c>
      <c r="X44" s="47"/>
      <c r="Y44" s="47" t="s">
        <v>76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19</v>
      </c>
      <c r="B45" t="s">
        <v>77</v>
      </c>
      <c r="C45" s="41"/>
      <c r="D45" s="41"/>
      <c r="E45" s="41"/>
      <c r="F45" s="41"/>
      <c r="G45" s="42"/>
      <c r="H45" s="51" t="s">
        <v>78</v>
      </c>
      <c r="I45" s="44"/>
      <c r="J45" s="44" t="s">
        <v>79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12</v>
      </c>
      <c r="X45" s="47"/>
      <c r="Y45" s="47" t="s">
        <v>80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81</v>
      </c>
      <c r="B46" t="s">
        <v>82</v>
      </c>
      <c r="C46" s="41"/>
      <c r="D46" s="41"/>
      <c r="E46" s="41"/>
      <c r="F46" s="41"/>
      <c r="G46" s="42"/>
      <c r="H46" s="51" t="s">
        <v>83</v>
      </c>
      <c r="I46" s="44"/>
      <c r="J46" s="44" t="s">
        <v>84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14</v>
      </c>
      <c r="X46" s="47"/>
      <c r="Y46" s="47" t="s">
        <v>85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86</v>
      </c>
      <c r="B47" t="s">
        <v>87</v>
      </c>
      <c r="C47" s="41"/>
      <c r="D47" s="41"/>
      <c r="E47" s="41"/>
      <c r="F47" s="41"/>
      <c r="G47" s="42"/>
      <c r="H47" s="51" t="s">
        <v>88</v>
      </c>
      <c r="I47" s="44"/>
      <c r="J47" s="44" t="s">
        <v>89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90</v>
      </c>
      <c r="X47" s="56"/>
      <c r="Y47" s="56" t="s">
        <v>91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92</v>
      </c>
      <c r="B48" t="s">
        <v>93</v>
      </c>
      <c r="C48" s="41"/>
      <c r="D48" s="41"/>
      <c r="E48" s="41"/>
      <c r="F48" s="41"/>
      <c r="G48" s="42"/>
      <c r="H48" s="51" t="s">
        <v>94</v>
      </c>
      <c r="I48" s="44"/>
      <c r="J48" s="44" t="s">
        <v>95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96</v>
      </c>
      <c r="B49" t="s">
        <v>97</v>
      </c>
      <c r="C49" s="41"/>
      <c r="D49" s="41"/>
      <c r="E49" s="41"/>
      <c r="F49" s="41"/>
      <c r="G49" s="42"/>
      <c r="H49" s="51" t="s">
        <v>98</v>
      </c>
      <c r="I49" s="44"/>
      <c r="J49" s="44" t="s">
        <v>99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100</v>
      </c>
      <c r="AH49" s="59"/>
    </row>
    <row r="50" spans="1:35" ht="15.75" customHeight="1" x14ac:dyDescent="0.3">
      <c r="A50" s="50" t="s">
        <v>101</v>
      </c>
      <c r="B50" t="s">
        <v>102</v>
      </c>
      <c r="C50" s="41"/>
      <c r="D50" s="41"/>
      <c r="E50" s="41"/>
      <c r="F50" s="41"/>
      <c r="G50" s="42"/>
      <c r="H50" s="51" t="s">
        <v>103</v>
      </c>
      <c r="I50" s="44"/>
      <c r="J50" s="44" t="s">
        <v>104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105</v>
      </c>
      <c r="AG50">
        <f>COUNTA(D5:AG5)</f>
        <v>30</v>
      </c>
      <c r="AH50" s="59"/>
      <c r="AI50"/>
    </row>
    <row r="51" spans="1:35" ht="15.75" customHeight="1" x14ac:dyDescent="0.3">
      <c r="A51" s="61"/>
      <c r="B51" t="s">
        <v>106</v>
      </c>
      <c r="C51" s="41"/>
      <c r="D51" s="41"/>
      <c r="E51" s="41"/>
      <c r="F51" s="41"/>
      <c r="G51" s="42"/>
      <c r="H51" s="44" t="s">
        <v>107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108</v>
      </c>
      <c r="AG51">
        <f>COUNTIF(D38:AH38,"AB")</f>
        <v>16</v>
      </c>
      <c r="AH51" s="59"/>
      <c r="AI51"/>
    </row>
    <row r="52" spans="1:35" ht="15.75" customHeight="1" x14ac:dyDescent="0.3">
      <c r="A52" s="54" t="s">
        <v>30</v>
      </c>
      <c r="B52" t="s">
        <v>131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111</v>
      </c>
      <c r="AG52">
        <f>AG50-AG51-AG53</f>
        <v>14</v>
      </c>
      <c r="AH52" s="59"/>
      <c r="AI52"/>
    </row>
    <row r="53" spans="1:35" ht="15.75" customHeight="1" x14ac:dyDescent="0.3">
      <c r="A53" s="61"/>
      <c r="B53" t="s">
        <v>106</v>
      </c>
      <c r="C53" s="41"/>
      <c r="D53" s="41"/>
      <c r="E53" s="41"/>
      <c r="F53" s="41"/>
      <c r="G53" s="42"/>
      <c r="H53" s="43" t="s">
        <v>112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113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114</v>
      </c>
      <c r="I54" s="44"/>
      <c r="J54" s="44" t="s">
        <v>115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116</v>
      </c>
      <c r="I55" s="67"/>
      <c r="J55" s="67" t="s">
        <v>117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conditionalFormatting sqref="D6:D8">
    <cfRule type="cellIs" dxfId="27" priority="16" operator="equal">
      <formula>0</formula>
    </cfRule>
    <cfRule type="cellIs" dxfId="26" priority="17" operator="equal">
      <formula>"B"</formula>
    </cfRule>
    <cfRule type="cellIs" dxfId="25" priority="18" operator="equal">
      <formula>"M"</formula>
    </cfRule>
    <cfRule type="cellIs" dxfId="24" priority="19" operator="equal">
      <formula>"NB"</formula>
    </cfRule>
  </conditionalFormatting>
  <conditionalFormatting sqref="E6:E8 D9:E35">
    <cfRule type="containsText" dxfId="23" priority="38" operator="containsText" text="M">
      <formula>NOT(ISERROR(SEARCH("M",D6)))</formula>
    </cfRule>
    <cfRule type="containsText" dxfId="22" priority="39" operator="containsText" text="NB">
      <formula>NOT(ISERROR(SEARCH("NB",D6)))</formula>
    </cfRule>
    <cfRule type="cellIs" dxfId="21" priority="40" operator="equal">
      <formula>0</formula>
    </cfRule>
  </conditionalFormatting>
  <conditionalFormatting sqref="F6:AG35">
    <cfRule type="containsText" dxfId="20" priority="1" operator="containsText" text="M">
      <formula>NOT(ISERROR(SEARCH("M",F6)))</formula>
    </cfRule>
    <cfRule type="containsText" dxfId="19" priority="2" operator="containsText" text="NB">
      <formula>NOT(ISERROR(SEARCH("NB",F6)))</formula>
    </cfRule>
    <cfRule type="cellIs" dxfId="18" priority="3" operator="equal">
      <formula>0</formula>
    </cfRule>
  </conditionalFormatting>
  <pageMargins left="0.75" right="0.75" top="1" bottom="1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598BD2147B7548B9FAB8DBD219B187" ma:contentTypeVersion="14" ma:contentTypeDescription="Create a new document." ma:contentTypeScope="" ma:versionID="370fa7dfbc823c4a806f1b3234b7dd55">
  <xsd:schema xmlns:xsd="http://www.w3.org/2001/XMLSchema" xmlns:xs="http://www.w3.org/2001/XMLSchema" xmlns:p="http://schemas.microsoft.com/office/2006/metadata/properties" xmlns:ns2="e856548b-7065-49ac-ad7b-e93a2b82100e" xmlns:ns3="ef1e6234-cbf6-4f84-a69a-3c15c6ea4a0b" targetNamespace="http://schemas.microsoft.com/office/2006/metadata/properties" ma:root="true" ma:fieldsID="ec9496989557ddd75009727c0f9a34c8" ns2:_="" ns3:_="">
    <xsd:import namespace="e856548b-7065-49ac-ad7b-e93a2b82100e"/>
    <xsd:import namespace="ef1e6234-cbf6-4f84-a69a-3c15c6ea4a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56548b-7065-49ac-ad7b-e93a2b8210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5073050-3fd1-4e92-a2b5-a3b9c7057e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1e6234-cbf6-4f84-a69a-3c15c6ea4a0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fb9097f-4166-4761-ae00-7b1d2f08a6bc}" ma:internalName="TaxCatchAll" ma:showField="CatchAllData" ma:web="ef1e6234-cbf6-4f84-a69a-3c15c6ea4a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56548b-7065-49ac-ad7b-e93a2b82100e">
      <Terms xmlns="http://schemas.microsoft.com/office/infopath/2007/PartnerControls"/>
    </lcf76f155ced4ddcb4097134ff3c332f>
    <TaxCatchAll xmlns="ef1e6234-cbf6-4f84-a69a-3c15c6ea4a0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6A7B36-EBFD-4F45-8308-634B81A3C7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56548b-7065-49ac-ad7b-e93a2b82100e"/>
    <ds:schemaRef ds:uri="ef1e6234-cbf6-4f84-a69a-3c15c6ea4a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99C67F-AE80-433F-9B85-F56A214BFF23}">
  <ds:schemaRefs>
    <ds:schemaRef ds:uri="http://schemas.microsoft.com/office/2006/metadata/properties"/>
    <ds:schemaRef ds:uri="http://schemas.microsoft.com/office/infopath/2007/PartnerControls"/>
    <ds:schemaRef ds:uri="e856548b-7065-49ac-ad7b-e93a2b82100e"/>
    <ds:schemaRef ds:uri="ef1e6234-cbf6-4f84-a69a-3c15c6ea4a0b"/>
  </ds:schemaRefs>
</ds:datastoreItem>
</file>

<file path=customXml/itemProps3.xml><?xml version="1.0" encoding="utf-8"?>
<ds:datastoreItem xmlns:ds="http://schemas.openxmlformats.org/officeDocument/2006/customXml" ds:itemID="{244BBF27-063E-41D7-B656-C8EFECA2A3B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de5aaee-7788-40b1-a438-c0ccc98c87cc}" enabled="0" method="" siteId="{9de5aaee-7788-40b1-a438-c0ccc98c87c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</vt:lpstr>
      <vt:lpstr>Feb</vt:lpstr>
      <vt:lpstr>March</vt:lpstr>
      <vt:lpstr>April</vt:lpstr>
      <vt:lpstr>May</vt:lpstr>
      <vt:lpstr>Jun</vt:lpstr>
      <vt:lpstr>Jul</vt:lpstr>
      <vt:lpstr>Aug</vt:lpstr>
      <vt:lpstr>Sep</vt:lpstr>
      <vt:lpstr>Oct</vt:lpstr>
      <vt:lpstr>Nov</vt:lpstr>
      <vt:lpstr>Dec</vt:lpstr>
    </vt:vector>
  </TitlesOfParts>
  <Manager/>
  <Company>carb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armet1</dc:creator>
  <cp:keywords/>
  <dc:description/>
  <cp:lastModifiedBy>Gerber, Adam@ARB</cp:lastModifiedBy>
  <cp:revision/>
  <dcterms:created xsi:type="dcterms:W3CDTF">2014-12-06T16:58:35Z</dcterms:created>
  <dcterms:modified xsi:type="dcterms:W3CDTF">2025-11-28T16:00:43Z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0x01010057598BD2147B7548B9FAB8DBD219B187</vt:lpwstr>
  </property>
  <property fmtid="{D5CDD505-2E9C-101B-9397-08002B2CF9AE}" pid="3" name="MediaServiceImageTags">
    <vt:lpwstr/>
  </property>
</Properties>
</file>